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  <sheet name="Cu.Mon.Util" sheetId="7" state="visible" r:id="rId9"/>
  </sheets>
  <definedNames>
    <definedName function="false" hidden="false" localSheetId="4" name="_xlnm.Print_Area" vbProcedure="false">Checkbook!$A$1:$K$658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Checkbook!$A$2:$N$815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pivot!$A$1:$T$31</definedName>
  </definedNames>
  <calcPr iterateCount="100" refMode="A1" iterate="false" iterateDelta="0.001"/>
  <pivotCaches>
    <pivotCache cacheId="1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<sst xmlns="http://schemas.openxmlformats.org/spreadsheetml/2006/main" count="4356" uniqueCount="606">
  <si>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</si>
  <si>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</si>
  <si>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</si>
  <si>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</si>
  <si>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</si>
  <si>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</si>
  <si>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</si>
  <si>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</si>
  <si>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</si>
  <si>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</si>
  <si>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</si>
  <si>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</si>
  <si>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</si>
  <si>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</si>
  <si>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</si>
  <si>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</si>
  <si>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</si>
  <si>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</si>
  <si>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</si>
  <si>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</si>
  <si>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</si>
  <si>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</si>
  <si>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</si>
  <si>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</si>
  <si>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</si>
  <si>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</si>
  <si>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</si>
  <si>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</si>
  <si>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</si>
  <si>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</si>
  <si>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</si>
  <si>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</si>
  <si>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</si>
  <si>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</si>
  <si>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</si>
  <si>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</si>
  <si>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</si>
  <si>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</si>
  <si>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</si>
  <si>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</si>
  <si>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</si>
  <si>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</si>
  <si>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</si>
  <si>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</si>
  <si>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</si>
  <si>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</si>
  <si>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</si>
  <si>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</si>
  <si>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</si>
  <si>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</si>
  <si>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</si>
  <si>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</si>
  <si>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</si>
  <si>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</si>
  <si>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</si>
  <si>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</si>
  <si>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</si>
  <si>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</si>
  <si>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</si>
  <si>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</si>
  <si>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</si>
  <si>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Oct e&amp;w</t>
  </si>
  <si>
    <t xml:space="preserve">Oct gas</t>
  </si>
  <si>
    <t xml:space="preserve">10/11-11/8 Nov e&amp;w</t>
  </si>
  <si>
    <t xml:space="preserve">10/12-11/10 Nov Gas</t>
  </si>
  <si>
    <t xml:space="preserve">11/8-12/8 Dec e&amp;w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</si>
  <si>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</si>
  <si>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</si>
  <si>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</si>
  <si>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</si>
  <si>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</si>
  <si>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</si>
  <si>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</si>
  <si>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</si>
  <si>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</si>
  <si>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</si>
  <si>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</si>
  <si>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16?</t>
  </si>
  <si>
    <t xml:space="preserve">17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</si>
  <si>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</si>
  <si>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</si>
  <si>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</si>
  <si>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</si>
  <si>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</si>
  <si>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</si>
  <si>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</si>
  <si>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</si>
  <si>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</si>
  <si>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</si>
  <si>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</si>
  <si>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</si>
  <si>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</si>
  <si>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</si>
  <si>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</si>
  <si>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</si>
  <si>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</si>
  <si>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</si>
  <si>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</si>
  <si>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</si>
  <si>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</si>
  <si>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</si>
  <si>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</si>
  <si>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</si>
  <si>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</si>
  <si>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</si>
  <si>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</si>
  <si>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</si>
  <si>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</si>
  <si>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</si>
  <si>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</si>
  <si>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</si>
  <si>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</si>
  <si>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Water41-43</t>
  </si>
  <si>
    <t xml:space="preserve">Water 44</t>
  </si>
  <si>
    <t xml:space="preserve">5-8 previous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</si>
  <si>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</si>
  <si>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</si>
  <si>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</si>
  <si>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</si>
  <si>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</si>
  <si>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Type</t>
  </si>
  <si>
    <t xml:space="preserve">Year</t>
  </si>
  <si>
    <t xml:space="preserve">Sum of Amount</t>
  </si>
  <si>
    <t xml:space="preserve">Cleared</t>
  </si>
  <si>
    <t xml:space="preserve">November</t>
  </si>
  <si>
    <t xml:space="preserve">December</t>
  </si>
  <si>
    <t xml:space="preserve">Other</t>
  </si>
  <si>
    <t xml:space="preserve">Personal</t>
  </si>
  <si>
    <t xml:space="preserve">Financing</t>
  </si>
  <si>
    <t xml:space="preserve">Date 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</si>
  <si>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</si>
  <si>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</si>
  <si>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</si>
  <si>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</si>
  <si>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</si>
  <si>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</si>
  <si>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</si>
  <si>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</si>
  <si>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</si>
  <si>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</si>
  <si>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</si>
  <si>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</si>
  <si>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</si>
  <si>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</si>
  <si>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</si>
  <si>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</si>
  <si>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</si>
  <si>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</si>
  <si>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</si>
  <si>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</si>
  <si>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</si>
  <si>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</si>
  <si>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</si>
  <si>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</si>
  <si>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</si>
  <si>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</si>
  <si>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</si>
  <si>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</si>
  <si>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</si>
  <si>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</si>
  <si>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</si>
  <si>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</si>
  <si>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</si>
  <si>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</si>
  <si>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</si>
  <si>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</si>
  <si>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</si>
  <si>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</si>
  <si>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</si>
  <si>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</si>
  <si>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</si>
  <si>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</si>
  <si>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</si>
  <si>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</si>
  <si>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</si>
  <si>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</si>
  <si>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</si>
  <si>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</si>
  <si>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</si>
  <si>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</si>
  <si>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</si>
  <si>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</si>
  <si>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</si>
  <si>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</si>
  <si>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</si>
  <si>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</si>
  <si>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</si>
  <si>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</si>
  <si>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</si>
  <si>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</si>
  <si>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</si>
  <si>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</si>
  <si>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</si>
  <si>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Transfer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</si>
  <si>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</si>
  <si>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</si>
  <si>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</si>
  <si>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</si>
  <si>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</si>
  <si>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</si>
  <si>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</si>
  <si>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</si>
  <si>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</si>
  <si>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</si>
  <si>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</si>
  <si>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</si>
  <si>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</si>
  <si>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</si>
  <si>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</si>
  <si>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</si>
  <si>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</si>
  <si>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</si>
  <si>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</si>
  <si>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</si>
  <si>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</si>
  <si>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</si>
  <si>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</si>
  <si>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</si>
  <si>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</si>
  <si>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</si>
  <si>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</si>
  <si>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</si>
  <si>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</si>
  <si>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</si>
  <si>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</si>
  <si>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</si>
  <si>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</si>
  <si>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</si>
  <si>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</si>
  <si>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</si>
  <si>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</si>
  <si>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</si>
  <si>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</si>
  <si>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</si>
  <si>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</si>
  <si>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</si>
  <si>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</si>
  <si>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</si>
  <si>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</si>
  <si>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</si>
  <si>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</si>
  <si>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</si>
  <si>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</si>
  <si>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</si>
  <si>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</si>
  <si>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</si>
  <si>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</si>
  <si>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</si>
  <si>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</si>
  <si>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</si>
  <si>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</si>
  <si>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</si>
  <si>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</si>
  <si>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</si>
  <si>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</si>
  <si>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</si>
  <si>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</si>
  <si>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</si>
  <si>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</si>
  <si>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</si>
  <si>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</si>
  <si>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</si>
  <si>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</si>
  <si>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</si>
  <si>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</si>
  <si>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</si>
  <si>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</si>
  <si>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</si>
  <si>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</si>
  <si>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</si>
  <si>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</si>
  <si>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</si>
  <si>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</si>
  <si>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</si>
  <si>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</si>
  <si>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</si>
  <si>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</si>
  <si>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</si>
  <si>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</si>
  <si>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</si>
  <si>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</si>
  <si>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</si>
  <si>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</si>
  <si>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</si>
  <si>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</si>
  <si>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</si>
  <si>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</si>
  <si>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</si>
  <si>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</si>
  <si>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</si>
  <si>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</si>
  <si>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</si>
  <si>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</si>
  <si>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</si>
  <si>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</si>
  <si>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</si>
  <si>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</si>
  <si>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</si>
  <si>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</si>
  <si>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</si>
  <si>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</si>
  <si>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</si>
  <si>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</si>
  <si>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</si>
  <si>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</si>
  <si>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</si>
  <si>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</si>
  <si>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</si>
  <si>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</si>
  <si>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</si>
  <si>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</si>
  <si>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</si>
  <si>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</si>
  <si>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</si>
  <si>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</si>
  <si>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</si>
  <si>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</si>
  <si>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</si>
  <si>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</si>
  <si>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</si>
  <si>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</si>
  <si>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</si>
  <si>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</si>
  <si>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</si>
  <si>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</si>
  <si>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</si>
  <si>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</si>
  <si>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</si>
  <si>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</si>
  <si>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</si>
  <si>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</si>
  <si>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</si>
  <si>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</si>
  <si>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</si>
  <si>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</si>
  <si>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</si>
  <si>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</si>
  <si>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</si>
  <si>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</si>
  <si>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</si>
  <si>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</si>
  <si>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</si>
  <si>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</si>
  <si>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</si>
  <si>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</si>
  <si>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</si>
  <si>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</si>
  <si>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</si>
  <si>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</si>
  <si>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</si>
  <si>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</si>
  <si>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</si>
  <si>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</si>
  <si>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</si>
  <si>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</si>
  <si>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</si>
  <si>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</si>
  <si>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</si>
  <si>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Operating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</si>
  <si>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</si>
  <si>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</si>
  <si>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</si>
  <si>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</si>
  <si>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</si>
  <si>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</si>
  <si>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</si>
  <si>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</si>
  <si>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</si>
  <si>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</si>
  <si>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</si>
  <si>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</si>
  <si>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</si>
  <si>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</si>
  <si>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</si>
  <si>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</si>
  <si>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</si>
  <si>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</si>
  <si>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</si>
  <si>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</si>
  <si>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</si>
  <si>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</si>
  <si>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</si>
  <si>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</si>
  <si>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</si>
  <si>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</si>
  <si>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</si>
  <si>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</si>
  <si>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</si>
  <si>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</si>
  <si>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</si>
  <si>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</si>
  <si>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</si>
  <si>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</si>
  <si>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</si>
  <si>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</si>
  <si>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</si>
  <si>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</si>
  <si>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</si>
  <si>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</si>
  <si>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</si>
  <si>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</si>
  <si>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</si>
  <si>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</si>
  <si>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</si>
  <si>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</si>
  <si>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</si>
  <si>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</si>
  <si>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</si>
  <si>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</si>
  <si>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</si>
  <si>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</si>
  <si>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</si>
  <si>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</si>
  <si>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</si>
  <si>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</si>
  <si>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</si>
  <si>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</si>
  <si>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</si>
  <si>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</si>
  <si>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</si>
  <si>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</si>
  <si>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</si>
  <si>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</si>
  <si>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</si>
  <si>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</si>
  <si>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</si>
  <si>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</si>
  <si>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</si>
  <si>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</si>
  <si>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</si>
  <si>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</si>
  <si>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</si>
  <si>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</si>
  <si>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</si>
  <si>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</si>
  <si>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</si>
  <si>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</si>
  <si>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</si>
  <si>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</si>
  <si>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</si>
  <si>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</si>
  <si>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</si>
  <si>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</si>
  <si>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</si>
  <si>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</si>
  <si>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</si>
  <si>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</si>
  <si>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</si>
  <si>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</si>
  <si>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</si>
  <si>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</si>
  <si>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</si>
  <si>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</si>
  <si>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</si>
  <si>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</si>
  <si>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</si>
  <si>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</si>
  <si>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</si>
  <si>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</si>
  <si>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</si>
  <si>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</si>
  <si>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</si>
  <si>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</si>
  <si>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</si>
  <si>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</si>
  <si>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</si>
  <si>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</si>
  <si>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</si>
  <si>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</si>
  <si>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</si>
  <si>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</si>
  <si>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</si>
  <si>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</si>
  <si>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</si>
  <si>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</si>
  <si>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</si>
  <si>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</si>
  <si>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</si>
  <si>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</si>
  <si>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</si>
  <si>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</si>
  <si>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</si>
  <si>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</si>
  <si>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</si>
  <si>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</si>
  <si>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</si>
  <si>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</si>
  <si>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liscence renewal</t>
  </si>
  <si>
    <t xml:space="preserve">Brandan Moczygemba</t>
  </si>
  <si>
    <t xml:space="preserve">#38 &amp; #9</t>
  </si>
  <si>
    <t xml:space="preserve">various</t>
  </si>
  <si>
    <t xml:space="preserve">#23,24,44,28, 7</t>
  </si>
  <si>
    <t xml:space="preserve">Astelco</t>
  </si>
  <si>
    <t xml:space="preserve">dryer repair</t>
  </si>
  <si>
    <t xml:space="preserve">#3</t>
  </si>
  <si>
    <t xml:space="preserve">G.V.H. Imaging Dept.</t>
  </si>
  <si>
    <t xml:space="preserve">Medical-Wade</t>
  </si>
  <si>
    <t xml:space="preserve">Worldwide Pest Cont.</t>
  </si>
  <si>
    <t xml:space="preserve">Pest control</t>
  </si>
  <si>
    <t xml:space="preserve">National Tenant Net.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</si>
  <si>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</si>
  <si>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</si>
  <si>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</si>
  <si>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</si>
  <si>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#11, 20</t>
  </si>
  <si>
    <t xml:space="preserve">#20-B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</si>
  <si>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</si>
  <si>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</si>
  <si>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</si>
  <si>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</si>
  <si>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</si>
  <si>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</si>
  <si>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</si>
  <si>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</si>
  <si>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all</t>
  </si>
  <si>
    <t xml:space="preserve">post for porch</t>
  </si>
  <si>
    <t xml:space="preserve">sheetrock supplies</t>
  </si>
  <si>
    <t xml:space="preserve">carpet &amp; pad</t>
  </si>
  <si>
    <t xml:space="preserve">20a</t>
  </si>
  <si>
    <t xml:space="preserve">cabinets</t>
  </si>
  <si>
    <t xml:space="preserve">19 &amp; 20b</t>
  </si>
  <si>
    <t xml:space="preserve">countertop</t>
  </si>
  <si>
    <t xml:space="preserve">20b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</si>
  <si>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</si>
  <si>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</si>
  <si>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</si>
  <si>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</si>
  <si>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</si>
  <si>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</si>
  <si>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</si>
  <si>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</si>
  <si>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</si>
  <si>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</si>
  <si>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</si>
  <si>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</si>
  <si>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</si>
  <si>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</si>
  <si>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</si>
  <si>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</si>
  <si>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</si>
  <si>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</si>
  <si>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</si>
  <si>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</si>
  <si>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</si>
  <si>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</si>
  <si>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</si>
  <si>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</si>
  <si>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</si>
  <si>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</si>
  <si>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</si>
  <si>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</si>
  <si>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</si>
  <si>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</si>
  <si>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</si>
  <si>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</si>
  <si>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</si>
  <si>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</si>
  <si>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</si>
  <si>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</si>
  <si>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</si>
  <si>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</si>
  <si>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Week ending Nov. 3</t>
  </si>
  <si>
    <t xml:space="preserve">Week ending Nov. 10</t>
  </si>
  <si>
    <t xml:space="preserve">Week ending Nov. 17</t>
  </si>
  <si>
    <t xml:space="preserve">Week ending Nov. 24</t>
  </si>
  <si>
    <t xml:space="preserve">September Elect/water</t>
  </si>
  <si>
    <t xml:space="preserve">September gas</t>
  </si>
  <si>
    <t xml:space="preserve">wages week ending 11/3</t>
  </si>
  <si>
    <t xml:space="preserve">Jeremy Price</t>
  </si>
  <si>
    <t xml:space="preserve">ret.deposit</t>
  </si>
  <si>
    <t xml:space="preserve">wages week ending 11/10</t>
  </si>
  <si>
    <t xml:space="preserve">John Strause</t>
  </si>
  <si>
    <t xml:space="preserve">print cartridge</t>
  </si>
  <si>
    <t xml:space="preserve">A.T.&amp;T.</t>
  </si>
  <si>
    <t xml:space="preserve">long distance</t>
  </si>
  <si>
    <t xml:space="preserve">local service</t>
  </si>
  <si>
    <t xml:space="preserve">October bill</t>
  </si>
  <si>
    <t xml:space="preserve">monthly bill</t>
  </si>
  <si>
    <t xml:space="preserve">wages</t>
  </si>
  <si>
    <t xml:space="preserve">Chris Phelps</t>
  </si>
  <si>
    <t xml:space="preserve">contract labor</t>
  </si>
  <si>
    <t xml:space="preserve">Landscape</t>
  </si>
  <si>
    <t xml:space="preserve">Gateway</t>
  </si>
  <si>
    <t xml:space="preserve">Eagle Rentals</t>
  </si>
  <si>
    <t xml:space="preserve">Lowes'</t>
  </si>
  <si>
    <t xml:space="preserve">Tuttle </t>
  </si>
  <si>
    <t xml:space="preserve">Texas Dept. of Transportation</t>
  </si>
  <si>
    <t xml:space="preserve">registration</t>
  </si>
  <si>
    <t xml:space="preserve">Intenal Revenue Service</t>
  </si>
  <si>
    <t xml:space="preserve">late fees</t>
  </si>
  <si>
    <t xml:space="preserve">car payment</t>
  </si>
  <si>
    <t xml:space="preserve">Austin Title Company</t>
  </si>
  <si>
    <t xml:space="preserve">Earnest $ (Leander)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</si>
  <si>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</si>
  <si>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</si>
  <si>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</si>
  <si>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</si>
  <si>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</si>
  <si>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Closing Cost</t>
  </si>
  <si>
    <t xml:space="preserve">Taxes</t>
  </si>
  <si>
    <t xml:space="preserve">Electric Cap</t>
  </si>
  <si>
    <t xml:space="preserve">Electric &amp; Water</t>
  </si>
  <si>
    <t xml:space="preserve">Natural Gas</t>
  </si>
  <si>
    <t xml:space="preserve">44**</t>
  </si>
  <si>
    <t xml:space="preserve">**cap on total of electric, gas,and water</t>
  </si>
  <si>
    <t xml:space="preserve">* Electric &amp; Water 11/8-12/8, Gas 11/10-12/14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</si>
</sst>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[$-409]m/d/yyyy"/>
    <numFmt numFmtId="173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i val="true"/>
      <sz val="9"/>
      <color rgb="FF808080"/>
      <name val="Arial"/>
      <family val="0"/>
    </font>
    <font>
      <b val="true"/>
      <i val="true"/>
      <sz val="9"/>
      <name val="Arial"/>
      <family val="0"/>
    </font>
    <font>
      <b val="true"/>
      <i val="true"/>
      <sz val="9"/>
      <color rgb="FF808080"/>
      <name val="Arial"/>
      <family val="2"/>
    </font>
    <font>
      <i val="true"/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13" createdVersion="3">
  <cacheSource type="worksheet">
    <worksheetSource ref="A2:L815" sheet="Checkbook"/>
  </cacheSource>
  <cacheFields count="12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Written" numFmtId="0">
      <sharedItems containsNonDate="0" containsDate="1" containsString="0" containsBlank="1" minDate="1999-08-12T00:00:00" maxDate="2000-12-01T00:00:00" count="237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d v="2000-10-01T00:00:00"/>
        <d v="2000-10-02T00:00:00"/>
        <d v="2000-10-03T00:00:00"/>
        <d v="2000-10-04T00:00:00"/>
        <d v="2000-10-05T00:00:00"/>
        <d v="2000-10-06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1-02T00:00:00"/>
        <d v="2000-11-03T00:00:00"/>
        <d v="2000-11-06T00:00:00"/>
        <d v="2000-11-07T00:00:00"/>
        <d v="2000-11-08T00:00:00"/>
        <d v="2000-11-09T00:00:00"/>
        <d v="2000-11-10T00:00:00"/>
        <d v="2000-11-13T00:00:00"/>
        <d v="2000-11-14T00:00:00"/>
        <d v="2000-11-15T00:00:00"/>
        <d v="2000-11-17T00:00:00"/>
        <d v="2000-11-18T00:00:00"/>
        <d v="2000-11-20T00:00:00"/>
        <d v="2000-11-21T00:00:00"/>
        <d v="2000-11-22T00:00:00"/>
        <d v="2000-11-24T00:00:00"/>
        <d v="2000-11-25T00:00:00"/>
        <d v="2000-11-28T00:00:00"/>
        <d v="2000-11-29T00:00:00"/>
        <d v="2000-11-30T00:00:00"/>
        <d v="2000-12-01T00:00:00"/>
        <m/>
      </sharedItems>
    </cacheField>
    <cacheField name="Cleared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0" count="2">
        <n v="1999"/>
        <n v="2000"/>
      </sharedItems>
    </cacheField>
    <cacheField name="Number" numFmtId="0">
      <sharedItems containsString="0" containsBlank="1" containsNumber="1" containsInteger="1" minValue="1119" maxValue="1540" count="390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6"/>
        <n v="1527"/>
        <n v="1528"/>
        <n v="1529"/>
        <n v="1530"/>
        <n v="1531"/>
        <n v="1533"/>
        <n v="1534"/>
        <n v="1535"/>
        <n v="1536"/>
        <n v="1537"/>
        <n v="1538"/>
        <n v="1539"/>
        <n v="1540"/>
        <m/>
      </sharedItems>
    </cacheField>
    <cacheField name="Vendor" numFmtId="0">
      <sharedItems count="128">
        <s v=" KWJ"/>
        <s v="1-Comm Credit"/>
        <s v="1st Source"/>
        <s v="A.T. &amp; T"/>
        <s v="A.T.&amp;T."/>
        <s v="Abbey M"/>
        <s v="Alonso Perez"/>
        <s v="Astelco"/>
        <s v="AT&amp;T"/>
        <s v="Austin Title Company"/>
        <s v="Auto Zone"/>
        <s v="Blanca Cantu"/>
        <s v="Brandan Moczygemba"/>
        <s v="Brandon M."/>
        <s v="Brenda Key Stone"/>
        <s v="Business 2.0"/>
        <s v="Central Insur. Agency"/>
        <s v="Century Maintenance"/>
        <s v="Chad Coleman"/>
        <s v="Charles Ellison"/>
        <s v="Charles Hillary"/>
        <s v="Chris Phelps"/>
        <s v="Citgo"/>
        <s v="City of Seguin"/>
        <s v="Clear Lake Civic Club"/>
        <s v="Comal County RDF"/>
        <s v="Crumps"/>
        <s v="Dealers Electrical"/>
        <s v="deposit"/>
        <s v="Diamond Shamrock"/>
        <s v="Domingo Salazar"/>
        <s v="Eagle Rental"/>
        <s v="Eagle Rentals"/>
        <s v="Entex"/>
        <s v="Exxon"/>
        <s v="FrankPera"/>
        <s v="G.A. Powers Co."/>
        <s v="G.V.H. Imaging Dept."/>
        <s v="Gary Allen"/>
        <s v="Gateway"/>
        <s v="Green Gate"/>
        <s v="Guadalupe Coun. Tax Off."/>
        <s v="H.E.B"/>
        <s v="Home Depot"/>
        <s v="Integrated Payment System"/>
        <s v="Intenal Revenue Service"/>
        <s v="Internet banking"/>
        <s v="J.P.s"/>
        <s v="Jeremy Price"/>
        <s v="Jim Johnson"/>
        <s v="John Rolls-2rolls pad"/>
        <s v="John Strause"/>
        <s v="John Strauss"/>
        <s v="Juan Armendariz"/>
        <s v="Kelly Novak"/>
        <s v="Kmart"/>
        <s v="KWJ"/>
        <s v="Lake Raven Stables"/>
        <s v="Laundry Income"/>
        <s v="Liz Taylor"/>
        <s v="Lowe's"/>
        <s v="Lowes'"/>
        <s v="Lucy Gonzales"/>
        <s v="Major supply"/>
        <s v="Maria Cantu"/>
        <s v="Mary Richards"/>
        <s v="Maxor"/>
        <s v="Mccoy's"/>
        <s v="Miguel Galvan"/>
        <s v="Miller Locks"/>
        <s v="Mobil"/>
        <s v="Modesta Ramos"/>
        <s v="Moore Supply Co."/>
        <s v="Moses Garcia"/>
        <s v="Moses Vidal"/>
        <s v="National Tenant Net."/>
        <s v="National Tenant Network"/>
        <s v="Office Depot"/>
        <s v="Oscar Reyes"/>
        <s v="P&amp;G Properties"/>
        <s v="Pameco"/>
        <s v="Papes Floors"/>
        <s v="Papes Lumber"/>
        <s v="Phillip Allen"/>
        <s v="Powers "/>
        <s v="Radio Shack"/>
        <s v="Ralph's Appliance"/>
        <s v="Randalls"/>
        <s v="Ranft"/>
        <s v="Rent"/>
        <s v="Returned check"/>
        <s v="Robert Mims"/>
        <s v="Robert Stuart"/>
        <s v="Sac n Pac"/>
        <s v="Sanya Vidal"/>
        <s v="Scheel Materials"/>
        <s v="Scott Massinger"/>
        <s v="Scott Perkins DDS"/>
        <s v="Secretary of State"/>
        <s v="Seguin Gazette"/>
        <s v="Sherwin Williams"/>
        <s v="Southern Pacific Bank"/>
        <s v="Southwestern Bell"/>
        <s v="State Bank"/>
        <s v="Steelman's"/>
        <s v="Stephen Luman"/>
        <s v="Stop &amp; Save"/>
        <s v="Stop and Save"/>
        <s v="SWBell"/>
        <s v="Texaco"/>
        <s v="Texas Dept. of Transportation"/>
        <s v="Texas Poster Compliance"/>
        <s v="The Metal Mart"/>
        <s v="Tire Factory"/>
        <s v="Tommy Sherlock"/>
        <s v="Tractor Supply Co."/>
        <s v="True Value-photo cell"/>
        <s v="Tuttle "/>
        <s v="USPS"/>
        <s v="various-maintenance"/>
        <s v="various-remodel"/>
        <s v="Vivroux True Value"/>
        <s v="Wade O'Neil"/>
        <s v="Walmart"/>
        <s v="Worldwide Pest"/>
        <s v="Worldwide Pest Cont."/>
        <s v="WW Pest"/>
        <s v="Yessnia Camper"/>
      </sharedItems>
    </cacheField>
    <cacheField name="Description" numFmtId="0">
      <sharedItems containsBlank="1" count="267">
        <s v=" Wages feb-mar.labor"/>
        <s v=" wages Jul 16"/>
        <s v="#1 &amp; #2"/>
        <s v="#44 &amp; dumpster"/>
        <s v="#5 Security Deposit"/>
        <s v="2 loads of gravel"/>
        <s v="2000 insurance"/>
        <s v="7/12-7/23 apt for rent"/>
        <s v="7/15 security"/>
        <s v="A/C"/>
        <s v="a/c 's"/>
        <s v="a/c #23"/>
        <s v="a/c #3"/>
        <s v="a/c for office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 payment"/>
        <s v="carpet &amp; pad"/>
        <s v="carpet stretcher"/>
        <s v="carpet/ceiling fans"/>
        <s v="cash"/>
        <s v="Checks"/>
        <s v="Clean #9 &amp; #16"/>
        <s v="clean Sup."/>
        <s v="Cleaning supplies"/>
        <s v="Contract labor"/>
        <s v="Correction "/>
        <s v="Correction for erroneous posting"/>
        <s v="countertop"/>
        <s v="Dec bill"/>
        <s v="Dec electric/water"/>
        <s v="Dec gas"/>
        <s v="deluxe check"/>
        <s v="deposit   "/>
        <s v="Deposit Return"/>
        <s v="deposit return #27"/>
        <s v="diskettes"/>
        <s v="dryer repair"/>
        <s v="dryer-parts&amp;labor"/>
        <s v="Earnest $ (Leander)"/>
        <s v="estimate-lost statement"/>
        <s v="Exterminator"/>
        <s v="fax film"/>
        <s v="fax paper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scaping"/>
        <s v="late fees"/>
        <s v="liscence renewal"/>
        <s v="loan repayment"/>
        <s v="local service"/>
        <s v="locks"/>
        <s v="long distance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bill"/>
        <s v="Monthly fee"/>
        <s v="mow&amp;weed"/>
        <s v="new fax machine"/>
        <s v="new office phone"/>
        <s v="October bill"/>
        <s v="office chair"/>
        <s v="Office supplies"/>
        <s v="office/cleaning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rts"/>
        <s v="pay off a/c's"/>
        <s v="payment on a/c's"/>
        <s v="plexi glass"/>
        <s v="post for porch"/>
        <s v="prescrip"/>
        <s v="print cartridge"/>
        <s v="rangehood"/>
        <s v="recoat blacktop"/>
        <s v="Refrigerator"/>
        <s v="Refund"/>
        <s v="registration"/>
        <s v="rent refund(mafia)"/>
        <s v="Rent snake"/>
        <s v="ret.deposit"/>
        <s v="return"/>
        <s v="Return Flag"/>
        <s v="Returned check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ptember Elect/water"/>
        <s v="September gas"/>
        <s v="service charge"/>
        <s v="sheetrock supplies"/>
        <s v="sinks"/>
        <s v="snake"/>
        <s v="stamps"/>
        <s v="Stove and Fridge"/>
        <s v="Stove pans"/>
        <s v="Supplies"/>
        <s v="Telephone"/>
        <s v="top soil"/>
        <s v="Trace lost money order"/>
        <s v="translate rules"/>
        <s v="Trellis"/>
        <s v="vacation pay"/>
        <s v="vanity"/>
        <s v="vinyl flooring"/>
        <s v="Wades injury"/>
        <s v="Wages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 week ending 11/10"/>
        <s v="wages week ending 11/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Week ending Nov. 10"/>
        <s v="Week ending Nov. 17"/>
        <s v="Week ending Nov. 24"/>
        <s v="Week ending Nov. 3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Xfer to 38855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2">
        <s v="Advertising"/>
        <s v="Air Conditioner"/>
        <s v="Appliance"/>
        <s v="Background Check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e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10000" count="539">
        <n v="-15350"/>
        <n v="-11639.77"/>
        <n v="-10000"/>
        <n v="-5357.97"/>
        <n v="-5160.42"/>
        <n v="-4748.19"/>
        <n v="-4618.73"/>
        <n v="-4300.01"/>
        <n v="-4235"/>
        <n v="-4071.58"/>
        <n v="-3941.3"/>
        <n v="-3697.31"/>
        <n v="-3477.25"/>
        <n v="-3408.34"/>
        <n v="-3397.5"/>
        <n v="-3354.55"/>
        <n v="-3205"/>
        <n v="-2877.22"/>
        <n v="-2785.75"/>
        <n v="-1303.55"/>
        <n v="-1204.65"/>
        <n v="-1124.78"/>
        <n v="-1100"/>
        <n v="-1055.34"/>
        <n v="-1000"/>
        <n v="-871.45"/>
        <n v="-820.33"/>
        <n v="-792.28"/>
        <n v="-792.2"/>
        <n v="-791.24"/>
        <n v="-733.94"/>
        <n v="-700.16"/>
        <n v="-606.78"/>
        <n v="-586.26"/>
        <n v="-570.24"/>
        <n v="-560.95"/>
        <n v="-542.85"/>
        <n v="-542.27"/>
        <n v="-515.37"/>
        <n v="-510.93"/>
        <n v="-500"/>
        <n v="-496.58"/>
        <n v="-480"/>
        <n v="-422"/>
        <n v="-417.36"/>
        <n v="-409.15"/>
        <n v="-408.28"/>
        <n v="-400"/>
        <n v="-396.2"/>
        <n v="-393.18"/>
        <n v="-380.65"/>
        <n v="-380.26"/>
        <n v="-370.53"/>
        <n v="-370"/>
        <n v="-365"/>
        <n v="-354.5"/>
        <n v="-351.65"/>
        <n v="-350"/>
        <n v="-343.83"/>
        <n v="-342.76"/>
        <n v="-339.14"/>
        <n v="-339.11"/>
        <n v="-338.49"/>
        <n v="-323.63"/>
        <n v="-322.34"/>
        <n v="-315"/>
        <n v="-310"/>
        <n v="-308.56"/>
        <n v="-304.5"/>
        <n v="-300"/>
        <n v="-290.11"/>
        <n v="-290"/>
        <n v="-285.46"/>
        <n v="-284.24"/>
        <n v="-280"/>
        <n v="-273.07"/>
        <n v="-272"/>
        <n v="-270"/>
        <n v="-264.67"/>
        <n v="-261.5"/>
        <n v="-261.37"/>
        <n v="-260"/>
        <n v="-254"/>
        <n v="-250"/>
        <n v="-240.53"/>
        <n v="-240"/>
        <n v="-231.78"/>
        <n v="-224.59"/>
        <n v="-223.28"/>
        <n v="-220"/>
        <n v="-218.97"/>
        <n v="-217.65"/>
        <n v="-216.85"/>
        <n v="-215.42"/>
        <n v="-215.15"/>
        <n v="-212.06"/>
        <n v="-211.98"/>
        <n v="-210.91"/>
        <n v="-210.11"/>
        <n v="-210"/>
        <n v="-206.12"/>
        <n v="-202.47"/>
        <n v="-200"/>
        <n v="-198.68"/>
        <n v="-195.04"/>
        <n v="-193.95"/>
        <n v="-192.61"/>
        <n v="-191.87"/>
        <n v="-191.32"/>
        <n v="-190"/>
        <n v="-185"/>
        <n v="-184.12"/>
        <n v="-184"/>
        <n v="-183.75"/>
        <n v="-183"/>
        <n v="-177.99"/>
        <n v="-177.79"/>
        <n v="-176.64"/>
        <n v="-176.14"/>
        <n v="-175"/>
        <n v="-174.31"/>
        <n v="-171.44"/>
        <n v="-170"/>
        <n v="-168.89"/>
        <n v="-166.71"/>
        <n v="-162.67"/>
        <n v="-160"/>
        <n v="-158"/>
        <n v="-157.5"/>
        <n v="-155.88"/>
        <n v="-152.64"/>
        <n v="-151.5"/>
        <n v="-150.47"/>
        <n v="-150.1"/>
        <n v="-150"/>
        <n v="-149.95"/>
        <n v="-148.94"/>
        <n v="-147.07"/>
        <n v="-145.65"/>
        <n v="-144.29"/>
        <n v="-143"/>
        <n v="-142.9"/>
        <n v="-140"/>
        <n v="-137.06"/>
        <n v="-133.92"/>
        <n v="-131.49"/>
        <n v="-130"/>
        <n v="-129.8"/>
        <n v="-127.62"/>
        <n v="-126.74"/>
        <n v="-125.66"/>
        <n v="-125.25"/>
        <n v="-125.24"/>
        <n v="-125"/>
        <n v="-124.79"/>
        <n v="-123.79"/>
        <n v="-123.36"/>
        <n v="-121.45"/>
        <n v="-120.25"/>
        <n v="-120"/>
        <n v="-119.84"/>
        <n v="-119.72"/>
        <n v="-119.55"/>
        <n v="-119.11"/>
        <n v="-118.06"/>
        <n v="-117.83"/>
        <n v="-116.03"/>
        <n v="-116.01"/>
        <n v="-115"/>
        <n v="-113.14"/>
        <n v="-111.23"/>
        <n v="-111"/>
        <n v="-110"/>
        <n v="-108.98"/>
        <n v="-108.25"/>
        <n v="-108.05"/>
        <n v="-106.68"/>
        <n v="-105"/>
        <n v="-104"/>
        <n v="-103.95"/>
        <n v="-103.66"/>
        <n v="-103.5"/>
        <n v="-103"/>
        <n v="-102.91"/>
        <n v="-102"/>
        <n v="-100"/>
        <n v="-99.78"/>
        <n v="-98.83"/>
        <n v="-98.8"/>
        <n v="-96.69"/>
        <n v="-96.68"/>
        <n v="-96.02"/>
        <n v="-96.01"/>
        <n v="-94"/>
        <n v="-91.75"/>
        <n v="-90"/>
        <n v="-88.47"/>
        <n v="-87.82"/>
        <n v="-87.5"/>
        <n v="-86.59"/>
        <n v="-86.12"/>
        <n v="-86"/>
        <n v="-85.14"/>
        <n v="-85"/>
        <n v="-84.38"/>
        <n v="-81.32"/>
        <n v="-80.81"/>
        <n v="-80.65"/>
        <n v="-80.2"/>
        <n v="-80"/>
        <n v="-79.78"/>
        <n v="-79.68"/>
        <n v="-78.92"/>
        <n v="-77.08"/>
        <n v="-77"/>
        <n v="-76.48"/>
        <n v="-75.76"/>
        <n v="-75.2"/>
        <n v="-75"/>
        <n v="-74.55"/>
        <n v="-74.5"/>
        <n v="-73.95"/>
        <n v="-73.16"/>
        <n v="-72.3"/>
        <n v="-70.41"/>
        <n v="-70"/>
        <n v="-69.74"/>
        <n v="-69.48"/>
        <n v="-68.59"/>
        <n v="-65"/>
        <n v="-64.78"/>
        <n v="-64.65"/>
        <n v="-63.71"/>
        <n v="-63.56"/>
        <n v="-63.36"/>
        <n v="-63"/>
        <n v="-62.62"/>
        <n v="-62.51"/>
        <n v="-62.06"/>
        <n v="-61.36"/>
        <n v="-61.04"/>
        <n v="-60.39"/>
        <n v="-60"/>
        <n v="-59.75"/>
        <n v="-59.49"/>
        <n v="-59.42"/>
        <n v="-58.31"/>
        <n v="-57.37"/>
        <n v="-57.23"/>
        <n v="-56.83"/>
        <n v="-56.75"/>
        <n v="-55.42"/>
        <n v="-54.87"/>
        <n v="-54.81"/>
        <n v="-54.5"/>
        <n v="-54"/>
        <n v="-53.35"/>
        <n v="-53.1"/>
        <n v="-53"/>
        <n v="-52.89"/>
        <n v="-52.5"/>
        <n v="-51.78"/>
        <n v="-51.69"/>
        <n v="-50.99"/>
        <n v="-50"/>
        <n v="-49.61"/>
        <n v="-48.7"/>
        <n v="-48.45"/>
        <n v="-48.05"/>
        <n v="-47.47"/>
        <n v="-47.41"/>
        <n v="-47.11"/>
        <n v="-47"/>
        <n v="-46.23"/>
        <n v="-46.21"/>
        <n v="-45.91"/>
        <n v="-45.22"/>
        <n v="-45"/>
        <n v="-44.51"/>
        <n v="-44"/>
        <n v="-43.3"/>
        <n v="-43.29"/>
        <n v="-42.86"/>
        <n v="-42.25"/>
        <n v="-42.04"/>
        <n v="-41.78"/>
        <n v="-41.5"/>
        <n v="-41.38"/>
        <n v="-41"/>
        <n v="-40.54"/>
        <n v="-40.51"/>
        <n v="-40.04"/>
        <n v="-40"/>
        <n v="-39.56"/>
        <n v="-37.67"/>
        <n v="-37.01"/>
        <n v="-35.78"/>
        <n v="-35.58"/>
        <n v="-35"/>
        <n v="-34.74"/>
        <n v="-34.15"/>
        <n v="-33.2"/>
        <n v="-32.48"/>
        <n v="-32.46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12"/>
        <n v="-30"/>
        <n v="-29.79"/>
        <n v="-29.78"/>
        <n v="-29.57"/>
        <n v="-29.22"/>
        <n v="-29.2"/>
        <n v="-29"/>
        <n v="-28.99"/>
        <n v="-28.43"/>
        <n v="-28.05"/>
        <n v="-28.04"/>
        <n v="-28"/>
        <n v="-27.96"/>
        <n v="-27.7"/>
        <n v="-27.58"/>
        <n v="-26.94"/>
        <n v="-25.98"/>
        <n v="-25.96"/>
        <n v="-25.92"/>
        <n v="-25.71"/>
        <n v="-25.58"/>
        <n v="-25.45"/>
        <n v="-25.16"/>
        <n v="-25.02"/>
        <n v="-25"/>
        <n v="-24.92"/>
        <n v="-24.9"/>
        <n v="-24.67"/>
        <n v="-24.63"/>
        <n v="-24.36"/>
        <n v="-24.06"/>
        <n v="-24.05"/>
        <n v="-24.03"/>
        <n v="-24"/>
        <n v="-23.84"/>
        <n v="-23.2"/>
        <n v="-23.1"/>
        <n v="-22.73"/>
        <n v="-22.65"/>
        <n v="-22.41"/>
        <n v="-21.97"/>
        <n v="-21.89"/>
        <n v="-21.83"/>
        <n v="-21.75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6"/>
        <n v="-20.24"/>
        <n v="-20.22"/>
        <n v="-20.01"/>
        <n v="-20"/>
        <n v="-19.92"/>
        <n v="-19.86"/>
        <n v="-19.77"/>
        <n v="-19.58"/>
        <n v="-19.47"/>
        <n v="-18.94"/>
        <n v="-18.93"/>
        <n v="-18.9"/>
        <n v="-18.82"/>
        <n v="-18.65"/>
        <n v="-18.61"/>
        <n v="-18.32"/>
        <n v="-17.89"/>
        <n v="-17.72"/>
        <n v="-17.6"/>
        <n v="-17.59"/>
        <n v="-17.54"/>
        <n v="-17.38"/>
        <n v="-17.35"/>
        <n v="-17.09"/>
        <n v="-17.08"/>
        <n v="-17"/>
        <n v="-16.71"/>
        <n v="-16.61"/>
        <n v="-16.6"/>
        <n v="-16.55"/>
        <n v="-16.42"/>
        <n v="-16.24"/>
        <n v="-16.18"/>
        <n v="-16.16"/>
        <n v="-16"/>
        <n v="-15.87"/>
        <n v="-15.84"/>
        <n v="-15.7"/>
        <n v="-15.52"/>
        <n v="-15.45"/>
        <n v="-15.36"/>
        <n v="-15.16"/>
        <n v="-15"/>
        <n v="-14.8"/>
        <n v="-14.35"/>
        <n v="-13.96"/>
        <n v="-13.2"/>
        <n v="-12.67"/>
        <n v="-12.3"/>
        <n v="-12.25"/>
        <n v="-12"/>
        <n v="-11.84"/>
        <n v="-11.37"/>
        <n v="-11.12"/>
        <n v="-11.07"/>
        <n v="-10.96"/>
        <n v="-10.75"/>
        <n v="-10.65"/>
        <n v="-10.36"/>
        <n v="-10.23"/>
        <n v="-10.11"/>
        <n v="-10.01"/>
        <n v="-10"/>
        <n v="-9.73"/>
        <n v="-9.29"/>
        <n v="-9.09"/>
        <n v="-8.89"/>
        <n v="-8.52"/>
        <n v="-8.5"/>
        <n v="-8.12"/>
        <n v="-8.01"/>
        <n v="-8"/>
        <n v="-7.9"/>
        <n v="-7.77"/>
        <n v="-7.62"/>
        <n v="-6.95"/>
        <n v="-6.81"/>
        <n v="-6.6"/>
        <n v="-6.46"/>
        <n v="-6.31"/>
        <n v="-6.27"/>
        <n v="-6.19"/>
        <n v="-6.12"/>
        <n v="-6.02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1.94"/>
        <n v="-1.72"/>
        <n v="16.24"/>
        <n v="30"/>
        <n v="61.85"/>
        <n v="100"/>
        <n v="112.74"/>
        <n v="200"/>
        <n v="200.16"/>
        <n v="300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64"/>
        <n v="4065"/>
        <n v="4090.47"/>
        <n v="4150"/>
        <n v="4178.14"/>
        <n v="4227.5"/>
        <n v="4236"/>
        <n v="4387"/>
        <n v="4460"/>
        <n v="4563.16"/>
        <n v="4585.18"/>
        <n v="4591.13"/>
        <n v="4628.4"/>
        <n v="4678"/>
        <n v="4683"/>
        <n v="4765"/>
        <n v="4808"/>
        <n v="4839.51"/>
        <n v="4845"/>
        <n v="4907"/>
        <n v="4915.38"/>
        <n v="4926"/>
        <n v="5010"/>
        <n v="5049.18"/>
        <n v="5148"/>
        <n v="5351.5"/>
        <n v="5676"/>
        <n v="5745.82"/>
        <n v="5905"/>
        <n v="5984.05"/>
        <n v="6071.72"/>
        <n v="6516.78"/>
        <n v="10000"/>
      </sharedItems>
    </cacheField>
    <cacheField name="Unit" numFmtId="0">
      <sharedItems containsBlank="1" containsMixedTypes="1" containsNumber="1" containsInteger="1" minValue="16" maxValue="44" count="19">
        <n v="16"/>
        <n v="19"/>
        <n v="23"/>
        <n v="27"/>
        <n v="39"/>
        <n v="40"/>
        <n v="44"/>
        <s v="#11, 20"/>
        <s v="#20-B"/>
        <s v="#23,24,44,28, 7"/>
        <s v="#3"/>
        <s v="#38 &amp; #9"/>
        <s v="19 &amp; 20b"/>
        <s v="20a"/>
        <s v="20b"/>
        <s v="all"/>
        <s v="office"/>
        <s v="various"/>
        <m/>
      </sharedItems>
    </cacheField>
    <cacheField name="Type" numFmtId="0">
      <sharedItems count="4">
        <s v="Financing"/>
        <s v="Operating"/>
        <s v="Personal"/>
        <s v="Remodelin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3">
  <r>
    <x v="0"/>
    <x v="11"/>
    <x v="4"/>
    <x v="1"/>
    <x v="389"/>
    <x v="89"/>
    <x v="248"/>
    <x v="1"/>
    <x v="35"/>
    <x v="484"/>
    <x v="18"/>
    <x v="1"/>
  </r>
  <r>
    <x v="0"/>
    <x v="11"/>
    <x v="4"/>
    <x v="1"/>
    <x v="389"/>
    <x v="89"/>
    <x v="248"/>
    <x v="1"/>
    <x v="35"/>
    <x v="488"/>
    <x v="18"/>
    <x v="1"/>
  </r>
  <r>
    <x v="0"/>
    <x v="11"/>
    <x v="4"/>
    <x v="1"/>
    <x v="389"/>
    <x v="89"/>
    <x v="248"/>
    <x v="1"/>
    <x v="35"/>
    <x v="493"/>
    <x v="18"/>
    <x v="1"/>
  </r>
  <r>
    <x v="0"/>
    <x v="17"/>
    <x v="4"/>
    <x v="1"/>
    <x v="389"/>
    <x v="89"/>
    <x v="251"/>
    <x v="1"/>
    <x v="35"/>
    <x v="485"/>
    <x v="18"/>
    <x v="1"/>
  </r>
  <r>
    <x v="0"/>
    <x v="17"/>
    <x v="4"/>
    <x v="1"/>
    <x v="389"/>
    <x v="89"/>
    <x v="251"/>
    <x v="1"/>
    <x v="35"/>
    <x v="487"/>
    <x v="18"/>
    <x v="1"/>
  </r>
  <r>
    <x v="0"/>
    <x v="17"/>
    <x v="4"/>
    <x v="1"/>
    <x v="389"/>
    <x v="89"/>
    <x v="251"/>
    <x v="1"/>
    <x v="35"/>
    <x v="490"/>
    <x v="18"/>
    <x v="1"/>
  </r>
  <r>
    <x v="0"/>
    <x v="21"/>
    <x v="4"/>
    <x v="1"/>
    <x v="389"/>
    <x v="89"/>
    <x v="249"/>
    <x v="1"/>
    <x v="35"/>
    <x v="483"/>
    <x v="18"/>
    <x v="1"/>
  </r>
  <r>
    <x v="0"/>
    <x v="21"/>
    <x v="4"/>
    <x v="1"/>
    <x v="389"/>
    <x v="89"/>
    <x v="249"/>
    <x v="1"/>
    <x v="35"/>
    <x v="486"/>
    <x v="18"/>
    <x v="1"/>
  </r>
  <r>
    <x v="0"/>
    <x v="21"/>
    <x v="4"/>
    <x v="1"/>
    <x v="389"/>
    <x v="89"/>
    <x v="249"/>
    <x v="1"/>
    <x v="35"/>
    <x v="492"/>
    <x v="18"/>
    <x v="1"/>
  </r>
  <r>
    <x v="0"/>
    <x v="23"/>
    <x v="4"/>
    <x v="1"/>
    <x v="389"/>
    <x v="89"/>
    <x v="250"/>
    <x v="1"/>
    <x v="35"/>
    <x v="489"/>
    <x v="18"/>
    <x v="1"/>
  </r>
  <r>
    <x v="0"/>
    <x v="23"/>
    <x v="4"/>
    <x v="1"/>
    <x v="389"/>
    <x v="89"/>
    <x v="250"/>
    <x v="1"/>
    <x v="35"/>
    <x v="491"/>
    <x v="18"/>
    <x v="1"/>
  </r>
  <r>
    <x v="0"/>
    <x v="23"/>
    <x v="4"/>
    <x v="1"/>
    <x v="389"/>
    <x v="89"/>
    <x v="250"/>
    <x v="1"/>
    <x v="35"/>
    <x v="478"/>
    <x v="18"/>
    <x v="1"/>
  </r>
  <r>
    <x v="0"/>
    <x v="25"/>
    <x v="4"/>
    <x v="1"/>
    <x v="389"/>
    <x v="103"/>
    <x v="160"/>
    <x v="6"/>
    <x v="32"/>
    <x v="472"/>
    <x v="18"/>
    <x v="1"/>
  </r>
  <r>
    <x v="0"/>
    <x v="11"/>
    <x v="4"/>
    <x v="1"/>
    <x v="389"/>
    <x v="23"/>
    <x v="48"/>
    <x v="8"/>
    <x v="9"/>
    <x v="13"/>
    <x v="18"/>
    <x v="1"/>
  </r>
  <r>
    <x v="0"/>
    <x v="15"/>
    <x v="4"/>
    <x v="1"/>
    <x v="389"/>
    <x v="33"/>
    <x v="49"/>
    <x v="8"/>
    <x v="12"/>
    <x v="138"/>
    <x v="18"/>
    <x v="1"/>
  </r>
  <r>
    <x v="0"/>
    <x v="12"/>
    <x v="4"/>
    <x v="1"/>
    <x v="389"/>
    <x v="43"/>
    <x v="44"/>
    <x v="3"/>
    <x v="20"/>
    <x v="481"/>
    <x v="18"/>
    <x v="1"/>
  </r>
  <r>
    <x v="0"/>
    <x v="4"/>
    <x v="4"/>
    <x v="1"/>
    <x v="0"/>
    <x v="43"/>
    <x v="44"/>
    <x v="3"/>
    <x v="20"/>
    <x v="31"/>
    <x v="18"/>
    <x v="1"/>
  </r>
  <r>
    <x v="0"/>
    <x v="5"/>
    <x v="4"/>
    <x v="1"/>
    <x v="1"/>
    <x v="5"/>
    <x v="73"/>
    <x v="2"/>
    <x v="22"/>
    <x v="464"/>
    <x v="18"/>
    <x v="1"/>
  </r>
  <r>
    <x v="0"/>
    <x v="5"/>
    <x v="4"/>
    <x v="1"/>
    <x v="2"/>
    <x v="30"/>
    <x v="4"/>
    <x v="1"/>
    <x v="8"/>
    <x v="185"/>
    <x v="18"/>
    <x v="1"/>
  </r>
  <r>
    <x v="0"/>
    <x v="7"/>
    <x v="4"/>
    <x v="1"/>
    <x v="3"/>
    <x v="56"/>
    <x v="142"/>
    <x v="3"/>
    <x v="38"/>
    <x v="408"/>
    <x v="18"/>
    <x v="1"/>
  </r>
  <r>
    <x v="0"/>
    <x v="8"/>
    <x v="4"/>
    <x v="1"/>
    <x v="4"/>
    <x v="65"/>
    <x v="31"/>
    <x v="2"/>
    <x v="22"/>
    <x v="153"/>
    <x v="18"/>
    <x v="1"/>
  </r>
  <r>
    <x v="0"/>
    <x v="9"/>
    <x v="4"/>
    <x v="1"/>
    <x v="5"/>
    <x v="102"/>
    <x v="47"/>
    <x v="8"/>
    <x v="30"/>
    <x v="157"/>
    <x v="18"/>
    <x v="1"/>
  </r>
  <r>
    <x v="0"/>
    <x v="9"/>
    <x v="4"/>
    <x v="1"/>
    <x v="6"/>
    <x v="56"/>
    <x v="142"/>
    <x v="3"/>
    <x v="38"/>
    <x v="442"/>
    <x v="18"/>
    <x v="1"/>
  </r>
  <r>
    <x v="0"/>
    <x v="9"/>
    <x v="4"/>
    <x v="1"/>
    <x v="7"/>
    <x v="123"/>
    <x v="118"/>
    <x v="3"/>
    <x v="26"/>
    <x v="278"/>
    <x v="18"/>
    <x v="1"/>
  </r>
  <r>
    <x v="0"/>
    <x v="9"/>
    <x v="4"/>
    <x v="1"/>
    <x v="8"/>
    <x v="118"/>
    <x v="164"/>
    <x v="3"/>
    <x v="26"/>
    <x v="454"/>
    <x v="18"/>
    <x v="1"/>
  </r>
  <r>
    <x v="0"/>
    <x v="11"/>
    <x v="4"/>
    <x v="1"/>
    <x v="9"/>
    <x v="56"/>
    <x v="142"/>
    <x v="3"/>
    <x v="38"/>
    <x v="335"/>
    <x v="18"/>
    <x v="1"/>
  </r>
  <r>
    <x v="0"/>
    <x v="11"/>
    <x v="4"/>
    <x v="1"/>
    <x v="10"/>
    <x v="104"/>
    <x v="118"/>
    <x v="3"/>
    <x v="26"/>
    <x v="289"/>
    <x v="18"/>
    <x v="1"/>
  </r>
  <r>
    <x v="0"/>
    <x v="11"/>
    <x v="4"/>
    <x v="1"/>
    <x v="11"/>
    <x v="123"/>
    <x v="168"/>
    <x v="3"/>
    <x v="26"/>
    <x v="306"/>
    <x v="18"/>
    <x v="1"/>
  </r>
  <r>
    <x v="0"/>
    <x v="12"/>
    <x v="4"/>
    <x v="1"/>
    <x v="12"/>
    <x v="43"/>
    <x v="47"/>
    <x v="3"/>
    <x v="23"/>
    <x v="112"/>
    <x v="18"/>
    <x v="1"/>
  </r>
  <r>
    <x v="0"/>
    <x v="12"/>
    <x v="4"/>
    <x v="1"/>
    <x v="13"/>
    <x v="85"/>
    <x v="168"/>
    <x v="3"/>
    <x v="26"/>
    <x v="244"/>
    <x v="18"/>
    <x v="1"/>
  </r>
  <r>
    <x v="0"/>
    <x v="12"/>
    <x v="4"/>
    <x v="1"/>
    <x v="14"/>
    <x v="85"/>
    <x v="168"/>
    <x v="3"/>
    <x v="26"/>
    <x v="302"/>
    <x v="18"/>
    <x v="1"/>
  </r>
  <r>
    <x v="0"/>
    <x v="13"/>
    <x v="4"/>
    <x v="1"/>
    <x v="15"/>
    <x v="124"/>
    <x v="59"/>
    <x v="6"/>
    <x v="29"/>
    <x v="270"/>
    <x v="18"/>
    <x v="1"/>
  </r>
  <r>
    <x v="0"/>
    <x v="13"/>
    <x v="4"/>
    <x v="1"/>
    <x v="16"/>
    <x v="82"/>
    <x v="47"/>
    <x v="3"/>
    <x v="20"/>
    <x v="26"/>
    <x v="18"/>
    <x v="1"/>
  </r>
  <r>
    <x v="0"/>
    <x v="14"/>
    <x v="4"/>
    <x v="1"/>
    <x v="17"/>
    <x v="65"/>
    <x v="187"/>
    <x v="2"/>
    <x v="22"/>
    <x v="81"/>
    <x v="18"/>
    <x v="1"/>
  </r>
  <r>
    <x v="0"/>
    <x v="14"/>
    <x v="4"/>
    <x v="1"/>
    <x v="18"/>
    <x v="122"/>
    <x v="187"/>
    <x v="2"/>
    <x v="21"/>
    <x v="74"/>
    <x v="18"/>
    <x v="1"/>
  </r>
  <r>
    <x v="0"/>
    <x v="17"/>
    <x v="4"/>
    <x v="1"/>
    <x v="19"/>
    <x v="56"/>
    <x v="142"/>
    <x v="3"/>
    <x v="38"/>
    <x v="335"/>
    <x v="18"/>
    <x v="1"/>
  </r>
  <r>
    <x v="0"/>
    <x v="18"/>
    <x v="4"/>
    <x v="1"/>
    <x v="20"/>
    <x v="2"/>
    <x v="47"/>
    <x v="3"/>
    <x v="2"/>
    <x v="257"/>
    <x v="18"/>
    <x v="1"/>
  </r>
  <r>
    <x v="0"/>
    <x v="18"/>
    <x v="4"/>
    <x v="1"/>
    <x v="21"/>
    <x v="76"/>
    <x v="47"/>
    <x v="1"/>
    <x v="3"/>
    <x v="169"/>
    <x v="18"/>
    <x v="1"/>
  </r>
  <r>
    <x v="0"/>
    <x v="19"/>
    <x v="4"/>
    <x v="1"/>
    <x v="22"/>
    <x v="104"/>
    <x v="60"/>
    <x v="3"/>
    <x v="26"/>
    <x v="291"/>
    <x v="18"/>
    <x v="1"/>
  </r>
  <r>
    <x v="0"/>
    <x v="22"/>
    <x v="4"/>
    <x v="1"/>
    <x v="23"/>
    <x v="122"/>
    <x v="188"/>
    <x v="2"/>
    <x v="21"/>
    <x v="65"/>
    <x v="18"/>
    <x v="1"/>
  </r>
  <r>
    <x v="0"/>
    <x v="20"/>
    <x v="4"/>
    <x v="1"/>
    <x v="24"/>
    <x v="65"/>
    <x v="191"/>
    <x v="2"/>
    <x v="22"/>
    <x v="81"/>
    <x v="18"/>
    <x v="1"/>
  </r>
  <r>
    <x v="0"/>
    <x v="20"/>
    <x v="4"/>
    <x v="1"/>
    <x v="25"/>
    <x v="122"/>
    <x v="191"/>
    <x v="2"/>
    <x v="21"/>
    <x v="66"/>
    <x v="18"/>
    <x v="1"/>
  </r>
  <r>
    <x v="0"/>
    <x v="22"/>
    <x v="4"/>
    <x v="1"/>
    <x v="26"/>
    <x v="65"/>
    <x v="188"/>
    <x v="2"/>
    <x v="22"/>
    <x v="81"/>
    <x v="18"/>
    <x v="1"/>
  </r>
  <r>
    <x v="0"/>
    <x v="28"/>
    <x v="3"/>
    <x v="1"/>
    <x v="389"/>
    <x v="46"/>
    <x v="265"/>
    <x v="4"/>
    <x v="39"/>
    <x v="2"/>
    <x v="18"/>
    <x v="0"/>
  </r>
  <r>
    <x v="0"/>
    <x v="29"/>
    <x v="3"/>
    <x v="1"/>
    <x v="389"/>
    <x v="89"/>
    <x v="230"/>
    <x v="1"/>
    <x v="35"/>
    <x v="521"/>
    <x v="18"/>
    <x v="1"/>
  </r>
  <r>
    <x v="0"/>
    <x v="30"/>
    <x v="3"/>
    <x v="1"/>
    <x v="389"/>
    <x v="23"/>
    <x v="78"/>
    <x v="8"/>
    <x v="9"/>
    <x v="5"/>
    <x v="18"/>
    <x v="1"/>
  </r>
  <r>
    <x v="0"/>
    <x v="32"/>
    <x v="3"/>
    <x v="1"/>
    <x v="389"/>
    <x v="89"/>
    <x v="229"/>
    <x v="1"/>
    <x v="35"/>
    <x v="515"/>
    <x v="18"/>
    <x v="1"/>
  </r>
  <r>
    <x v="0"/>
    <x v="32"/>
    <x v="3"/>
    <x v="1"/>
    <x v="389"/>
    <x v="33"/>
    <x v="79"/>
    <x v="8"/>
    <x v="12"/>
    <x v="111"/>
    <x v="18"/>
    <x v="1"/>
  </r>
  <r>
    <x v="0"/>
    <x v="35"/>
    <x v="3"/>
    <x v="1"/>
    <x v="389"/>
    <x v="89"/>
    <x v="226"/>
    <x v="1"/>
    <x v="35"/>
    <x v="499"/>
    <x v="18"/>
    <x v="1"/>
  </r>
  <r>
    <x v="0"/>
    <x v="36"/>
    <x v="3"/>
    <x v="1"/>
    <x v="389"/>
    <x v="89"/>
    <x v="146"/>
    <x v="1"/>
    <x v="35"/>
    <x v="177"/>
    <x v="18"/>
    <x v="1"/>
  </r>
  <r>
    <x v="0"/>
    <x v="41"/>
    <x v="3"/>
    <x v="1"/>
    <x v="389"/>
    <x v="89"/>
    <x v="227"/>
    <x v="1"/>
    <x v="35"/>
    <x v="534"/>
    <x v="18"/>
    <x v="1"/>
  </r>
  <r>
    <x v="0"/>
    <x v="41"/>
    <x v="3"/>
    <x v="1"/>
    <x v="389"/>
    <x v="89"/>
    <x v="228"/>
    <x v="1"/>
    <x v="35"/>
    <x v="506"/>
    <x v="18"/>
    <x v="1"/>
  </r>
  <r>
    <x v="0"/>
    <x v="45"/>
    <x v="3"/>
    <x v="1"/>
    <x v="389"/>
    <x v="46"/>
    <x v="265"/>
    <x v="4"/>
    <x v="39"/>
    <x v="2"/>
    <x v="18"/>
    <x v="0"/>
  </r>
  <r>
    <x v="0"/>
    <x v="22"/>
    <x v="3"/>
    <x v="1"/>
    <x v="27"/>
    <x v="56"/>
    <x v="142"/>
    <x v="3"/>
    <x v="38"/>
    <x v="408"/>
    <x v="18"/>
    <x v="1"/>
  </r>
  <r>
    <x v="0"/>
    <x v="23"/>
    <x v="3"/>
    <x v="1"/>
    <x v="28"/>
    <x v="56"/>
    <x v="142"/>
    <x v="3"/>
    <x v="38"/>
    <x v="335"/>
    <x v="18"/>
    <x v="1"/>
  </r>
  <r>
    <x v="0"/>
    <x v="23"/>
    <x v="3"/>
    <x v="1"/>
    <x v="29"/>
    <x v="81"/>
    <x v="77"/>
    <x v="3"/>
    <x v="5"/>
    <x v="61"/>
    <x v="18"/>
    <x v="1"/>
  </r>
  <r>
    <x v="0"/>
    <x v="23"/>
    <x v="3"/>
    <x v="1"/>
    <x v="30"/>
    <x v="17"/>
    <x v="9"/>
    <x v="3"/>
    <x v="1"/>
    <x v="46"/>
    <x v="18"/>
    <x v="3"/>
  </r>
  <r>
    <x v="0"/>
    <x v="23"/>
    <x v="3"/>
    <x v="1"/>
    <x v="31"/>
    <x v="79"/>
    <x v="108"/>
    <x v="3"/>
    <x v="23"/>
    <x v="29"/>
    <x v="18"/>
    <x v="3"/>
  </r>
  <r>
    <x v="0"/>
    <x v="24"/>
    <x v="3"/>
    <x v="1"/>
    <x v="32"/>
    <x v="8"/>
    <x v="80"/>
    <x v="8"/>
    <x v="30"/>
    <x v="430"/>
    <x v="18"/>
    <x v="1"/>
  </r>
  <r>
    <x v="0"/>
    <x v="26"/>
    <x v="3"/>
    <x v="1"/>
    <x v="33"/>
    <x v="122"/>
    <x v="192"/>
    <x v="2"/>
    <x v="21"/>
    <x v="181"/>
    <x v="18"/>
    <x v="3"/>
  </r>
  <r>
    <x v="0"/>
    <x v="26"/>
    <x v="3"/>
    <x v="1"/>
    <x v="33"/>
    <x v="122"/>
    <x v="192"/>
    <x v="2"/>
    <x v="21"/>
    <x v="74"/>
    <x v="18"/>
    <x v="1"/>
  </r>
  <r>
    <x v="0"/>
    <x v="26"/>
    <x v="3"/>
    <x v="1"/>
    <x v="34"/>
    <x v="65"/>
    <x v="189"/>
    <x v="2"/>
    <x v="22"/>
    <x v="99"/>
    <x v="18"/>
    <x v="1"/>
  </r>
  <r>
    <x v="0"/>
    <x v="26"/>
    <x v="3"/>
    <x v="1"/>
    <x v="35"/>
    <x v="102"/>
    <x v="77"/>
    <x v="8"/>
    <x v="30"/>
    <x v="148"/>
    <x v="18"/>
    <x v="1"/>
  </r>
  <r>
    <x v="0"/>
    <x v="28"/>
    <x v="3"/>
    <x v="1"/>
    <x v="36"/>
    <x v="123"/>
    <x v="118"/>
    <x v="3"/>
    <x v="26"/>
    <x v="437"/>
    <x v="18"/>
    <x v="1"/>
  </r>
  <r>
    <x v="0"/>
    <x v="29"/>
    <x v="3"/>
    <x v="1"/>
    <x v="37"/>
    <x v="118"/>
    <x v="164"/>
    <x v="3"/>
    <x v="26"/>
    <x v="454"/>
    <x v="18"/>
    <x v="1"/>
  </r>
  <r>
    <x v="0"/>
    <x v="29"/>
    <x v="3"/>
    <x v="1"/>
    <x v="38"/>
    <x v="35"/>
    <x v="74"/>
    <x v="2"/>
    <x v="21"/>
    <x v="242"/>
    <x v="18"/>
    <x v="1"/>
  </r>
  <r>
    <x v="0"/>
    <x v="30"/>
    <x v="3"/>
    <x v="1"/>
    <x v="39"/>
    <x v="82"/>
    <x v="77"/>
    <x v="3"/>
    <x v="20"/>
    <x v="102"/>
    <x v="18"/>
    <x v="3"/>
  </r>
  <r>
    <x v="0"/>
    <x v="30"/>
    <x v="3"/>
    <x v="1"/>
    <x v="39"/>
    <x v="82"/>
    <x v="77"/>
    <x v="3"/>
    <x v="20"/>
    <x v="51"/>
    <x v="18"/>
    <x v="1"/>
  </r>
  <r>
    <x v="0"/>
    <x v="30"/>
    <x v="3"/>
    <x v="1"/>
    <x v="40"/>
    <x v="124"/>
    <x v="62"/>
    <x v="6"/>
    <x v="29"/>
    <x v="270"/>
    <x v="18"/>
    <x v="1"/>
  </r>
  <r>
    <x v="0"/>
    <x v="31"/>
    <x v="3"/>
    <x v="1"/>
    <x v="41"/>
    <x v="65"/>
    <x v="190"/>
    <x v="2"/>
    <x v="22"/>
    <x v="81"/>
    <x v="18"/>
    <x v="1"/>
  </r>
  <r>
    <x v="0"/>
    <x v="31"/>
    <x v="3"/>
    <x v="1"/>
    <x v="42"/>
    <x v="122"/>
    <x v="190"/>
    <x v="2"/>
    <x v="21"/>
    <x v="74"/>
    <x v="18"/>
    <x v="1"/>
  </r>
  <r>
    <x v="0"/>
    <x v="32"/>
    <x v="3"/>
    <x v="1"/>
    <x v="43"/>
    <x v="65"/>
    <x v="186"/>
    <x v="2"/>
    <x v="22"/>
    <x v="159"/>
    <x v="18"/>
    <x v="1"/>
  </r>
  <r>
    <x v="0"/>
    <x v="32"/>
    <x v="3"/>
    <x v="1"/>
    <x v="44"/>
    <x v="43"/>
    <x v="77"/>
    <x v="3"/>
    <x v="23"/>
    <x v="69"/>
    <x v="18"/>
    <x v="3"/>
  </r>
  <r>
    <x v="0"/>
    <x v="32"/>
    <x v="3"/>
    <x v="1"/>
    <x v="44"/>
    <x v="43"/>
    <x v="77"/>
    <x v="3"/>
    <x v="23"/>
    <x v="38"/>
    <x v="18"/>
    <x v="1"/>
  </r>
  <r>
    <x v="0"/>
    <x v="34"/>
    <x v="3"/>
    <x v="1"/>
    <x v="45"/>
    <x v="65"/>
    <x v="186"/>
    <x v="2"/>
    <x v="22"/>
    <x v="142"/>
    <x v="18"/>
    <x v="1"/>
  </r>
  <r>
    <x v="0"/>
    <x v="34"/>
    <x v="3"/>
    <x v="1"/>
    <x v="46"/>
    <x v="122"/>
    <x v="186"/>
    <x v="2"/>
    <x v="21"/>
    <x v="68"/>
    <x v="18"/>
    <x v="1"/>
  </r>
  <r>
    <x v="0"/>
    <x v="34"/>
    <x v="3"/>
    <x v="1"/>
    <x v="47"/>
    <x v="71"/>
    <x v="40"/>
    <x v="2"/>
    <x v="21"/>
    <x v="286"/>
    <x v="18"/>
    <x v="1"/>
  </r>
  <r>
    <x v="0"/>
    <x v="35"/>
    <x v="3"/>
    <x v="1"/>
    <x v="48"/>
    <x v="56"/>
    <x v="142"/>
    <x v="3"/>
    <x v="38"/>
    <x v="335"/>
    <x v="18"/>
    <x v="1"/>
  </r>
  <r>
    <x v="0"/>
    <x v="35"/>
    <x v="3"/>
    <x v="1"/>
    <x v="49"/>
    <x v="123"/>
    <x v="42"/>
    <x v="3"/>
    <x v="6"/>
    <x v="295"/>
    <x v="18"/>
    <x v="1"/>
  </r>
  <r>
    <x v="0"/>
    <x v="35"/>
    <x v="3"/>
    <x v="1"/>
    <x v="50"/>
    <x v="17"/>
    <x v="126"/>
    <x v="3"/>
    <x v="2"/>
    <x v="318"/>
    <x v="18"/>
    <x v="1"/>
  </r>
  <r>
    <x v="0"/>
    <x v="36"/>
    <x v="3"/>
    <x v="1"/>
    <x v="51"/>
    <x v="123"/>
    <x v="118"/>
    <x v="3"/>
    <x v="26"/>
    <x v="340"/>
    <x v="18"/>
    <x v="1"/>
  </r>
  <r>
    <x v="0"/>
    <x v="37"/>
    <x v="3"/>
    <x v="1"/>
    <x v="52"/>
    <x v="56"/>
    <x v="142"/>
    <x v="3"/>
    <x v="38"/>
    <x v="442"/>
    <x v="18"/>
    <x v="1"/>
  </r>
  <r>
    <x v="0"/>
    <x v="38"/>
    <x v="3"/>
    <x v="1"/>
    <x v="53"/>
    <x v="123"/>
    <x v="166"/>
    <x v="3"/>
    <x v="2"/>
    <x v="375"/>
    <x v="18"/>
    <x v="1"/>
  </r>
  <r>
    <x v="0"/>
    <x v="39"/>
    <x v="3"/>
    <x v="1"/>
    <x v="54"/>
    <x v="122"/>
    <x v="184"/>
    <x v="2"/>
    <x v="21"/>
    <x v="140"/>
    <x v="18"/>
    <x v="3"/>
  </r>
  <r>
    <x v="0"/>
    <x v="39"/>
    <x v="3"/>
    <x v="1"/>
    <x v="54"/>
    <x v="122"/>
    <x v="184"/>
    <x v="2"/>
    <x v="21"/>
    <x v="74"/>
    <x v="18"/>
    <x v="1"/>
  </r>
  <r>
    <x v="0"/>
    <x v="39"/>
    <x v="3"/>
    <x v="1"/>
    <x v="55"/>
    <x v="65"/>
    <x v="184"/>
    <x v="2"/>
    <x v="22"/>
    <x v="99"/>
    <x v="18"/>
    <x v="1"/>
  </r>
  <r>
    <x v="0"/>
    <x v="39"/>
    <x v="3"/>
    <x v="1"/>
    <x v="56"/>
    <x v="56"/>
    <x v="142"/>
    <x v="3"/>
    <x v="38"/>
    <x v="408"/>
    <x v="18"/>
    <x v="1"/>
  </r>
  <r>
    <x v="0"/>
    <x v="40"/>
    <x v="3"/>
    <x v="1"/>
    <x v="57"/>
    <x v="56"/>
    <x v="142"/>
    <x v="3"/>
    <x v="38"/>
    <x v="335"/>
    <x v="18"/>
    <x v="1"/>
  </r>
  <r>
    <x v="0"/>
    <x v="41"/>
    <x v="3"/>
    <x v="1"/>
    <x v="58"/>
    <x v="118"/>
    <x v="164"/>
    <x v="3"/>
    <x v="26"/>
    <x v="454"/>
    <x v="18"/>
    <x v="1"/>
  </r>
  <r>
    <x v="0"/>
    <x v="42"/>
    <x v="3"/>
    <x v="1"/>
    <x v="60"/>
    <x v="8"/>
    <x v="65"/>
    <x v="8"/>
    <x v="30"/>
    <x v="436"/>
    <x v="18"/>
    <x v="1"/>
  </r>
  <r>
    <x v="0"/>
    <x v="43"/>
    <x v="3"/>
    <x v="1"/>
    <x v="61"/>
    <x v="76"/>
    <x v="62"/>
    <x v="1"/>
    <x v="3"/>
    <x v="206"/>
    <x v="18"/>
    <x v="1"/>
  </r>
  <r>
    <x v="0"/>
    <x v="43"/>
    <x v="3"/>
    <x v="1"/>
    <x v="62"/>
    <x v="65"/>
    <x v="185"/>
    <x v="2"/>
    <x v="22"/>
    <x v="81"/>
    <x v="18"/>
    <x v="1"/>
  </r>
  <r>
    <x v="0"/>
    <x v="43"/>
    <x v="3"/>
    <x v="1"/>
    <x v="63"/>
    <x v="26"/>
    <x v="96"/>
    <x v="3"/>
    <x v="20"/>
    <x v="304"/>
    <x v="18"/>
    <x v="1"/>
  </r>
  <r>
    <x v="0"/>
    <x v="44"/>
    <x v="3"/>
    <x v="1"/>
    <x v="64"/>
    <x v="122"/>
    <x v="185"/>
    <x v="2"/>
    <x v="21"/>
    <x v="74"/>
    <x v="18"/>
    <x v="1"/>
  </r>
  <r>
    <x v="0"/>
    <x v="49"/>
    <x v="7"/>
    <x v="1"/>
    <x v="389"/>
    <x v="89"/>
    <x v="243"/>
    <x v="1"/>
    <x v="35"/>
    <x v="518"/>
    <x v="18"/>
    <x v="1"/>
  </r>
  <r>
    <x v="0"/>
    <x v="52"/>
    <x v="7"/>
    <x v="1"/>
    <x v="389"/>
    <x v="89"/>
    <x v="240"/>
    <x v="1"/>
    <x v="35"/>
    <x v="495"/>
    <x v="18"/>
    <x v="1"/>
  </r>
  <r>
    <x v="0"/>
    <x v="55"/>
    <x v="7"/>
    <x v="1"/>
    <x v="389"/>
    <x v="89"/>
    <x v="241"/>
    <x v="1"/>
    <x v="35"/>
    <x v="507"/>
    <x v="18"/>
    <x v="1"/>
  </r>
  <r>
    <x v="0"/>
    <x v="58"/>
    <x v="7"/>
    <x v="1"/>
    <x v="389"/>
    <x v="89"/>
    <x v="242"/>
    <x v="1"/>
    <x v="35"/>
    <x v="513"/>
    <x v="18"/>
    <x v="1"/>
  </r>
  <r>
    <x v="0"/>
    <x v="60"/>
    <x v="7"/>
    <x v="1"/>
    <x v="389"/>
    <x v="46"/>
    <x v="265"/>
    <x v="4"/>
    <x v="39"/>
    <x v="2"/>
    <x v="18"/>
    <x v="0"/>
  </r>
  <r>
    <x v="0"/>
    <x v="42"/>
    <x v="7"/>
    <x v="1"/>
    <x v="59"/>
    <x v="0"/>
    <x v="266"/>
    <x v="3"/>
    <x v="38"/>
    <x v="335"/>
    <x v="18"/>
    <x v="1"/>
  </r>
  <r>
    <x v="0"/>
    <x v="44"/>
    <x v="7"/>
    <x v="1"/>
    <x v="65"/>
    <x v="81"/>
    <x v="62"/>
    <x v="3"/>
    <x v="5"/>
    <x v="101"/>
    <x v="18"/>
    <x v="1"/>
  </r>
  <r>
    <x v="0"/>
    <x v="45"/>
    <x v="7"/>
    <x v="1"/>
    <x v="66"/>
    <x v="65"/>
    <x v="0"/>
    <x v="2"/>
    <x v="22"/>
    <x v="81"/>
    <x v="18"/>
    <x v="1"/>
  </r>
  <r>
    <x v="0"/>
    <x v="45"/>
    <x v="7"/>
    <x v="1"/>
    <x v="67"/>
    <x v="116"/>
    <x v="266"/>
    <x v="3"/>
    <x v="26"/>
    <x v="440"/>
    <x v="18"/>
    <x v="1"/>
  </r>
  <r>
    <x v="0"/>
    <x v="45"/>
    <x v="7"/>
    <x v="1"/>
    <x v="68"/>
    <x v="108"/>
    <x v="266"/>
    <x v="8"/>
    <x v="30"/>
    <x v="143"/>
    <x v="18"/>
    <x v="1"/>
  </r>
  <r>
    <x v="0"/>
    <x v="46"/>
    <x v="7"/>
    <x v="1"/>
    <x v="69"/>
    <x v="123"/>
    <x v="41"/>
    <x v="3"/>
    <x v="6"/>
    <x v="267"/>
    <x v="18"/>
    <x v="1"/>
  </r>
  <r>
    <x v="0"/>
    <x v="47"/>
    <x v="7"/>
    <x v="1"/>
    <x v="70"/>
    <x v="50"/>
    <x v="266"/>
    <x v="3"/>
    <x v="5"/>
    <x v="292"/>
    <x v="18"/>
    <x v="1"/>
  </r>
  <r>
    <x v="0"/>
    <x v="47"/>
    <x v="7"/>
    <x v="1"/>
    <x v="71"/>
    <x v="82"/>
    <x v="266"/>
    <x v="3"/>
    <x v="20"/>
    <x v="34"/>
    <x v="18"/>
    <x v="1"/>
  </r>
  <r>
    <x v="0"/>
    <x v="47"/>
    <x v="7"/>
    <x v="1"/>
    <x v="72"/>
    <x v="126"/>
    <x v="266"/>
    <x v="6"/>
    <x v="29"/>
    <x v="270"/>
    <x v="18"/>
    <x v="1"/>
  </r>
  <r>
    <x v="0"/>
    <x v="48"/>
    <x v="7"/>
    <x v="1"/>
    <x v="73"/>
    <x v="122"/>
    <x v="183"/>
    <x v="2"/>
    <x v="21"/>
    <x v="79"/>
    <x v="18"/>
    <x v="1"/>
  </r>
  <r>
    <x v="0"/>
    <x v="48"/>
    <x v="7"/>
    <x v="1"/>
    <x v="74"/>
    <x v="123"/>
    <x v="118"/>
    <x v="3"/>
    <x v="26"/>
    <x v="92"/>
    <x v="18"/>
    <x v="1"/>
  </r>
  <r>
    <x v="0"/>
    <x v="48"/>
    <x v="7"/>
    <x v="1"/>
    <x v="75"/>
    <x v="47"/>
    <x v="70"/>
    <x v="3"/>
    <x v="23"/>
    <x v="461"/>
    <x v="18"/>
    <x v="1"/>
  </r>
  <r>
    <x v="0"/>
    <x v="49"/>
    <x v="7"/>
    <x v="1"/>
    <x v="76"/>
    <x v="43"/>
    <x v="62"/>
    <x v="3"/>
    <x v="23"/>
    <x v="241"/>
    <x v="18"/>
    <x v="1"/>
  </r>
  <r>
    <x v="0"/>
    <x v="48"/>
    <x v="7"/>
    <x v="1"/>
    <x v="389"/>
    <x v="23"/>
    <x v="63"/>
    <x v="8"/>
    <x v="9"/>
    <x v="12"/>
    <x v="18"/>
    <x v="1"/>
  </r>
  <r>
    <x v="0"/>
    <x v="48"/>
    <x v="7"/>
    <x v="1"/>
    <x v="389"/>
    <x v="33"/>
    <x v="64"/>
    <x v="8"/>
    <x v="12"/>
    <x v="84"/>
    <x v="18"/>
    <x v="1"/>
  </r>
  <r>
    <x v="0"/>
    <x v="49"/>
    <x v="7"/>
    <x v="1"/>
    <x v="77"/>
    <x v="76"/>
    <x v="98"/>
    <x v="1"/>
    <x v="3"/>
    <x v="410"/>
    <x v="18"/>
    <x v="1"/>
  </r>
  <r>
    <x v="0"/>
    <x v="49"/>
    <x v="7"/>
    <x v="1"/>
    <x v="78"/>
    <x v="79"/>
    <x v="167"/>
    <x v="3"/>
    <x v="23"/>
    <x v="185"/>
    <x v="18"/>
    <x v="3"/>
  </r>
  <r>
    <x v="0"/>
    <x v="50"/>
    <x v="7"/>
    <x v="1"/>
    <x v="79"/>
    <x v="65"/>
    <x v="202"/>
    <x v="2"/>
    <x v="22"/>
    <x v="99"/>
    <x v="18"/>
    <x v="1"/>
  </r>
  <r>
    <x v="0"/>
    <x v="50"/>
    <x v="7"/>
    <x v="1"/>
    <x v="80"/>
    <x v="100"/>
    <x v="266"/>
    <x v="3"/>
    <x v="28"/>
    <x v="210"/>
    <x v="18"/>
    <x v="1"/>
  </r>
  <r>
    <x v="0"/>
    <x v="51"/>
    <x v="7"/>
    <x v="1"/>
    <x v="81"/>
    <x v="122"/>
    <x v="202"/>
    <x v="2"/>
    <x v="21"/>
    <x v="71"/>
    <x v="18"/>
    <x v="1"/>
  </r>
  <r>
    <x v="0"/>
    <x v="51"/>
    <x v="7"/>
    <x v="1"/>
    <x v="82"/>
    <x v="122"/>
    <x v="215"/>
    <x v="2"/>
    <x v="21"/>
    <x v="185"/>
    <x v="18"/>
    <x v="1"/>
  </r>
  <r>
    <x v="0"/>
    <x v="51"/>
    <x v="7"/>
    <x v="1"/>
    <x v="83"/>
    <x v="56"/>
    <x v="163"/>
    <x v="3"/>
    <x v="38"/>
    <x v="335"/>
    <x v="18"/>
    <x v="1"/>
  </r>
  <r>
    <x v="0"/>
    <x v="51"/>
    <x v="7"/>
    <x v="1"/>
    <x v="84"/>
    <x v="79"/>
    <x v="69"/>
    <x v="3"/>
    <x v="23"/>
    <x v="104"/>
    <x v="18"/>
    <x v="3"/>
  </r>
  <r>
    <x v="0"/>
    <x v="52"/>
    <x v="7"/>
    <x v="1"/>
    <x v="85"/>
    <x v="118"/>
    <x v="164"/>
    <x v="3"/>
    <x v="26"/>
    <x v="454"/>
    <x v="18"/>
    <x v="1"/>
  </r>
  <r>
    <x v="0"/>
    <x v="53"/>
    <x v="7"/>
    <x v="1"/>
    <x v="86"/>
    <x v="65"/>
    <x v="177"/>
    <x v="2"/>
    <x v="22"/>
    <x v="81"/>
    <x v="18"/>
    <x v="1"/>
  </r>
  <r>
    <x v="0"/>
    <x v="56"/>
    <x v="7"/>
    <x v="1"/>
    <x v="87"/>
    <x v="56"/>
    <x v="163"/>
    <x v="3"/>
    <x v="38"/>
    <x v="335"/>
    <x v="18"/>
    <x v="1"/>
  </r>
  <r>
    <x v="0"/>
    <x v="53"/>
    <x v="7"/>
    <x v="1"/>
    <x v="88"/>
    <x v="123"/>
    <x v="105"/>
    <x v="3"/>
    <x v="14"/>
    <x v="353"/>
    <x v="18"/>
    <x v="1"/>
  </r>
  <r>
    <x v="0"/>
    <x v="54"/>
    <x v="7"/>
    <x v="1"/>
    <x v="89"/>
    <x v="122"/>
    <x v="202"/>
    <x v="2"/>
    <x v="21"/>
    <x v="77"/>
    <x v="18"/>
    <x v="1"/>
  </r>
  <r>
    <x v="0"/>
    <x v="56"/>
    <x v="7"/>
    <x v="1"/>
    <x v="90"/>
    <x v="104"/>
    <x v="118"/>
    <x v="3"/>
    <x v="26"/>
    <x v="239"/>
    <x v="18"/>
    <x v="1"/>
  </r>
  <r>
    <x v="0"/>
    <x v="56"/>
    <x v="7"/>
    <x v="1"/>
    <x v="91"/>
    <x v="8"/>
    <x v="266"/>
    <x v="8"/>
    <x v="30"/>
    <x v="471"/>
    <x v="18"/>
    <x v="1"/>
  </r>
  <r>
    <x v="0"/>
    <x v="56"/>
    <x v="7"/>
    <x v="1"/>
    <x v="92"/>
    <x v="17"/>
    <x v="9"/>
    <x v="3"/>
    <x v="1"/>
    <x v="20"/>
    <x v="18"/>
    <x v="3"/>
  </r>
  <r>
    <x v="0"/>
    <x v="57"/>
    <x v="7"/>
    <x v="1"/>
    <x v="93"/>
    <x v="122"/>
    <x v="202"/>
    <x v="2"/>
    <x v="21"/>
    <x v="55"/>
    <x v="18"/>
    <x v="1"/>
  </r>
  <r>
    <x v="0"/>
    <x v="57"/>
    <x v="7"/>
    <x v="1"/>
    <x v="94"/>
    <x v="65"/>
    <x v="202"/>
    <x v="2"/>
    <x v="22"/>
    <x v="81"/>
    <x v="18"/>
    <x v="1"/>
  </r>
  <r>
    <x v="0"/>
    <x v="57"/>
    <x v="7"/>
    <x v="1"/>
    <x v="95"/>
    <x v="91"/>
    <x v="266"/>
    <x v="2"/>
    <x v="21"/>
    <x v="235"/>
    <x v="18"/>
    <x v="1"/>
  </r>
  <r>
    <x v="0"/>
    <x v="58"/>
    <x v="7"/>
    <x v="1"/>
    <x v="97"/>
    <x v="26"/>
    <x v="132"/>
    <x v="3"/>
    <x v="23"/>
    <x v="161"/>
    <x v="18"/>
    <x v="1"/>
  </r>
  <r>
    <x v="0"/>
    <x v="59"/>
    <x v="7"/>
    <x v="1"/>
    <x v="98"/>
    <x v="2"/>
    <x v="129"/>
    <x v="3"/>
    <x v="2"/>
    <x v="305"/>
    <x v="18"/>
    <x v="1"/>
  </r>
  <r>
    <x v="0"/>
    <x v="59"/>
    <x v="7"/>
    <x v="1"/>
    <x v="101"/>
    <x v="88"/>
    <x v="129"/>
    <x v="3"/>
    <x v="2"/>
    <x v="363"/>
    <x v="18"/>
    <x v="1"/>
  </r>
  <r>
    <x v="0"/>
    <x v="60"/>
    <x v="7"/>
    <x v="1"/>
    <x v="102"/>
    <x v="123"/>
    <x v="266"/>
    <x v="3"/>
    <x v="6"/>
    <x v="328"/>
    <x v="18"/>
    <x v="1"/>
  </r>
  <r>
    <x v="0"/>
    <x v="62"/>
    <x v="7"/>
    <x v="1"/>
    <x v="104"/>
    <x v="65"/>
    <x v="202"/>
    <x v="2"/>
    <x v="22"/>
    <x v="126"/>
    <x v="18"/>
    <x v="1"/>
  </r>
  <r>
    <x v="0"/>
    <x v="62"/>
    <x v="7"/>
    <x v="1"/>
    <x v="105"/>
    <x v="122"/>
    <x v="202"/>
    <x v="2"/>
    <x v="21"/>
    <x v="69"/>
    <x v="18"/>
    <x v="1"/>
  </r>
  <r>
    <x v="0"/>
    <x v="64"/>
    <x v="0"/>
    <x v="1"/>
    <x v="389"/>
    <x v="23"/>
    <x v="99"/>
    <x v="8"/>
    <x v="9"/>
    <x v="11"/>
    <x v="18"/>
    <x v="1"/>
  </r>
  <r>
    <x v="0"/>
    <x v="66"/>
    <x v="0"/>
    <x v="1"/>
    <x v="389"/>
    <x v="33"/>
    <x v="100"/>
    <x v="8"/>
    <x v="12"/>
    <x v="180"/>
    <x v="18"/>
    <x v="1"/>
  </r>
  <r>
    <x v="0"/>
    <x v="65"/>
    <x v="0"/>
    <x v="1"/>
    <x v="389"/>
    <x v="89"/>
    <x v="217"/>
    <x v="1"/>
    <x v="35"/>
    <x v="527"/>
    <x v="18"/>
    <x v="1"/>
  </r>
  <r>
    <x v="0"/>
    <x v="70"/>
    <x v="0"/>
    <x v="1"/>
    <x v="389"/>
    <x v="89"/>
    <x v="221"/>
    <x v="1"/>
    <x v="35"/>
    <x v="508"/>
    <x v="18"/>
    <x v="1"/>
  </r>
  <r>
    <x v="0"/>
    <x v="73"/>
    <x v="0"/>
    <x v="1"/>
    <x v="389"/>
    <x v="89"/>
    <x v="218"/>
    <x v="1"/>
    <x v="35"/>
    <x v="512"/>
    <x v="18"/>
    <x v="1"/>
  </r>
  <r>
    <x v="0"/>
    <x v="80"/>
    <x v="0"/>
    <x v="1"/>
    <x v="389"/>
    <x v="89"/>
    <x v="219"/>
    <x v="1"/>
    <x v="35"/>
    <x v="501"/>
    <x v="18"/>
    <x v="1"/>
  </r>
  <r>
    <x v="0"/>
    <x v="81"/>
    <x v="0"/>
    <x v="1"/>
    <x v="389"/>
    <x v="103"/>
    <x v="160"/>
    <x v="6"/>
    <x v="32"/>
    <x v="462"/>
    <x v="18"/>
    <x v="1"/>
  </r>
  <r>
    <x v="0"/>
    <x v="58"/>
    <x v="0"/>
    <x v="1"/>
    <x v="96"/>
    <x v="127"/>
    <x v="266"/>
    <x v="1"/>
    <x v="8"/>
    <x v="298"/>
    <x v="18"/>
    <x v="1"/>
  </r>
  <r>
    <x v="0"/>
    <x v="59"/>
    <x v="0"/>
    <x v="1"/>
    <x v="99"/>
    <x v="108"/>
    <x v="266"/>
    <x v="8"/>
    <x v="30"/>
    <x v="150"/>
    <x v="18"/>
    <x v="1"/>
  </r>
  <r>
    <x v="0"/>
    <x v="59"/>
    <x v="0"/>
    <x v="1"/>
    <x v="100"/>
    <x v="8"/>
    <x v="266"/>
    <x v="8"/>
    <x v="30"/>
    <x v="466"/>
    <x v="18"/>
    <x v="1"/>
  </r>
  <r>
    <x v="0"/>
    <x v="61"/>
    <x v="0"/>
    <x v="1"/>
    <x v="103"/>
    <x v="118"/>
    <x v="164"/>
    <x v="3"/>
    <x v="26"/>
    <x v="423"/>
    <x v="18"/>
    <x v="1"/>
  </r>
  <r>
    <x v="0"/>
    <x v="62"/>
    <x v="0"/>
    <x v="1"/>
    <x v="106"/>
    <x v="8"/>
    <x v="266"/>
    <x v="8"/>
    <x v="30"/>
    <x v="469"/>
    <x v="18"/>
    <x v="1"/>
  </r>
  <r>
    <x v="0"/>
    <x v="64"/>
    <x v="0"/>
    <x v="1"/>
    <x v="107"/>
    <x v="65"/>
    <x v="178"/>
    <x v="2"/>
    <x v="22"/>
    <x v="218"/>
    <x v="18"/>
    <x v="1"/>
  </r>
  <r>
    <x v="0"/>
    <x v="65"/>
    <x v="0"/>
    <x v="1"/>
    <x v="108"/>
    <x v="43"/>
    <x v="98"/>
    <x v="3"/>
    <x v="23"/>
    <x v="69"/>
    <x v="18"/>
    <x v="3"/>
  </r>
  <r>
    <x v="0"/>
    <x v="65"/>
    <x v="0"/>
    <x v="1"/>
    <x v="108"/>
    <x v="43"/>
    <x v="98"/>
    <x v="3"/>
    <x v="23"/>
    <x v="39"/>
    <x v="18"/>
    <x v="1"/>
  </r>
  <r>
    <x v="0"/>
    <x v="65"/>
    <x v="0"/>
    <x v="1"/>
    <x v="109"/>
    <x v="82"/>
    <x v="98"/>
    <x v="3"/>
    <x v="20"/>
    <x v="102"/>
    <x v="18"/>
    <x v="3"/>
  </r>
  <r>
    <x v="0"/>
    <x v="65"/>
    <x v="0"/>
    <x v="1"/>
    <x v="109"/>
    <x v="82"/>
    <x v="98"/>
    <x v="3"/>
    <x v="20"/>
    <x v="90"/>
    <x v="18"/>
    <x v="1"/>
  </r>
  <r>
    <x v="0"/>
    <x v="65"/>
    <x v="0"/>
    <x v="1"/>
    <x v="110"/>
    <x v="126"/>
    <x v="20"/>
    <x v="6"/>
    <x v="29"/>
    <x v="270"/>
    <x v="18"/>
    <x v="1"/>
  </r>
  <r>
    <x v="0"/>
    <x v="67"/>
    <x v="0"/>
    <x v="1"/>
    <x v="111"/>
    <x v="65"/>
    <x v="178"/>
    <x v="2"/>
    <x v="22"/>
    <x v="110"/>
    <x v="18"/>
    <x v="1"/>
  </r>
  <r>
    <x v="0"/>
    <x v="68"/>
    <x v="0"/>
    <x v="1"/>
    <x v="112"/>
    <x v="122"/>
    <x v="178"/>
    <x v="2"/>
    <x v="21"/>
    <x v="114"/>
    <x v="18"/>
    <x v="3"/>
  </r>
  <r>
    <x v="0"/>
    <x v="68"/>
    <x v="0"/>
    <x v="1"/>
    <x v="112"/>
    <x v="122"/>
    <x v="178"/>
    <x v="2"/>
    <x v="21"/>
    <x v="74"/>
    <x v="18"/>
    <x v="1"/>
  </r>
  <r>
    <x v="0"/>
    <x v="68"/>
    <x v="0"/>
    <x v="1"/>
    <x v="113"/>
    <x v="91"/>
    <x v="43"/>
    <x v="2"/>
    <x v="21"/>
    <x v="214"/>
    <x v="18"/>
    <x v="1"/>
  </r>
  <r>
    <x v="0"/>
    <x v="68"/>
    <x v="0"/>
    <x v="1"/>
    <x v="114"/>
    <x v="76"/>
    <x v="23"/>
    <x v="1"/>
    <x v="3"/>
    <x v="190"/>
    <x v="18"/>
    <x v="1"/>
  </r>
  <r>
    <x v="0"/>
    <x v="69"/>
    <x v="0"/>
    <x v="1"/>
    <x v="115"/>
    <x v="2"/>
    <x v="266"/>
    <x v="3"/>
    <x v="2"/>
    <x v="293"/>
    <x v="18"/>
    <x v="1"/>
  </r>
  <r>
    <x v="0"/>
    <x v="69"/>
    <x v="0"/>
    <x v="1"/>
    <x v="116"/>
    <x v="100"/>
    <x v="266"/>
    <x v="3"/>
    <x v="28"/>
    <x v="222"/>
    <x v="18"/>
    <x v="1"/>
  </r>
  <r>
    <x v="0"/>
    <x v="69"/>
    <x v="0"/>
    <x v="1"/>
    <x v="117"/>
    <x v="71"/>
    <x v="113"/>
    <x v="2"/>
    <x v="21"/>
    <x v="168"/>
    <x v="18"/>
    <x v="1"/>
  </r>
  <r>
    <x v="0"/>
    <x v="70"/>
    <x v="0"/>
    <x v="1"/>
    <x v="118"/>
    <x v="56"/>
    <x v="163"/>
    <x v="3"/>
    <x v="38"/>
    <x v="356"/>
    <x v="18"/>
    <x v="1"/>
  </r>
  <r>
    <x v="0"/>
    <x v="70"/>
    <x v="0"/>
    <x v="1"/>
    <x v="119"/>
    <x v="56"/>
    <x v="163"/>
    <x v="3"/>
    <x v="38"/>
    <x v="442"/>
    <x v="18"/>
    <x v="1"/>
  </r>
  <r>
    <x v="0"/>
    <x v="71"/>
    <x v="0"/>
    <x v="1"/>
    <x v="120"/>
    <x v="65"/>
    <x v="178"/>
    <x v="2"/>
    <x v="22"/>
    <x v="102"/>
    <x v="18"/>
    <x v="1"/>
  </r>
  <r>
    <x v="0"/>
    <x v="72"/>
    <x v="0"/>
    <x v="1"/>
    <x v="121"/>
    <x v="122"/>
    <x v="178"/>
    <x v="2"/>
    <x v="21"/>
    <x v="182"/>
    <x v="18"/>
    <x v="3"/>
  </r>
  <r>
    <x v="0"/>
    <x v="72"/>
    <x v="0"/>
    <x v="1"/>
    <x v="121"/>
    <x v="122"/>
    <x v="178"/>
    <x v="2"/>
    <x v="21"/>
    <x v="74"/>
    <x v="18"/>
    <x v="1"/>
  </r>
  <r>
    <x v="0"/>
    <x v="72"/>
    <x v="0"/>
    <x v="1"/>
    <x v="122"/>
    <x v="91"/>
    <x v="43"/>
    <x v="2"/>
    <x v="21"/>
    <x v="298"/>
    <x v="18"/>
    <x v="1"/>
  </r>
  <r>
    <x v="0"/>
    <x v="73"/>
    <x v="0"/>
    <x v="1"/>
    <x v="123"/>
    <x v="47"/>
    <x v="70"/>
    <x v="3"/>
    <x v="23"/>
    <x v="463"/>
    <x v="18"/>
    <x v="1"/>
  </r>
  <r>
    <x v="0"/>
    <x v="74"/>
    <x v="0"/>
    <x v="1"/>
    <x v="124"/>
    <x v="65"/>
    <x v="178"/>
    <x v="2"/>
    <x v="22"/>
    <x v="185"/>
    <x v="18"/>
    <x v="1"/>
  </r>
  <r>
    <x v="0"/>
    <x v="77"/>
    <x v="0"/>
    <x v="1"/>
    <x v="125"/>
    <x v="122"/>
    <x v="178"/>
    <x v="2"/>
    <x v="21"/>
    <x v="140"/>
    <x v="18"/>
    <x v="3"/>
  </r>
  <r>
    <x v="0"/>
    <x v="77"/>
    <x v="0"/>
    <x v="1"/>
    <x v="125"/>
    <x v="122"/>
    <x v="178"/>
    <x v="2"/>
    <x v="21"/>
    <x v="74"/>
    <x v="18"/>
    <x v="1"/>
  </r>
  <r>
    <x v="0"/>
    <x v="77"/>
    <x v="0"/>
    <x v="1"/>
    <x v="126"/>
    <x v="91"/>
    <x v="43"/>
    <x v="2"/>
    <x v="21"/>
    <x v="235"/>
    <x v="18"/>
    <x v="1"/>
  </r>
  <r>
    <x v="0"/>
    <x v="77"/>
    <x v="0"/>
    <x v="1"/>
    <x v="127"/>
    <x v="65"/>
    <x v="178"/>
    <x v="2"/>
    <x v="22"/>
    <x v="172"/>
    <x v="18"/>
    <x v="1"/>
  </r>
  <r>
    <x v="0"/>
    <x v="78"/>
    <x v="0"/>
    <x v="1"/>
    <x v="128"/>
    <x v="95"/>
    <x v="169"/>
    <x v="3"/>
    <x v="18"/>
    <x v="203"/>
    <x v="18"/>
    <x v="1"/>
  </r>
  <r>
    <x v="0"/>
    <x v="79"/>
    <x v="0"/>
    <x v="1"/>
    <x v="129"/>
    <x v="123"/>
    <x v="266"/>
    <x v="3"/>
    <x v="6"/>
    <x v="144"/>
    <x v="18"/>
    <x v="1"/>
  </r>
  <r>
    <x v="0"/>
    <x v="81"/>
    <x v="0"/>
    <x v="1"/>
    <x v="130"/>
    <x v="122"/>
    <x v="178"/>
    <x v="2"/>
    <x v="21"/>
    <x v="225"/>
    <x v="18"/>
    <x v="3"/>
  </r>
  <r>
    <x v="0"/>
    <x v="81"/>
    <x v="0"/>
    <x v="1"/>
    <x v="130"/>
    <x v="122"/>
    <x v="178"/>
    <x v="2"/>
    <x v="21"/>
    <x v="57"/>
    <x v="18"/>
    <x v="1"/>
  </r>
  <r>
    <x v="0"/>
    <x v="81"/>
    <x v="0"/>
    <x v="1"/>
    <x v="131"/>
    <x v="65"/>
    <x v="178"/>
    <x v="2"/>
    <x v="22"/>
    <x v="81"/>
    <x v="18"/>
    <x v="1"/>
  </r>
  <r>
    <x v="0"/>
    <x v="83"/>
    <x v="8"/>
    <x v="1"/>
    <x v="389"/>
    <x v="89"/>
    <x v="220"/>
    <x v="1"/>
    <x v="35"/>
    <x v="496"/>
    <x v="18"/>
    <x v="1"/>
  </r>
  <r>
    <x v="0"/>
    <x v="90"/>
    <x v="8"/>
    <x v="1"/>
    <x v="389"/>
    <x v="89"/>
    <x v="247"/>
    <x v="1"/>
    <x v="35"/>
    <x v="536"/>
    <x v="18"/>
    <x v="1"/>
  </r>
  <r>
    <x v="0"/>
    <x v="95"/>
    <x v="8"/>
    <x v="1"/>
    <x v="389"/>
    <x v="89"/>
    <x v="244"/>
    <x v="1"/>
    <x v="35"/>
    <x v="525"/>
    <x v="18"/>
    <x v="1"/>
  </r>
  <r>
    <x v="0"/>
    <x v="99"/>
    <x v="8"/>
    <x v="1"/>
    <x v="389"/>
    <x v="89"/>
    <x v="245"/>
    <x v="1"/>
    <x v="35"/>
    <x v="503"/>
    <x v="18"/>
    <x v="1"/>
  </r>
  <r>
    <x v="0"/>
    <x v="84"/>
    <x v="8"/>
    <x v="1"/>
    <x v="389"/>
    <x v="23"/>
    <x v="21"/>
    <x v="8"/>
    <x v="9"/>
    <x v="15"/>
    <x v="18"/>
    <x v="1"/>
  </r>
  <r>
    <x v="0"/>
    <x v="87"/>
    <x v="8"/>
    <x v="1"/>
    <x v="389"/>
    <x v="33"/>
    <x v="22"/>
    <x v="8"/>
    <x v="12"/>
    <x v="162"/>
    <x v="18"/>
    <x v="1"/>
  </r>
  <r>
    <x v="0"/>
    <x v="103"/>
    <x v="8"/>
    <x v="1"/>
    <x v="389"/>
    <x v="103"/>
    <x v="160"/>
    <x v="6"/>
    <x v="32"/>
    <x v="473"/>
    <x v="18"/>
    <x v="1"/>
  </r>
  <r>
    <x v="0"/>
    <x v="86"/>
    <x v="8"/>
    <x v="1"/>
    <x v="389"/>
    <x v="46"/>
    <x v="265"/>
    <x v="4"/>
    <x v="39"/>
    <x v="2"/>
    <x v="18"/>
    <x v="0"/>
  </r>
  <r>
    <x v="0"/>
    <x v="81"/>
    <x v="8"/>
    <x v="1"/>
    <x v="132"/>
    <x v="108"/>
    <x v="266"/>
    <x v="8"/>
    <x v="30"/>
    <x v="154"/>
    <x v="18"/>
    <x v="1"/>
  </r>
  <r>
    <x v="0"/>
    <x v="81"/>
    <x v="8"/>
    <x v="1"/>
    <x v="133"/>
    <x v="123"/>
    <x v="266"/>
    <x v="3"/>
    <x v="26"/>
    <x v="265"/>
    <x v="18"/>
    <x v="1"/>
  </r>
  <r>
    <x v="0"/>
    <x v="84"/>
    <x v="8"/>
    <x v="1"/>
    <x v="134"/>
    <x v="82"/>
    <x v="23"/>
    <x v="3"/>
    <x v="20"/>
    <x v="47"/>
    <x v="18"/>
    <x v="3"/>
  </r>
  <r>
    <x v="0"/>
    <x v="84"/>
    <x v="8"/>
    <x v="1"/>
    <x v="134"/>
    <x v="82"/>
    <x v="23"/>
    <x v="3"/>
    <x v="20"/>
    <x v="33"/>
    <x v="18"/>
    <x v="1"/>
  </r>
  <r>
    <x v="0"/>
    <x v="84"/>
    <x v="8"/>
    <x v="1"/>
    <x v="135"/>
    <x v="8"/>
    <x v="23"/>
    <x v="8"/>
    <x v="30"/>
    <x v="300"/>
    <x v="18"/>
    <x v="1"/>
  </r>
  <r>
    <x v="0"/>
    <x v="84"/>
    <x v="8"/>
    <x v="1"/>
    <x v="136"/>
    <x v="99"/>
    <x v="17"/>
    <x v="6"/>
    <x v="0"/>
    <x v="260"/>
    <x v="18"/>
    <x v="1"/>
  </r>
  <r>
    <x v="0"/>
    <x v="84"/>
    <x v="8"/>
    <x v="1"/>
    <x v="137"/>
    <x v="26"/>
    <x v="266"/>
    <x v="3"/>
    <x v="20"/>
    <x v="453"/>
    <x v="18"/>
    <x v="1"/>
  </r>
  <r>
    <x v="0"/>
    <x v="84"/>
    <x v="8"/>
    <x v="1"/>
    <x v="138"/>
    <x v="47"/>
    <x v="70"/>
    <x v="3"/>
    <x v="23"/>
    <x v="459"/>
    <x v="18"/>
    <x v="1"/>
  </r>
  <r>
    <x v="0"/>
    <x v="86"/>
    <x v="8"/>
    <x v="1"/>
    <x v="139"/>
    <x v="65"/>
    <x v="179"/>
    <x v="2"/>
    <x v="22"/>
    <x v="81"/>
    <x v="18"/>
    <x v="1"/>
  </r>
  <r>
    <x v="0"/>
    <x v="86"/>
    <x v="8"/>
    <x v="1"/>
    <x v="140"/>
    <x v="124"/>
    <x v="101"/>
    <x v="6"/>
    <x v="29"/>
    <x v="270"/>
    <x v="18"/>
    <x v="1"/>
  </r>
  <r>
    <x v="0"/>
    <x v="86"/>
    <x v="8"/>
    <x v="1"/>
    <x v="141"/>
    <x v="76"/>
    <x v="101"/>
    <x v="1"/>
    <x v="3"/>
    <x v="206"/>
    <x v="18"/>
    <x v="1"/>
  </r>
  <r>
    <x v="0"/>
    <x v="86"/>
    <x v="8"/>
    <x v="1"/>
    <x v="142"/>
    <x v="122"/>
    <x v="179"/>
    <x v="2"/>
    <x v="21"/>
    <x v="254"/>
    <x v="18"/>
    <x v="3"/>
  </r>
  <r>
    <x v="0"/>
    <x v="86"/>
    <x v="8"/>
    <x v="1"/>
    <x v="142"/>
    <x v="122"/>
    <x v="179"/>
    <x v="2"/>
    <x v="21"/>
    <x v="74"/>
    <x v="18"/>
    <x v="1"/>
  </r>
  <r>
    <x v="0"/>
    <x v="86"/>
    <x v="8"/>
    <x v="1"/>
    <x v="143"/>
    <x v="91"/>
    <x v="97"/>
    <x v="2"/>
    <x v="21"/>
    <x v="355"/>
    <x v="18"/>
    <x v="1"/>
  </r>
  <r>
    <x v="0"/>
    <x v="91"/>
    <x v="8"/>
    <x v="1"/>
    <x v="144"/>
    <x v="65"/>
    <x v="206"/>
    <x v="2"/>
    <x v="22"/>
    <x v="81"/>
    <x v="18"/>
    <x v="1"/>
  </r>
  <r>
    <x v="0"/>
    <x v="90"/>
    <x v="8"/>
    <x v="1"/>
    <x v="145"/>
    <x v="123"/>
    <x v="167"/>
    <x v="3"/>
    <x v="6"/>
    <x v="263"/>
    <x v="18"/>
    <x v="1"/>
  </r>
  <r>
    <x v="0"/>
    <x v="91"/>
    <x v="8"/>
    <x v="1"/>
    <x v="146"/>
    <x v="62"/>
    <x v="207"/>
    <x v="2"/>
    <x v="22"/>
    <x v="54"/>
    <x v="18"/>
    <x v="1"/>
  </r>
  <r>
    <x v="0"/>
    <x v="91"/>
    <x v="8"/>
    <x v="1"/>
    <x v="147"/>
    <x v="122"/>
    <x v="207"/>
    <x v="2"/>
    <x v="21"/>
    <x v="134"/>
    <x v="18"/>
    <x v="3"/>
  </r>
  <r>
    <x v="0"/>
    <x v="91"/>
    <x v="8"/>
    <x v="1"/>
    <x v="147"/>
    <x v="122"/>
    <x v="207"/>
    <x v="2"/>
    <x v="21"/>
    <x v="74"/>
    <x v="18"/>
    <x v="1"/>
  </r>
  <r>
    <x v="0"/>
    <x v="91"/>
    <x v="8"/>
    <x v="1"/>
    <x v="148"/>
    <x v="123"/>
    <x v="167"/>
    <x v="3"/>
    <x v="23"/>
    <x v="124"/>
    <x v="18"/>
    <x v="1"/>
  </r>
  <r>
    <x v="0"/>
    <x v="91"/>
    <x v="8"/>
    <x v="1"/>
    <x v="149"/>
    <x v="104"/>
    <x v="118"/>
    <x v="3"/>
    <x v="26"/>
    <x v="202"/>
    <x v="18"/>
    <x v="1"/>
  </r>
  <r>
    <x v="0"/>
    <x v="92"/>
    <x v="8"/>
    <x v="1"/>
    <x v="150"/>
    <x v="17"/>
    <x v="19"/>
    <x v="3"/>
    <x v="2"/>
    <x v="192"/>
    <x v="18"/>
    <x v="1"/>
  </r>
  <r>
    <x v="0"/>
    <x v="92"/>
    <x v="8"/>
    <x v="1"/>
    <x v="151"/>
    <x v="118"/>
    <x v="164"/>
    <x v="3"/>
    <x v="26"/>
    <x v="423"/>
    <x v="18"/>
    <x v="1"/>
  </r>
  <r>
    <x v="0"/>
    <x v="93"/>
    <x v="8"/>
    <x v="1"/>
    <x v="152"/>
    <x v="65"/>
    <x v="203"/>
    <x v="2"/>
    <x v="22"/>
    <x v="81"/>
    <x v="18"/>
    <x v="1"/>
  </r>
  <r>
    <x v="0"/>
    <x v="94"/>
    <x v="8"/>
    <x v="1"/>
    <x v="153"/>
    <x v="123"/>
    <x v="167"/>
    <x v="3"/>
    <x v="6"/>
    <x v="238"/>
    <x v="18"/>
    <x v="1"/>
  </r>
  <r>
    <x v="0"/>
    <x v="96"/>
    <x v="8"/>
    <x v="1"/>
    <x v="154"/>
    <x v="65"/>
    <x v="203"/>
    <x v="2"/>
    <x v="22"/>
    <x v="172"/>
    <x v="18"/>
    <x v="1"/>
  </r>
  <r>
    <x v="0"/>
    <x v="95"/>
    <x v="8"/>
    <x v="1"/>
    <x v="155"/>
    <x v="47"/>
    <x v="70"/>
    <x v="3"/>
    <x v="23"/>
    <x v="452"/>
    <x v="18"/>
    <x v="1"/>
  </r>
  <r>
    <x v="0"/>
    <x v="96"/>
    <x v="8"/>
    <x v="1"/>
    <x v="156"/>
    <x v="122"/>
    <x v="203"/>
    <x v="2"/>
    <x v="21"/>
    <x v="195"/>
    <x v="18"/>
    <x v="3"/>
  </r>
  <r>
    <x v="0"/>
    <x v="96"/>
    <x v="8"/>
    <x v="1"/>
    <x v="156"/>
    <x v="122"/>
    <x v="203"/>
    <x v="2"/>
    <x v="21"/>
    <x v="74"/>
    <x v="18"/>
    <x v="1"/>
  </r>
  <r>
    <x v="0"/>
    <x v="96"/>
    <x v="8"/>
    <x v="1"/>
    <x v="157"/>
    <x v="122"/>
    <x v="113"/>
    <x v="2"/>
    <x v="21"/>
    <x v="159"/>
    <x v="18"/>
    <x v="1"/>
  </r>
  <r>
    <x v="0"/>
    <x v="96"/>
    <x v="8"/>
    <x v="1"/>
    <x v="158"/>
    <x v="62"/>
    <x v="203"/>
    <x v="2"/>
    <x v="22"/>
    <x v="85"/>
    <x v="18"/>
    <x v="1"/>
  </r>
  <r>
    <x v="0"/>
    <x v="97"/>
    <x v="8"/>
    <x v="1"/>
    <x v="159"/>
    <x v="53"/>
    <x v="139"/>
    <x v="1"/>
    <x v="8"/>
    <x v="445"/>
    <x v="18"/>
    <x v="1"/>
  </r>
  <r>
    <x v="0"/>
    <x v="97"/>
    <x v="8"/>
    <x v="1"/>
    <x v="160"/>
    <x v="124"/>
    <x v="29"/>
    <x v="6"/>
    <x v="29"/>
    <x v="98"/>
    <x v="18"/>
    <x v="1"/>
  </r>
  <r>
    <x v="0"/>
    <x v="97"/>
    <x v="8"/>
    <x v="1"/>
    <x v="161"/>
    <x v="62"/>
    <x v="204"/>
    <x v="2"/>
    <x v="22"/>
    <x v="117"/>
    <x v="18"/>
    <x v="1"/>
  </r>
  <r>
    <x v="0"/>
    <x v="99"/>
    <x v="8"/>
    <x v="1"/>
    <x v="163"/>
    <x v="65"/>
    <x v="204"/>
    <x v="2"/>
    <x v="22"/>
    <x v="53"/>
    <x v="18"/>
    <x v="1"/>
  </r>
  <r>
    <x v="0"/>
    <x v="99"/>
    <x v="8"/>
    <x v="1"/>
    <x v="164"/>
    <x v="123"/>
    <x v="167"/>
    <x v="3"/>
    <x v="23"/>
    <x v="261"/>
    <x v="18"/>
    <x v="1"/>
  </r>
  <r>
    <x v="0"/>
    <x v="100"/>
    <x v="8"/>
    <x v="1"/>
    <x v="165"/>
    <x v="122"/>
    <x v="204"/>
    <x v="2"/>
    <x v="21"/>
    <x v="74"/>
    <x v="18"/>
    <x v="1"/>
  </r>
  <r>
    <x v="0"/>
    <x v="100"/>
    <x v="8"/>
    <x v="1"/>
    <x v="166"/>
    <x v="62"/>
    <x v="204"/>
    <x v="2"/>
    <x v="22"/>
    <x v="234"/>
    <x v="18"/>
    <x v="1"/>
  </r>
  <r>
    <x v="0"/>
    <x v="105"/>
    <x v="6"/>
    <x v="1"/>
    <x v="389"/>
    <x v="89"/>
    <x v="246"/>
    <x v="1"/>
    <x v="35"/>
    <x v="520"/>
    <x v="18"/>
    <x v="1"/>
  </r>
  <r>
    <x v="0"/>
    <x v="108"/>
    <x v="6"/>
    <x v="1"/>
    <x v="389"/>
    <x v="89"/>
    <x v="239"/>
    <x v="1"/>
    <x v="35"/>
    <x v="523"/>
    <x v="18"/>
    <x v="1"/>
  </r>
  <r>
    <x v="0"/>
    <x v="111"/>
    <x v="6"/>
    <x v="1"/>
    <x v="389"/>
    <x v="89"/>
    <x v="235"/>
    <x v="1"/>
    <x v="35"/>
    <x v="502"/>
    <x v="18"/>
    <x v="1"/>
  </r>
  <r>
    <x v="0"/>
    <x v="119"/>
    <x v="6"/>
    <x v="1"/>
    <x v="389"/>
    <x v="89"/>
    <x v="236"/>
    <x v="1"/>
    <x v="35"/>
    <x v="514"/>
    <x v="18"/>
    <x v="1"/>
  </r>
  <r>
    <x v="0"/>
    <x v="125"/>
    <x v="6"/>
    <x v="1"/>
    <x v="389"/>
    <x v="89"/>
    <x v="238"/>
    <x v="1"/>
    <x v="35"/>
    <x v="530"/>
    <x v="18"/>
    <x v="1"/>
  </r>
  <r>
    <x v="0"/>
    <x v="105"/>
    <x v="6"/>
    <x v="1"/>
    <x v="389"/>
    <x v="23"/>
    <x v="102"/>
    <x v="8"/>
    <x v="9"/>
    <x v="17"/>
    <x v="18"/>
    <x v="1"/>
  </r>
  <r>
    <x v="0"/>
    <x v="108"/>
    <x v="6"/>
    <x v="1"/>
    <x v="389"/>
    <x v="33"/>
    <x v="103"/>
    <x v="8"/>
    <x v="12"/>
    <x v="176"/>
    <x v="18"/>
    <x v="1"/>
  </r>
  <r>
    <x v="0"/>
    <x v="127"/>
    <x v="6"/>
    <x v="1"/>
    <x v="389"/>
    <x v="103"/>
    <x v="160"/>
    <x v="6"/>
    <x v="32"/>
    <x v="460"/>
    <x v="18"/>
    <x v="1"/>
  </r>
  <r>
    <x v="0"/>
    <x v="106"/>
    <x v="6"/>
    <x v="1"/>
    <x v="389"/>
    <x v="46"/>
    <x v="265"/>
    <x v="4"/>
    <x v="39"/>
    <x v="2"/>
    <x v="18"/>
    <x v="0"/>
  </r>
  <r>
    <x v="0"/>
    <x v="125"/>
    <x v="6"/>
    <x v="1"/>
    <x v="389"/>
    <x v="90"/>
    <x v="2"/>
    <x v="1"/>
    <x v="36"/>
    <x v="89"/>
    <x v="18"/>
    <x v="1"/>
  </r>
  <r>
    <x v="0"/>
    <x v="98"/>
    <x v="6"/>
    <x v="1"/>
    <x v="162"/>
    <x v="111"/>
    <x v="66"/>
    <x v="3"/>
    <x v="26"/>
    <x v="283"/>
    <x v="18"/>
    <x v="1"/>
  </r>
  <r>
    <x v="0"/>
    <x v="98"/>
    <x v="6"/>
    <x v="1"/>
    <x v="167"/>
    <x v="62"/>
    <x v="52"/>
    <x v="1"/>
    <x v="8"/>
    <x v="83"/>
    <x v="18"/>
    <x v="1"/>
  </r>
  <r>
    <x v="0"/>
    <x v="104"/>
    <x v="6"/>
    <x v="1"/>
    <x v="168"/>
    <x v="62"/>
    <x v="205"/>
    <x v="2"/>
    <x v="22"/>
    <x v="85"/>
    <x v="18"/>
    <x v="1"/>
  </r>
  <r>
    <x v="0"/>
    <x v="105"/>
    <x v="6"/>
    <x v="1"/>
    <x v="169"/>
    <x v="122"/>
    <x v="205"/>
    <x v="2"/>
    <x v="21"/>
    <x v="74"/>
    <x v="18"/>
    <x v="1"/>
  </r>
  <r>
    <x v="0"/>
    <x v="105"/>
    <x v="6"/>
    <x v="1"/>
    <x v="169"/>
    <x v="122"/>
    <x v="205"/>
    <x v="2"/>
    <x v="21"/>
    <x v="209"/>
    <x v="18"/>
    <x v="3"/>
  </r>
  <r>
    <x v="0"/>
    <x v="105"/>
    <x v="6"/>
    <x v="1"/>
    <x v="170"/>
    <x v="31"/>
    <x v="76"/>
    <x v="3"/>
    <x v="38"/>
    <x v="292"/>
    <x v="18"/>
    <x v="1"/>
  </r>
  <r>
    <x v="0"/>
    <x v="105"/>
    <x v="6"/>
    <x v="1"/>
    <x v="171"/>
    <x v="102"/>
    <x v="101"/>
    <x v="8"/>
    <x v="30"/>
    <x v="151"/>
    <x v="18"/>
    <x v="1"/>
  </r>
  <r>
    <x v="0"/>
    <x v="105"/>
    <x v="6"/>
    <x v="1"/>
    <x v="172"/>
    <x v="8"/>
    <x v="101"/>
    <x v="8"/>
    <x v="30"/>
    <x v="349"/>
    <x v="18"/>
    <x v="1"/>
  </r>
  <r>
    <x v="0"/>
    <x v="105"/>
    <x v="6"/>
    <x v="1"/>
    <x v="173"/>
    <x v="82"/>
    <x v="101"/>
    <x v="3"/>
    <x v="20"/>
    <x v="40"/>
    <x v="18"/>
    <x v="3"/>
  </r>
  <r>
    <x v="0"/>
    <x v="105"/>
    <x v="6"/>
    <x v="1"/>
    <x v="173"/>
    <x v="82"/>
    <x v="101"/>
    <x v="3"/>
    <x v="20"/>
    <x v="82"/>
    <x v="18"/>
    <x v="1"/>
  </r>
  <r>
    <x v="0"/>
    <x v="105"/>
    <x v="6"/>
    <x v="1"/>
    <x v="174"/>
    <x v="124"/>
    <x v="101"/>
    <x v="6"/>
    <x v="29"/>
    <x v="270"/>
    <x v="18"/>
    <x v="1"/>
  </r>
  <r>
    <x v="0"/>
    <x v="105"/>
    <x v="6"/>
    <x v="1"/>
    <x v="175"/>
    <x v="88"/>
    <x v="101"/>
    <x v="3"/>
    <x v="2"/>
    <x v="307"/>
    <x v="18"/>
    <x v="1"/>
  </r>
  <r>
    <x v="0"/>
    <x v="106"/>
    <x v="6"/>
    <x v="1"/>
    <x v="176"/>
    <x v="123"/>
    <x v="88"/>
    <x v="3"/>
    <x v="18"/>
    <x v="292"/>
    <x v="18"/>
    <x v="1"/>
  </r>
  <r>
    <x v="0"/>
    <x v="106"/>
    <x v="6"/>
    <x v="1"/>
    <x v="176"/>
    <x v="123"/>
    <x v="118"/>
    <x v="3"/>
    <x v="26"/>
    <x v="292"/>
    <x v="18"/>
    <x v="1"/>
  </r>
  <r>
    <x v="0"/>
    <x v="106"/>
    <x v="6"/>
    <x v="1"/>
    <x v="176"/>
    <x v="123"/>
    <x v="42"/>
    <x v="3"/>
    <x v="6"/>
    <x v="276"/>
    <x v="18"/>
    <x v="1"/>
  </r>
  <r>
    <x v="0"/>
    <x v="107"/>
    <x v="6"/>
    <x v="1"/>
    <x v="177"/>
    <x v="118"/>
    <x v="164"/>
    <x v="3"/>
    <x v="26"/>
    <x v="470"/>
    <x v="18"/>
    <x v="1"/>
  </r>
  <r>
    <x v="0"/>
    <x v="107"/>
    <x v="6"/>
    <x v="1"/>
    <x v="178"/>
    <x v="26"/>
    <x v="128"/>
    <x v="3"/>
    <x v="28"/>
    <x v="215"/>
    <x v="18"/>
    <x v="1"/>
  </r>
  <r>
    <x v="0"/>
    <x v="109"/>
    <x v="6"/>
    <x v="1"/>
    <x v="179"/>
    <x v="123"/>
    <x v="88"/>
    <x v="3"/>
    <x v="18"/>
    <x v="171"/>
    <x v="18"/>
    <x v="1"/>
  </r>
  <r>
    <x v="0"/>
    <x v="109"/>
    <x v="6"/>
    <x v="1"/>
    <x v="180"/>
    <x v="40"/>
    <x v="88"/>
    <x v="3"/>
    <x v="18"/>
    <x v="284"/>
    <x v="18"/>
    <x v="1"/>
  </r>
  <r>
    <x v="0"/>
    <x v="110"/>
    <x v="6"/>
    <x v="1"/>
    <x v="181"/>
    <x v="122"/>
    <x v="200"/>
    <x v="2"/>
    <x v="21"/>
    <x v="74"/>
    <x v="18"/>
    <x v="1"/>
  </r>
  <r>
    <x v="0"/>
    <x v="110"/>
    <x v="6"/>
    <x v="1"/>
    <x v="181"/>
    <x v="122"/>
    <x v="200"/>
    <x v="2"/>
    <x v="21"/>
    <x v="209"/>
    <x v="18"/>
    <x v="3"/>
  </r>
  <r>
    <x v="0"/>
    <x v="110"/>
    <x v="6"/>
    <x v="1"/>
    <x v="182"/>
    <x v="62"/>
    <x v="200"/>
    <x v="2"/>
    <x v="22"/>
    <x v="85"/>
    <x v="18"/>
    <x v="1"/>
  </r>
  <r>
    <x v="0"/>
    <x v="109"/>
    <x v="6"/>
    <x v="1"/>
    <x v="183"/>
    <x v="76"/>
    <x v="86"/>
    <x v="1"/>
    <x v="3"/>
    <x v="116"/>
    <x v="18"/>
    <x v="1"/>
  </r>
  <r>
    <x v="0"/>
    <x v="111"/>
    <x v="6"/>
    <x v="1"/>
    <x v="184"/>
    <x v="26"/>
    <x v="127"/>
    <x v="3"/>
    <x v="28"/>
    <x v="336"/>
    <x v="18"/>
    <x v="1"/>
  </r>
  <r>
    <x v="0"/>
    <x v="112"/>
    <x v="6"/>
    <x v="1"/>
    <x v="185"/>
    <x v="17"/>
    <x v="18"/>
    <x v="3"/>
    <x v="1"/>
    <x v="23"/>
    <x v="18"/>
    <x v="3"/>
  </r>
  <r>
    <x v="0"/>
    <x v="113"/>
    <x v="6"/>
    <x v="1"/>
    <x v="186"/>
    <x v="95"/>
    <x v="72"/>
    <x v="3"/>
    <x v="18"/>
    <x v="203"/>
    <x v="18"/>
    <x v="1"/>
  </r>
  <r>
    <x v="0"/>
    <x v="114"/>
    <x v="6"/>
    <x v="1"/>
    <x v="187"/>
    <x v="123"/>
    <x v="11"/>
    <x v="3"/>
    <x v="1"/>
    <x v="121"/>
    <x v="2"/>
    <x v="3"/>
  </r>
  <r>
    <x v="0"/>
    <x v="115"/>
    <x v="6"/>
    <x v="1"/>
    <x v="188"/>
    <x v="62"/>
    <x v="198"/>
    <x v="2"/>
    <x v="22"/>
    <x v="85"/>
    <x v="18"/>
    <x v="1"/>
  </r>
  <r>
    <x v="0"/>
    <x v="114"/>
    <x v="6"/>
    <x v="1"/>
    <x v="189"/>
    <x v="26"/>
    <x v="127"/>
    <x v="3"/>
    <x v="28"/>
    <x v="446"/>
    <x v="18"/>
    <x v="1"/>
  </r>
  <r>
    <x v="0"/>
    <x v="115"/>
    <x v="6"/>
    <x v="1"/>
    <x v="190"/>
    <x v="122"/>
    <x v="198"/>
    <x v="2"/>
    <x v="21"/>
    <x v="74"/>
    <x v="18"/>
    <x v="1"/>
  </r>
  <r>
    <x v="0"/>
    <x v="115"/>
    <x v="6"/>
    <x v="1"/>
    <x v="191"/>
    <x v="122"/>
    <x v="173"/>
    <x v="2"/>
    <x v="21"/>
    <x v="47"/>
    <x v="18"/>
    <x v="1"/>
  </r>
  <r>
    <x v="0"/>
    <x v="116"/>
    <x v="6"/>
    <x v="1"/>
    <x v="192"/>
    <x v="47"/>
    <x v="70"/>
    <x v="5"/>
    <x v="12"/>
    <x v="433"/>
    <x v="18"/>
    <x v="2"/>
  </r>
  <r>
    <x v="0"/>
    <x v="118"/>
    <x v="6"/>
    <x v="1"/>
    <x v="193"/>
    <x v="40"/>
    <x v="88"/>
    <x v="3"/>
    <x v="18"/>
    <x v="232"/>
    <x v="18"/>
    <x v="1"/>
  </r>
  <r>
    <x v="0"/>
    <x v="118"/>
    <x v="6"/>
    <x v="1"/>
    <x v="194"/>
    <x v="123"/>
    <x v="67"/>
    <x v="3"/>
    <x v="26"/>
    <x v="205"/>
    <x v="18"/>
    <x v="1"/>
  </r>
  <r>
    <x v="0"/>
    <x v="118"/>
    <x v="6"/>
    <x v="1"/>
    <x v="195"/>
    <x v="123"/>
    <x v="172"/>
    <x v="3"/>
    <x v="18"/>
    <x v="311"/>
    <x v="18"/>
    <x v="1"/>
  </r>
  <r>
    <x v="0"/>
    <x v="119"/>
    <x v="6"/>
    <x v="1"/>
    <x v="196"/>
    <x v="123"/>
    <x v="12"/>
    <x v="3"/>
    <x v="1"/>
    <x v="120"/>
    <x v="18"/>
    <x v="3"/>
  </r>
  <r>
    <x v="0"/>
    <x v="119"/>
    <x v="6"/>
    <x v="1"/>
    <x v="196"/>
    <x v="123"/>
    <x v="145"/>
    <x v="3"/>
    <x v="26"/>
    <x v="476"/>
    <x v="18"/>
    <x v="1"/>
  </r>
  <r>
    <x v="0"/>
    <x v="121"/>
    <x v="6"/>
    <x v="1"/>
    <x v="197"/>
    <x v="122"/>
    <x v="199"/>
    <x v="2"/>
    <x v="21"/>
    <x v="74"/>
    <x v="18"/>
    <x v="1"/>
  </r>
  <r>
    <x v="0"/>
    <x v="121"/>
    <x v="6"/>
    <x v="1"/>
    <x v="198"/>
    <x v="62"/>
    <x v="199"/>
    <x v="2"/>
    <x v="22"/>
    <x v="76"/>
    <x v="18"/>
    <x v="1"/>
  </r>
  <r>
    <x v="0"/>
    <x v="122"/>
    <x v="6"/>
    <x v="1"/>
    <x v="199"/>
    <x v="123"/>
    <x v="54"/>
    <x v="3"/>
    <x v="26"/>
    <x v="456"/>
    <x v="18"/>
    <x v="1"/>
  </r>
  <r>
    <x v="0"/>
    <x v="124"/>
    <x v="6"/>
    <x v="1"/>
    <x v="200"/>
    <x v="49"/>
    <x v="52"/>
    <x v="1"/>
    <x v="8"/>
    <x v="119"/>
    <x v="18"/>
    <x v="1"/>
  </r>
  <r>
    <x v="0"/>
    <x v="124"/>
    <x v="6"/>
    <x v="1"/>
    <x v="201"/>
    <x v="94"/>
    <x v="43"/>
    <x v="2"/>
    <x v="22"/>
    <x v="298"/>
    <x v="18"/>
    <x v="1"/>
  </r>
  <r>
    <x v="0"/>
    <x v="125"/>
    <x v="6"/>
    <x v="1"/>
    <x v="202"/>
    <x v="123"/>
    <x v="42"/>
    <x v="3"/>
    <x v="6"/>
    <x v="381"/>
    <x v="18"/>
    <x v="1"/>
  </r>
  <r>
    <x v="0"/>
    <x v="125"/>
    <x v="6"/>
    <x v="1"/>
    <x v="203"/>
    <x v="11"/>
    <x v="171"/>
    <x v="2"/>
    <x v="22"/>
    <x v="292"/>
    <x v="18"/>
    <x v="1"/>
  </r>
  <r>
    <x v="0"/>
    <x v="127"/>
    <x v="6"/>
    <x v="1"/>
    <x v="208"/>
    <x v="122"/>
    <x v="201"/>
    <x v="2"/>
    <x v="21"/>
    <x v="126"/>
    <x v="18"/>
    <x v="3"/>
  </r>
  <r>
    <x v="0"/>
    <x v="127"/>
    <x v="6"/>
    <x v="1"/>
    <x v="208"/>
    <x v="122"/>
    <x v="201"/>
    <x v="2"/>
    <x v="21"/>
    <x v="74"/>
    <x v="18"/>
    <x v="1"/>
  </r>
  <r>
    <x v="0"/>
    <x v="130"/>
    <x v="5"/>
    <x v="1"/>
    <x v="389"/>
    <x v="89"/>
    <x v="234"/>
    <x v="1"/>
    <x v="35"/>
    <x v="526"/>
    <x v="18"/>
    <x v="1"/>
  </r>
  <r>
    <x v="0"/>
    <x v="135"/>
    <x v="5"/>
    <x v="1"/>
    <x v="389"/>
    <x v="89"/>
    <x v="231"/>
    <x v="1"/>
    <x v="35"/>
    <x v="510"/>
    <x v="18"/>
    <x v="1"/>
  </r>
  <r>
    <x v="0"/>
    <x v="138"/>
    <x v="5"/>
    <x v="1"/>
    <x v="389"/>
    <x v="89"/>
    <x v="232"/>
    <x v="1"/>
    <x v="35"/>
    <x v="494"/>
    <x v="18"/>
    <x v="1"/>
  </r>
  <r>
    <x v="0"/>
    <x v="144"/>
    <x v="5"/>
    <x v="1"/>
    <x v="389"/>
    <x v="89"/>
    <x v="237"/>
    <x v="1"/>
    <x v="35"/>
    <x v="533"/>
    <x v="18"/>
    <x v="1"/>
  </r>
  <r>
    <x v="0"/>
    <x v="139"/>
    <x v="5"/>
    <x v="1"/>
    <x v="389"/>
    <x v="103"/>
    <x v="39"/>
    <x v="3"/>
    <x v="26"/>
    <x v="227"/>
    <x v="18"/>
    <x v="1"/>
  </r>
  <r>
    <x v="0"/>
    <x v="129"/>
    <x v="5"/>
    <x v="1"/>
    <x v="389"/>
    <x v="23"/>
    <x v="84"/>
    <x v="8"/>
    <x v="9"/>
    <x v="14"/>
    <x v="18"/>
    <x v="1"/>
  </r>
  <r>
    <x v="0"/>
    <x v="132"/>
    <x v="5"/>
    <x v="1"/>
    <x v="389"/>
    <x v="33"/>
    <x v="85"/>
    <x v="8"/>
    <x v="12"/>
    <x v="189"/>
    <x v="18"/>
    <x v="1"/>
  </r>
  <r>
    <x v="0"/>
    <x v="133"/>
    <x v="5"/>
    <x v="1"/>
    <x v="389"/>
    <x v="46"/>
    <x v="265"/>
    <x v="4"/>
    <x v="39"/>
    <x v="2"/>
    <x v="18"/>
    <x v="0"/>
  </r>
  <r>
    <x v="0"/>
    <x v="129"/>
    <x v="5"/>
    <x v="1"/>
    <x v="204"/>
    <x v="123"/>
    <x v="71"/>
    <x v="3"/>
    <x v="18"/>
    <x v="398"/>
    <x v="18"/>
    <x v="1"/>
  </r>
  <r>
    <x v="0"/>
    <x v="125"/>
    <x v="5"/>
    <x v="1"/>
    <x v="205"/>
    <x v="47"/>
    <x v="70"/>
    <x v="5"/>
    <x v="12"/>
    <x v="431"/>
    <x v="18"/>
    <x v="2"/>
  </r>
  <r>
    <x v="0"/>
    <x v="126"/>
    <x v="5"/>
    <x v="1"/>
    <x v="206"/>
    <x v="104"/>
    <x v="117"/>
    <x v="3"/>
    <x v="26"/>
    <x v="131"/>
    <x v="18"/>
    <x v="3"/>
  </r>
  <r>
    <x v="0"/>
    <x v="127"/>
    <x v="5"/>
    <x v="1"/>
    <x v="207"/>
    <x v="62"/>
    <x v="201"/>
    <x v="2"/>
    <x v="22"/>
    <x v="83"/>
    <x v="18"/>
    <x v="1"/>
  </r>
  <r>
    <x v="0"/>
    <x v="127"/>
    <x v="5"/>
    <x v="1"/>
    <x v="207"/>
    <x v="62"/>
    <x v="125"/>
    <x v="2"/>
    <x v="22"/>
    <x v="255"/>
    <x v="18"/>
    <x v="3"/>
  </r>
  <r>
    <x v="0"/>
    <x v="127"/>
    <x v="5"/>
    <x v="1"/>
    <x v="209"/>
    <x v="62"/>
    <x v="208"/>
    <x v="2"/>
    <x v="22"/>
    <x v="264"/>
    <x v="18"/>
    <x v="1"/>
  </r>
  <r>
    <x v="0"/>
    <x v="129"/>
    <x v="5"/>
    <x v="1"/>
    <x v="210"/>
    <x v="8"/>
    <x v="86"/>
    <x v="8"/>
    <x v="30"/>
    <x v="401"/>
    <x v="18"/>
    <x v="1"/>
  </r>
  <r>
    <x v="0"/>
    <x v="130"/>
    <x v="5"/>
    <x v="1"/>
    <x v="211"/>
    <x v="102"/>
    <x v="86"/>
    <x v="8"/>
    <x v="30"/>
    <x v="137"/>
    <x v="18"/>
    <x v="1"/>
  </r>
  <r>
    <x v="0"/>
    <x v="129"/>
    <x v="5"/>
    <x v="1"/>
    <x v="212"/>
    <x v="82"/>
    <x v="86"/>
    <x v="3"/>
    <x v="20"/>
    <x v="40"/>
    <x v="18"/>
    <x v="3"/>
  </r>
  <r>
    <x v="0"/>
    <x v="129"/>
    <x v="5"/>
    <x v="1"/>
    <x v="212"/>
    <x v="82"/>
    <x v="86"/>
    <x v="3"/>
    <x v="20"/>
    <x v="107"/>
    <x v="18"/>
    <x v="1"/>
  </r>
  <r>
    <x v="0"/>
    <x v="128"/>
    <x v="5"/>
    <x v="1"/>
    <x v="213"/>
    <x v="124"/>
    <x v="86"/>
    <x v="6"/>
    <x v="29"/>
    <x v="270"/>
    <x v="18"/>
    <x v="1"/>
  </r>
  <r>
    <x v="0"/>
    <x v="129"/>
    <x v="5"/>
    <x v="1"/>
    <x v="214"/>
    <x v="88"/>
    <x v="216"/>
    <x v="3"/>
    <x v="2"/>
    <x v="188"/>
    <x v="18"/>
    <x v="1"/>
  </r>
  <r>
    <x v="0"/>
    <x v="129"/>
    <x v="5"/>
    <x v="1"/>
    <x v="215"/>
    <x v="81"/>
    <x v="175"/>
    <x v="3"/>
    <x v="40"/>
    <x v="123"/>
    <x v="18"/>
    <x v="3"/>
  </r>
  <r>
    <x v="0"/>
    <x v="130"/>
    <x v="5"/>
    <x v="1"/>
    <x v="216"/>
    <x v="69"/>
    <x v="93"/>
    <x v="3"/>
    <x v="23"/>
    <x v="224"/>
    <x v="18"/>
    <x v="1"/>
  </r>
  <r>
    <x v="0"/>
    <x v="131"/>
    <x v="5"/>
    <x v="1"/>
    <x v="217"/>
    <x v="56"/>
    <x v="142"/>
    <x v="3"/>
    <x v="38"/>
    <x v="442"/>
    <x v="18"/>
    <x v="1"/>
  </r>
  <r>
    <x v="0"/>
    <x v="132"/>
    <x v="5"/>
    <x v="1"/>
    <x v="218"/>
    <x v="122"/>
    <x v="195"/>
    <x v="2"/>
    <x v="21"/>
    <x v="74"/>
    <x v="18"/>
    <x v="1"/>
  </r>
  <r>
    <x v="0"/>
    <x v="132"/>
    <x v="5"/>
    <x v="1"/>
    <x v="219"/>
    <x v="62"/>
    <x v="195"/>
    <x v="2"/>
    <x v="22"/>
    <x v="83"/>
    <x v="18"/>
    <x v="1"/>
  </r>
  <r>
    <x v="0"/>
    <x v="133"/>
    <x v="5"/>
    <x v="1"/>
    <x v="220"/>
    <x v="47"/>
    <x v="70"/>
    <x v="5"/>
    <x v="12"/>
    <x v="439"/>
    <x v="18"/>
    <x v="2"/>
  </r>
  <r>
    <x v="0"/>
    <x v="133"/>
    <x v="5"/>
    <x v="1"/>
    <x v="221"/>
    <x v="123"/>
    <x v="12"/>
    <x v="3"/>
    <x v="1"/>
    <x v="124"/>
    <x v="18"/>
    <x v="3"/>
  </r>
  <r>
    <x v="0"/>
    <x v="133"/>
    <x v="5"/>
    <x v="1"/>
    <x v="222"/>
    <x v="62"/>
    <x v="16"/>
    <x v="2"/>
    <x v="22"/>
    <x v="343"/>
    <x v="18"/>
    <x v="1"/>
  </r>
  <r>
    <x v="0"/>
    <x v="133"/>
    <x v="5"/>
    <x v="1"/>
    <x v="223"/>
    <x v="62"/>
    <x v="16"/>
    <x v="2"/>
    <x v="22"/>
    <x v="343"/>
    <x v="18"/>
    <x v="1"/>
  </r>
  <r>
    <x v="0"/>
    <x v="134"/>
    <x v="5"/>
    <x v="1"/>
    <x v="224"/>
    <x v="26"/>
    <x v="87"/>
    <x v="3"/>
    <x v="23"/>
    <x v="395"/>
    <x v="18"/>
    <x v="1"/>
  </r>
  <r>
    <x v="0"/>
    <x v="134"/>
    <x v="5"/>
    <x v="1"/>
    <x v="225"/>
    <x v="31"/>
    <x v="149"/>
    <x v="3"/>
    <x v="38"/>
    <x v="348"/>
    <x v="18"/>
    <x v="1"/>
  </r>
  <r>
    <x v="0"/>
    <x v="134"/>
    <x v="5"/>
    <x v="1"/>
    <x v="226"/>
    <x v="123"/>
    <x v="13"/>
    <x v="3"/>
    <x v="23"/>
    <x v="96"/>
    <x v="16"/>
    <x v="3"/>
  </r>
  <r>
    <x v="0"/>
    <x v="134"/>
    <x v="5"/>
    <x v="1"/>
    <x v="227"/>
    <x v="104"/>
    <x v="60"/>
    <x v="3"/>
    <x v="26"/>
    <x v="281"/>
    <x v="18"/>
    <x v="1"/>
  </r>
  <r>
    <x v="0"/>
    <x v="134"/>
    <x v="5"/>
    <x v="1"/>
    <x v="228"/>
    <x v="123"/>
    <x v="14"/>
    <x v="3"/>
    <x v="1"/>
    <x v="129"/>
    <x v="18"/>
    <x v="3"/>
  </r>
  <r>
    <x v="0"/>
    <x v="135"/>
    <x v="5"/>
    <x v="1"/>
    <x v="229"/>
    <x v="123"/>
    <x v="10"/>
    <x v="3"/>
    <x v="23"/>
    <x v="44"/>
    <x v="18"/>
    <x v="3"/>
  </r>
  <r>
    <x v="0"/>
    <x v="136"/>
    <x v="5"/>
    <x v="1"/>
    <x v="230"/>
    <x v="62"/>
    <x v="197"/>
    <x v="2"/>
    <x v="22"/>
    <x v="83"/>
    <x v="18"/>
    <x v="1"/>
  </r>
  <r>
    <x v="0"/>
    <x v="136"/>
    <x v="5"/>
    <x v="1"/>
    <x v="231"/>
    <x v="122"/>
    <x v="197"/>
    <x v="2"/>
    <x v="21"/>
    <x v="74"/>
    <x v="18"/>
    <x v="1"/>
  </r>
  <r>
    <x v="0"/>
    <x v="136"/>
    <x v="5"/>
    <x v="1"/>
    <x v="231"/>
    <x v="122"/>
    <x v="124"/>
    <x v="2"/>
    <x v="21"/>
    <x v="69"/>
    <x v="18"/>
    <x v="3"/>
  </r>
  <r>
    <x v="0"/>
    <x v="137"/>
    <x v="5"/>
    <x v="1"/>
    <x v="232"/>
    <x v="68"/>
    <x v="109"/>
    <x v="2"/>
    <x v="21"/>
    <x v="380"/>
    <x v="18"/>
    <x v="1"/>
  </r>
  <r>
    <x v="0"/>
    <x v="136"/>
    <x v="5"/>
    <x v="1"/>
    <x v="233"/>
    <x v="52"/>
    <x v="150"/>
    <x v="6"/>
    <x v="37"/>
    <x v="74"/>
    <x v="18"/>
    <x v="1"/>
  </r>
  <r>
    <x v="0"/>
    <x v="136"/>
    <x v="5"/>
    <x v="1"/>
    <x v="234"/>
    <x v="74"/>
    <x v="109"/>
    <x v="2"/>
    <x v="21"/>
    <x v="319"/>
    <x v="18"/>
    <x v="1"/>
  </r>
  <r>
    <x v="0"/>
    <x v="136"/>
    <x v="5"/>
    <x v="1"/>
    <x v="235"/>
    <x v="95"/>
    <x v="72"/>
    <x v="3"/>
    <x v="18"/>
    <x v="203"/>
    <x v="18"/>
    <x v="1"/>
  </r>
  <r>
    <x v="0"/>
    <x v="137"/>
    <x v="5"/>
    <x v="1"/>
    <x v="236"/>
    <x v="95"/>
    <x v="72"/>
    <x v="3"/>
    <x v="18"/>
    <x v="203"/>
    <x v="18"/>
    <x v="1"/>
  </r>
  <r>
    <x v="0"/>
    <x v="139"/>
    <x v="5"/>
    <x v="1"/>
    <x v="237"/>
    <x v="10"/>
    <x v="95"/>
    <x v="5"/>
    <x v="23"/>
    <x v="266"/>
    <x v="18"/>
    <x v="2"/>
  </r>
  <r>
    <x v="0"/>
    <x v="139"/>
    <x v="5"/>
    <x v="1"/>
    <x v="238"/>
    <x v="104"/>
    <x v="118"/>
    <x v="3"/>
    <x v="26"/>
    <x v="326"/>
    <x v="18"/>
    <x v="1"/>
  </r>
  <r>
    <x v="0"/>
    <x v="139"/>
    <x v="5"/>
    <x v="1"/>
    <x v="239"/>
    <x v="47"/>
    <x v="70"/>
    <x v="5"/>
    <x v="12"/>
    <x v="439"/>
    <x v="18"/>
    <x v="2"/>
  </r>
  <r>
    <x v="0"/>
    <x v="140"/>
    <x v="5"/>
    <x v="1"/>
    <x v="240"/>
    <x v="123"/>
    <x v="119"/>
    <x v="3"/>
    <x v="6"/>
    <x v="175"/>
    <x v="18"/>
    <x v="1"/>
  </r>
  <r>
    <x v="0"/>
    <x v="140"/>
    <x v="5"/>
    <x v="1"/>
    <x v="241"/>
    <x v="123"/>
    <x v="106"/>
    <x v="3"/>
    <x v="14"/>
    <x v="221"/>
    <x v="18"/>
    <x v="1"/>
  </r>
  <r>
    <x v="0"/>
    <x v="141"/>
    <x v="5"/>
    <x v="1"/>
    <x v="242"/>
    <x v="56"/>
    <x v="36"/>
    <x v="3"/>
    <x v="38"/>
    <x v="418"/>
    <x v="18"/>
    <x v="1"/>
  </r>
  <r>
    <x v="0"/>
    <x v="141"/>
    <x v="5"/>
    <x v="1"/>
    <x v="243"/>
    <x v="76"/>
    <x v="83"/>
    <x v="1"/>
    <x v="3"/>
    <x v="147"/>
    <x v="18"/>
    <x v="1"/>
  </r>
  <r>
    <x v="0"/>
    <x v="141"/>
    <x v="5"/>
    <x v="1"/>
    <x v="244"/>
    <x v="17"/>
    <x v="83"/>
    <x v="3"/>
    <x v="1"/>
    <x v="24"/>
    <x v="6"/>
    <x v="3"/>
  </r>
  <r>
    <x v="0"/>
    <x v="141"/>
    <x v="5"/>
    <x v="1"/>
    <x v="245"/>
    <x v="31"/>
    <x v="149"/>
    <x v="3"/>
    <x v="38"/>
    <x v="348"/>
    <x v="6"/>
    <x v="3"/>
  </r>
  <r>
    <x v="0"/>
    <x v="142"/>
    <x v="5"/>
    <x v="1"/>
    <x v="246"/>
    <x v="95"/>
    <x v="72"/>
    <x v="3"/>
    <x v="18"/>
    <x v="203"/>
    <x v="18"/>
    <x v="3"/>
  </r>
  <r>
    <x v="0"/>
    <x v="142"/>
    <x v="5"/>
    <x v="1"/>
    <x v="247"/>
    <x v="31"/>
    <x v="15"/>
    <x v="3"/>
    <x v="1"/>
    <x v="386"/>
    <x v="18"/>
    <x v="3"/>
  </r>
  <r>
    <x v="0"/>
    <x v="142"/>
    <x v="5"/>
    <x v="1"/>
    <x v="248"/>
    <x v="95"/>
    <x v="72"/>
    <x v="3"/>
    <x v="18"/>
    <x v="203"/>
    <x v="18"/>
    <x v="3"/>
  </r>
  <r>
    <x v="0"/>
    <x v="142"/>
    <x v="5"/>
    <x v="1"/>
    <x v="249"/>
    <x v="62"/>
    <x v="193"/>
    <x v="2"/>
    <x v="22"/>
    <x v="83"/>
    <x v="18"/>
    <x v="1"/>
  </r>
  <r>
    <x v="0"/>
    <x v="142"/>
    <x v="5"/>
    <x v="1"/>
    <x v="249"/>
    <x v="62"/>
    <x v="193"/>
    <x v="2"/>
    <x v="22"/>
    <x v="127"/>
    <x v="18"/>
    <x v="3"/>
  </r>
  <r>
    <x v="0"/>
    <x v="142"/>
    <x v="5"/>
    <x v="1"/>
    <x v="250"/>
    <x v="122"/>
    <x v="193"/>
    <x v="2"/>
    <x v="21"/>
    <x v="74"/>
    <x v="18"/>
    <x v="1"/>
  </r>
  <r>
    <x v="0"/>
    <x v="142"/>
    <x v="5"/>
    <x v="1"/>
    <x v="250"/>
    <x v="122"/>
    <x v="193"/>
    <x v="2"/>
    <x v="21"/>
    <x v="159"/>
    <x v="18"/>
    <x v="3"/>
  </r>
  <r>
    <x v="0"/>
    <x v="142"/>
    <x v="5"/>
    <x v="1"/>
    <x v="251"/>
    <x v="105"/>
    <x v="150"/>
    <x v="6"/>
    <x v="37"/>
    <x v="225"/>
    <x v="18"/>
    <x v="1"/>
  </r>
  <r>
    <x v="0"/>
    <x v="142"/>
    <x v="5"/>
    <x v="1"/>
    <x v="253"/>
    <x v="52"/>
    <x v="1"/>
    <x v="6"/>
    <x v="37"/>
    <x v="225"/>
    <x v="18"/>
    <x v="1"/>
  </r>
  <r>
    <x v="0"/>
    <x v="144"/>
    <x v="5"/>
    <x v="1"/>
    <x v="254"/>
    <x v="31"/>
    <x v="75"/>
    <x v="3"/>
    <x v="38"/>
    <x v="408"/>
    <x v="6"/>
    <x v="3"/>
  </r>
  <r>
    <x v="0"/>
    <x v="145"/>
    <x v="5"/>
    <x v="1"/>
    <x v="255"/>
    <x v="95"/>
    <x v="72"/>
    <x v="3"/>
    <x v="18"/>
    <x v="229"/>
    <x v="18"/>
    <x v="1"/>
  </r>
  <r>
    <x v="0"/>
    <x v="147"/>
    <x v="5"/>
    <x v="1"/>
    <x v="256"/>
    <x v="62"/>
    <x v="194"/>
    <x v="2"/>
    <x v="22"/>
    <x v="201"/>
    <x v="18"/>
    <x v="3"/>
  </r>
  <r>
    <x v="0"/>
    <x v="147"/>
    <x v="5"/>
    <x v="1"/>
    <x v="256"/>
    <x v="62"/>
    <x v="194"/>
    <x v="2"/>
    <x v="22"/>
    <x v="83"/>
    <x v="18"/>
    <x v="1"/>
  </r>
  <r>
    <x v="0"/>
    <x v="147"/>
    <x v="5"/>
    <x v="1"/>
    <x v="257"/>
    <x v="52"/>
    <x v="177"/>
    <x v="6"/>
    <x v="37"/>
    <x v="113"/>
    <x v="18"/>
    <x v="1"/>
  </r>
  <r>
    <x v="0"/>
    <x v="147"/>
    <x v="5"/>
    <x v="1"/>
    <x v="258"/>
    <x v="122"/>
    <x v="122"/>
    <x v="2"/>
    <x v="21"/>
    <x v="109"/>
    <x v="18"/>
    <x v="3"/>
  </r>
  <r>
    <x v="0"/>
    <x v="147"/>
    <x v="5"/>
    <x v="1"/>
    <x v="258"/>
    <x v="122"/>
    <x v="194"/>
    <x v="2"/>
    <x v="21"/>
    <x v="74"/>
    <x v="18"/>
    <x v="1"/>
  </r>
  <r>
    <x v="0"/>
    <x v="150"/>
    <x v="1"/>
    <x v="1"/>
    <x v="389"/>
    <x v="89"/>
    <x v="233"/>
    <x v="1"/>
    <x v="35"/>
    <x v="537"/>
    <x v="18"/>
    <x v="1"/>
  </r>
  <r>
    <x v="0"/>
    <x v="156"/>
    <x v="1"/>
    <x v="1"/>
    <x v="389"/>
    <x v="89"/>
    <x v="225"/>
    <x v="1"/>
    <x v="35"/>
    <x v="517"/>
    <x v="18"/>
    <x v="1"/>
  </r>
  <r>
    <x v="0"/>
    <x v="161"/>
    <x v="1"/>
    <x v="1"/>
    <x v="389"/>
    <x v="89"/>
    <x v="222"/>
    <x v="1"/>
    <x v="35"/>
    <x v="504"/>
    <x v="18"/>
    <x v="1"/>
  </r>
  <r>
    <x v="0"/>
    <x v="165"/>
    <x v="1"/>
    <x v="1"/>
    <x v="389"/>
    <x v="89"/>
    <x v="223"/>
    <x v="1"/>
    <x v="35"/>
    <x v="522"/>
    <x v="18"/>
    <x v="1"/>
  </r>
  <r>
    <x v="0"/>
    <x v="171"/>
    <x v="1"/>
    <x v="1"/>
    <x v="389"/>
    <x v="89"/>
    <x v="224"/>
    <x v="1"/>
    <x v="35"/>
    <x v="509"/>
    <x v="18"/>
    <x v="1"/>
  </r>
  <r>
    <x v="0"/>
    <x v="154"/>
    <x v="1"/>
    <x v="1"/>
    <x v="389"/>
    <x v="103"/>
    <x v="39"/>
    <x v="3"/>
    <x v="26"/>
    <x v="362"/>
    <x v="18"/>
    <x v="1"/>
  </r>
  <r>
    <x v="0"/>
    <x v="151"/>
    <x v="1"/>
    <x v="1"/>
    <x v="389"/>
    <x v="23"/>
    <x v="81"/>
    <x v="8"/>
    <x v="9"/>
    <x v="4"/>
    <x v="18"/>
    <x v="1"/>
  </r>
  <r>
    <x v="0"/>
    <x v="153"/>
    <x v="1"/>
    <x v="1"/>
    <x v="389"/>
    <x v="33"/>
    <x v="82"/>
    <x v="8"/>
    <x v="12"/>
    <x v="167"/>
    <x v="18"/>
    <x v="1"/>
  </r>
  <r>
    <x v="0"/>
    <x v="171"/>
    <x v="1"/>
    <x v="1"/>
    <x v="389"/>
    <x v="46"/>
    <x v="265"/>
    <x v="4"/>
    <x v="39"/>
    <x v="2"/>
    <x v="18"/>
    <x v="0"/>
  </r>
  <r>
    <x v="0"/>
    <x v="137"/>
    <x v="1"/>
    <x v="1"/>
    <x v="252"/>
    <x v="18"/>
    <x v="8"/>
    <x v="6"/>
    <x v="37"/>
    <x v="225"/>
    <x v="18"/>
    <x v="1"/>
  </r>
  <r>
    <x v="0"/>
    <x v="148"/>
    <x v="1"/>
    <x v="1"/>
    <x v="259"/>
    <x v="123"/>
    <x v="18"/>
    <x v="3"/>
    <x v="1"/>
    <x v="73"/>
    <x v="18"/>
    <x v="3"/>
  </r>
  <r>
    <x v="0"/>
    <x v="148"/>
    <x v="1"/>
    <x v="1"/>
    <x v="260"/>
    <x v="86"/>
    <x v="138"/>
    <x v="3"/>
    <x v="2"/>
    <x v="119"/>
    <x v="0"/>
    <x v="3"/>
  </r>
  <r>
    <x v="0"/>
    <x v="149"/>
    <x v="1"/>
    <x v="1"/>
    <x v="261"/>
    <x v="102"/>
    <x v="83"/>
    <x v="8"/>
    <x v="30"/>
    <x v="133"/>
    <x v="18"/>
    <x v="1"/>
  </r>
  <r>
    <x v="0"/>
    <x v="149"/>
    <x v="1"/>
    <x v="1"/>
    <x v="262"/>
    <x v="8"/>
    <x v="83"/>
    <x v="8"/>
    <x v="30"/>
    <x v="417"/>
    <x v="18"/>
    <x v="1"/>
  </r>
  <r>
    <x v="0"/>
    <x v="149"/>
    <x v="1"/>
    <x v="1"/>
    <x v="263"/>
    <x v="26"/>
    <x v="266"/>
    <x v="3"/>
    <x v="41"/>
    <x v="36"/>
    <x v="18"/>
    <x v="1"/>
  </r>
  <r>
    <x v="0"/>
    <x v="149"/>
    <x v="1"/>
    <x v="1"/>
    <x v="264"/>
    <x v="62"/>
    <x v="266"/>
    <x v="2"/>
    <x v="22"/>
    <x v="185"/>
    <x v="18"/>
    <x v="1"/>
  </r>
  <r>
    <x v="0"/>
    <x v="149"/>
    <x v="1"/>
    <x v="1"/>
    <x v="265"/>
    <x v="17"/>
    <x v="131"/>
    <x v="3"/>
    <x v="1"/>
    <x v="24"/>
    <x v="18"/>
    <x v="3"/>
  </r>
  <r>
    <x v="0"/>
    <x v="149"/>
    <x v="1"/>
    <x v="1"/>
    <x v="266"/>
    <x v="118"/>
    <x v="164"/>
    <x v="3"/>
    <x v="26"/>
    <x v="414"/>
    <x v="18"/>
    <x v="1"/>
  </r>
  <r>
    <x v="0"/>
    <x v="150"/>
    <x v="1"/>
    <x v="1"/>
    <x v="267"/>
    <x v="104"/>
    <x v="61"/>
    <x v="3"/>
    <x v="26"/>
    <x v="428"/>
    <x v="18"/>
    <x v="1"/>
  </r>
  <r>
    <x v="0"/>
    <x v="151"/>
    <x v="1"/>
    <x v="1"/>
    <x v="268"/>
    <x v="82"/>
    <x v="3"/>
    <x v="3"/>
    <x v="20"/>
    <x v="47"/>
    <x v="6"/>
    <x v="3"/>
  </r>
  <r>
    <x v="0"/>
    <x v="151"/>
    <x v="1"/>
    <x v="1"/>
    <x v="268"/>
    <x v="82"/>
    <x v="107"/>
    <x v="3"/>
    <x v="20"/>
    <x v="50"/>
    <x v="18"/>
    <x v="1"/>
  </r>
  <r>
    <x v="0"/>
    <x v="152"/>
    <x v="1"/>
    <x v="1"/>
    <x v="270"/>
    <x v="62"/>
    <x v="196"/>
    <x v="2"/>
    <x v="22"/>
    <x v="81"/>
    <x v="18"/>
    <x v="1"/>
  </r>
  <r>
    <x v="0"/>
    <x v="152"/>
    <x v="1"/>
    <x v="1"/>
    <x v="270"/>
    <x v="62"/>
    <x v="123"/>
    <x v="2"/>
    <x v="22"/>
    <x v="134"/>
    <x v="18"/>
    <x v="3"/>
  </r>
  <r>
    <x v="0"/>
    <x v="152"/>
    <x v="1"/>
    <x v="1"/>
    <x v="269"/>
    <x v="122"/>
    <x v="196"/>
    <x v="2"/>
    <x v="21"/>
    <x v="77"/>
    <x v="18"/>
    <x v="1"/>
  </r>
  <r>
    <x v="0"/>
    <x v="152"/>
    <x v="1"/>
    <x v="1"/>
    <x v="269"/>
    <x v="122"/>
    <x v="123"/>
    <x v="2"/>
    <x v="21"/>
    <x v="77"/>
    <x v="18"/>
    <x v="3"/>
  </r>
  <r>
    <x v="0"/>
    <x v="152"/>
    <x v="1"/>
    <x v="1"/>
    <x v="271"/>
    <x v="105"/>
    <x v="154"/>
    <x v="6"/>
    <x v="37"/>
    <x v="225"/>
    <x v="18"/>
    <x v="1"/>
  </r>
  <r>
    <x v="0"/>
    <x v="152"/>
    <x v="1"/>
    <x v="1"/>
    <x v="272"/>
    <x v="52"/>
    <x v="155"/>
    <x v="6"/>
    <x v="37"/>
    <x v="298"/>
    <x v="18"/>
    <x v="1"/>
  </r>
  <r>
    <x v="0"/>
    <x v="153"/>
    <x v="1"/>
    <x v="1"/>
    <x v="273"/>
    <x v="76"/>
    <x v="25"/>
    <x v="1"/>
    <x v="3"/>
    <x v="98"/>
    <x v="18"/>
    <x v="1"/>
  </r>
  <r>
    <x v="0"/>
    <x v="153"/>
    <x v="1"/>
    <x v="1"/>
    <x v="274"/>
    <x v="99"/>
    <x v="7"/>
    <x v="6"/>
    <x v="0"/>
    <x v="184"/>
    <x v="18"/>
    <x v="1"/>
  </r>
  <r>
    <x v="0"/>
    <x v="153"/>
    <x v="1"/>
    <x v="1"/>
    <x v="275"/>
    <x v="43"/>
    <x v="37"/>
    <x v="3"/>
    <x v="5"/>
    <x v="21"/>
    <x v="18"/>
    <x v="3"/>
  </r>
  <r>
    <x v="0"/>
    <x v="154"/>
    <x v="1"/>
    <x v="1"/>
    <x v="276"/>
    <x v="124"/>
    <x v="83"/>
    <x v="6"/>
    <x v="29"/>
    <x v="270"/>
    <x v="18"/>
    <x v="1"/>
  </r>
  <r>
    <x v="0"/>
    <x v="155"/>
    <x v="1"/>
    <x v="1"/>
    <x v="277"/>
    <x v="123"/>
    <x v="30"/>
    <x v="3"/>
    <x v="6"/>
    <x v="400"/>
    <x v="18"/>
    <x v="1"/>
  </r>
  <r>
    <x v="0"/>
    <x v="156"/>
    <x v="1"/>
    <x v="1"/>
    <x v="278"/>
    <x v="122"/>
    <x v="182"/>
    <x v="2"/>
    <x v="21"/>
    <x v="77"/>
    <x v="18"/>
    <x v="1"/>
  </r>
  <r>
    <x v="0"/>
    <x v="156"/>
    <x v="1"/>
    <x v="1"/>
    <x v="278"/>
    <x v="122"/>
    <x v="121"/>
    <x v="2"/>
    <x v="21"/>
    <x v="146"/>
    <x v="18"/>
    <x v="3"/>
  </r>
  <r>
    <x v="0"/>
    <x v="157"/>
    <x v="1"/>
    <x v="1"/>
    <x v="279"/>
    <x v="62"/>
    <x v="182"/>
    <x v="2"/>
    <x v="22"/>
    <x v="81"/>
    <x v="18"/>
    <x v="1"/>
  </r>
  <r>
    <x v="0"/>
    <x v="158"/>
    <x v="1"/>
    <x v="1"/>
    <x v="280"/>
    <x v="104"/>
    <x v="114"/>
    <x v="3"/>
    <x v="26"/>
    <x v="174"/>
    <x v="18"/>
    <x v="1"/>
  </r>
  <r>
    <x v="0"/>
    <x v="159"/>
    <x v="1"/>
    <x v="1"/>
    <x v="281"/>
    <x v="86"/>
    <x v="165"/>
    <x v="3"/>
    <x v="2"/>
    <x v="67"/>
    <x v="18"/>
    <x v="3"/>
  </r>
  <r>
    <x v="0"/>
    <x v="160"/>
    <x v="1"/>
    <x v="1"/>
    <x v="282"/>
    <x v="123"/>
    <x v="11"/>
    <x v="3"/>
    <x v="1"/>
    <x v="124"/>
    <x v="2"/>
    <x v="3"/>
  </r>
  <r>
    <x v="0"/>
    <x v="161"/>
    <x v="1"/>
    <x v="1"/>
    <x v="283"/>
    <x v="122"/>
    <x v="180"/>
    <x v="2"/>
    <x v="21"/>
    <x v="77"/>
    <x v="18"/>
    <x v="1"/>
  </r>
  <r>
    <x v="0"/>
    <x v="162"/>
    <x v="1"/>
    <x v="1"/>
    <x v="284"/>
    <x v="86"/>
    <x v="68"/>
    <x v="3"/>
    <x v="2"/>
    <x v="135"/>
    <x v="2"/>
    <x v="3"/>
  </r>
  <r>
    <x v="0"/>
    <x v="162"/>
    <x v="1"/>
    <x v="1"/>
    <x v="285"/>
    <x v="62"/>
    <x v="180"/>
    <x v="2"/>
    <x v="22"/>
    <x v="81"/>
    <x v="18"/>
    <x v="1"/>
  </r>
  <r>
    <x v="0"/>
    <x v="163"/>
    <x v="1"/>
    <x v="1"/>
    <x v="286"/>
    <x v="64"/>
    <x v="53"/>
    <x v="1"/>
    <x v="8"/>
    <x v="153"/>
    <x v="3"/>
    <x v="1"/>
  </r>
  <r>
    <x v="0"/>
    <x v="165"/>
    <x v="1"/>
    <x v="1"/>
    <x v="287"/>
    <x v="52"/>
    <x v="152"/>
    <x v="6"/>
    <x v="37"/>
    <x v="225"/>
    <x v="18"/>
    <x v="1"/>
  </r>
  <r>
    <x v="0"/>
    <x v="165"/>
    <x v="1"/>
    <x v="1"/>
    <x v="288"/>
    <x v="13"/>
    <x v="153"/>
    <x v="6"/>
    <x v="37"/>
    <x v="225"/>
    <x v="18"/>
    <x v="1"/>
  </r>
  <r>
    <x v="0"/>
    <x v="167"/>
    <x v="1"/>
    <x v="1"/>
    <x v="289"/>
    <x v="122"/>
    <x v="181"/>
    <x v="2"/>
    <x v="21"/>
    <x v="77"/>
    <x v="18"/>
    <x v="1"/>
  </r>
  <r>
    <x v="0"/>
    <x v="168"/>
    <x v="1"/>
    <x v="1"/>
    <x v="290"/>
    <x v="62"/>
    <x v="181"/>
    <x v="2"/>
    <x v="22"/>
    <x v="81"/>
    <x v="18"/>
    <x v="1"/>
  </r>
  <r>
    <x v="0"/>
    <x v="170"/>
    <x v="1"/>
    <x v="1"/>
    <x v="291"/>
    <x v="123"/>
    <x v="266"/>
    <x v="3"/>
    <x v="23"/>
    <x v="193"/>
    <x v="18"/>
    <x v="1"/>
  </r>
  <r>
    <x v="1"/>
    <x v="0"/>
    <x v="1"/>
    <x v="0"/>
    <x v="389"/>
    <x v="83"/>
    <x v="120"/>
    <x v="4"/>
    <x v="15"/>
    <x v="480"/>
    <x v="18"/>
    <x v="0"/>
  </r>
  <r>
    <x v="1"/>
    <x v="3"/>
    <x v="9"/>
    <x v="0"/>
    <x v="389"/>
    <x v="103"/>
    <x v="112"/>
    <x v="6"/>
    <x v="32"/>
    <x v="439"/>
    <x v="18"/>
    <x v="1"/>
  </r>
  <r>
    <x v="1"/>
    <x v="2"/>
    <x v="10"/>
    <x v="0"/>
    <x v="389"/>
    <x v="103"/>
    <x v="112"/>
    <x v="6"/>
    <x v="32"/>
    <x v="439"/>
    <x v="18"/>
    <x v="1"/>
  </r>
  <r>
    <x v="1"/>
    <x v="1"/>
    <x v="11"/>
    <x v="0"/>
    <x v="389"/>
    <x v="103"/>
    <x v="112"/>
    <x v="6"/>
    <x v="32"/>
    <x v="439"/>
    <x v="18"/>
    <x v="1"/>
  </r>
  <r>
    <x v="1"/>
    <x v="8"/>
    <x v="4"/>
    <x v="1"/>
    <x v="389"/>
    <x v="38"/>
    <x v="91"/>
    <x v="5"/>
    <x v="11"/>
    <x v="0"/>
    <x v="18"/>
    <x v="2"/>
  </r>
  <r>
    <x v="1"/>
    <x v="6"/>
    <x v="4"/>
    <x v="1"/>
    <x v="389"/>
    <x v="101"/>
    <x v="266"/>
    <x v="0"/>
    <x v="24"/>
    <x v="10"/>
    <x v="18"/>
    <x v="0"/>
  </r>
  <r>
    <x v="1"/>
    <x v="16"/>
    <x v="4"/>
    <x v="1"/>
    <x v="389"/>
    <x v="1"/>
    <x v="266"/>
    <x v="5"/>
    <x v="4"/>
    <x v="41"/>
    <x v="18"/>
    <x v="2"/>
  </r>
  <r>
    <x v="1"/>
    <x v="9"/>
    <x v="4"/>
    <x v="1"/>
    <x v="389"/>
    <x v="41"/>
    <x v="266"/>
    <x v="7"/>
    <x v="33"/>
    <x v="1"/>
    <x v="18"/>
    <x v="1"/>
  </r>
  <r>
    <x v="1"/>
    <x v="13"/>
    <x v="4"/>
    <x v="1"/>
    <x v="389"/>
    <x v="103"/>
    <x v="50"/>
    <x v="6"/>
    <x v="32"/>
    <x v="402"/>
    <x v="18"/>
    <x v="1"/>
  </r>
  <r>
    <x v="1"/>
    <x v="28"/>
    <x v="3"/>
    <x v="1"/>
    <x v="389"/>
    <x v="28"/>
    <x v="266"/>
    <x v="4"/>
    <x v="39"/>
    <x v="538"/>
    <x v="18"/>
    <x v="0"/>
  </r>
  <r>
    <x v="1"/>
    <x v="32"/>
    <x v="3"/>
    <x v="1"/>
    <x v="389"/>
    <x v="63"/>
    <x v="266"/>
    <x v="3"/>
    <x v="41"/>
    <x v="197"/>
    <x v="18"/>
    <x v="3"/>
  </r>
  <r>
    <x v="1"/>
    <x v="32"/>
    <x v="3"/>
    <x v="1"/>
    <x v="389"/>
    <x v="67"/>
    <x v="266"/>
    <x v="3"/>
    <x v="41"/>
    <x v="389"/>
    <x v="18"/>
    <x v="1"/>
  </r>
  <r>
    <x v="1"/>
    <x v="33"/>
    <x v="3"/>
    <x v="1"/>
    <x v="389"/>
    <x v="63"/>
    <x v="266"/>
    <x v="3"/>
    <x v="41"/>
    <x v="371"/>
    <x v="18"/>
    <x v="3"/>
  </r>
  <r>
    <x v="1"/>
    <x v="37"/>
    <x v="3"/>
    <x v="1"/>
    <x v="389"/>
    <x v="63"/>
    <x v="266"/>
    <x v="3"/>
    <x v="41"/>
    <x v="246"/>
    <x v="18"/>
    <x v="3"/>
  </r>
  <r>
    <x v="1"/>
    <x v="41"/>
    <x v="3"/>
    <x v="1"/>
    <x v="389"/>
    <x v="60"/>
    <x v="266"/>
    <x v="3"/>
    <x v="41"/>
    <x v="48"/>
    <x v="18"/>
    <x v="1"/>
  </r>
  <r>
    <x v="1"/>
    <x v="41"/>
    <x v="3"/>
    <x v="1"/>
    <x v="389"/>
    <x v="67"/>
    <x v="266"/>
    <x v="3"/>
    <x v="41"/>
    <x v="219"/>
    <x v="18"/>
    <x v="1"/>
  </r>
  <r>
    <x v="1"/>
    <x v="41"/>
    <x v="3"/>
    <x v="1"/>
    <x v="389"/>
    <x v="63"/>
    <x v="266"/>
    <x v="3"/>
    <x v="41"/>
    <x v="296"/>
    <x v="18"/>
    <x v="3"/>
  </r>
  <r>
    <x v="1"/>
    <x v="41"/>
    <x v="3"/>
    <x v="1"/>
    <x v="389"/>
    <x v="67"/>
    <x v="266"/>
    <x v="3"/>
    <x v="41"/>
    <x v="415"/>
    <x v="18"/>
    <x v="1"/>
  </r>
  <r>
    <x v="1"/>
    <x v="42"/>
    <x v="3"/>
    <x v="1"/>
    <x v="389"/>
    <x v="63"/>
    <x v="266"/>
    <x v="3"/>
    <x v="41"/>
    <x v="312"/>
    <x v="18"/>
    <x v="3"/>
  </r>
  <r>
    <x v="1"/>
    <x v="43"/>
    <x v="3"/>
    <x v="1"/>
    <x v="389"/>
    <x v="60"/>
    <x v="266"/>
    <x v="3"/>
    <x v="41"/>
    <x v="271"/>
    <x v="18"/>
    <x v="1"/>
  </r>
  <r>
    <x v="1"/>
    <x v="44"/>
    <x v="3"/>
    <x v="1"/>
    <x v="389"/>
    <x v="63"/>
    <x v="266"/>
    <x v="3"/>
    <x v="41"/>
    <x v="385"/>
    <x v="18"/>
    <x v="3"/>
  </r>
  <r>
    <x v="1"/>
    <x v="45"/>
    <x v="3"/>
    <x v="1"/>
    <x v="389"/>
    <x v="28"/>
    <x v="266"/>
    <x v="4"/>
    <x v="39"/>
    <x v="538"/>
    <x v="18"/>
    <x v="0"/>
  </r>
  <r>
    <x v="1"/>
    <x v="45"/>
    <x v="3"/>
    <x v="1"/>
    <x v="389"/>
    <x v="112"/>
    <x v="147"/>
    <x v="3"/>
    <x v="41"/>
    <x v="35"/>
    <x v="18"/>
    <x v="3"/>
  </r>
  <r>
    <x v="2"/>
    <x v="236"/>
    <x v="3"/>
    <x v="1"/>
    <x v="389"/>
    <x v="23"/>
    <x v="32"/>
    <x v="6"/>
    <x v="32"/>
    <x v="146"/>
    <x v="18"/>
    <x v="3"/>
  </r>
  <r>
    <x v="1"/>
    <x v="45"/>
    <x v="3"/>
    <x v="1"/>
    <x v="389"/>
    <x v="67"/>
    <x v="266"/>
    <x v="3"/>
    <x v="41"/>
    <x v="240"/>
    <x v="18"/>
    <x v="1"/>
  </r>
  <r>
    <x v="1"/>
    <x v="45"/>
    <x v="3"/>
    <x v="1"/>
    <x v="389"/>
    <x v="67"/>
    <x v="266"/>
    <x v="3"/>
    <x v="41"/>
    <x v="252"/>
    <x v="18"/>
    <x v="1"/>
  </r>
  <r>
    <x v="1"/>
    <x v="27"/>
    <x v="3"/>
    <x v="1"/>
    <x v="389"/>
    <x v="101"/>
    <x v="266"/>
    <x v="0"/>
    <x v="24"/>
    <x v="10"/>
    <x v="18"/>
    <x v="0"/>
  </r>
  <r>
    <x v="1"/>
    <x v="46"/>
    <x v="7"/>
    <x v="1"/>
    <x v="389"/>
    <x v="28"/>
    <x v="266"/>
    <x v="4"/>
    <x v="39"/>
    <x v="538"/>
    <x v="18"/>
    <x v="0"/>
  </r>
  <r>
    <x v="1"/>
    <x v="46"/>
    <x v="7"/>
    <x v="1"/>
    <x v="389"/>
    <x v="101"/>
    <x v="266"/>
    <x v="0"/>
    <x v="24"/>
    <x v="10"/>
    <x v="18"/>
    <x v="0"/>
  </r>
  <r>
    <x v="1"/>
    <x v="46"/>
    <x v="7"/>
    <x v="1"/>
    <x v="389"/>
    <x v="1"/>
    <x v="266"/>
    <x v="5"/>
    <x v="4"/>
    <x v="41"/>
    <x v="18"/>
    <x v="2"/>
  </r>
  <r>
    <x v="1"/>
    <x v="46"/>
    <x v="7"/>
    <x v="1"/>
    <x v="389"/>
    <x v="107"/>
    <x v="58"/>
    <x v="5"/>
    <x v="12"/>
    <x v="159"/>
    <x v="18"/>
    <x v="2"/>
  </r>
  <r>
    <x v="1"/>
    <x v="46"/>
    <x v="7"/>
    <x v="1"/>
    <x v="389"/>
    <x v="120"/>
    <x v="58"/>
    <x v="3"/>
    <x v="23"/>
    <x v="22"/>
    <x v="18"/>
    <x v="3"/>
  </r>
  <r>
    <x v="1"/>
    <x v="46"/>
    <x v="7"/>
    <x v="1"/>
    <x v="389"/>
    <x v="119"/>
    <x v="58"/>
    <x v="3"/>
    <x v="23"/>
    <x v="43"/>
    <x v="18"/>
    <x v="1"/>
  </r>
  <r>
    <x v="1"/>
    <x v="64"/>
    <x v="0"/>
    <x v="1"/>
    <x v="389"/>
    <x v="26"/>
    <x v="266"/>
    <x v="3"/>
    <x v="41"/>
    <x v="217"/>
    <x v="18"/>
    <x v="1"/>
  </r>
  <r>
    <x v="1"/>
    <x v="64"/>
    <x v="0"/>
    <x v="1"/>
    <x v="389"/>
    <x v="67"/>
    <x v="266"/>
    <x v="3"/>
    <x v="41"/>
    <x v="368"/>
    <x v="18"/>
    <x v="1"/>
  </r>
  <r>
    <x v="1"/>
    <x v="65"/>
    <x v="0"/>
    <x v="1"/>
    <x v="389"/>
    <x v="34"/>
    <x v="266"/>
    <x v="5"/>
    <x v="12"/>
    <x v="464"/>
    <x v="18"/>
    <x v="2"/>
  </r>
  <r>
    <x v="1"/>
    <x v="66"/>
    <x v="0"/>
    <x v="1"/>
    <x v="389"/>
    <x v="67"/>
    <x v="266"/>
    <x v="3"/>
    <x v="41"/>
    <x v="226"/>
    <x v="18"/>
    <x v="1"/>
  </r>
  <r>
    <x v="1"/>
    <x v="66"/>
    <x v="0"/>
    <x v="1"/>
    <x v="389"/>
    <x v="26"/>
    <x v="266"/>
    <x v="3"/>
    <x v="41"/>
    <x v="468"/>
    <x v="18"/>
    <x v="1"/>
  </r>
  <r>
    <x v="1"/>
    <x v="67"/>
    <x v="0"/>
    <x v="1"/>
    <x v="389"/>
    <x v="67"/>
    <x v="266"/>
    <x v="3"/>
    <x v="41"/>
    <x v="360"/>
    <x v="18"/>
    <x v="1"/>
  </r>
  <r>
    <x v="1"/>
    <x v="68"/>
    <x v="0"/>
    <x v="1"/>
    <x v="389"/>
    <x v="107"/>
    <x v="266"/>
    <x v="5"/>
    <x v="12"/>
    <x v="324"/>
    <x v="18"/>
    <x v="2"/>
  </r>
  <r>
    <x v="1"/>
    <x v="68"/>
    <x v="0"/>
    <x v="1"/>
    <x v="389"/>
    <x v="67"/>
    <x v="266"/>
    <x v="3"/>
    <x v="41"/>
    <x v="443"/>
    <x v="18"/>
    <x v="1"/>
  </r>
  <r>
    <x v="1"/>
    <x v="69"/>
    <x v="0"/>
    <x v="1"/>
    <x v="389"/>
    <x v="67"/>
    <x v="266"/>
    <x v="3"/>
    <x v="41"/>
    <x v="331"/>
    <x v="18"/>
    <x v="1"/>
  </r>
  <r>
    <x v="1"/>
    <x v="69"/>
    <x v="0"/>
    <x v="1"/>
    <x v="389"/>
    <x v="60"/>
    <x v="266"/>
    <x v="3"/>
    <x v="41"/>
    <x v="396"/>
    <x v="18"/>
    <x v="1"/>
  </r>
  <r>
    <x v="1"/>
    <x v="70"/>
    <x v="0"/>
    <x v="1"/>
    <x v="389"/>
    <x v="42"/>
    <x v="266"/>
    <x v="3"/>
    <x v="41"/>
    <x v="388"/>
    <x v="18"/>
    <x v="1"/>
  </r>
  <r>
    <x v="1"/>
    <x v="70"/>
    <x v="0"/>
    <x v="1"/>
    <x v="389"/>
    <x v="26"/>
    <x v="266"/>
    <x v="3"/>
    <x v="41"/>
    <x v="465"/>
    <x v="18"/>
    <x v="1"/>
  </r>
  <r>
    <x v="1"/>
    <x v="72"/>
    <x v="0"/>
    <x v="1"/>
    <x v="389"/>
    <x v="107"/>
    <x v="266"/>
    <x v="5"/>
    <x v="12"/>
    <x v="325"/>
    <x v="18"/>
    <x v="2"/>
  </r>
  <r>
    <x v="1"/>
    <x v="73"/>
    <x v="0"/>
    <x v="1"/>
    <x v="389"/>
    <x v="31"/>
    <x v="51"/>
    <x v="3"/>
    <x v="38"/>
    <x v="475"/>
    <x v="18"/>
    <x v="1"/>
  </r>
  <r>
    <x v="1"/>
    <x v="73"/>
    <x v="0"/>
    <x v="1"/>
    <x v="389"/>
    <x v="67"/>
    <x v="266"/>
    <x v="3"/>
    <x v="41"/>
    <x v="196"/>
    <x v="18"/>
    <x v="1"/>
  </r>
  <r>
    <x v="1"/>
    <x v="73"/>
    <x v="0"/>
    <x v="1"/>
    <x v="389"/>
    <x v="31"/>
    <x v="266"/>
    <x v="3"/>
    <x v="38"/>
    <x v="249"/>
    <x v="18"/>
    <x v="1"/>
  </r>
  <r>
    <x v="1"/>
    <x v="74"/>
    <x v="0"/>
    <x v="1"/>
    <x v="389"/>
    <x v="27"/>
    <x v="266"/>
    <x v="3"/>
    <x v="41"/>
    <x v="367"/>
    <x v="18"/>
    <x v="1"/>
  </r>
  <r>
    <x v="1"/>
    <x v="75"/>
    <x v="0"/>
    <x v="1"/>
    <x v="389"/>
    <x v="67"/>
    <x v="266"/>
    <x v="3"/>
    <x v="41"/>
    <x v="399"/>
    <x v="18"/>
    <x v="1"/>
  </r>
  <r>
    <x v="1"/>
    <x v="76"/>
    <x v="0"/>
    <x v="1"/>
    <x v="389"/>
    <x v="67"/>
    <x v="266"/>
    <x v="3"/>
    <x v="41"/>
    <x v="450"/>
    <x v="18"/>
    <x v="1"/>
  </r>
  <r>
    <x v="1"/>
    <x v="77"/>
    <x v="0"/>
    <x v="1"/>
    <x v="389"/>
    <x v="109"/>
    <x v="266"/>
    <x v="5"/>
    <x v="12"/>
    <x v="380"/>
    <x v="18"/>
    <x v="2"/>
  </r>
  <r>
    <x v="1"/>
    <x v="78"/>
    <x v="0"/>
    <x v="1"/>
    <x v="389"/>
    <x v="67"/>
    <x v="266"/>
    <x v="3"/>
    <x v="41"/>
    <x v="183"/>
    <x v="18"/>
    <x v="1"/>
  </r>
  <r>
    <x v="1"/>
    <x v="78"/>
    <x v="0"/>
    <x v="1"/>
    <x v="389"/>
    <x v="115"/>
    <x v="266"/>
    <x v="3"/>
    <x v="41"/>
    <x v="204"/>
    <x v="18"/>
    <x v="1"/>
  </r>
  <r>
    <x v="1"/>
    <x v="78"/>
    <x v="0"/>
    <x v="1"/>
    <x v="389"/>
    <x v="93"/>
    <x v="266"/>
    <x v="5"/>
    <x v="12"/>
    <x v="315"/>
    <x v="18"/>
    <x v="2"/>
  </r>
  <r>
    <x v="1"/>
    <x v="78"/>
    <x v="0"/>
    <x v="1"/>
    <x v="389"/>
    <x v="67"/>
    <x v="266"/>
    <x v="3"/>
    <x v="41"/>
    <x v="458"/>
    <x v="18"/>
    <x v="1"/>
  </r>
  <r>
    <x v="1"/>
    <x v="60"/>
    <x v="0"/>
    <x v="1"/>
    <x v="389"/>
    <x v="101"/>
    <x v="266"/>
    <x v="0"/>
    <x v="24"/>
    <x v="10"/>
    <x v="18"/>
    <x v="0"/>
  </r>
  <r>
    <x v="1"/>
    <x v="59"/>
    <x v="0"/>
    <x v="1"/>
    <x v="389"/>
    <x v="14"/>
    <x v="266"/>
    <x v="5"/>
    <x v="16"/>
    <x v="28"/>
    <x v="18"/>
    <x v="2"/>
  </r>
  <r>
    <x v="1"/>
    <x v="60"/>
    <x v="0"/>
    <x v="1"/>
    <x v="389"/>
    <x v="15"/>
    <x v="266"/>
    <x v="5"/>
    <x v="27"/>
    <x v="427"/>
    <x v="18"/>
    <x v="2"/>
  </r>
  <r>
    <x v="1"/>
    <x v="83"/>
    <x v="8"/>
    <x v="1"/>
    <x v="389"/>
    <x v="107"/>
    <x v="266"/>
    <x v="5"/>
    <x v="12"/>
    <x v="372"/>
    <x v="18"/>
    <x v="2"/>
  </r>
  <r>
    <x v="1"/>
    <x v="83"/>
    <x v="8"/>
    <x v="1"/>
    <x v="389"/>
    <x v="109"/>
    <x v="266"/>
    <x v="5"/>
    <x v="12"/>
    <x v="419"/>
    <x v="18"/>
    <x v="2"/>
  </r>
  <r>
    <x v="1"/>
    <x v="83"/>
    <x v="8"/>
    <x v="1"/>
    <x v="389"/>
    <x v="67"/>
    <x v="266"/>
    <x v="3"/>
    <x v="41"/>
    <x v="425"/>
    <x v="18"/>
    <x v="1"/>
  </r>
  <r>
    <x v="1"/>
    <x v="85"/>
    <x v="8"/>
    <x v="1"/>
    <x v="389"/>
    <x v="107"/>
    <x v="266"/>
    <x v="5"/>
    <x v="12"/>
    <x v="380"/>
    <x v="18"/>
    <x v="2"/>
  </r>
  <r>
    <x v="1"/>
    <x v="86"/>
    <x v="8"/>
    <x v="1"/>
    <x v="389"/>
    <x v="28"/>
    <x v="266"/>
    <x v="4"/>
    <x v="39"/>
    <x v="538"/>
    <x v="18"/>
    <x v="0"/>
  </r>
  <r>
    <x v="1"/>
    <x v="86"/>
    <x v="8"/>
    <x v="1"/>
    <x v="389"/>
    <x v="67"/>
    <x v="266"/>
    <x v="3"/>
    <x v="41"/>
    <x v="191"/>
    <x v="18"/>
    <x v="1"/>
  </r>
  <r>
    <x v="1"/>
    <x v="86"/>
    <x v="8"/>
    <x v="1"/>
    <x v="389"/>
    <x v="121"/>
    <x v="266"/>
    <x v="3"/>
    <x v="41"/>
    <x v="448"/>
    <x v="18"/>
    <x v="1"/>
  </r>
  <r>
    <x v="1"/>
    <x v="87"/>
    <x v="8"/>
    <x v="1"/>
    <x v="389"/>
    <x v="115"/>
    <x v="266"/>
    <x v="3"/>
    <x v="41"/>
    <x v="216"/>
    <x v="18"/>
    <x v="1"/>
  </r>
  <r>
    <x v="1"/>
    <x v="87"/>
    <x v="8"/>
    <x v="1"/>
    <x v="389"/>
    <x v="67"/>
    <x v="266"/>
    <x v="3"/>
    <x v="41"/>
    <x v="327"/>
    <x v="18"/>
    <x v="1"/>
  </r>
  <r>
    <x v="1"/>
    <x v="87"/>
    <x v="8"/>
    <x v="1"/>
    <x v="389"/>
    <x v="67"/>
    <x v="266"/>
    <x v="3"/>
    <x v="41"/>
    <x v="347"/>
    <x v="18"/>
    <x v="1"/>
  </r>
  <r>
    <x v="1"/>
    <x v="88"/>
    <x v="8"/>
    <x v="1"/>
    <x v="389"/>
    <x v="60"/>
    <x v="266"/>
    <x v="3"/>
    <x v="41"/>
    <x v="299"/>
    <x v="18"/>
    <x v="1"/>
  </r>
  <r>
    <x v="1"/>
    <x v="89"/>
    <x v="8"/>
    <x v="1"/>
    <x v="389"/>
    <x v="67"/>
    <x v="266"/>
    <x v="3"/>
    <x v="41"/>
    <x v="208"/>
    <x v="18"/>
    <x v="1"/>
  </r>
  <r>
    <x v="1"/>
    <x v="90"/>
    <x v="8"/>
    <x v="1"/>
    <x v="389"/>
    <x v="60"/>
    <x v="266"/>
    <x v="3"/>
    <x v="41"/>
    <x v="285"/>
    <x v="18"/>
    <x v="1"/>
  </r>
  <r>
    <x v="1"/>
    <x v="90"/>
    <x v="8"/>
    <x v="1"/>
    <x v="389"/>
    <x v="26"/>
    <x v="266"/>
    <x v="3"/>
    <x v="41"/>
    <x v="337"/>
    <x v="18"/>
    <x v="1"/>
  </r>
  <r>
    <x v="1"/>
    <x v="90"/>
    <x v="8"/>
    <x v="1"/>
    <x v="389"/>
    <x v="107"/>
    <x v="266"/>
    <x v="5"/>
    <x v="12"/>
    <x v="380"/>
    <x v="18"/>
    <x v="2"/>
  </r>
  <r>
    <x v="1"/>
    <x v="91"/>
    <x v="8"/>
    <x v="1"/>
    <x v="389"/>
    <x v="67"/>
    <x v="266"/>
    <x v="3"/>
    <x v="41"/>
    <x v="394"/>
    <x v="18"/>
    <x v="1"/>
  </r>
  <r>
    <x v="1"/>
    <x v="102"/>
    <x v="8"/>
    <x v="1"/>
    <x v="389"/>
    <x v="67"/>
    <x v="266"/>
    <x v="3"/>
    <x v="41"/>
    <x v="56"/>
    <x v="18"/>
    <x v="3"/>
  </r>
  <r>
    <x v="1"/>
    <x v="102"/>
    <x v="8"/>
    <x v="1"/>
    <x v="389"/>
    <x v="60"/>
    <x v="266"/>
    <x v="3"/>
    <x v="41"/>
    <x v="106"/>
    <x v="18"/>
    <x v="3"/>
  </r>
  <r>
    <x v="1"/>
    <x v="102"/>
    <x v="8"/>
    <x v="1"/>
    <x v="389"/>
    <x v="107"/>
    <x v="266"/>
    <x v="5"/>
    <x v="12"/>
    <x v="319"/>
    <x v="18"/>
    <x v="2"/>
  </r>
  <r>
    <x v="1"/>
    <x v="102"/>
    <x v="8"/>
    <x v="1"/>
    <x v="389"/>
    <x v="67"/>
    <x v="266"/>
    <x v="3"/>
    <x v="41"/>
    <x v="339"/>
    <x v="18"/>
    <x v="1"/>
  </r>
  <r>
    <x v="1"/>
    <x v="103"/>
    <x v="8"/>
    <x v="1"/>
    <x v="389"/>
    <x v="67"/>
    <x v="266"/>
    <x v="3"/>
    <x v="41"/>
    <x v="173"/>
    <x v="18"/>
    <x v="1"/>
  </r>
  <r>
    <x v="1"/>
    <x v="103"/>
    <x v="8"/>
    <x v="1"/>
    <x v="389"/>
    <x v="107"/>
    <x v="266"/>
    <x v="5"/>
    <x v="12"/>
    <x v="334"/>
    <x v="18"/>
    <x v="2"/>
  </r>
  <r>
    <x v="1"/>
    <x v="27"/>
    <x v="8"/>
    <x v="1"/>
    <x v="389"/>
    <x v="38"/>
    <x v="266"/>
    <x v="2"/>
    <x v="21"/>
    <x v="16"/>
    <x v="18"/>
    <x v="3"/>
  </r>
  <r>
    <x v="1"/>
    <x v="81"/>
    <x v="8"/>
    <x v="1"/>
    <x v="15"/>
    <x v="14"/>
    <x v="266"/>
    <x v="5"/>
    <x v="16"/>
    <x v="27"/>
    <x v="18"/>
    <x v="2"/>
  </r>
  <r>
    <x v="1"/>
    <x v="81"/>
    <x v="8"/>
    <x v="1"/>
    <x v="16"/>
    <x v="101"/>
    <x v="266"/>
    <x v="0"/>
    <x v="24"/>
    <x v="10"/>
    <x v="18"/>
    <x v="0"/>
  </r>
  <r>
    <x v="1"/>
    <x v="82"/>
    <x v="8"/>
    <x v="1"/>
    <x v="17"/>
    <x v="1"/>
    <x v="266"/>
    <x v="5"/>
    <x v="4"/>
    <x v="41"/>
    <x v="18"/>
    <x v="2"/>
  </r>
  <r>
    <x v="1"/>
    <x v="91"/>
    <x v="8"/>
    <x v="1"/>
    <x v="18"/>
    <x v="54"/>
    <x v="266"/>
    <x v="5"/>
    <x v="27"/>
    <x v="42"/>
    <x v="18"/>
    <x v="2"/>
  </r>
  <r>
    <x v="1"/>
    <x v="104"/>
    <x v="6"/>
    <x v="1"/>
    <x v="389"/>
    <x v="67"/>
    <x v="266"/>
    <x v="3"/>
    <x v="41"/>
    <x v="338"/>
    <x v="18"/>
    <x v="1"/>
  </r>
  <r>
    <x v="1"/>
    <x v="105"/>
    <x v="6"/>
    <x v="1"/>
    <x v="389"/>
    <x v="67"/>
    <x v="266"/>
    <x v="3"/>
    <x v="41"/>
    <x v="451"/>
    <x v="18"/>
    <x v="1"/>
  </r>
  <r>
    <x v="1"/>
    <x v="106"/>
    <x v="6"/>
    <x v="1"/>
    <x v="389"/>
    <x v="28"/>
    <x v="266"/>
    <x v="4"/>
    <x v="39"/>
    <x v="538"/>
    <x v="18"/>
    <x v="0"/>
  </r>
  <r>
    <x v="1"/>
    <x v="106"/>
    <x v="6"/>
    <x v="1"/>
    <x v="389"/>
    <x v="22"/>
    <x v="266"/>
    <x v="5"/>
    <x v="12"/>
    <x v="319"/>
    <x v="18"/>
    <x v="2"/>
  </r>
  <r>
    <x v="1"/>
    <x v="106"/>
    <x v="6"/>
    <x v="1"/>
    <x v="389"/>
    <x v="67"/>
    <x v="266"/>
    <x v="3"/>
    <x v="41"/>
    <x v="392"/>
    <x v="18"/>
    <x v="1"/>
  </r>
  <r>
    <x v="1"/>
    <x v="109"/>
    <x v="6"/>
    <x v="1"/>
    <x v="389"/>
    <x v="67"/>
    <x v="266"/>
    <x v="3"/>
    <x v="41"/>
    <x v="262"/>
    <x v="18"/>
    <x v="1"/>
  </r>
  <r>
    <x v="1"/>
    <x v="110"/>
    <x v="6"/>
    <x v="1"/>
    <x v="389"/>
    <x v="63"/>
    <x v="266"/>
    <x v="3"/>
    <x v="31"/>
    <x v="422"/>
    <x v="18"/>
    <x v="1"/>
  </r>
  <r>
    <x v="1"/>
    <x v="111"/>
    <x v="6"/>
    <x v="1"/>
    <x v="389"/>
    <x v="67"/>
    <x v="266"/>
    <x v="3"/>
    <x v="41"/>
    <x v="250"/>
    <x v="18"/>
    <x v="1"/>
  </r>
  <r>
    <x v="1"/>
    <x v="111"/>
    <x v="6"/>
    <x v="1"/>
    <x v="389"/>
    <x v="93"/>
    <x v="266"/>
    <x v="5"/>
    <x v="12"/>
    <x v="419"/>
    <x v="18"/>
    <x v="2"/>
  </r>
  <r>
    <x v="1"/>
    <x v="112"/>
    <x v="6"/>
    <x v="1"/>
    <x v="389"/>
    <x v="60"/>
    <x v="266"/>
    <x v="3"/>
    <x v="41"/>
    <x v="333"/>
    <x v="18"/>
    <x v="1"/>
  </r>
  <r>
    <x v="1"/>
    <x v="114"/>
    <x v="6"/>
    <x v="1"/>
    <x v="389"/>
    <x v="63"/>
    <x v="266"/>
    <x v="3"/>
    <x v="31"/>
    <x v="213"/>
    <x v="18"/>
    <x v="1"/>
  </r>
  <r>
    <x v="1"/>
    <x v="114"/>
    <x v="6"/>
    <x v="1"/>
    <x v="389"/>
    <x v="60"/>
    <x v="266"/>
    <x v="3"/>
    <x v="41"/>
    <x v="258"/>
    <x v="18"/>
    <x v="1"/>
  </r>
  <r>
    <x v="1"/>
    <x v="115"/>
    <x v="6"/>
    <x v="1"/>
    <x v="389"/>
    <x v="67"/>
    <x v="266"/>
    <x v="3"/>
    <x v="41"/>
    <x v="212"/>
    <x v="18"/>
    <x v="1"/>
  </r>
  <r>
    <x v="1"/>
    <x v="115"/>
    <x v="6"/>
    <x v="1"/>
    <x v="389"/>
    <x v="29"/>
    <x v="266"/>
    <x v="5"/>
    <x v="12"/>
    <x v="310"/>
    <x v="18"/>
    <x v="2"/>
  </r>
  <r>
    <x v="1"/>
    <x v="117"/>
    <x v="6"/>
    <x v="1"/>
    <x v="389"/>
    <x v="60"/>
    <x v="266"/>
    <x v="3"/>
    <x v="41"/>
    <x v="30"/>
    <x v="18"/>
    <x v="3"/>
  </r>
  <r>
    <x v="1"/>
    <x v="117"/>
    <x v="6"/>
    <x v="1"/>
    <x v="389"/>
    <x v="67"/>
    <x v="266"/>
    <x v="3"/>
    <x v="41"/>
    <x v="288"/>
    <x v="18"/>
    <x v="1"/>
  </r>
  <r>
    <x v="1"/>
    <x v="119"/>
    <x v="6"/>
    <x v="1"/>
    <x v="389"/>
    <x v="29"/>
    <x v="266"/>
    <x v="5"/>
    <x v="12"/>
    <x v="343"/>
    <x v="18"/>
    <x v="2"/>
  </r>
  <r>
    <x v="1"/>
    <x v="120"/>
    <x v="6"/>
    <x v="1"/>
    <x v="389"/>
    <x v="82"/>
    <x v="266"/>
    <x v="3"/>
    <x v="41"/>
    <x v="287"/>
    <x v="18"/>
    <x v="1"/>
  </r>
  <r>
    <x v="1"/>
    <x v="121"/>
    <x v="6"/>
    <x v="1"/>
    <x v="389"/>
    <x v="60"/>
    <x v="266"/>
    <x v="3"/>
    <x v="41"/>
    <x v="19"/>
    <x v="18"/>
    <x v="3"/>
  </r>
  <r>
    <x v="1"/>
    <x v="123"/>
    <x v="6"/>
    <x v="1"/>
    <x v="389"/>
    <x v="60"/>
    <x v="266"/>
    <x v="3"/>
    <x v="41"/>
    <x v="132"/>
    <x v="18"/>
    <x v="3"/>
  </r>
  <r>
    <x v="1"/>
    <x v="123"/>
    <x v="6"/>
    <x v="1"/>
    <x v="389"/>
    <x v="25"/>
    <x v="266"/>
    <x v="3"/>
    <x v="41"/>
    <x v="275"/>
    <x v="18"/>
    <x v="1"/>
  </r>
  <r>
    <x v="1"/>
    <x v="123"/>
    <x v="6"/>
    <x v="1"/>
    <x v="389"/>
    <x v="26"/>
    <x v="266"/>
    <x v="3"/>
    <x v="41"/>
    <x v="294"/>
    <x v="18"/>
    <x v="1"/>
  </r>
  <r>
    <x v="1"/>
    <x v="123"/>
    <x v="6"/>
    <x v="1"/>
    <x v="389"/>
    <x v="109"/>
    <x v="266"/>
    <x v="5"/>
    <x v="12"/>
    <x v="343"/>
    <x v="18"/>
    <x v="2"/>
  </r>
  <r>
    <x v="1"/>
    <x v="123"/>
    <x v="6"/>
    <x v="1"/>
    <x v="389"/>
    <x v="80"/>
    <x v="266"/>
    <x v="3"/>
    <x v="1"/>
    <x v="365"/>
    <x v="18"/>
    <x v="3"/>
  </r>
  <r>
    <x v="1"/>
    <x v="123"/>
    <x v="6"/>
    <x v="1"/>
    <x v="389"/>
    <x v="26"/>
    <x v="266"/>
    <x v="3"/>
    <x v="41"/>
    <x v="387"/>
    <x v="18"/>
    <x v="1"/>
  </r>
  <r>
    <x v="1"/>
    <x v="123"/>
    <x v="6"/>
    <x v="1"/>
    <x v="389"/>
    <x v="63"/>
    <x v="266"/>
    <x v="3"/>
    <x v="31"/>
    <x v="397"/>
    <x v="18"/>
    <x v="1"/>
  </r>
  <r>
    <x v="1"/>
    <x v="123"/>
    <x v="6"/>
    <x v="1"/>
    <x v="389"/>
    <x v="60"/>
    <x v="266"/>
    <x v="3"/>
    <x v="41"/>
    <x v="404"/>
    <x v="18"/>
    <x v="1"/>
  </r>
  <r>
    <x v="1"/>
    <x v="123"/>
    <x v="6"/>
    <x v="1"/>
    <x v="389"/>
    <x v="34"/>
    <x v="266"/>
    <x v="5"/>
    <x v="12"/>
    <x v="455"/>
    <x v="18"/>
    <x v="2"/>
  </r>
  <r>
    <x v="1"/>
    <x v="125"/>
    <x v="6"/>
    <x v="1"/>
    <x v="389"/>
    <x v="60"/>
    <x v="266"/>
    <x v="3"/>
    <x v="41"/>
    <x v="274"/>
    <x v="18"/>
    <x v="1"/>
  </r>
  <r>
    <x v="1"/>
    <x v="126"/>
    <x v="6"/>
    <x v="1"/>
    <x v="389"/>
    <x v="70"/>
    <x v="266"/>
    <x v="5"/>
    <x v="12"/>
    <x v="379"/>
    <x v="18"/>
    <x v="2"/>
  </r>
  <r>
    <x v="1"/>
    <x v="127"/>
    <x v="6"/>
    <x v="1"/>
    <x v="389"/>
    <x v="60"/>
    <x v="266"/>
    <x v="3"/>
    <x v="41"/>
    <x v="406"/>
    <x v="18"/>
    <x v="1"/>
  </r>
  <r>
    <x v="1"/>
    <x v="101"/>
    <x v="6"/>
    <x v="1"/>
    <x v="389"/>
    <x v="43"/>
    <x v="266"/>
    <x v="3"/>
    <x v="41"/>
    <x v="100"/>
    <x v="18"/>
    <x v="1"/>
  </r>
  <r>
    <x v="1"/>
    <x v="102"/>
    <x v="6"/>
    <x v="1"/>
    <x v="389"/>
    <x v="101"/>
    <x v="266"/>
    <x v="0"/>
    <x v="24"/>
    <x v="10"/>
    <x v="18"/>
    <x v="0"/>
  </r>
  <r>
    <x v="1"/>
    <x v="102"/>
    <x v="6"/>
    <x v="1"/>
    <x v="389"/>
    <x v="14"/>
    <x v="266"/>
    <x v="5"/>
    <x v="16"/>
    <x v="27"/>
    <x v="18"/>
    <x v="2"/>
  </r>
  <r>
    <x v="1"/>
    <x v="107"/>
    <x v="6"/>
    <x v="1"/>
    <x v="389"/>
    <x v="1"/>
    <x v="266"/>
    <x v="5"/>
    <x v="4"/>
    <x v="41"/>
    <x v="18"/>
    <x v="2"/>
  </r>
  <r>
    <x v="1"/>
    <x v="129"/>
    <x v="5"/>
    <x v="1"/>
    <x v="389"/>
    <x v="26"/>
    <x v="266"/>
    <x v="3"/>
    <x v="41"/>
    <x v="383"/>
    <x v="18"/>
    <x v="1"/>
  </r>
  <r>
    <x v="1"/>
    <x v="130"/>
    <x v="5"/>
    <x v="1"/>
    <x v="389"/>
    <x v="29"/>
    <x v="266"/>
    <x v="5"/>
    <x v="12"/>
    <x v="319"/>
    <x v="18"/>
    <x v="2"/>
  </r>
  <r>
    <x v="1"/>
    <x v="132"/>
    <x v="5"/>
    <x v="1"/>
    <x v="389"/>
    <x v="60"/>
    <x v="266"/>
    <x v="3"/>
    <x v="41"/>
    <x v="230"/>
    <x v="18"/>
    <x v="1"/>
  </r>
  <r>
    <x v="1"/>
    <x v="132"/>
    <x v="5"/>
    <x v="1"/>
    <x v="389"/>
    <x v="60"/>
    <x v="266"/>
    <x v="3"/>
    <x v="41"/>
    <x v="377"/>
    <x v="18"/>
    <x v="1"/>
  </r>
  <r>
    <x v="1"/>
    <x v="133"/>
    <x v="5"/>
    <x v="1"/>
    <x v="389"/>
    <x v="28"/>
    <x v="266"/>
    <x v="4"/>
    <x v="39"/>
    <x v="538"/>
    <x v="18"/>
    <x v="0"/>
  </r>
  <r>
    <x v="1"/>
    <x v="133"/>
    <x v="5"/>
    <x v="1"/>
    <x v="389"/>
    <x v="36"/>
    <x v="266"/>
    <x v="3"/>
    <x v="31"/>
    <x v="87"/>
    <x v="18"/>
    <x v="1"/>
  </r>
  <r>
    <x v="1"/>
    <x v="133"/>
    <x v="5"/>
    <x v="1"/>
    <x v="389"/>
    <x v="26"/>
    <x v="266"/>
    <x v="3"/>
    <x v="41"/>
    <x v="316"/>
    <x v="18"/>
    <x v="1"/>
  </r>
  <r>
    <x v="1"/>
    <x v="133"/>
    <x v="5"/>
    <x v="1"/>
    <x v="389"/>
    <x v="26"/>
    <x v="266"/>
    <x v="3"/>
    <x v="41"/>
    <x v="329"/>
    <x v="18"/>
    <x v="1"/>
  </r>
  <r>
    <x v="1"/>
    <x v="134"/>
    <x v="5"/>
    <x v="1"/>
    <x v="389"/>
    <x v="107"/>
    <x v="266"/>
    <x v="5"/>
    <x v="12"/>
    <x v="310"/>
    <x v="18"/>
    <x v="2"/>
  </r>
  <r>
    <x v="1"/>
    <x v="134"/>
    <x v="5"/>
    <x v="1"/>
    <x v="389"/>
    <x v="60"/>
    <x v="266"/>
    <x v="3"/>
    <x v="41"/>
    <x v="429"/>
    <x v="18"/>
    <x v="1"/>
  </r>
  <r>
    <x v="1"/>
    <x v="138"/>
    <x v="5"/>
    <x v="1"/>
    <x v="389"/>
    <x v="63"/>
    <x v="266"/>
    <x v="3"/>
    <x v="31"/>
    <x v="160"/>
    <x v="18"/>
    <x v="3"/>
  </r>
  <r>
    <x v="1"/>
    <x v="138"/>
    <x v="5"/>
    <x v="1"/>
    <x v="389"/>
    <x v="67"/>
    <x v="266"/>
    <x v="3"/>
    <x v="41"/>
    <x v="370"/>
    <x v="18"/>
    <x v="1"/>
  </r>
  <r>
    <x v="1"/>
    <x v="139"/>
    <x v="5"/>
    <x v="1"/>
    <x v="389"/>
    <x v="60"/>
    <x v="266"/>
    <x v="3"/>
    <x v="41"/>
    <x v="322"/>
    <x v="18"/>
    <x v="1"/>
  </r>
  <r>
    <x v="1"/>
    <x v="139"/>
    <x v="5"/>
    <x v="1"/>
    <x v="389"/>
    <x v="70"/>
    <x v="266"/>
    <x v="5"/>
    <x v="12"/>
    <x v="361"/>
    <x v="18"/>
    <x v="2"/>
  </r>
  <r>
    <x v="1"/>
    <x v="140"/>
    <x v="5"/>
    <x v="1"/>
    <x v="389"/>
    <x v="60"/>
    <x v="266"/>
    <x v="3"/>
    <x v="41"/>
    <x v="93"/>
    <x v="18"/>
    <x v="3"/>
  </r>
  <r>
    <x v="1"/>
    <x v="141"/>
    <x v="5"/>
    <x v="1"/>
    <x v="389"/>
    <x v="67"/>
    <x v="266"/>
    <x v="3"/>
    <x v="41"/>
    <x v="432"/>
    <x v="18"/>
    <x v="1"/>
  </r>
  <r>
    <x v="1"/>
    <x v="143"/>
    <x v="5"/>
    <x v="1"/>
    <x v="389"/>
    <x v="63"/>
    <x v="266"/>
    <x v="3"/>
    <x v="31"/>
    <x v="141"/>
    <x v="18"/>
    <x v="3"/>
  </r>
  <r>
    <x v="1"/>
    <x v="143"/>
    <x v="5"/>
    <x v="1"/>
    <x v="389"/>
    <x v="67"/>
    <x v="266"/>
    <x v="3"/>
    <x v="41"/>
    <x v="308"/>
    <x v="18"/>
    <x v="1"/>
  </r>
  <r>
    <x v="1"/>
    <x v="143"/>
    <x v="5"/>
    <x v="1"/>
    <x v="389"/>
    <x v="63"/>
    <x v="266"/>
    <x v="3"/>
    <x v="31"/>
    <x v="363"/>
    <x v="18"/>
    <x v="1"/>
  </r>
  <r>
    <x v="1"/>
    <x v="143"/>
    <x v="5"/>
    <x v="1"/>
    <x v="389"/>
    <x v="67"/>
    <x v="266"/>
    <x v="3"/>
    <x v="41"/>
    <x v="374"/>
    <x v="18"/>
    <x v="1"/>
  </r>
  <r>
    <x v="1"/>
    <x v="144"/>
    <x v="5"/>
    <x v="1"/>
    <x v="389"/>
    <x v="43"/>
    <x v="266"/>
    <x v="3"/>
    <x v="41"/>
    <x v="207"/>
    <x v="18"/>
    <x v="1"/>
  </r>
  <r>
    <x v="1"/>
    <x v="144"/>
    <x v="5"/>
    <x v="1"/>
    <x v="389"/>
    <x v="107"/>
    <x v="266"/>
    <x v="5"/>
    <x v="12"/>
    <x v="310"/>
    <x v="18"/>
    <x v="2"/>
  </r>
  <r>
    <x v="1"/>
    <x v="146"/>
    <x v="5"/>
    <x v="1"/>
    <x v="389"/>
    <x v="63"/>
    <x v="266"/>
    <x v="3"/>
    <x v="31"/>
    <x v="251"/>
    <x v="18"/>
    <x v="3"/>
  </r>
  <r>
    <x v="1"/>
    <x v="147"/>
    <x v="5"/>
    <x v="1"/>
    <x v="389"/>
    <x v="63"/>
    <x v="266"/>
    <x v="3"/>
    <x v="31"/>
    <x v="179"/>
    <x v="18"/>
    <x v="3"/>
  </r>
  <r>
    <x v="1"/>
    <x v="148"/>
    <x v="5"/>
    <x v="1"/>
    <x v="389"/>
    <x v="67"/>
    <x v="266"/>
    <x v="3"/>
    <x v="41"/>
    <x v="237"/>
    <x v="18"/>
    <x v="1"/>
  </r>
  <r>
    <x v="1"/>
    <x v="148"/>
    <x v="5"/>
    <x v="1"/>
    <x v="389"/>
    <x v="67"/>
    <x v="266"/>
    <x v="3"/>
    <x v="41"/>
    <x v="321"/>
    <x v="18"/>
    <x v="1"/>
  </r>
  <r>
    <x v="1"/>
    <x v="148"/>
    <x v="5"/>
    <x v="1"/>
    <x v="389"/>
    <x v="70"/>
    <x v="266"/>
    <x v="5"/>
    <x v="12"/>
    <x v="325"/>
    <x v="18"/>
    <x v="2"/>
  </r>
  <r>
    <x v="1"/>
    <x v="126"/>
    <x v="5"/>
    <x v="1"/>
    <x v="389"/>
    <x v="97"/>
    <x v="266"/>
    <x v="5"/>
    <x v="27"/>
    <x v="279"/>
    <x v="18"/>
    <x v="2"/>
  </r>
  <r>
    <x v="1"/>
    <x v="128"/>
    <x v="5"/>
    <x v="1"/>
    <x v="389"/>
    <x v="101"/>
    <x v="266"/>
    <x v="0"/>
    <x v="24"/>
    <x v="10"/>
    <x v="18"/>
    <x v="0"/>
  </r>
  <r>
    <x v="1"/>
    <x v="127"/>
    <x v="5"/>
    <x v="1"/>
    <x v="389"/>
    <x v="14"/>
    <x v="266"/>
    <x v="5"/>
    <x v="16"/>
    <x v="27"/>
    <x v="18"/>
    <x v="2"/>
  </r>
  <r>
    <x v="1"/>
    <x v="128"/>
    <x v="5"/>
    <x v="1"/>
    <x v="389"/>
    <x v="1"/>
    <x v="266"/>
    <x v="5"/>
    <x v="4"/>
    <x v="41"/>
    <x v="18"/>
    <x v="2"/>
  </r>
  <r>
    <x v="1"/>
    <x v="142"/>
    <x v="5"/>
    <x v="1"/>
    <x v="389"/>
    <x v="114"/>
    <x v="266"/>
    <x v="3"/>
    <x v="40"/>
    <x v="102"/>
    <x v="18"/>
    <x v="1"/>
  </r>
  <r>
    <x v="1"/>
    <x v="149"/>
    <x v="1"/>
    <x v="1"/>
    <x v="389"/>
    <x v="60"/>
    <x v="266"/>
    <x v="3"/>
    <x v="41"/>
    <x v="52"/>
    <x v="18"/>
    <x v="3"/>
  </r>
  <r>
    <x v="1"/>
    <x v="152"/>
    <x v="1"/>
    <x v="1"/>
    <x v="389"/>
    <x v="113"/>
    <x v="266"/>
    <x v="3"/>
    <x v="41"/>
    <x v="352"/>
    <x v="18"/>
    <x v="1"/>
  </r>
  <r>
    <x v="1"/>
    <x v="153"/>
    <x v="1"/>
    <x v="1"/>
    <x v="389"/>
    <x v="43"/>
    <x v="266"/>
    <x v="3"/>
    <x v="41"/>
    <x v="62"/>
    <x v="18"/>
    <x v="3"/>
  </r>
  <r>
    <x v="1"/>
    <x v="153"/>
    <x v="1"/>
    <x v="1"/>
    <x v="389"/>
    <x v="60"/>
    <x v="266"/>
    <x v="3"/>
    <x v="41"/>
    <x v="155"/>
    <x v="18"/>
    <x v="1"/>
  </r>
  <r>
    <x v="1"/>
    <x v="153"/>
    <x v="1"/>
    <x v="1"/>
    <x v="389"/>
    <x v="29"/>
    <x v="266"/>
    <x v="5"/>
    <x v="12"/>
    <x v="309"/>
    <x v="18"/>
    <x v="2"/>
  </r>
  <r>
    <x v="1"/>
    <x v="154"/>
    <x v="1"/>
    <x v="1"/>
    <x v="389"/>
    <x v="60"/>
    <x v="266"/>
    <x v="3"/>
    <x v="41"/>
    <x v="351"/>
    <x v="18"/>
    <x v="1"/>
  </r>
  <r>
    <x v="1"/>
    <x v="156"/>
    <x v="1"/>
    <x v="1"/>
    <x v="389"/>
    <x v="43"/>
    <x v="266"/>
    <x v="3"/>
    <x v="41"/>
    <x v="166"/>
    <x v="18"/>
    <x v="1"/>
  </r>
  <r>
    <x v="1"/>
    <x v="156"/>
    <x v="1"/>
    <x v="1"/>
    <x v="389"/>
    <x v="67"/>
    <x v="266"/>
    <x v="3"/>
    <x v="41"/>
    <x v="245"/>
    <x v="18"/>
    <x v="1"/>
  </r>
  <r>
    <x v="1"/>
    <x v="158"/>
    <x v="1"/>
    <x v="1"/>
    <x v="389"/>
    <x v="84"/>
    <x v="266"/>
    <x v="3"/>
    <x v="41"/>
    <x v="441"/>
    <x v="18"/>
    <x v="1"/>
  </r>
  <r>
    <x v="1"/>
    <x v="159"/>
    <x v="1"/>
    <x v="1"/>
    <x v="389"/>
    <x v="60"/>
    <x v="266"/>
    <x v="3"/>
    <x v="41"/>
    <x v="228"/>
    <x v="18"/>
    <x v="1"/>
  </r>
  <r>
    <x v="1"/>
    <x v="162"/>
    <x v="1"/>
    <x v="1"/>
    <x v="389"/>
    <x v="109"/>
    <x v="266"/>
    <x v="5"/>
    <x v="12"/>
    <x v="343"/>
    <x v="18"/>
    <x v="2"/>
  </r>
  <r>
    <x v="1"/>
    <x v="162"/>
    <x v="1"/>
    <x v="1"/>
    <x v="389"/>
    <x v="67"/>
    <x v="266"/>
    <x v="3"/>
    <x v="41"/>
    <x v="357"/>
    <x v="18"/>
    <x v="1"/>
  </r>
  <r>
    <x v="1"/>
    <x v="163"/>
    <x v="1"/>
    <x v="1"/>
    <x v="389"/>
    <x v="123"/>
    <x v="266"/>
    <x v="3"/>
    <x v="41"/>
    <x v="382"/>
    <x v="18"/>
    <x v="1"/>
  </r>
  <r>
    <x v="1"/>
    <x v="163"/>
    <x v="1"/>
    <x v="1"/>
    <x v="389"/>
    <x v="67"/>
    <x v="266"/>
    <x v="3"/>
    <x v="41"/>
    <x v="420"/>
    <x v="18"/>
    <x v="1"/>
  </r>
  <r>
    <x v="1"/>
    <x v="164"/>
    <x v="1"/>
    <x v="1"/>
    <x v="389"/>
    <x v="109"/>
    <x v="266"/>
    <x v="5"/>
    <x v="12"/>
    <x v="343"/>
    <x v="18"/>
    <x v="2"/>
  </r>
  <r>
    <x v="1"/>
    <x v="165"/>
    <x v="1"/>
    <x v="1"/>
    <x v="389"/>
    <x v="60"/>
    <x v="266"/>
    <x v="3"/>
    <x v="41"/>
    <x v="103"/>
    <x v="18"/>
    <x v="3"/>
  </r>
  <r>
    <x v="1"/>
    <x v="166"/>
    <x v="1"/>
    <x v="1"/>
    <x v="389"/>
    <x v="70"/>
    <x v="266"/>
    <x v="5"/>
    <x v="12"/>
    <x v="343"/>
    <x v="18"/>
    <x v="2"/>
  </r>
  <r>
    <x v="1"/>
    <x v="167"/>
    <x v="1"/>
    <x v="1"/>
    <x v="389"/>
    <x v="67"/>
    <x v="266"/>
    <x v="3"/>
    <x v="41"/>
    <x v="373"/>
    <x v="18"/>
    <x v="1"/>
  </r>
  <r>
    <x v="1"/>
    <x v="169"/>
    <x v="1"/>
    <x v="1"/>
    <x v="389"/>
    <x v="46"/>
    <x v="266"/>
    <x v="4"/>
    <x v="39"/>
    <x v="538"/>
    <x v="18"/>
    <x v="0"/>
  </r>
  <r>
    <x v="1"/>
    <x v="169"/>
    <x v="1"/>
    <x v="1"/>
    <x v="389"/>
    <x v="60"/>
    <x v="266"/>
    <x v="3"/>
    <x v="41"/>
    <x v="416"/>
    <x v="18"/>
    <x v="1"/>
  </r>
  <r>
    <x v="1"/>
    <x v="170"/>
    <x v="1"/>
    <x v="1"/>
    <x v="389"/>
    <x v="93"/>
    <x v="266"/>
    <x v="5"/>
    <x v="12"/>
    <x v="319"/>
    <x v="18"/>
    <x v="2"/>
  </r>
  <r>
    <x v="1"/>
    <x v="134"/>
    <x v="1"/>
    <x v="1"/>
    <x v="27"/>
    <x v="66"/>
    <x v="134"/>
    <x v="5"/>
    <x v="27"/>
    <x v="369"/>
    <x v="18"/>
    <x v="2"/>
  </r>
  <r>
    <x v="1"/>
    <x v="144"/>
    <x v="1"/>
    <x v="1"/>
    <x v="29"/>
    <x v="38"/>
    <x v="266"/>
    <x v="2"/>
    <x v="21"/>
    <x v="8"/>
    <x v="18"/>
    <x v="3"/>
  </r>
  <r>
    <x v="1"/>
    <x v="149"/>
    <x v="1"/>
    <x v="1"/>
    <x v="30"/>
    <x v="1"/>
    <x v="266"/>
    <x v="5"/>
    <x v="4"/>
    <x v="41"/>
    <x v="18"/>
    <x v="2"/>
  </r>
  <r>
    <x v="1"/>
    <x v="149"/>
    <x v="1"/>
    <x v="1"/>
    <x v="31"/>
    <x v="101"/>
    <x v="266"/>
    <x v="0"/>
    <x v="24"/>
    <x v="10"/>
    <x v="18"/>
    <x v="0"/>
  </r>
  <r>
    <x v="1"/>
    <x v="149"/>
    <x v="1"/>
    <x v="1"/>
    <x v="32"/>
    <x v="14"/>
    <x v="266"/>
    <x v="5"/>
    <x v="16"/>
    <x v="27"/>
    <x v="18"/>
    <x v="2"/>
  </r>
  <r>
    <x v="1"/>
    <x v="149"/>
    <x v="1"/>
    <x v="1"/>
    <x v="33"/>
    <x v="16"/>
    <x v="6"/>
    <x v="7"/>
    <x v="13"/>
    <x v="9"/>
    <x v="18"/>
    <x v="1"/>
  </r>
  <r>
    <x v="1"/>
    <x v="152"/>
    <x v="1"/>
    <x v="1"/>
    <x v="34"/>
    <x v="59"/>
    <x v="266"/>
    <x v="5"/>
    <x v="25"/>
    <x v="264"/>
    <x v="18"/>
    <x v="2"/>
  </r>
  <r>
    <x v="1"/>
    <x v="161"/>
    <x v="1"/>
    <x v="1"/>
    <x v="35"/>
    <x v="24"/>
    <x v="266"/>
    <x v="5"/>
    <x v="34"/>
    <x v="102"/>
    <x v="18"/>
    <x v="2"/>
  </r>
  <r>
    <x v="0"/>
    <x v="176"/>
    <x v="11"/>
    <x v="1"/>
    <x v="389"/>
    <x v="89"/>
    <x v="260"/>
    <x v="1"/>
    <x v="35"/>
    <x v="532"/>
    <x v="18"/>
    <x v="1"/>
  </r>
  <r>
    <x v="0"/>
    <x v="179"/>
    <x v="11"/>
    <x v="1"/>
    <x v="389"/>
    <x v="89"/>
    <x v="264"/>
    <x v="1"/>
    <x v="35"/>
    <x v="497"/>
    <x v="18"/>
    <x v="1"/>
  </r>
  <r>
    <x v="0"/>
    <x v="185"/>
    <x v="11"/>
    <x v="1"/>
    <x v="389"/>
    <x v="89"/>
    <x v="261"/>
    <x v="1"/>
    <x v="35"/>
    <x v="529"/>
    <x v="18"/>
    <x v="1"/>
  </r>
  <r>
    <x v="0"/>
    <x v="187"/>
    <x v="11"/>
    <x v="1"/>
    <x v="389"/>
    <x v="46"/>
    <x v="265"/>
    <x v="4"/>
    <x v="39"/>
    <x v="2"/>
    <x v="18"/>
    <x v="0"/>
  </r>
  <r>
    <x v="0"/>
    <x v="188"/>
    <x v="11"/>
    <x v="1"/>
    <x v="389"/>
    <x v="89"/>
    <x v="262"/>
    <x v="1"/>
    <x v="35"/>
    <x v="505"/>
    <x v="18"/>
    <x v="1"/>
  </r>
  <r>
    <x v="0"/>
    <x v="175"/>
    <x v="11"/>
    <x v="1"/>
    <x v="389"/>
    <x v="23"/>
    <x v="26"/>
    <x v="8"/>
    <x v="9"/>
    <x v="6"/>
    <x v="18"/>
    <x v="1"/>
  </r>
  <r>
    <x v="0"/>
    <x v="176"/>
    <x v="11"/>
    <x v="1"/>
    <x v="389"/>
    <x v="33"/>
    <x v="27"/>
    <x v="8"/>
    <x v="12"/>
    <x v="187"/>
    <x v="18"/>
    <x v="1"/>
  </r>
  <r>
    <x v="0"/>
    <x v="172"/>
    <x v="11"/>
    <x v="1"/>
    <x v="292"/>
    <x v="104"/>
    <x v="266"/>
    <x v="3"/>
    <x v="26"/>
    <x v="435"/>
    <x v="18"/>
    <x v="1"/>
  </r>
  <r>
    <x v="0"/>
    <x v="172"/>
    <x v="11"/>
    <x v="1"/>
    <x v="293"/>
    <x v="23"/>
    <x v="90"/>
    <x v="6"/>
    <x v="27"/>
    <x v="343"/>
    <x v="18"/>
    <x v="1"/>
  </r>
  <r>
    <x v="0"/>
    <x v="173"/>
    <x v="11"/>
    <x v="1"/>
    <x v="294"/>
    <x v="122"/>
    <x v="266"/>
    <x v="2"/>
    <x v="21"/>
    <x v="77"/>
    <x v="18"/>
    <x v="1"/>
  </r>
  <r>
    <x v="0"/>
    <x v="173"/>
    <x v="11"/>
    <x v="1"/>
    <x v="295"/>
    <x v="62"/>
    <x v="266"/>
    <x v="2"/>
    <x v="22"/>
    <x v="81"/>
    <x v="18"/>
    <x v="1"/>
  </r>
  <r>
    <x v="0"/>
    <x v="173"/>
    <x v="11"/>
    <x v="1"/>
    <x v="296"/>
    <x v="52"/>
    <x v="266"/>
    <x v="6"/>
    <x v="37"/>
    <x v="119"/>
    <x v="18"/>
    <x v="1"/>
  </r>
  <r>
    <x v="0"/>
    <x v="173"/>
    <x v="11"/>
    <x v="1"/>
    <x v="297"/>
    <x v="18"/>
    <x v="266"/>
    <x v="6"/>
    <x v="37"/>
    <x v="225"/>
    <x v="18"/>
    <x v="1"/>
  </r>
  <r>
    <x v="0"/>
    <x v="173"/>
    <x v="11"/>
    <x v="1"/>
    <x v="298"/>
    <x v="105"/>
    <x v="266"/>
    <x v="6"/>
    <x v="37"/>
    <x v="225"/>
    <x v="18"/>
    <x v="1"/>
  </r>
  <r>
    <x v="0"/>
    <x v="173"/>
    <x v="11"/>
    <x v="1"/>
    <x v="299"/>
    <x v="12"/>
    <x v="266"/>
    <x v="6"/>
    <x v="37"/>
    <x v="225"/>
    <x v="18"/>
    <x v="1"/>
  </r>
  <r>
    <x v="0"/>
    <x v="175"/>
    <x v="11"/>
    <x v="1"/>
    <x v="300"/>
    <x v="123"/>
    <x v="266"/>
    <x v="3"/>
    <x v="1"/>
    <x v="37"/>
    <x v="11"/>
    <x v="3"/>
  </r>
  <r>
    <x v="0"/>
    <x v="175"/>
    <x v="11"/>
    <x v="1"/>
    <x v="301"/>
    <x v="102"/>
    <x v="266"/>
    <x v="8"/>
    <x v="30"/>
    <x v="130"/>
    <x v="18"/>
    <x v="1"/>
  </r>
  <r>
    <x v="0"/>
    <x v="175"/>
    <x v="11"/>
    <x v="1"/>
    <x v="302"/>
    <x v="26"/>
    <x v="266"/>
    <x v="3"/>
    <x v="20"/>
    <x v="134"/>
    <x v="17"/>
    <x v="3"/>
  </r>
  <r>
    <x v="0"/>
    <x v="175"/>
    <x v="11"/>
    <x v="1"/>
    <x v="302"/>
    <x v="26"/>
    <x v="266"/>
    <x v="3"/>
    <x v="20"/>
    <x v="97"/>
    <x v="9"/>
    <x v="1"/>
  </r>
  <r>
    <x v="0"/>
    <x v="175"/>
    <x v="11"/>
    <x v="1"/>
    <x v="303"/>
    <x v="7"/>
    <x v="55"/>
    <x v="3"/>
    <x v="2"/>
    <x v="49"/>
    <x v="10"/>
    <x v="1"/>
  </r>
  <r>
    <x v="0"/>
    <x v="175"/>
    <x v="11"/>
    <x v="1"/>
    <x v="304"/>
    <x v="37"/>
    <x v="104"/>
    <x v="5"/>
    <x v="27"/>
    <x v="288"/>
    <x v="18"/>
    <x v="2"/>
  </r>
  <r>
    <x v="0"/>
    <x v="175"/>
    <x v="11"/>
    <x v="1"/>
    <x v="305"/>
    <x v="125"/>
    <x v="266"/>
    <x v="6"/>
    <x v="29"/>
    <x v="270"/>
    <x v="18"/>
    <x v="1"/>
  </r>
  <r>
    <x v="0"/>
    <x v="175"/>
    <x v="11"/>
    <x v="1"/>
    <x v="306"/>
    <x v="88"/>
    <x v="266"/>
    <x v="3"/>
    <x v="2"/>
    <x v="307"/>
    <x v="18"/>
    <x v="1"/>
  </r>
  <r>
    <x v="0"/>
    <x v="175"/>
    <x v="11"/>
    <x v="1"/>
    <x v="307"/>
    <x v="17"/>
    <x v="266"/>
    <x v="3"/>
    <x v="1"/>
    <x v="72"/>
    <x v="18"/>
    <x v="3"/>
  </r>
  <r>
    <x v="0"/>
    <x v="175"/>
    <x v="11"/>
    <x v="1"/>
    <x v="308"/>
    <x v="75"/>
    <x v="157"/>
    <x v="1"/>
    <x v="3"/>
    <x v="231"/>
    <x v="18"/>
    <x v="1"/>
  </r>
  <r>
    <x v="0"/>
    <x v="175"/>
    <x v="11"/>
    <x v="1"/>
    <x v="309"/>
    <x v="3"/>
    <x v="266"/>
    <x v="8"/>
    <x v="30"/>
    <x v="366"/>
    <x v="18"/>
    <x v="1"/>
  </r>
  <r>
    <x v="0"/>
    <x v="175"/>
    <x v="11"/>
    <x v="1"/>
    <x v="310"/>
    <x v="82"/>
    <x v="266"/>
    <x v="3"/>
    <x v="20"/>
    <x v="185"/>
    <x v="18"/>
    <x v="1"/>
  </r>
  <r>
    <x v="0"/>
    <x v="175"/>
    <x v="11"/>
    <x v="1"/>
    <x v="310"/>
    <x v="82"/>
    <x v="266"/>
    <x v="3"/>
    <x v="20"/>
    <x v="58"/>
    <x v="18"/>
    <x v="3"/>
  </r>
  <r>
    <x v="0"/>
    <x v="177"/>
    <x v="11"/>
    <x v="1"/>
    <x v="311"/>
    <x v="122"/>
    <x v="266"/>
    <x v="2"/>
    <x v="21"/>
    <x v="77"/>
    <x v="18"/>
    <x v="1"/>
  </r>
  <r>
    <x v="0"/>
    <x v="177"/>
    <x v="11"/>
    <x v="1"/>
    <x v="312"/>
    <x v="62"/>
    <x v="266"/>
    <x v="2"/>
    <x v="22"/>
    <x v="81"/>
    <x v="18"/>
    <x v="1"/>
  </r>
  <r>
    <x v="0"/>
    <x v="177"/>
    <x v="11"/>
    <x v="1"/>
    <x v="313"/>
    <x v="78"/>
    <x v="266"/>
    <x v="6"/>
    <x v="37"/>
    <x v="159"/>
    <x v="18"/>
    <x v="1"/>
  </r>
  <r>
    <x v="0"/>
    <x v="178"/>
    <x v="11"/>
    <x v="1"/>
    <x v="314"/>
    <x v="118"/>
    <x v="266"/>
    <x v="3"/>
    <x v="26"/>
    <x v="434"/>
    <x v="18"/>
    <x v="1"/>
  </r>
  <r>
    <x v="0"/>
    <x v="178"/>
    <x v="11"/>
    <x v="1"/>
    <x v="315"/>
    <x v="52"/>
    <x v="266"/>
    <x v="6"/>
    <x v="37"/>
    <x v="198"/>
    <x v="18"/>
    <x v="1"/>
  </r>
  <r>
    <x v="0"/>
    <x v="178"/>
    <x v="11"/>
    <x v="1"/>
    <x v="316"/>
    <x v="105"/>
    <x v="266"/>
    <x v="6"/>
    <x v="37"/>
    <x v="225"/>
    <x v="18"/>
    <x v="1"/>
  </r>
  <r>
    <x v="0"/>
    <x v="178"/>
    <x v="11"/>
    <x v="1"/>
    <x v="317"/>
    <x v="96"/>
    <x v="266"/>
    <x v="6"/>
    <x v="37"/>
    <x v="225"/>
    <x v="18"/>
    <x v="1"/>
  </r>
  <r>
    <x v="0"/>
    <x v="181"/>
    <x v="11"/>
    <x v="1"/>
    <x v="318"/>
    <x v="123"/>
    <x v="266"/>
    <x v="3"/>
    <x v="1"/>
    <x v="59"/>
    <x v="7"/>
    <x v="3"/>
  </r>
  <r>
    <x v="0"/>
    <x v="182"/>
    <x v="11"/>
    <x v="1"/>
    <x v="319"/>
    <x v="104"/>
    <x v="266"/>
    <x v="3"/>
    <x v="26"/>
    <x v="323"/>
    <x v="18"/>
    <x v="1"/>
  </r>
  <r>
    <x v="0"/>
    <x v="182"/>
    <x v="11"/>
    <x v="1"/>
    <x v="320"/>
    <x v="122"/>
    <x v="266"/>
    <x v="2"/>
    <x v="21"/>
    <x v="77"/>
    <x v="18"/>
    <x v="1"/>
  </r>
  <r>
    <x v="0"/>
    <x v="182"/>
    <x v="11"/>
    <x v="1"/>
    <x v="321"/>
    <x v="62"/>
    <x v="266"/>
    <x v="2"/>
    <x v="22"/>
    <x v="81"/>
    <x v="18"/>
    <x v="1"/>
  </r>
  <r>
    <x v="0"/>
    <x v="182"/>
    <x v="11"/>
    <x v="1"/>
    <x v="322"/>
    <x v="52"/>
    <x v="266"/>
    <x v="6"/>
    <x v="37"/>
    <x v="128"/>
    <x v="18"/>
    <x v="1"/>
  </r>
  <r>
    <x v="0"/>
    <x v="182"/>
    <x v="11"/>
    <x v="1"/>
    <x v="323"/>
    <x v="96"/>
    <x v="266"/>
    <x v="6"/>
    <x v="37"/>
    <x v="142"/>
    <x v="18"/>
    <x v="1"/>
  </r>
  <r>
    <x v="0"/>
    <x v="182"/>
    <x v="11"/>
    <x v="1"/>
    <x v="324"/>
    <x v="105"/>
    <x v="266"/>
    <x v="6"/>
    <x v="37"/>
    <x v="225"/>
    <x v="18"/>
    <x v="1"/>
  </r>
  <r>
    <x v="0"/>
    <x v="183"/>
    <x v="11"/>
    <x v="1"/>
    <x v="325"/>
    <x v="86"/>
    <x v="266"/>
    <x v="3"/>
    <x v="2"/>
    <x v="118"/>
    <x v="8"/>
    <x v="3"/>
  </r>
  <r>
    <x v="0"/>
    <x v="184"/>
    <x v="11"/>
    <x v="1"/>
    <x v="326"/>
    <x v="6"/>
    <x v="266"/>
    <x v="1"/>
    <x v="7"/>
    <x v="185"/>
    <x v="18"/>
    <x v="1"/>
  </r>
  <r>
    <x v="0"/>
    <x v="185"/>
    <x v="11"/>
    <x v="1"/>
    <x v="327"/>
    <x v="20"/>
    <x v="266"/>
    <x v="2"/>
    <x v="21"/>
    <x v="427"/>
    <x v="18"/>
    <x v="1"/>
  </r>
  <r>
    <x v="0"/>
    <x v="186"/>
    <x v="11"/>
    <x v="1"/>
    <x v="328"/>
    <x v="62"/>
    <x v="266"/>
    <x v="2"/>
    <x v="22"/>
    <x v="81"/>
    <x v="18"/>
    <x v="1"/>
  </r>
  <r>
    <x v="0"/>
    <x v="186"/>
    <x v="11"/>
    <x v="1"/>
    <x v="329"/>
    <x v="122"/>
    <x v="266"/>
    <x v="2"/>
    <x v="21"/>
    <x v="77"/>
    <x v="18"/>
    <x v="1"/>
  </r>
  <r>
    <x v="0"/>
    <x v="186"/>
    <x v="11"/>
    <x v="1"/>
    <x v="330"/>
    <x v="81"/>
    <x v="175"/>
    <x v="3"/>
    <x v="40"/>
    <x v="64"/>
    <x v="18"/>
    <x v="3"/>
  </r>
  <r>
    <x v="0"/>
    <x v="191"/>
    <x v="11"/>
    <x v="1"/>
    <x v="332"/>
    <x v="122"/>
    <x v="266"/>
    <x v="2"/>
    <x v="21"/>
    <x v="77"/>
    <x v="18"/>
    <x v="1"/>
  </r>
  <r>
    <x v="0"/>
    <x v="191"/>
    <x v="11"/>
    <x v="1"/>
    <x v="333"/>
    <x v="62"/>
    <x v="266"/>
    <x v="2"/>
    <x v="22"/>
    <x v="81"/>
    <x v="18"/>
    <x v="1"/>
  </r>
  <r>
    <x v="1"/>
    <x v="173"/>
    <x v="11"/>
    <x v="1"/>
    <x v="389"/>
    <x v="67"/>
    <x v="28"/>
    <x v="3"/>
    <x v="23"/>
    <x v="346"/>
    <x v="1"/>
    <x v="1"/>
  </r>
  <r>
    <x v="1"/>
    <x v="175"/>
    <x v="11"/>
    <x v="1"/>
    <x v="389"/>
    <x v="43"/>
    <x v="136"/>
    <x v="3"/>
    <x v="14"/>
    <x v="247"/>
    <x v="1"/>
    <x v="3"/>
  </r>
  <r>
    <x v="1"/>
    <x v="176"/>
    <x v="11"/>
    <x v="1"/>
    <x v="389"/>
    <x v="29"/>
    <x v="266"/>
    <x v="5"/>
    <x v="12"/>
    <x v="314"/>
    <x v="18"/>
    <x v="2"/>
  </r>
  <r>
    <x v="1"/>
    <x v="176"/>
    <x v="11"/>
    <x v="1"/>
    <x v="389"/>
    <x v="72"/>
    <x v="148"/>
    <x v="3"/>
    <x v="31"/>
    <x v="341"/>
    <x v="15"/>
    <x v="1"/>
  </r>
  <r>
    <x v="1"/>
    <x v="177"/>
    <x v="11"/>
    <x v="1"/>
    <x v="389"/>
    <x v="67"/>
    <x v="133"/>
    <x v="3"/>
    <x v="20"/>
    <x v="359"/>
    <x v="6"/>
    <x v="3"/>
  </r>
  <r>
    <x v="1"/>
    <x v="178"/>
    <x v="11"/>
    <x v="1"/>
    <x v="389"/>
    <x v="67"/>
    <x v="266"/>
    <x v="3"/>
    <x v="41"/>
    <x v="145"/>
    <x v="18"/>
    <x v="1"/>
  </r>
  <r>
    <x v="1"/>
    <x v="178"/>
    <x v="11"/>
    <x v="1"/>
    <x v="389"/>
    <x v="67"/>
    <x v="161"/>
    <x v="3"/>
    <x v="14"/>
    <x v="273"/>
    <x v="18"/>
    <x v="3"/>
  </r>
  <r>
    <x v="1"/>
    <x v="178"/>
    <x v="11"/>
    <x v="1"/>
    <x v="389"/>
    <x v="70"/>
    <x v="266"/>
    <x v="5"/>
    <x v="12"/>
    <x v="380"/>
    <x v="18"/>
    <x v="2"/>
  </r>
  <r>
    <x v="1"/>
    <x v="180"/>
    <x v="11"/>
    <x v="1"/>
    <x v="389"/>
    <x v="60"/>
    <x v="35"/>
    <x v="3"/>
    <x v="5"/>
    <x v="94"/>
    <x v="13"/>
    <x v="3"/>
  </r>
  <r>
    <x v="1"/>
    <x v="180"/>
    <x v="11"/>
    <x v="1"/>
    <x v="389"/>
    <x v="70"/>
    <x v="266"/>
    <x v="5"/>
    <x v="12"/>
    <x v="325"/>
    <x v="18"/>
    <x v="2"/>
  </r>
  <r>
    <x v="1"/>
    <x v="184"/>
    <x v="11"/>
    <x v="1"/>
    <x v="389"/>
    <x v="109"/>
    <x v="266"/>
    <x v="5"/>
    <x v="12"/>
    <x v="313"/>
    <x v="18"/>
    <x v="2"/>
  </r>
  <r>
    <x v="1"/>
    <x v="186"/>
    <x v="11"/>
    <x v="1"/>
    <x v="389"/>
    <x v="67"/>
    <x v="33"/>
    <x v="3"/>
    <x v="14"/>
    <x v="125"/>
    <x v="12"/>
    <x v="3"/>
  </r>
  <r>
    <x v="1"/>
    <x v="187"/>
    <x v="11"/>
    <x v="1"/>
    <x v="389"/>
    <x v="46"/>
    <x v="266"/>
    <x v="4"/>
    <x v="39"/>
    <x v="538"/>
    <x v="18"/>
    <x v="0"/>
  </r>
  <r>
    <x v="1"/>
    <x v="187"/>
    <x v="11"/>
    <x v="1"/>
    <x v="389"/>
    <x v="67"/>
    <x v="46"/>
    <x v="3"/>
    <x v="14"/>
    <x v="156"/>
    <x v="14"/>
    <x v="3"/>
  </r>
  <r>
    <x v="1"/>
    <x v="187"/>
    <x v="11"/>
    <x v="1"/>
    <x v="389"/>
    <x v="29"/>
    <x v="266"/>
    <x v="5"/>
    <x v="12"/>
    <x v="317"/>
    <x v="18"/>
    <x v="2"/>
  </r>
  <r>
    <x v="1"/>
    <x v="189"/>
    <x v="11"/>
    <x v="1"/>
    <x v="389"/>
    <x v="63"/>
    <x v="266"/>
    <x v="3"/>
    <x v="23"/>
    <x v="200"/>
    <x v="18"/>
    <x v="1"/>
  </r>
  <r>
    <x v="1"/>
    <x v="190"/>
    <x v="11"/>
    <x v="1"/>
    <x v="389"/>
    <x v="67"/>
    <x v="162"/>
    <x v="3"/>
    <x v="31"/>
    <x v="243"/>
    <x v="18"/>
    <x v="3"/>
  </r>
  <r>
    <x v="1"/>
    <x v="191"/>
    <x v="11"/>
    <x v="1"/>
    <x v="389"/>
    <x v="29"/>
    <x v="266"/>
    <x v="5"/>
    <x v="12"/>
    <x v="315"/>
    <x v="18"/>
    <x v="2"/>
  </r>
  <r>
    <x v="1"/>
    <x v="191"/>
    <x v="11"/>
    <x v="1"/>
    <x v="389"/>
    <x v="67"/>
    <x v="266"/>
    <x v="3"/>
    <x v="23"/>
    <x v="424"/>
    <x v="18"/>
    <x v="1"/>
  </r>
  <r>
    <x v="1"/>
    <x v="170"/>
    <x v="11"/>
    <x v="1"/>
    <x v="37"/>
    <x v="1"/>
    <x v="266"/>
    <x v="5"/>
    <x v="4"/>
    <x v="41"/>
    <x v="18"/>
    <x v="2"/>
  </r>
  <r>
    <x v="1"/>
    <x v="169"/>
    <x v="11"/>
    <x v="1"/>
    <x v="38"/>
    <x v="101"/>
    <x v="266"/>
    <x v="0"/>
    <x v="24"/>
    <x v="10"/>
    <x v="18"/>
    <x v="0"/>
  </r>
  <r>
    <x v="1"/>
    <x v="169"/>
    <x v="11"/>
    <x v="1"/>
    <x v="39"/>
    <x v="98"/>
    <x v="266"/>
    <x v="6"/>
    <x v="27"/>
    <x v="343"/>
    <x v="18"/>
    <x v="2"/>
  </r>
  <r>
    <x v="1"/>
    <x v="174"/>
    <x v="11"/>
    <x v="1"/>
    <x v="40"/>
    <x v="57"/>
    <x v="266"/>
    <x v="5"/>
    <x v="27"/>
    <x v="277"/>
    <x v="18"/>
    <x v="2"/>
  </r>
  <r>
    <x v="1"/>
    <x v="180"/>
    <x v="11"/>
    <x v="1"/>
    <x v="42"/>
    <x v="14"/>
    <x v="266"/>
    <x v="5"/>
    <x v="16"/>
    <x v="27"/>
    <x v="18"/>
    <x v="2"/>
  </r>
  <r>
    <x v="0"/>
    <x v="194"/>
    <x v="10"/>
    <x v="1"/>
    <x v="389"/>
    <x v="89"/>
    <x v="263"/>
    <x v="1"/>
    <x v="35"/>
    <x v="535"/>
    <x v="18"/>
    <x v="1"/>
  </r>
  <r>
    <x v="0"/>
    <x v="198"/>
    <x v="10"/>
    <x v="1"/>
    <x v="389"/>
    <x v="89"/>
    <x v="259"/>
    <x v="1"/>
    <x v="35"/>
    <x v="498"/>
    <x v="18"/>
    <x v="1"/>
  </r>
  <r>
    <x v="0"/>
    <x v="203"/>
    <x v="10"/>
    <x v="1"/>
    <x v="389"/>
    <x v="89"/>
    <x v="256"/>
    <x v="1"/>
    <x v="35"/>
    <x v="528"/>
    <x v="18"/>
    <x v="1"/>
  </r>
  <r>
    <x v="0"/>
    <x v="211"/>
    <x v="10"/>
    <x v="1"/>
    <x v="389"/>
    <x v="46"/>
    <x v="265"/>
    <x v="4"/>
    <x v="39"/>
    <x v="2"/>
    <x v="18"/>
    <x v="0"/>
  </r>
  <r>
    <x v="0"/>
    <x v="208"/>
    <x v="10"/>
    <x v="1"/>
    <x v="389"/>
    <x v="89"/>
    <x v="257"/>
    <x v="1"/>
    <x v="35"/>
    <x v="500"/>
    <x v="18"/>
    <x v="1"/>
  </r>
  <r>
    <x v="0"/>
    <x v="213"/>
    <x v="10"/>
    <x v="1"/>
    <x v="389"/>
    <x v="89"/>
    <x v="258"/>
    <x v="1"/>
    <x v="35"/>
    <x v="524"/>
    <x v="18"/>
    <x v="1"/>
  </r>
  <r>
    <x v="0"/>
    <x v="175"/>
    <x v="10"/>
    <x v="1"/>
    <x v="389"/>
    <x v="23"/>
    <x v="26"/>
    <x v="8"/>
    <x v="9"/>
    <x v="3"/>
    <x v="18"/>
    <x v="1"/>
  </r>
  <r>
    <x v="0"/>
    <x v="176"/>
    <x v="10"/>
    <x v="1"/>
    <x v="389"/>
    <x v="33"/>
    <x v="27"/>
    <x v="8"/>
    <x v="12"/>
    <x v="170"/>
    <x v="18"/>
    <x v="1"/>
  </r>
  <r>
    <x v="0"/>
    <x v="213"/>
    <x v="10"/>
    <x v="1"/>
    <x v="389"/>
    <x v="103"/>
    <x v="160"/>
    <x v="6"/>
    <x v="32"/>
    <x v="467"/>
    <x v="18"/>
    <x v="1"/>
  </r>
  <r>
    <x v="0"/>
    <x v="199"/>
    <x v="10"/>
    <x v="1"/>
    <x v="389"/>
    <x v="103"/>
    <x v="45"/>
    <x v="6"/>
    <x v="27"/>
    <x v="479"/>
    <x v="18"/>
    <x v="1"/>
  </r>
  <r>
    <x v="0"/>
    <x v="196"/>
    <x v="10"/>
    <x v="1"/>
    <x v="331"/>
    <x v="44"/>
    <x v="170"/>
    <x v="6"/>
    <x v="32"/>
    <x v="448"/>
    <x v="18"/>
    <x v="1"/>
  </r>
  <r>
    <x v="0"/>
    <x v="198"/>
    <x v="10"/>
    <x v="1"/>
    <x v="334"/>
    <x v="17"/>
    <x v="130"/>
    <x v="3"/>
    <x v="1"/>
    <x v="18"/>
    <x v="18"/>
    <x v="3"/>
  </r>
  <r>
    <x v="0"/>
    <x v="193"/>
    <x v="10"/>
    <x v="1"/>
    <x v="335"/>
    <x v="85"/>
    <x v="115"/>
    <x v="3"/>
    <x v="26"/>
    <x v="199"/>
    <x v="18"/>
    <x v="1"/>
  </r>
  <r>
    <x v="0"/>
    <x v="195"/>
    <x v="10"/>
    <x v="1"/>
    <x v="336"/>
    <x v="123"/>
    <x v="110"/>
    <x v="3"/>
    <x v="26"/>
    <x v="253"/>
    <x v="18"/>
    <x v="1"/>
  </r>
  <r>
    <x v="0"/>
    <x v="196"/>
    <x v="10"/>
    <x v="1"/>
    <x v="337"/>
    <x v="7"/>
    <x v="56"/>
    <x v="3"/>
    <x v="10"/>
    <x v="63"/>
    <x v="18"/>
    <x v="1"/>
  </r>
  <r>
    <x v="0"/>
    <x v="197"/>
    <x v="10"/>
    <x v="1"/>
    <x v="338"/>
    <x v="123"/>
    <x v="266"/>
    <x v="3"/>
    <x v="23"/>
    <x v="233"/>
    <x v="18"/>
    <x v="1"/>
  </r>
  <r>
    <x v="0"/>
    <x v="197"/>
    <x v="10"/>
    <x v="1"/>
    <x v="339"/>
    <x v="122"/>
    <x v="210"/>
    <x v="2"/>
    <x v="21"/>
    <x v="77"/>
    <x v="18"/>
    <x v="1"/>
  </r>
  <r>
    <x v="0"/>
    <x v="197"/>
    <x v="10"/>
    <x v="1"/>
    <x v="340"/>
    <x v="62"/>
    <x v="210"/>
    <x v="2"/>
    <x v="22"/>
    <x v="81"/>
    <x v="18"/>
    <x v="1"/>
  </r>
  <r>
    <x v="0"/>
    <x v="202"/>
    <x v="10"/>
    <x v="1"/>
    <x v="341"/>
    <x v="37"/>
    <x v="176"/>
    <x v="5"/>
    <x v="27"/>
    <x v="264"/>
    <x v="18"/>
    <x v="2"/>
  </r>
  <r>
    <x v="0"/>
    <x v="203"/>
    <x v="10"/>
    <x v="1"/>
    <x v="342"/>
    <x v="43"/>
    <x v="266"/>
    <x v="3"/>
    <x v="27"/>
    <x v="78"/>
    <x v="18"/>
    <x v="1"/>
  </r>
  <r>
    <x v="0"/>
    <x v="203"/>
    <x v="10"/>
    <x v="1"/>
    <x v="343"/>
    <x v="43"/>
    <x v="266"/>
    <x v="3"/>
    <x v="27"/>
    <x v="32"/>
    <x v="18"/>
    <x v="3"/>
  </r>
  <r>
    <x v="0"/>
    <x v="201"/>
    <x v="10"/>
    <x v="1"/>
    <x v="344"/>
    <x v="76"/>
    <x v="156"/>
    <x v="6"/>
    <x v="32"/>
    <x v="105"/>
    <x v="18"/>
    <x v="1"/>
  </r>
  <r>
    <x v="0"/>
    <x v="203"/>
    <x v="10"/>
    <x v="1"/>
    <x v="345"/>
    <x v="8"/>
    <x v="156"/>
    <x v="8"/>
    <x v="30"/>
    <x v="407"/>
    <x v="18"/>
    <x v="1"/>
  </r>
  <r>
    <x v="0"/>
    <x v="205"/>
    <x v="10"/>
    <x v="1"/>
    <x v="346"/>
    <x v="102"/>
    <x v="156"/>
    <x v="8"/>
    <x v="30"/>
    <x v="136"/>
    <x v="18"/>
    <x v="1"/>
  </r>
  <r>
    <x v="0"/>
    <x v="202"/>
    <x v="10"/>
    <x v="1"/>
    <x v="347"/>
    <x v="26"/>
    <x v="266"/>
    <x v="3"/>
    <x v="27"/>
    <x v="186"/>
    <x v="18"/>
    <x v="1"/>
  </r>
  <r>
    <x v="0"/>
    <x v="202"/>
    <x v="10"/>
    <x v="1"/>
    <x v="348"/>
    <x v="124"/>
    <x v="156"/>
    <x v="6"/>
    <x v="29"/>
    <x v="270"/>
    <x v="18"/>
    <x v="1"/>
  </r>
  <r>
    <x v="0"/>
    <x v="202"/>
    <x v="10"/>
    <x v="1"/>
    <x v="349"/>
    <x v="100"/>
    <x v="266"/>
    <x v="3"/>
    <x v="28"/>
    <x v="152"/>
    <x v="18"/>
    <x v="1"/>
  </r>
  <r>
    <x v="0"/>
    <x v="201"/>
    <x v="10"/>
    <x v="1"/>
    <x v="350"/>
    <x v="122"/>
    <x v="212"/>
    <x v="2"/>
    <x v="21"/>
    <x v="77"/>
    <x v="18"/>
    <x v="1"/>
  </r>
  <r>
    <x v="0"/>
    <x v="201"/>
    <x v="10"/>
    <x v="1"/>
    <x v="351"/>
    <x v="62"/>
    <x v="212"/>
    <x v="2"/>
    <x v="22"/>
    <x v="81"/>
    <x v="18"/>
    <x v="1"/>
  </r>
  <r>
    <x v="0"/>
    <x v="204"/>
    <x v="10"/>
    <x v="1"/>
    <x v="352"/>
    <x v="73"/>
    <x v="141"/>
    <x v="1"/>
    <x v="35"/>
    <x v="146"/>
    <x v="18"/>
    <x v="1"/>
  </r>
  <r>
    <x v="0"/>
    <x v="203"/>
    <x v="10"/>
    <x v="1"/>
    <x v="353"/>
    <x v="95"/>
    <x v="5"/>
    <x v="3"/>
    <x v="18"/>
    <x v="122"/>
    <x v="18"/>
    <x v="1"/>
  </r>
  <r>
    <x v="0"/>
    <x v="206"/>
    <x v="10"/>
    <x v="1"/>
    <x v="354"/>
    <x v="99"/>
    <x v="266"/>
    <x v="6"/>
    <x v="0"/>
    <x v="272"/>
    <x v="18"/>
    <x v="1"/>
  </r>
  <r>
    <x v="0"/>
    <x v="206"/>
    <x v="10"/>
    <x v="1"/>
    <x v="355"/>
    <x v="62"/>
    <x v="209"/>
    <x v="2"/>
    <x v="22"/>
    <x v="81"/>
    <x v="18"/>
    <x v="1"/>
  </r>
  <r>
    <x v="0"/>
    <x v="206"/>
    <x v="10"/>
    <x v="1"/>
    <x v="356"/>
    <x v="122"/>
    <x v="209"/>
    <x v="2"/>
    <x v="21"/>
    <x v="77"/>
    <x v="18"/>
    <x v="1"/>
  </r>
  <r>
    <x v="0"/>
    <x v="212"/>
    <x v="10"/>
    <x v="1"/>
    <x v="357"/>
    <x v="100"/>
    <x v="266"/>
    <x v="3"/>
    <x v="28"/>
    <x v="282"/>
    <x v="18"/>
    <x v="1"/>
  </r>
  <r>
    <x v="0"/>
    <x v="209"/>
    <x v="10"/>
    <x v="1"/>
    <x v="358"/>
    <x v="92"/>
    <x v="137"/>
    <x v="3"/>
    <x v="27"/>
    <x v="146"/>
    <x v="18"/>
    <x v="1"/>
  </r>
  <r>
    <x v="0"/>
    <x v="211"/>
    <x v="10"/>
    <x v="1"/>
    <x v="359"/>
    <x v="122"/>
    <x v="211"/>
    <x v="2"/>
    <x v="21"/>
    <x v="77"/>
    <x v="18"/>
    <x v="1"/>
  </r>
  <r>
    <x v="0"/>
    <x v="211"/>
    <x v="10"/>
    <x v="1"/>
    <x v="360"/>
    <x v="62"/>
    <x v="211"/>
    <x v="2"/>
    <x v="22"/>
    <x v="81"/>
    <x v="18"/>
    <x v="1"/>
  </r>
  <r>
    <x v="0"/>
    <x v="212"/>
    <x v="10"/>
    <x v="1"/>
    <x v="361"/>
    <x v="52"/>
    <x v="151"/>
    <x v="6"/>
    <x v="37"/>
    <x v="177"/>
    <x v="18"/>
    <x v="1"/>
  </r>
  <r>
    <x v="1"/>
    <x v="193"/>
    <x v="10"/>
    <x v="1"/>
    <x v="389"/>
    <x v="67"/>
    <x v="174"/>
    <x v="3"/>
    <x v="14"/>
    <x v="163"/>
    <x v="14"/>
    <x v="3"/>
  </r>
  <r>
    <x v="1"/>
    <x v="195"/>
    <x v="10"/>
    <x v="1"/>
    <x v="389"/>
    <x v="43"/>
    <x v="266"/>
    <x v="3"/>
    <x v="41"/>
    <x v="88"/>
    <x v="18"/>
    <x v="3"/>
  </r>
  <r>
    <x v="1"/>
    <x v="196"/>
    <x v="10"/>
    <x v="1"/>
    <x v="389"/>
    <x v="106"/>
    <x v="266"/>
    <x v="5"/>
    <x v="12"/>
    <x v="319"/>
    <x v="18"/>
    <x v="2"/>
  </r>
  <r>
    <x v="1"/>
    <x v="197"/>
    <x v="10"/>
    <x v="1"/>
    <x v="389"/>
    <x v="67"/>
    <x v="266"/>
    <x v="3"/>
    <x v="41"/>
    <x v="290"/>
    <x v="18"/>
    <x v="1"/>
  </r>
  <r>
    <x v="1"/>
    <x v="198"/>
    <x v="10"/>
    <x v="1"/>
    <x v="389"/>
    <x v="67"/>
    <x v="266"/>
    <x v="3"/>
    <x v="41"/>
    <x v="86"/>
    <x v="18"/>
    <x v="3"/>
  </r>
  <r>
    <x v="1"/>
    <x v="198"/>
    <x v="10"/>
    <x v="1"/>
    <x v="389"/>
    <x v="67"/>
    <x v="266"/>
    <x v="3"/>
    <x v="41"/>
    <x v="332"/>
    <x v="18"/>
    <x v="1"/>
  </r>
  <r>
    <x v="1"/>
    <x v="200"/>
    <x v="10"/>
    <x v="1"/>
    <x v="389"/>
    <x v="67"/>
    <x v="266"/>
    <x v="3"/>
    <x v="41"/>
    <x v="149"/>
    <x v="18"/>
    <x v="1"/>
  </r>
  <r>
    <x v="1"/>
    <x v="200"/>
    <x v="10"/>
    <x v="1"/>
    <x v="389"/>
    <x v="55"/>
    <x v="266"/>
    <x v="3"/>
    <x v="41"/>
    <x v="194"/>
    <x v="18"/>
    <x v="1"/>
  </r>
  <r>
    <x v="1"/>
    <x v="201"/>
    <x v="10"/>
    <x v="1"/>
    <x v="389"/>
    <x v="106"/>
    <x v="266"/>
    <x v="5"/>
    <x v="12"/>
    <x v="354"/>
    <x v="18"/>
    <x v="2"/>
  </r>
  <r>
    <x v="1"/>
    <x v="202"/>
    <x v="10"/>
    <x v="1"/>
    <x v="389"/>
    <x v="67"/>
    <x v="266"/>
    <x v="3"/>
    <x v="41"/>
    <x v="384"/>
    <x v="18"/>
    <x v="1"/>
  </r>
  <r>
    <x v="1"/>
    <x v="202"/>
    <x v="10"/>
    <x v="1"/>
    <x v="389"/>
    <x v="67"/>
    <x v="266"/>
    <x v="3"/>
    <x v="41"/>
    <x v="438"/>
    <x v="18"/>
    <x v="1"/>
  </r>
  <r>
    <x v="1"/>
    <x v="203"/>
    <x v="10"/>
    <x v="1"/>
    <x v="389"/>
    <x v="88"/>
    <x v="266"/>
    <x v="3"/>
    <x v="41"/>
    <x v="421"/>
    <x v="18"/>
    <x v="1"/>
  </r>
  <r>
    <x v="1"/>
    <x v="211"/>
    <x v="10"/>
    <x v="1"/>
    <x v="389"/>
    <x v="46"/>
    <x v="266"/>
    <x v="4"/>
    <x v="39"/>
    <x v="538"/>
    <x v="18"/>
    <x v="0"/>
  </r>
  <r>
    <x v="1"/>
    <x v="204"/>
    <x v="10"/>
    <x v="1"/>
    <x v="389"/>
    <x v="67"/>
    <x v="266"/>
    <x v="3"/>
    <x v="41"/>
    <x v="344"/>
    <x v="18"/>
    <x v="1"/>
  </r>
  <r>
    <x v="1"/>
    <x v="205"/>
    <x v="10"/>
    <x v="1"/>
    <x v="389"/>
    <x v="29"/>
    <x v="266"/>
    <x v="5"/>
    <x v="12"/>
    <x v="319"/>
    <x v="18"/>
    <x v="2"/>
  </r>
  <r>
    <x v="1"/>
    <x v="207"/>
    <x v="10"/>
    <x v="1"/>
    <x v="389"/>
    <x v="67"/>
    <x v="144"/>
    <x v="3"/>
    <x v="41"/>
    <x v="477"/>
    <x v="18"/>
    <x v="1"/>
  </r>
  <r>
    <x v="1"/>
    <x v="207"/>
    <x v="10"/>
    <x v="1"/>
    <x v="389"/>
    <x v="67"/>
    <x v="266"/>
    <x v="3"/>
    <x v="41"/>
    <x v="405"/>
    <x v="18"/>
    <x v="1"/>
  </r>
  <r>
    <x v="1"/>
    <x v="208"/>
    <x v="10"/>
    <x v="1"/>
    <x v="389"/>
    <x v="67"/>
    <x v="266"/>
    <x v="3"/>
    <x v="41"/>
    <x v="256"/>
    <x v="18"/>
    <x v="1"/>
  </r>
  <r>
    <x v="1"/>
    <x v="208"/>
    <x v="10"/>
    <x v="1"/>
    <x v="389"/>
    <x v="77"/>
    <x v="266"/>
    <x v="3"/>
    <x v="26"/>
    <x v="364"/>
    <x v="18"/>
    <x v="1"/>
  </r>
  <r>
    <x v="1"/>
    <x v="210"/>
    <x v="10"/>
    <x v="1"/>
    <x v="389"/>
    <x v="67"/>
    <x v="266"/>
    <x v="3"/>
    <x v="41"/>
    <x v="378"/>
    <x v="18"/>
    <x v="1"/>
  </r>
  <r>
    <x v="1"/>
    <x v="211"/>
    <x v="10"/>
    <x v="1"/>
    <x v="389"/>
    <x v="67"/>
    <x v="266"/>
    <x v="3"/>
    <x v="41"/>
    <x v="411"/>
    <x v="18"/>
    <x v="1"/>
  </r>
  <r>
    <x v="1"/>
    <x v="212"/>
    <x v="10"/>
    <x v="1"/>
    <x v="389"/>
    <x v="67"/>
    <x v="266"/>
    <x v="3"/>
    <x v="41"/>
    <x v="280"/>
    <x v="18"/>
    <x v="1"/>
  </r>
  <r>
    <x v="1"/>
    <x v="212"/>
    <x v="10"/>
    <x v="1"/>
    <x v="389"/>
    <x v="67"/>
    <x v="266"/>
    <x v="3"/>
    <x v="41"/>
    <x v="391"/>
    <x v="18"/>
    <x v="1"/>
  </r>
  <r>
    <x v="1"/>
    <x v="213"/>
    <x v="10"/>
    <x v="1"/>
    <x v="389"/>
    <x v="43"/>
    <x v="266"/>
    <x v="3"/>
    <x v="41"/>
    <x v="80"/>
    <x v="18"/>
    <x v="3"/>
  </r>
  <r>
    <x v="1"/>
    <x v="213"/>
    <x v="10"/>
    <x v="1"/>
    <x v="389"/>
    <x v="29"/>
    <x v="266"/>
    <x v="5"/>
    <x v="12"/>
    <x v="380"/>
    <x v="18"/>
    <x v="2"/>
  </r>
  <r>
    <x v="1"/>
    <x v="213"/>
    <x v="10"/>
    <x v="1"/>
    <x v="389"/>
    <x v="34"/>
    <x v="266"/>
    <x v="5"/>
    <x v="12"/>
    <x v="449"/>
    <x v="18"/>
    <x v="2"/>
  </r>
  <r>
    <x v="1"/>
    <x v="204"/>
    <x v="10"/>
    <x v="1"/>
    <x v="36"/>
    <x v="14"/>
    <x v="134"/>
    <x v="5"/>
    <x v="16"/>
    <x v="27"/>
    <x v="18"/>
    <x v="2"/>
  </r>
  <r>
    <x v="1"/>
    <x v="191"/>
    <x v="10"/>
    <x v="1"/>
    <x v="43"/>
    <x v="87"/>
    <x v="38"/>
    <x v="5"/>
    <x v="27"/>
    <x v="264"/>
    <x v="18"/>
    <x v="2"/>
  </r>
  <r>
    <x v="1"/>
    <x v="193"/>
    <x v="10"/>
    <x v="1"/>
    <x v="44"/>
    <x v="43"/>
    <x v="266"/>
    <x v="3"/>
    <x v="41"/>
    <x v="25"/>
    <x v="18"/>
    <x v="3"/>
  </r>
  <r>
    <x v="1"/>
    <x v="198"/>
    <x v="10"/>
    <x v="1"/>
    <x v="45"/>
    <x v="101"/>
    <x v="266"/>
    <x v="0"/>
    <x v="24"/>
    <x v="10"/>
    <x v="18"/>
    <x v="0"/>
  </r>
  <r>
    <x v="1"/>
    <x v="197"/>
    <x v="10"/>
    <x v="1"/>
    <x v="46"/>
    <x v="1"/>
    <x v="266"/>
    <x v="5"/>
    <x v="4"/>
    <x v="41"/>
    <x v="18"/>
    <x v="2"/>
  </r>
  <r>
    <x v="1"/>
    <x v="183"/>
    <x v="10"/>
    <x v="1"/>
    <x v="47"/>
    <x v="19"/>
    <x v="24"/>
    <x v="5"/>
    <x v="27"/>
    <x v="24"/>
    <x v="18"/>
    <x v="2"/>
  </r>
  <r>
    <x v="1"/>
    <x v="165"/>
    <x v="10"/>
    <x v="1"/>
    <x v="48"/>
    <x v="82"/>
    <x v="266"/>
    <x v="3"/>
    <x v="20"/>
    <x v="95"/>
    <x v="18"/>
    <x v="1"/>
  </r>
  <r>
    <x v="1"/>
    <x v="165"/>
    <x v="10"/>
    <x v="1"/>
    <x v="48"/>
    <x v="82"/>
    <x v="266"/>
    <x v="3"/>
    <x v="20"/>
    <x v="57"/>
    <x v="18"/>
    <x v="3"/>
  </r>
  <r>
    <x v="2"/>
    <x v="10"/>
    <x v="4"/>
    <x v="1"/>
    <x v="389"/>
    <x v="58"/>
    <x v="266"/>
    <x v="1"/>
    <x v="19"/>
    <x v="482"/>
    <x v="18"/>
    <x v="1"/>
  </r>
  <r>
    <x v="2"/>
    <x v="28"/>
    <x v="3"/>
    <x v="1"/>
    <x v="389"/>
    <x v="58"/>
    <x v="266"/>
    <x v="1"/>
    <x v="19"/>
    <x v="482"/>
    <x v="18"/>
    <x v="1"/>
  </r>
  <r>
    <x v="2"/>
    <x v="46"/>
    <x v="7"/>
    <x v="1"/>
    <x v="389"/>
    <x v="58"/>
    <x v="266"/>
    <x v="1"/>
    <x v="19"/>
    <x v="482"/>
    <x v="18"/>
    <x v="1"/>
  </r>
  <r>
    <x v="2"/>
    <x v="63"/>
    <x v="0"/>
    <x v="1"/>
    <x v="389"/>
    <x v="58"/>
    <x v="266"/>
    <x v="1"/>
    <x v="19"/>
    <x v="482"/>
    <x v="18"/>
    <x v="1"/>
  </r>
  <r>
    <x v="2"/>
    <x v="83"/>
    <x v="8"/>
    <x v="1"/>
    <x v="389"/>
    <x v="58"/>
    <x v="266"/>
    <x v="1"/>
    <x v="19"/>
    <x v="482"/>
    <x v="18"/>
    <x v="1"/>
  </r>
  <r>
    <x v="2"/>
    <x v="104"/>
    <x v="6"/>
    <x v="1"/>
    <x v="389"/>
    <x v="58"/>
    <x v="266"/>
    <x v="1"/>
    <x v="19"/>
    <x v="482"/>
    <x v="18"/>
    <x v="1"/>
  </r>
  <r>
    <x v="2"/>
    <x v="128"/>
    <x v="5"/>
    <x v="1"/>
    <x v="389"/>
    <x v="58"/>
    <x v="266"/>
    <x v="1"/>
    <x v="19"/>
    <x v="482"/>
    <x v="18"/>
    <x v="1"/>
  </r>
  <r>
    <x v="2"/>
    <x v="149"/>
    <x v="1"/>
    <x v="1"/>
    <x v="389"/>
    <x v="58"/>
    <x v="266"/>
    <x v="1"/>
    <x v="19"/>
    <x v="482"/>
    <x v="18"/>
    <x v="1"/>
  </r>
  <r>
    <x v="2"/>
    <x v="173"/>
    <x v="11"/>
    <x v="1"/>
    <x v="389"/>
    <x v="58"/>
    <x v="266"/>
    <x v="1"/>
    <x v="19"/>
    <x v="482"/>
    <x v="18"/>
    <x v="1"/>
  </r>
  <r>
    <x v="2"/>
    <x v="192"/>
    <x v="10"/>
    <x v="1"/>
    <x v="389"/>
    <x v="58"/>
    <x v="266"/>
    <x v="1"/>
    <x v="19"/>
    <x v="482"/>
    <x v="18"/>
    <x v="1"/>
  </r>
  <r>
    <x v="2"/>
    <x v="214"/>
    <x v="9"/>
    <x v="1"/>
    <x v="389"/>
    <x v="58"/>
    <x v="266"/>
    <x v="1"/>
    <x v="19"/>
    <x v="482"/>
    <x v="18"/>
    <x v="1"/>
  </r>
  <r>
    <x v="2"/>
    <x v="235"/>
    <x v="2"/>
    <x v="1"/>
    <x v="389"/>
    <x v="58"/>
    <x v="266"/>
    <x v="1"/>
    <x v="19"/>
    <x v="482"/>
    <x v="18"/>
    <x v="1"/>
  </r>
  <r>
    <x v="0"/>
    <x v="218"/>
    <x v="9"/>
    <x v="1"/>
    <x v="389"/>
    <x v="89"/>
    <x v="255"/>
    <x v="1"/>
    <x v="35"/>
    <x v="516"/>
    <x v="18"/>
    <x v="1"/>
  </r>
  <r>
    <x v="0"/>
    <x v="223"/>
    <x v="9"/>
    <x v="1"/>
    <x v="389"/>
    <x v="89"/>
    <x v="252"/>
    <x v="1"/>
    <x v="35"/>
    <x v="519"/>
    <x v="18"/>
    <x v="1"/>
  </r>
  <r>
    <x v="0"/>
    <x v="228"/>
    <x v="9"/>
    <x v="1"/>
    <x v="389"/>
    <x v="89"/>
    <x v="253"/>
    <x v="1"/>
    <x v="35"/>
    <x v="511"/>
    <x v="18"/>
    <x v="1"/>
  </r>
  <r>
    <x v="0"/>
    <x v="232"/>
    <x v="9"/>
    <x v="1"/>
    <x v="389"/>
    <x v="46"/>
    <x v="265"/>
    <x v="4"/>
    <x v="39"/>
    <x v="2"/>
    <x v="18"/>
    <x v="0"/>
  </r>
  <r>
    <x v="0"/>
    <x v="232"/>
    <x v="9"/>
    <x v="1"/>
    <x v="389"/>
    <x v="89"/>
    <x v="254"/>
    <x v="1"/>
    <x v="35"/>
    <x v="531"/>
    <x v="18"/>
    <x v="1"/>
  </r>
  <r>
    <x v="0"/>
    <x v="216"/>
    <x v="9"/>
    <x v="1"/>
    <x v="389"/>
    <x v="23"/>
    <x v="158"/>
    <x v="8"/>
    <x v="9"/>
    <x v="7"/>
    <x v="18"/>
    <x v="1"/>
  </r>
  <r>
    <x v="0"/>
    <x v="216"/>
    <x v="9"/>
    <x v="1"/>
    <x v="389"/>
    <x v="33"/>
    <x v="159"/>
    <x v="8"/>
    <x v="12"/>
    <x v="139"/>
    <x v="18"/>
    <x v="1"/>
  </r>
  <r>
    <x v="0"/>
    <x v="234"/>
    <x v="9"/>
    <x v="1"/>
    <x v="389"/>
    <x v="103"/>
    <x v="160"/>
    <x v="6"/>
    <x v="32"/>
    <x v="474"/>
    <x v="18"/>
    <x v="1"/>
  </r>
  <r>
    <x v="0"/>
    <x v="216"/>
    <x v="9"/>
    <x v="1"/>
    <x v="362"/>
    <x v="104"/>
    <x v="266"/>
    <x v="3"/>
    <x v="26"/>
    <x v="303"/>
    <x v="18"/>
    <x v="1"/>
  </r>
  <r>
    <x v="0"/>
    <x v="215"/>
    <x v="9"/>
    <x v="1"/>
    <x v="363"/>
    <x v="123"/>
    <x v="266"/>
    <x v="3"/>
    <x v="6"/>
    <x v="320"/>
    <x v="18"/>
    <x v="1"/>
  </r>
  <r>
    <x v="0"/>
    <x v="216"/>
    <x v="9"/>
    <x v="1"/>
    <x v="364"/>
    <x v="122"/>
    <x v="214"/>
    <x v="2"/>
    <x v="21"/>
    <x v="77"/>
    <x v="18"/>
    <x v="1"/>
  </r>
  <r>
    <x v="0"/>
    <x v="216"/>
    <x v="9"/>
    <x v="1"/>
    <x v="365"/>
    <x v="62"/>
    <x v="214"/>
    <x v="2"/>
    <x v="22"/>
    <x v="81"/>
    <x v="18"/>
    <x v="1"/>
  </r>
  <r>
    <x v="0"/>
    <x v="220"/>
    <x v="9"/>
    <x v="1"/>
    <x v="366"/>
    <x v="48"/>
    <x v="143"/>
    <x v="1"/>
    <x v="8"/>
    <x v="102"/>
    <x v="4"/>
    <x v="1"/>
  </r>
  <r>
    <x v="0"/>
    <x v="221"/>
    <x v="9"/>
    <x v="1"/>
    <x v="367"/>
    <x v="122"/>
    <x v="213"/>
    <x v="2"/>
    <x v="21"/>
    <x v="77"/>
    <x v="18"/>
    <x v="1"/>
  </r>
  <r>
    <x v="0"/>
    <x v="221"/>
    <x v="9"/>
    <x v="1"/>
    <x v="368"/>
    <x v="62"/>
    <x v="213"/>
    <x v="2"/>
    <x v="22"/>
    <x v="81"/>
    <x v="18"/>
    <x v="1"/>
  </r>
  <r>
    <x v="0"/>
    <x v="221"/>
    <x v="9"/>
    <x v="1"/>
    <x v="369"/>
    <x v="13"/>
    <x v="150"/>
    <x v="6"/>
    <x v="37"/>
    <x v="298"/>
    <x v="18"/>
    <x v="1"/>
  </r>
  <r>
    <x v="0"/>
    <x v="221"/>
    <x v="9"/>
    <x v="1"/>
    <x v="370"/>
    <x v="51"/>
    <x v="150"/>
    <x v="6"/>
    <x v="37"/>
    <x v="298"/>
    <x v="18"/>
    <x v="1"/>
  </r>
  <r>
    <x v="0"/>
    <x v="224"/>
    <x v="9"/>
    <x v="1"/>
    <x v="371"/>
    <x v="104"/>
    <x v="135"/>
    <x v="3"/>
    <x v="26"/>
    <x v="345"/>
    <x v="18"/>
    <x v="1"/>
  </r>
  <r>
    <x v="0"/>
    <x v="224"/>
    <x v="9"/>
    <x v="1"/>
    <x v="372"/>
    <x v="4"/>
    <x v="94"/>
    <x v="8"/>
    <x v="30"/>
    <x v="413"/>
    <x v="18"/>
    <x v="1"/>
  </r>
  <r>
    <x v="0"/>
    <x v="224"/>
    <x v="9"/>
    <x v="1"/>
    <x v="373"/>
    <x v="102"/>
    <x v="92"/>
    <x v="8"/>
    <x v="30"/>
    <x v="108"/>
    <x v="18"/>
    <x v="1"/>
  </r>
  <r>
    <x v="0"/>
    <x v="224"/>
    <x v="9"/>
    <x v="1"/>
    <x v="374"/>
    <x v="75"/>
    <x v="116"/>
    <x v="1"/>
    <x v="3"/>
    <x v="115"/>
    <x v="18"/>
    <x v="1"/>
  </r>
  <r>
    <x v="0"/>
    <x v="224"/>
    <x v="9"/>
    <x v="1"/>
    <x v="375"/>
    <x v="100"/>
    <x v="266"/>
    <x v="3"/>
    <x v="28"/>
    <x v="236"/>
    <x v="18"/>
    <x v="1"/>
  </r>
  <r>
    <x v="0"/>
    <x v="224"/>
    <x v="9"/>
    <x v="1"/>
    <x v="376"/>
    <x v="124"/>
    <x v="111"/>
    <x v="6"/>
    <x v="29"/>
    <x v="269"/>
    <x v="18"/>
    <x v="1"/>
  </r>
  <r>
    <x v="0"/>
    <x v="224"/>
    <x v="9"/>
    <x v="1"/>
    <x v="377"/>
    <x v="37"/>
    <x v="176"/>
    <x v="5"/>
    <x v="27"/>
    <x v="264"/>
    <x v="18"/>
    <x v="2"/>
  </r>
  <r>
    <x v="0"/>
    <x v="224"/>
    <x v="9"/>
    <x v="1"/>
    <x v="378"/>
    <x v="99"/>
    <x v="266"/>
    <x v="6"/>
    <x v="0"/>
    <x v="277"/>
    <x v="18"/>
    <x v="1"/>
  </r>
  <r>
    <x v="0"/>
    <x v="224"/>
    <x v="9"/>
    <x v="1"/>
    <x v="379"/>
    <x v="99"/>
    <x v="266"/>
    <x v="6"/>
    <x v="0"/>
    <x v="220"/>
    <x v="18"/>
    <x v="1"/>
  </r>
  <r>
    <x v="0"/>
    <x v="225"/>
    <x v="9"/>
    <x v="1"/>
    <x v="380"/>
    <x v="123"/>
    <x v="266"/>
    <x v="3"/>
    <x v="23"/>
    <x v="211"/>
    <x v="18"/>
    <x v="1"/>
  </r>
  <r>
    <x v="0"/>
    <x v="225"/>
    <x v="9"/>
    <x v="1"/>
    <x v="381"/>
    <x v="62"/>
    <x v="177"/>
    <x v="2"/>
    <x v="22"/>
    <x v="81"/>
    <x v="18"/>
    <x v="1"/>
  </r>
  <r>
    <x v="0"/>
    <x v="225"/>
    <x v="9"/>
    <x v="1"/>
    <x v="382"/>
    <x v="122"/>
    <x v="177"/>
    <x v="2"/>
    <x v="21"/>
    <x v="77"/>
    <x v="18"/>
    <x v="1"/>
  </r>
  <r>
    <x v="0"/>
    <x v="226"/>
    <x v="9"/>
    <x v="1"/>
    <x v="383"/>
    <x v="21"/>
    <x v="43"/>
    <x v="2"/>
    <x v="21"/>
    <x v="158"/>
    <x v="18"/>
    <x v="1"/>
  </r>
  <r>
    <x v="0"/>
    <x v="227"/>
    <x v="9"/>
    <x v="1"/>
    <x v="384"/>
    <x v="95"/>
    <x v="72"/>
    <x v="3"/>
    <x v="17"/>
    <x v="203"/>
    <x v="5"/>
    <x v="1"/>
  </r>
  <r>
    <x v="0"/>
    <x v="230"/>
    <x v="9"/>
    <x v="1"/>
    <x v="385"/>
    <x v="122"/>
    <x v="266"/>
    <x v="2"/>
    <x v="21"/>
    <x v="77"/>
    <x v="18"/>
    <x v="1"/>
  </r>
  <r>
    <x v="0"/>
    <x v="230"/>
    <x v="9"/>
    <x v="1"/>
    <x v="386"/>
    <x v="62"/>
    <x v="266"/>
    <x v="2"/>
    <x v="22"/>
    <x v="81"/>
    <x v="18"/>
    <x v="1"/>
  </r>
  <r>
    <x v="0"/>
    <x v="230"/>
    <x v="9"/>
    <x v="1"/>
    <x v="387"/>
    <x v="51"/>
    <x v="150"/>
    <x v="6"/>
    <x v="37"/>
    <x v="177"/>
    <x v="18"/>
    <x v="1"/>
  </r>
  <r>
    <x v="0"/>
    <x v="231"/>
    <x v="9"/>
    <x v="1"/>
    <x v="388"/>
    <x v="21"/>
    <x v="43"/>
    <x v="2"/>
    <x v="21"/>
    <x v="178"/>
    <x v="18"/>
    <x v="1"/>
  </r>
  <r>
    <x v="1"/>
    <x v="214"/>
    <x v="9"/>
    <x v="1"/>
    <x v="389"/>
    <x v="67"/>
    <x v="266"/>
    <x v="3"/>
    <x v="41"/>
    <x v="412"/>
    <x v="18"/>
    <x v="1"/>
  </r>
  <r>
    <x v="1"/>
    <x v="214"/>
    <x v="9"/>
    <x v="1"/>
    <x v="389"/>
    <x v="39"/>
    <x v="266"/>
    <x v="3"/>
    <x v="26"/>
    <x v="457"/>
    <x v="18"/>
    <x v="1"/>
  </r>
  <r>
    <x v="1"/>
    <x v="215"/>
    <x v="9"/>
    <x v="1"/>
    <x v="389"/>
    <x v="60"/>
    <x v="266"/>
    <x v="3"/>
    <x v="41"/>
    <x v="248"/>
    <x v="18"/>
    <x v="1"/>
  </r>
  <r>
    <x v="1"/>
    <x v="216"/>
    <x v="9"/>
    <x v="1"/>
    <x v="389"/>
    <x v="43"/>
    <x v="266"/>
    <x v="3"/>
    <x v="41"/>
    <x v="91"/>
    <x v="18"/>
    <x v="3"/>
  </r>
  <r>
    <x v="1"/>
    <x v="217"/>
    <x v="9"/>
    <x v="1"/>
    <x v="389"/>
    <x v="43"/>
    <x v="266"/>
    <x v="3"/>
    <x v="41"/>
    <x v="268"/>
    <x v="18"/>
    <x v="1"/>
  </r>
  <r>
    <x v="1"/>
    <x v="217"/>
    <x v="9"/>
    <x v="1"/>
    <x v="389"/>
    <x v="67"/>
    <x v="266"/>
    <x v="3"/>
    <x v="41"/>
    <x v="330"/>
    <x v="18"/>
    <x v="1"/>
  </r>
  <r>
    <x v="1"/>
    <x v="217"/>
    <x v="9"/>
    <x v="1"/>
    <x v="389"/>
    <x v="32"/>
    <x v="266"/>
    <x v="3"/>
    <x v="38"/>
    <x v="363"/>
    <x v="18"/>
    <x v="1"/>
  </r>
  <r>
    <x v="1"/>
    <x v="217"/>
    <x v="9"/>
    <x v="1"/>
    <x v="389"/>
    <x v="67"/>
    <x v="266"/>
    <x v="3"/>
    <x v="41"/>
    <x v="444"/>
    <x v="18"/>
    <x v="1"/>
  </r>
  <r>
    <x v="1"/>
    <x v="218"/>
    <x v="9"/>
    <x v="1"/>
    <x v="389"/>
    <x v="61"/>
    <x v="266"/>
    <x v="3"/>
    <x v="41"/>
    <x v="45"/>
    <x v="18"/>
    <x v="3"/>
  </r>
  <r>
    <x v="1"/>
    <x v="219"/>
    <x v="9"/>
    <x v="1"/>
    <x v="389"/>
    <x v="60"/>
    <x v="266"/>
    <x v="3"/>
    <x v="41"/>
    <x v="409"/>
    <x v="18"/>
    <x v="1"/>
  </r>
  <r>
    <x v="1"/>
    <x v="220"/>
    <x v="9"/>
    <x v="1"/>
    <x v="389"/>
    <x v="60"/>
    <x v="266"/>
    <x v="3"/>
    <x v="41"/>
    <x v="376"/>
    <x v="18"/>
    <x v="1"/>
  </r>
  <r>
    <x v="1"/>
    <x v="222"/>
    <x v="9"/>
    <x v="1"/>
    <x v="389"/>
    <x v="67"/>
    <x v="266"/>
    <x v="3"/>
    <x v="41"/>
    <x v="390"/>
    <x v="18"/>
    <x v="1"/>
  </r>
  <r>
    <x v="1"/>
    <x v="222"/>
    <x v="9"/>
    <x v="1"/>
    <x v="389"/>
    <x v="67"/>
    <x v="266"/>
    <x v="3"/>
    <x v="41"/>
    <x v="393"/>
    <x v="18"/>
    <x v="1"/>
  </r>
  <r>
    <x v="1"/>
    <x v="224"/>
    <x v="9"/>
    <x v="1"/>
    <x v="389"/>
    <x v="60"/>
    <x v="266"/>
    <x v="3"/>
    <x v="41"/>
    <x v="70"/>
    <x v="18"/>
    <x v="3"/>
  </r>
  <r>
    <x v="1"/>
    <x v="225"/>
    <x v="9"/>
    <x v="1"/>
    <x v="389"/>
    <x v="55"/>
    <x v="266"/>
    <x v="3"/>
    <x v="41"/>
    <x v="165"/>
    <x v="18"/>
    <x v="1"/>
  </r>
  <r>
    <x v="1"/>
    <x v="225"/>
    <x v="9"/>
    <x v="1"/>
    <x v="389"/>
    <x v="60"/>
    <x v="266"/>
    <x v="3"/>
    <x v="41"/>
    <x v="259"/>
    <x v="18"/>
    <x v="1"/>
  </r>
  <r>
    <x v="1"/>
    <x v="225"/>
    <x v="9"/>
    <x v="1"/>
    <x v="389"/>
    <x v="70"/>
    <x v="266"/>
    <x v="5"/>
    <x v="12"/>
    <x v="350"/>
    <x v="18"/>
    <x v="2"/>
  </r>
  <r>
    <x v="1"/>
    <x v="225"/>
    <x v="9"/>
    <x v="1"/>
    <x v="389"/>
    <x v="34"/>
    <x v="266"/>
    <x v="5"/>
    <x v="12"/>
    <x v="426"/>
    <x v="18"/>
    <x v="2"/>
  </r>
  <r>
    <x v="1"/>
    <x v="227"/>
    <x v="9"/>
    <x v="1"/>
    <x v="389"/>
    <x v="67"/>
    <x v="266"/>
    <x v="3"/>
    <x v="41"/>
    <x v="297"/>
    <x v="18"/>
    <x v="1"/>
  </r>
  <r>
    <x v="1"/>
    <x v="227"/>
    <x v="9"/>
    <x v="1"/>
    <x v="389"/>
    <x v="117"/>
    <x v="266"/>
    <x v="3"/>
    <x v="41"/>
    <x v="447"/>
    <x v="18"/>
    <x v="1"/>
  </r>
  <r>
    <x v="1"/>
    <x v="229"/>
    <x v="9"/>
    <x v="1"/>
    <x v="389"/>
    <x v="60"/>
    <x v="266"/>
    <x v="3"/>
    <x v="41"/>
    <x v="301"/>
    <x v="18"/>
    <x v="1"/>
  </r>
  <r>
    <x v="1"/>
    <x v="230"/>
    <x v="9"/>
    <x v="1"/>
    <x v="389"/>
    <x v="67"/>
    <x v="266"/>
    <x v="3"/>
    <x v="41"/>
    <x v="75"/>
    <x v="18"/>
    <x v="3"/>
  </r>
  <r>
    <x v="1"/>
    <x v="230"/>
    <x v="9"/>
    <x v="1"/>
    <x v="389"/>
    <x v="70"/>
    <x v="266"/>
    <x v="5"/>
    <x v="12"/>
    <x v="325"/>
    <x v="18"/>
    <x v="2"/>
  </r>
  <r>
    <x v="1"/>
    <x v="230"/>
    <x v="9"/>
    <x v="1"/>
    <x v="389"/>
    <x v="67"/>
    <x v="266"/>
    <x v="3"/>
    <x v="41"/>
    <x v="342"/>
    <x v="18"/>
    <x v="1"/>
  </r>
  <r>
    <x v="1"/>
    <x v="232"/>
    <x v="9"/>
    <x v="1"/>
    <x v="389"/>
    <x v="46"/>
    <x v="266"/>
    <x v="4"/>
    <x v="39"/>
    <x v="538"/>
    <x v="18"/>
    <x v="0"/>
  </r>
  <r>
    <x v="1"/>
    <x v="233"/>
    <x v="9"/>
    <x v="1"/>
    <x v="389"/>
    <x v="70"/>
    <x v="266"/>
    <x v="5"/>
    <x v="12"/>
    <x v="343"/>
    <x v="18"/>
    <x v="2"/>
  </r>
  <r>
    <x v="1"/>
    <x v="234"/>
    <x v="9"/>
    <x v="1"/>
    <x v="389"/>
    <x v="63"/>
    <x v="266"/>
    <x v="3"/>
    <x v="41"/>
    <x v="358"/>
    <x v="18"/>
    <x v="1"/>
  </r>
  <r>
    <x v="1"/>
    <x v="234"/>
    <x v="9"/>
    <x v="1"/>
    <x v="389"/>
    <x v="60"/>
    <x v="266"/>
    <x v="3"/>
    <x v="41"/>
    <x v="403"/>
    <x v="18"/>
    <x v="1"/>
  </r>
  <r>
    <x v="1"/>
    <x v="234"/>
    <x v="9"/>
    <x v="1"/>
    <x v="389"/>
    <x v="103"/>
    <x v="266"/>
    <x v="6"/>
    <x v="32"/>
    <x v="439"/>
    <x v="18"/>
    <x v="1"/>
  </r>
  <r>
    <x v="1"/>
    <x v="217"/>
    <x v="9"/>
    <x v="1"/>
    <x v="49"/>
    <x v="110"/>
    <x v="140"/>
    <x v="5"/>
    <x v="41"/>
    <x v="223"/>
    <x v="18"/>
    <x v="2"/>
  </r>
  <r>
    <x v="1"/>
    <x v="217"/>
    <x v="9"/>
    <x v="1"/>
    <x v="50"/>
    <x v="45"/>
    <x v="89"/>
    <x v="5"/>
    <x v="41"/>
    <x v="102"/>
    <x v="18"/>
    <x v="2"/>
  </r>
  <r>
    <x v="1"/>
    <x v="219"/>
    <x v="9"/>
    <x v="1"/>
    <x v="51"/>
    <x v="101"/>
    <x v="266"/>
    <x v="0"/>
    <x v="41"/>
    <x v="10"/>
    <x v="18"/>
    <x v="0"/>
  </r>
  <r>
    <x v="1"/>
    <x v="217"/>
    <x v="9"/>
    <x v="1"/>
    <x v="52"/>
    <x v="1"/>
    <x v="34"/>
    <x v="5"/>
    <x v="41"/>
    <x v="41"/>
    <x v="18"/>
    <x v="2"/>
  </r>
  <r>
    <x v="1"/>
    <x v="224"/>
    <x v="9"/>
    <x v="1"/>
    <x v="53"/>
    <x v="14"/>
    <x v="266"/>
    <x v="5"/>
    <x v="16"/>
    <x v="27"/>
    <x v="18"/>
    <x v="2"/>
  </r>
  <r>
    <x v="1"/>
    <x v="220"/>
    <x v="9"/>
    <x v="1"/>
    <x v="54"/>
    <x v="9"/>
    <x v="57"/>
    <x v="5"/>
    <x v="16"/>
    <x v="2"/>
    <x v="18"/>
    <x v="2"/>
  </r>
  <r>
    <x v="1"/>
    <x v="225"/>
    <x v="9"/>
    <x v="1"/>
    <x v="55"/>
    <x v="82"/>
    <x v="111"/>
    <x v="3"/>
    <x v="41"/>
    <x v="60"/>
    <x v="18"/>
    <x v="1"/>
  </r>
  <r>
    <x v="1"/>
    <x v="225"/>
    <x v="9"/>
    <x v="1"/>
    <x v="56"/>
    <x v="26"/>
    <x v="111"/>
    <x v="3"/>
    <x v="41"/>
    <x v="164"/>
    <x v="18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N19" firstHeaderRow="1" firstDataRow="2" firstDataCol="1" rowPageCount="6" colPageCount="1"/>
  <pivotFields count="12">
    <pivotField compact="0" showAll="0" outline="0"/>
    <pivotField axis="axisPage" compact="0" showAll="0" outline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3">
        <item h="1" x="0"/>
        <item x="1"/>
        <item t="default"/>
      </items>
    </pivotField>
    <pivotField compact="0" showAll="0" outline="0"/>
    <pivotField axis="axisPage" compact="0" showAll="0" outline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axis="axisPage" compact="0" showAll="0" outline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dataField="1" compact="0" showAll="0"/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</pivotFields>
  <rowFields count="1">
    <field x="7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pageFields count="6">
    <pageField fld="8" hier="-1"/>
    <pageField fld="6" hier="-1"/>
    <pageField fld="5" hier="-1"/>
    <pageField fld="1" hier="-1"/>
    <pageField fld="11" hier="-1"/>
    <pageField fld="3" hier="-1"/>
  </pageFields>
  <dataFields count="1">
    <dataField name="Sum of Amount" fld="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3"/>
      <c r="S5" s="4"/>
      <c r="T5" s="4"/>
      <c r="U5" s="3"/>
    </row>
    <row r="6" customFormat="false" ht="12.75" hidden="false" customHeight="false" outlineLevel="0" collapsed="false">
      <c r="R6" s="3"/>
      <c r="S6" s="4"/>
      <c r="T6" s="4"/>
      <c r="U6" s="3"/>
    </row>
    <row r="7" customFormat="false" ht="12.75" hidden="false" customHeight="false" outlineLevel="0" collapsed="false">
      <c r="R7" s="3"/>
      <c r="S7" s="4"/>
      <c r="T7" s="4"/>
      <c r="U7" s="3"/>
    </row>
    <row r="8" customFormat="false" ht="16.5" hidden="false" customHeight="false" outlineLevel="0" collapsed="false">
      <c r="A8" s="5"/>
      <c r="B8" s="6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R8" s="3"/>
      <c r="S8" s="3"/>
      <c r="T8" s="3"/>
      <c r="U8" s="3"/>
    </row>
    <row r="9" customFormat="false" ht="15.75" hidden="false" customHeight="false" outlineLevel="0" collapsed="false">
      <c r="A9" s="7" t="s">
        <v>3</v>
      </c>
      <c r="B9" s="8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</row>
    <row r="10" customFormat="false" ht="15" hidden="false" customHeight="false" outlineLevel="0" collapsed="false">
      <c r="A10" s="9" t="s">
        <v>17</v>
      </c>
      <c r="B10" s="10" t="n">
        <v>16099.83</v>
      </c>
      <c r="C10" s="10" t="n">
        <v>22800.35</v>
      </c>
      <c r="D10" s="10" t="n">
        <v>16704.24</v>
      </c>
      <c r="E10" s="10" t="n">
        <v>17009.79</v>
      </c>
      <c r="F10" s="10" t="n">
        <v>18388.41</v>
      </c>
      <c r="G10" s="10" t="n">
        <v>22200.72</v>
      </c>
      <c r="H10" s="10" t="n">
        <v>18168.54</v>
      </c>
      <c r="I10" s="10" t="n">
        <v>23737.8</v>
      </c>
      <c r="J10" s="10" t="n">
        <v>18208.53</v>
      </c>
      <c r="K10" s="10" t="n">
        <v>23083.55</v>
      </c>
      <c r="L10" s="10" t="n">
        <v>20000</v>
      </c>
      <c r="M10" s="10" t="n">
        <v>20000</v>
      </c>
      <c r="N10" s="10"/>
      <c r="O10" s="10" t="n">
        <f aca="false">SUM(B10:M10)</f>
        <v>236401.76</v>
      </c>
    </row>
    <row r="11" customFormat="false" ht="15" hidden="false" customHeight="false" outlineLevel="0" collapsed="false">
      <c r="A11" s="9" t="s">
        <v>18</v>
      </c>
      <c r="B11" s="10" t="n">
        <v>-1815</v>
      </c>
      <c r="C11" s="10" t="n">
        <v>-2726</v>
      </c>
      <c r="D11" s="10" t="n">
        <v>-2789</v>
      </c>
      <c r="E11" s="10" t="n">
        <v>-2410</v>
      </c>
      <c r="F11" s="10" t="n">
        <v>-3368.1</v>
      </c>
      <c r="G11" s="10" t="n">
        <v>-2867</v>
      </c>
      <c r="H11" s="10" t="n">
        <v>-2520</v>
      </c>
      <c r="I11" s="10" t="n">
        <v>-2220</v>
      </c>
      <c r="J11" s="10" t="n">
        <v>-2662</v>
      </c>
      <c r="K11" s="10" t="n">
        <v>-2120</v>
      </c>
      <c r="L11" s="10" t="n">
        <v>-2400</v>
      </c>
      <c r="M11" s="10" t="n">
        <v>-2400</v>
      </c>
      <c r="N11" s="10"/>
      <c r="O11" s="10" t="n">
        <f aca="false">SUM(B11:M11)</f>
        <v>-30297.1</v>
      </c>
    </row>
    <row r="12" customFormat="false" ht="15" hidden="false" customHeight="false" outlineLevel="0" collapsed="false">
      <c r="A12" s="9" t="s">
        <v>19</v>
      </c>
      <c r="B12" s="10" t="n">
        <v>-1890.81</v>
      </c>
      <c r="C12" s="10" t="n">
        <v>-2191.02</v>
      </c>
      <c r="D12" s="10" t="n">
        <v>-2027.02</v>
      </c>
      <c r="E12" s="10" t="n">
        <v>-1750.33</v>
      </c>
      <c r="F12" s="10" t="n">
        <v>-1761.7</v>
      </c>
      <c r="G12" s="10" t="n">
        <v>-1916.26</v>
      </c>
      <c r="H12" s="10" t="n">
        <v>-1911.93</v>
      </c>
      <c r="I12" s="10" t="n">
        <v>-1711</v>
      </c>
      <c r="J12" s="10" t="n">
        <v>-1066.83</v>
      </c>
      <c r="K12" s="10" t="n">
        <v>-2056.63</v>
      </c>
      <c r="L12" s="10" t="n">
        <v>-2000</v>
      </c>
      <c r="M12" s="10" t="n">
        <v>-2000</v>
      </c>
      <c r="N12" s="10"/>
      <c r="O12" s="10" t="n">
        <f aca="false">SUM(B12:M12)</f>
        <v>-22283.53</v>
      </c>
    </row>
    <row r="13" customFormat="false" ht="15" hidden="false" customHeight="false" outlineLevel="0" collapsed="false">
      <c r="A13" s="9" t="s">
        <v>20</v>
      </c>
      <c r="B13" s="10" t="n">
        <v>-66.69</v>
      </c>
      <c r="C13" s="10" t="n">
        <v>-47.41</v>
      </c>
      <c r="D13" s="10" t="n">
        <v>-47.41</v>
      </c>
      <c r="E13" s="10" t="n">
        <v>-52.78</v>
      </c>
      <c r="F13" s="10" t="n">
        <v>-311.96</v>
      </c>
      <c r="G13" s="10" t="n">
        <v>-53.43</v>
      </c>
      <c r="H13" s="10" t="n">
        <v>-651.16</v>
      </c>
      <c r="I13" s="10" t="n">
        <v>-464.41</v>
      </c>
      <c r="J13" s="10" t="n">
        <v>-1172.41</v>
      </c>
      <c r="K13" s="10" t="n">
        <v>-292.51</v>
      </c>
      <c r="L13" s="10" t="n">
        <v>-150</v>
      </c>
      <c r="M13" s="10" t="n">
        <v>-150</v>
      </c>
      <c r="N13" s="10"/>
      <c r="O13" s="10" t="n">
        <f aca="false">SUM(B13:M13)</f>
        <v>-3460.17</v>
      </c>
    </row>
    <row r="14" customFormat="false" ht="15" hidden="false" customHeight="false" outlineLevel="0" collapsed="false">
      <c r="A14" s="9" t="s">
        <v>21</v>
      </c>
      <c r="B14" s="10" t="n">
        <v>-3675.44</v>
      </c>
      <c r="C14" s="10" t="n">
        <v>-5081.28</v>
      </c>
      <c r="D14" s="10" t="n">
        <v>-3857.15</v>
      </c>
      <c r="E14" s="10" t="n">
        <v>-3933.72</v>
      </c>
      <c r="F14" s="10" t="n">
        <v>-3633.04</v>
      </c>
      <c r="G14" s="10" t="n">
        <v>-3133.21</v>
      </c>
      <c r="H14" s="10" t="n">
        <v>-3658.34</v>
      </c>
      <c r="I14" s="10" t="n">
        <v>-5441.89</v>
      </c>
      <c r="J14" s="10" t="n">
        <v>-4891.67</v>
      </c>
      <c r="K14" s="10" t="n">
        <v>-5634.56</v>
      </c>
      <c r="L14" s="10" t="n">
        <v>-4500</v>
      </c>
      <c r="M14" s="10" t="n">
        <v>-5000</v>
      </c>
      <c r="N14" s="10"/>
      <c r="O14" s="10" t="n">
        <f aca="false">SUM(B14:M14)</f>
        <v>-52440.3</v>
      </c>
    </row>
    <row r="15" customFormat="false" ht="15" hidden="false" customHeight="false" outlineLevel="0" collapsed="false">
      <c r="A15" s="9" t="s">
        <v>22</v>
      </c>
      <c r="B15" s="10" t="n">
        <v>-11639.77</v>
      </c>
      <c r="C15" s="10"/>
      <c r="D15" s="10"/>
      <c r="E15" s="10"/>
      <c r="F15" s="10"/>
      <c r="G15" s="10"/>
      <c r="H15" s="10"/>
      <c r="I15" s="10" t="n">
        <v>-4071.58</v>
      </c>
      <c r="J15" s="10"/>
      <c r="K15" s="10"/>
      <c r="L15" s="10"/>
      <c r="M15" s="10"/>
      <c r="N15" s="10"/>
      <c r="O15" s="10" t="n">
        <f aca="false">SUM(B15:M15)</f>
        <v>-15711.35</v>
      </c>
    </row>
    <row r="16" customFormat="false" ht="1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customFormat="false" ht="15.75" hidden="false" customHeight="false" outlineLevel="0" collapsed="false">
      <c r="A17" s="9" t="s">
        <v>16</v>
      </c>
      <c r="B17" s="11" t="n">
        <f aca="false">SUM(B10:B15)</f>
        <v>-2987.88</v>
      </c>
      <c r="C17" s="11" t="n">
        <f aca="false">SUM(C10:C15)</f>
        <v>12754.64</v>
      </c>
      <c r="D17" s="11" t="n">
        <f aca="false">SUM(D10:D15)</f>
        <v>7983.66</v>
      </c>
      <c r="E17" s="11" t="n">
        <f aca="false">SUM(E10:E15)</f>
        <v>8862.96</v>
      </c>
      <c r="F17" s="11" t="n">
        <f aca="false">SUM(F10:F15)</f>
        <v>9313.61</v>
      </c>
      <c r="G17" s="11" t="n">
        <f aca="false">SUM(G10:G15)</f>
        <v>14230.82</v>
      </c>
      <c r="H17" s="11" t="n">
        <f aca="false">SUM(H10:H15)</f>
        <v>9427.11</v>
      </c>
      <c r="I17" s="11" t="n">
        <f aca="false">SUM(I10:I15)</f>
        <v>9828.92</v>
      </c>
      <c r="J17" s="11" t="n">
        <f aca="false">SUM(J10:J15)</f>
        <v>8415.62</v>
      </c>
      <c r="K17" s="11" t="n">
        <f aca="false">SUM(K10:K15)</f>
        <v>12979.85</v>
      </c>
      <c r="L17" s="11" t="n">
        <f aca="false">SUM(L10:L15)</f>
        <v>10950</v>
      </c>
      <c r="M17" s="11" t="n">
        <f aca="false">SUM(M10:M15)</f>
        <v>10450</v>
      </c>
      <c r="N17" s="11"/>
      <c r="O17" s="11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4"/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H6" s="4"/>
    </row>
    <row r="7" customFormat="false" ht="12.75" hidden="false" customHeight="false" outlineLevel="0" collapsed="false">
      <c r="H7" s="4"/>
    </row>
    <row r="8" customFormat="false" ht="15" hidden="false" customHeight="false" outlineLevel="0" collapsed="false">
      <c r="A8" s="5" t="s">
        <v>25</v>
      </c>
      <c r="B8" s="5"/>
      <c r="C8" s="5"/>
      <c r="D8" s="5"/>
      <c r="E8" s="5"/>
      <c r="F8" s="12" t="n">
        <v>262340</v>
      </c>
      <c r="G8" s="5"/>
      <c r="H8" s="10"/>
    </row>
    <row r="9" customFormat="false" ht="15" hidden="false" customHeight="false" outlineLevel="0" collapsed="false">
      <c r="A9" s="5" t="s">
        <v>26</v>
      </c>
      <c r="B9" s="5"/>
      <c r="C9" s="5"/>
      <c r="D9" s="5"/>
      <c r="E9" s="5"/>
      <c r="F9" s="13" t="n">
        <f aca="false">F8*-0.1</f>
        <v>-26234</v>
      </c>
      <c r="G9" s="5"/>
      <c r="H9" s="10"/>
    </row>
    <row r="10" customFormat="false" ht="15" hidden="false" customHeight="false" outlineLevel="0" collapsed="false">
      <c r="A10" s="5" t="s">
        <v>27</v>
      </c>
      <c r="B10" s="5"/>
      <c r="C10" s="5"/>
      <c r="D10" s="5"/>
      <c r="E10" s="5"/>
      <c r="F10" s="14" t="n">
        <v>3600</v>
      </c>
      <c r="G10" s="5"/>
      <c r="H10" s="10"/>
    </row>
    <row r="11" customFormat="false" ht="15" hidden="false" customHeight="false" outlineLevel="0" collapsed="false">
      <c r="A11" s="5"/>
      <c r="B11" s="5"/>
      <c r="C11" s="5"/>
      <c r="D11" s="5"/>
      <c r="E11" s="5"/>
      <c r="F11" s="12"/>
      <c r="G11" s="5"/>
      <c r="H11" s="10"/>
    </row>
    <row r="12" customFormat="false" ht="15.75" hidden="false" customHeight="false" outlineLevel="0" collapsed="false">
      <c r="A12" s="5"/>
      <c r="B12" s="15" t="s">
        <v>28</v>
      </c>
      <c r="C12" s="5"/>
      <c r="D12" s="5"/>
      <c r="E12" s="5"/>
      <c r="F12" s="12"/>
      <c r="G12" s="16" t="n">
        <f aca="false">SUM(F8:F10)</f>
        <v>239706</v>
      </c>
      <c r="H12" s="10"/>
    </row>
    <row r="13" customFormat="false" ht="15.75" hidden="false" customHeight="false" outlineLevel="0" collapsed="false">
      <c r="A13" s="5"/>
      <c r="B13" s="5"/>
      <c r="C13" s="5"/>
      <c r="D13" s="5"/>
      <c r="E13" s="5"/>
      <c r="F13" s="12"/>
      <c r="G13" s="15"/>
      <c r="H13" s="10"/>
    </row>
    <row r="14" customFormat="false" ht="15.75" hidden="false" customHeight="false" outlineLevel="0" collapsed="false">
      <c r="A14" s="5" t="s">
        <v>29</v>
      </c>
      <c r="B14" s="5"/>
      <c r="C14" s="5"/>
      <c r="D14" s="5"/>
      <c r="E14" s="5"/>
      <c r="F14" s="12" t="n">
        <f aca="false">4500*12</f>
        <v>54000</v>
      </c>
      <c r="G14" s="15"/>
      <c r="H14" s="10"/>
    </row>
    <row r="15" customFormat="false" ht="15.75" hidden="false" customHeight="false" outlineLevel="0" collapsed="false">
      <c r="A15" s="5" t="s">
        <v>30</v>
      </c>
      <c r="B15" s="5"/>
      <c r="C15" s="5"/>
      <c r="D15" s="5"/>
      <c r="E15" s="5"/>
      <c r="F15" s="17" t="n">
        <f aca="false">1800*12</f>
        <v>21600</v>
      </c>
      <c r="G15" s="15"/>
      <c r="H15" s="10"/>
    </row>
    <row r="16" customFormat="false" ht="15.75" hidden="false" customHeight="false" outlineLevel="0" collapsed="false">
      <c r="A16" s="5" t="s">
        <v>31</v>
      </c>
      <c r="B16" s="5"/>
      <c r="C16" s="5"/>
      <c r="D16" s="5"/>
      <c r="E16" s="5"/>
      <c r="F16" s="17" t="n">
        <f aca="false">260*52</f>
        <v>13520</v>
      </c>
      <c r="G16" s="18"/>
      <c r="H16" s="5"/>
    </row>
    <row r="17" customFormat="false" ht="15.75" hidden="false" customHeight="false" outlineLevel="0" collapsed="false">
      <c r="A17" s="5" t="s">
        <v>32</v>
      </c>
      <c r="B17" s="5"/>
      <c r="C17" s="5"/>
      <c r="D17" s="5"/>
      <c r="E17" s="5"/>
      <c r="F17" s="17" t="n">
        <f aca="false">280*52</f>
        <v>14560</v>
      </c>
      <c r="G17" s="15"/>
      <c r="H17" s="5"/>
    </row>
    <row r="18" customFormat="false" ht="15.75" hidden="false" customHeight="false" outlineLevel="0" collapsed="false">
      <c r="A18" s="5" t="s">
        <v>33</v>
      </c>
      <c r="B18" s="5"/>
      <c r="C18" s="5"/>
      <c r="D18" s="5"/>
      <c r="E18" s="5"/>
      <c r="F18" s="17" t="n">
        <v>1200</v>
      </c>
      <c r="G18" s="15"/>
      <c r="H18" s="5"/>
    </row>
    <row r="19" customFormat="false" ht="15.75" hidden="false" customHeight="false" outlineLevel="0" collapsed="false">
      <c r="A19" s="5" t="s">
        <v>34</v>
      </c>
      <c r="B19" s="5"/>
      <c r="C19" s="5"/>
      <c r="D19" s="5"/>
      <c r="E19" s="5"/>
      <c r="F19" s="17" t="n">
        <v>12000</v>
      </c>
      <c r="G19" s="15"/>
      <c r="H19" s="5"/>
    </row>
    <row r="20" customFormat="false" ht="15.75" hidden="false" customHeight="false" outlineLevel="0" collapsed="false">
      <c r="A20" s="5" t="s">
        <v>35</v>
      </c>
      <c r="B20" s="5"/>
      <c r="C20" s="5"/>
      <c r="D20" s="5"/>
      <c r="E20" s="5"/>
      <c r="F20" s="19" t="n">
        <v>4000</v>
      </c>
      <c r="G20" s="15"/>
      <c r="H20" s="5"/>
    </row>
    <row r="21" customFormat="false" ht="15.75" hidden="false" customHeight="false" outlineLevel="0" collapsed="false">
      <c r="A21" s="5"/>
      <c r="B21" s="5"/>
      <c r="C21" s="5"/>
      <c r="D21" s="5"/>
      <c r="E21" s="5"/>
      <c r="F21" s="17"/>
      <c r="G21" s="15"/>
      <c r="H21" s="5"/>
    </row>
    <row r="22" customFormat="false" ht="15.75" hidden="false" customHeight="false" outlineLevel="0" collapsed="false">
      <c r="A22" s="5"/>
      <c r="B22" s="15" t="s">
        <v>36</v>
      </c>
      <c r="C22" s="5"/>
      <c r="D22" s="5"/>
      <c r="E22" s="5"/>
      <c r="F22" s="17"/>
      <c r="G22" s="20" t="n">
        <f aca="false">SUM(F14:F20)</f>
        <v>120880</v>
      </c>
      <c r="H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15"/>
      <c r="H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15"/>
      <c r="H24" s="5"/>
    </row>
    <row r="25" customFormat="false" ht="16.5" hidden="false" customHeight="false" outlineLevel="0" collapsed="false">
      <c r="A25" s="5"/>
      <c r="B25" s="15" t="s">
        <v>37</v>
      </c>
      <c r="C25" s="5"/>
      <c r="D25" s="5"/>
      <c r="E25" s="5"/>
      <c r="F25" s="5"/>
      <c r="G25" s="21" t="n">
        <f aca="false">G12-G22</f>
        <v>118826</v>
      </c>
      <c r="H25" s="5"/>
    </row>
    <row r="26" customFormat="false" ht="15.75" hidden="false" customHeight="false" outlineLevel="0" collapsed="false">
      <c r="A26" s="10"/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22"/>
      <c r="B27" s="5"/>
      <c r="C27" s="5"/>
      <c r="D27" s="5"/>
      <c r="E27" s="5"/>
      <c r="F27" s="5"/>
      <c r="G27" s="5"/>
      <c r="H27" s="5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AB2" activePane="bottomRight" state="frozen"/>
      <selection pane="topLeft" activeCell="A1" activeCellId="0" sqref="A1"/>
      <selection pane="topRight" activeCell="AB1" activeCellId="0" sqref="AB1"/>
      <selection pane="bottomLeft" activeCell="A2" activeCellId="0" sqref="A2"/>
      <selection pane="bottomRight" activeCell="AL6" activeCellId="0" sqref="A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4" min="23" style="0" width="10.13"/>
    <col collapsed="false" customWidth="true" hidden="false" outlineLevel="0" max="35" min="35" style="0" width="4.56"/>
    <col collapsed="false" customWidth="true" hidden="false" outlineLevel="0" max="39" min="39" style="0" width="4.28"/>
  </cols>
  <sheetData>
    <row r="1" customFormat="false" ht="39.7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X1" s="0" t="s">
        <v>55</v>
      </c>
      <c r="Y1" s="0" t="s">
        <v>56</v>
      </c>
      <c r="Z1" s="0" t="s">
        <v>57</v>
      </c>
      <c r="AA1" s="24" t="s">
        <v>58</v>
      </c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  <c r="AJ1" s="24" t="s">
        <v>63</v>
      </c>
      <c r="AK1" s="24" t="s">
        <v>64</v>
      </c>
      <c r="AL1" s="0" t="s">
        <v>54</v>
      </c>
      <c r="AN1" s="24" t="s">
        <v>65</v>
      </c>
      <c r="AO1" s="24" t="s">
        <v>64</v>
      </c>
      <c r="AP1" s="0" t="s">
        <v>54</v>
      </c>
    </row>
    <row r="2" customFormat="false" ht="12.75" hidden="false" customHeight="false" outlineLevel="0" collapsed="false">
      <c r="F2" s="0" t="s">
        <v>66</v>
      </c>
      <c r="M2" s="0" t="s">
        <v>67</v>
      </c>
      <c r="P2" s="0" t="s">
        <v>68</v>
      </c>
      <c r="X2" s="0" t="s">
        <v>69</v>
      </c>
    </row>
    <row r="3" customFormat="false" ht="12.75" hidden="false" customHeight="false" outlineLevel="0" collapsed="false">
      <c r="A3" s="0" t="s">
        <v>70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L3" s="0" t="s">
        <v>70</v>
      </c>
      <c r="M3" s="0" t="n">
        <v>82.65</v>
      </c>
      <c r="O3" s="25" t="s">
        <v>70</v>
      </c>
      <c r="P3" s="0" t="n">
        <v>133.61</v>
      </c>
      <c r="R3" s="0" t="s">
        <v>70</v>
      </c>
      <c r="S3" s="0" t="n">
        <v>154.16</v>
      </c>
      <c r="W3" s="0" t="s">
        <v>70</v>
      </c>
      <c r="Y3" s="0" t="n">
        <v>188.69</v>
      </c>
      <c r="Z3" s="0" t="n">
        <v>28.38</v>
      </c>
      <c r="AB3" s="0" t="n">
        <v>202.82</v>
      </c>
      <c r="AF3" s="0" t="n">
        <v>211.26</v>
      </c>
      <c r="AJ3" s="0" t="n">
        <v>187.25</v>
      </c>
      <c r="AN3" s="0" t="n">
        <v>236.2</v>
      </c>
    </row>
    <row r="4" customFormat="false" ht="12.75" hidden="false" customHeight="false" outlineLevel="0" collapsed="false">
      <c r="A4" s="0" t="s">
        <v>71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L4" s="0" t="s">
        <v>71</v>
      </c>
      <c r="M4" s="0" t="n">
        <v>604.88</v>
      </c>
      <c r="O4" s="0" t="s">
        <v>71</v>
      </c>
      <c r="P4" s="0" t="n">
        <v>731.19</v>
      </c>
      <c r="R4" s="0" t="s">
        <v>71</v>
      </c>
      <c r="S4" s="0" t="n">
        <v>648.55</v>
      </c>
      <c r="W4" s="0" t="s">
        <v>71</v>
      </c>
      <c r="Y4" s="0" t="n">
        <v>925.3</v>
      </c>
      <c r="Z4" s="0" t="n">
        <v>20.63</v>
      </c>
      <c r="AB4" s="0" t="n">
        <v>907.57</v>
      </c>
      <c r="AF4" s="0" t="n">
        <v>704.63</v>
      </c>
      <c r="AJ4" s="0" t="n">
        <v>748.07</v>
      </c>
      <c r="AN4" s="0" t="n">
        <v>900</v>
      </c>
    </row>
    <row r="5" customFormat="false" ht="12.75" hidden="false" customHeight="false" outlineLevel="0" collapsed="false">
      <c r="A5" s="0" t="s">
        <v>72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L5" s="0" t="s">
        <v>72</v>
      </c>
      <c r="M5" s="0" t="n">
        <v>95.4</v>
      </c>
      <c r="O5" s="0" t="s">
        <v>72</v>
      </c>
      <c r="P5" s="0" t="n">
        <v>97.09</v>
      </c>
      <c r="R5" s="0" t="s">
        <v>72</v>
      </c>
      <c r="S5" s="0" t="n">
        <v>135.68</v>
      </c>
      <c r="W5" s="0" t="s">
        <v>72</v>
      </c>
      <c r="Y5" s="0" t="n">
        <v>120.45</v>
      </c>
      <c r="Z5" s="0" t="n">
        <v>18.74</v>
      </c>
      <c r="AB5" s="0" t="n">
        <v>142.87</v>
      </c>
      <c r="AF5" s="0" t="n">
        <v>75.98</v>
      </c>
      <c r="AJ5" s="0" t="n">
        <v>111.73</v>
      </c>
      <c r="AN5" s="0" t="n">
        <v>224.77</v>
      </c>
    </row>
    <row r="6" customFormat="false" ht="12.75" hidden="false" customHeight="false" outlineLevel="0" collapsed="false">
      <c r="A6" s="0" t="s">
        <v>73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L6" s="0" t="s">
        <v>73</v>
      </c>
      <c r="M6" s="0" t="n">
        <v>33.66</v>
      </c>
      <c r="O6" s="0" t="s">
        <v>73</v>
      </c>
      <c r="P6" s="0" t="n">
        <v>34.58</v>
      </c>
      <c r="R6" s="0" t="s">
        <v>73</v>
      </c>
      <c r="S6" s="0" t="n">
        <v>37.91</v>
      </c>
      <c r="U6" s="0" t="n">
        <f aca="false">IF((S6-$X6)&lt;0,0,S6-$X6)</f>
        <v>0</v>
      </c>
      <c r="W6" s="0" t="s">
        <v>73</v>
      </c>
      <c r="X6" s="0" t="n">
        <v>100</v>
      </c>
      <c r="Y6" s="0" t="n">
        <v>88.54</v>
      </c>
      <c r="Z6" s="0" t="n">
        <v>17.45</v>
      </c>
      <c r="AA6" s="0" t="n">
        <f aca="false">IF((Y6-$X$6)&lt;0,0,Y6-$X$6)</f>
        <v>0</v>
      </c>
      <c r="AB6" s="0" t="n">
        <v>109.95</v>
      </c>
      <c r="AF6" s="0" t="n">
        <v>89.63</v>
      </c>
      <c r="AJ6" s="0" t="n">
        <v>58.64</v>
      </c>
      <c r="AL6" s="0" t="n">
        <f aca="false">IF((AJ6-$X$6)&lt;0,0,AJ6-$X$6)</f>
        <v>0</v>
      </c>
      <c r="AN6" s="0" t="n">
        <v>117.54</v>
      </c>
      <c r="AP6" s="0" t="n">
        <f aca="false">IF((AN6-$X$6)&lt;0,0,AN6-$X$6)</f>
        <v>17.54</v>
      </c>
    </row>
    <row r="7" customFormat="false" ht="12.75" hidden="false" customHeight="false" outlineLevel="0" collapsed="false">
      <c r="A7" s="0" t="s">
        <v>74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L7" s="0" t="s">
        <v>74</v>
      </c>
      <c r="M7" s="0" t="n">
        <v>51.54</v>
      </c>
      <c r="O7" s="0" t="s">
        <v>74</v>
      </c>
      <c r="P7" s="0" t="n">
        <v>63.09</v>
      </c>
      <c r="R7" s="0" t="s">
        <v>74</v>
      </c>
      <c r="S7" s="0" t="n">
        <v>70.77</v>
      </c>
      <c r="U7" s="0" t="n">
        <f aca="false">IF((S7-$X7)&lt;0,0,S7-$X7)</f>
        <v>10.77</v>
      </c>
      <c r="W7" s="0" t="s">
        <v>74</v>
      </c>
      <c r="X7" s="0" t="n">
        <v>60</v>
      </c>
      <c r="Y7" s="0" t="n">
        <v>70.54</v>
      </c>
      <c r="Z7" s="0" t="n">
        <v>13.63</v>
      </c>
      <c r="AA7" s="0" t="n">
        <f aca="false">IF((Y7-X7)&lt;0,0,Y7-X7)</f>
        <v>10.54</v>
      </c>
      <c r="AB7" s="0" t="n">
        <v>78.84</v>
      </c>
      <c r="AF7" s="0" t="n">
        <v>64.05</v>
      </c>
      <c r="AJ7" s="0" t="n">
        <v>59.45</v>
      </c>
      <c r="AL7" s="0" t="n">
        <f aca="false">IF((AJ7-$X$6)&lt;0,0,AJ7-$X$6)</f>
        <v>0</v>
      </c>
      <c r="AN7" s="0" t="n">
        <v>71.45</v>
      </c>
      <c r="AP7" s="0" t="n">
        <f aca="false">IF((AN7-$X$6)&lt;0,0,AN7-$X$6)</f>
        <v>0</v>
      </c>
    </row>
    <row r="8" customFormat="false" ht="12.75" hidden="false" customHeight="false" outlineLevel="0" collapsed="false">
      <c r="A8" s="0" t="s">
        <v>75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L8" s="0" t="s">
        <v>75</v>
      </c>
      <c r="M8" s="0" t="n">
        <v>38.87</v>
      </c>
      <c r="O8" s="0" t="s">
        <v>75</v>
      </c>
      <c r="P8" s="0" t="n">
        <v>32.65</v>
      </c>
      <c r="R8" s="0" t="s">
        <v>75</v>
      </c>
      <c r="S8" s="0" t="n">
        <v>53.32</v>
      </c>
      <c r="U8" s="0" t="n">
        <f aca="false">IF((S8-$X8)&lt;0,0,S8-$X8)</f>
        <v>0</v>
      </c>
      <c r="W8" s="0" t="s">
        <v>75</v>
      </c>
      <c r="X8" s="0" t="n">
        <v>60</v>
      </c>
      <c r="Y8" s="0" t="n">
        <v>33.84</v>
      </c>
      <c r="AA8" s="0" t="n">
        <f aca="false">IF((Y8-X8)&lt;0,0,Y8-X8)</f>
        <v>0</v>
      </c>
      <c r="AB8" s="0" t="n">
        <v>60.64</v>
      </c>
      <c r="AF8" s="0" t="n">
        <v>47.85</v>
      </c>
      <c r="AJ8" s="0" t="n">
        <v>32.63</v>
      </c>
      <c r="AL8" s="0" t="n">
        <f aca="false">IF((AJ8-$X$6)&lt;0,0,AJ8-$X$6)</f>
        <v>0</v>
      </c>
      <c r="AN8" s="0" t="n">
        <v>65.82</v>
      </c>
      <c r="AP8" s="0" t="n">
        <f aca="false">IF((AN8-$X$6)&lt;0,0,AN8-$X$6)</f>
        <v>0</v>
      </c>
    </row>
    <row r="9" customFormat="false" ht="12.75" hidden="false" customHeight="false" outlineLevel="0" collapsed="false">
      <c r="A9" s="0" t="s">
        <v>76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L9" s="0" t="s">
        <v>76</v>
      </c>
      <c r="M9" s="0" t="n">
        <v>25.77</v>
      </c>
      <c r="O9" s="0" t="s">
        <v>76</v>
      </c>
      <c r="P9" s="0" t="n">
        <v>27.96</v>
      </c>
      <c r="R9" s="0" t="s">
        <v>76</v>
      </c>
      <c r="S9" s="0" t="n">
        <v>30.48</v>
      </c>
      <c r="U9" s="0" t="n">
        <f aca="false">IF((S9-$X9)&lt;0,0,S9-$X9)</f>
        <v>0</v>
      </c>
      <c r="W9" s="0" t="s">
        <v>77</v>
      </c>
      <c r="X9" s="0" t="n">
        <v>60</v>
      </c>
      <c r="Y9" s="0" t="n">
        <v>102.1</v>
      </c>
      <c r="Z9" s="0" t="n">
        <f aca="false">SUM(Z3:Z7)</f>
        <v>98.83</v>
      </c>
      <c r="AA9" s="0" t="n">
        <f aca="false">IF((Y9-X9)&lt;0,0,Y9-X9)</f>
        <v>42.1</v>
      </c>
      <c r="AB9" s="0" t="n">
        <v>98.5</v>
      </c>
      <c r="AF9" s="0" t="n">
        <v>69.38</v>
      </c>
      <c r="AJ9" s="0" t="n">
        <v>30.31</v>
      </c>
      <c r="AL9" s="0" t="n">
        <f aca="false">IF((AJ9-$X$6)&lt;0,0,AJ9-$X$6)</f>
        <v>0</v>
      </c>
      <c r="AN9" s="0" t="n">
        <v>29.87</v>
      </c>
      <c r="AP9" s="0" t="n">
        <f aca="false">IF((AN9-$X$6)&lt;0,0,AN9-$X$6)</f>
        <v>0</v>
      </c>
    </row>
    <row r="10" customFormat="false" ht="12.75" hidden="false" customHeight="false" outlineLevel="0" collapsed="false">
      <c r="A10" s="0" t="s">
        <v>78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L10" s="0" t="s">
        <v>78</v>
      </c>
      <c r="M10" s="0" t="n">
        <v>50.35</v>
      </c>
      <c r="O10" s="0" t="s">
        <v>78</v>
      </c>
      <c r="P10" s="0" t="n">
        <v>63.14</v>
      </c>
      <c r="R10" s="0" t="s">
        <v>78</v>
      </c>
      <c r="S10" s="0" t="n">
        <v>93.9</v>
      </c>
      <c r="U10" s="0" t="n">
        <f aca="false">IF((S10-$X10)&lt;0,0,S10-$X10)</f>
        <v>33.9</v>
      </c>
      <c r="W10" s="0" t="s">
        <v>79</v>
      </c>
      <c r="X10" s="0" t="n">
        <v>60</v>
      </c>
      <c r="Y10" s="0" t="n">
        <v>67.65</v>
      </c>
      <c r="AA10" s="0" t="n">
        <f aca="false">IF((Y10-X10)&lt;0,0,Y10-X10)</f>
        <v>7.65000000000001</v>
      </c>
      <c r="AB10" s="0" t="n">
        <v>95.09</v>
      </c>
      <c r="AF10" s="0" t="n">
        <v>57.17</v>
      </c>
      <c r="AJ10" s="0" t="n">
        <v>58.7</v>
      </c>
      <c r="AL10" s="0" t="n">
        <f aca="false">IF((AJ10-$X$6)&lt;0,0,AJ10-$X$6)</f>
        <v>0</v>
      </c>
      <c r="AN10" s="0" t="n">
        <v>98.71</v>
      </c>
      <c r="AP10" s="0" t="n">
        <f aca="false">IF((AN10-$X$6)&lt;0,0,AN10-$X$6)</f>
        <v>0</v>
      </c>
    </row>
    <row r="11" customFormat="false" ht="12.75" hidden="false" customHeight="false" outlineLevel="0" collapsed="false">
      <c r="A11" s="0" t="s">
        <v>80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L11" s="0" t="s">
        <v>80</v>
      </c>
      <c r="M11" s="0" t="n">
        <v>33.34</v>
      </c>
      <c r="O11" s="0" t="s">
        <v>80</v>
      </c>
      <c r="P11" s="0" t="n">
        <v>42.67</v>
      </c>
      <c r="R11" s="0" t="s">
        <v>80</v>
      </c>
      <c r="S11" s="0" t="n">
        <v>43.36</v>
      </c>
      <c r="U11" s="0" t="n">
        <f aca="false">IF((S11-$X11)&lt;0,0,S11-$X11)</f>
        <v>0</v>
      </c>
      <c r="W11" s="0" t="s">
        <v>80</v>
      </c>
      <c r="X11" s="0" t="n">
        <v>60</v>
      </c>
      <c r="Y11" s="0" t="n">
        <v>57.81</v>
      </c>
      <c r="AA11" s="0" t="n">
        <f aca="false">IF((Y11-X11)&lt;0,0,Y11-X11)</f>
        <v>0</v>
      </c>
      <c r="AB11" s="0" t="n">
        <v>77.22</v>
      </c>
      <c r="AF11" s="0" t="n">
        <v>61.8</v>
      </c>
      <c r="AJ11" s="0" t="n">
        <v>51.57</v>
      </c>
      <c r="AL11" s="0" t="n">
        <f aca="false">IF((AJ11-$X$6)&lt;0,0,AJ11-$X$6)</f>
        <v>0</v>
      </c>
      <c r="AN11" s="0" t="n">
        <v>78.08</v>
      </c>
      <c r="AP11" s="0" t="n">
        <f aca="false">IF((AN11-$X$6)&lt;0,0,AN11-$X$6)</f>
        <v>0</v>
      </c>
    </row>
    <row r="12" customFormat="false" ht="12.75" hidden="false" customHeight="false" outlineLevel="0" collapsed="false">
      <c r="A12" s="0" t="s">
        <v>81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L12" s="0" t="s">
        <v>81</v>
      </c>
      <c r="M12" s="0" t="n">
        <v>17.39</v>
      </c>
      <c r="O12" s="0" t="s">
        <v>81</v>
      </c>
      <c r="P12" s="0" t="n">
        <v>17.72</v>
      </c>
      <c r="R12" s="0" t="s">
        <v>81</v>
      </c>
      <c r="S12" s="0" t="n">
        <v>17.36</v>
      </c>
      <c r="U12" s="0" t="n">
        <f aca="false">IF((S12-$X12)&lt;0,0,S12-$X12)</f>
        <v>0</v>
      </c>
      <c r="W12" s="0" t="s">
        <v>81</v>
      </c>
      <c r="X12" s="0" t="n">
        <v>80</v>
      </c>
      <c r="Y12" s="0" t="n">
        <v>16.8</v>
      </c>
      <c r="AA12" s="0" t="n">
        <f aca="false">IF((Y12-X12)&lt;0,0,Y12-X12)</f>
        <v>0</v>
      </c>
      <c r="AB12" s="26" t="n">
        <v>17</v>
      </c>
      <c r="AF12" s="0" t="n">
        <v>17.51</v>
      </c>
      <c r="AJ12" s="0" t="n">
        <v>17.3</v>
      </c>
      <c r="AL12" s="0" t="n">
        <f aca="false">IF((AJ12-$X$6)&lt;0,0,AJ12-$X$6)</f>
        <v>0</v>
      </c>
      <c r="AN12" s="0" t="n">
        <v>23.12</v>
      </c>
      <c r="AP12" s="0" t="n">
        <f aca="false">IF((AN12-$X$6)&lt;0,0,AN12-$X$6)</f>
        <v>0</v>
      </c>
    </row>
    <row r="13" customFormat="false" ht="12.75" hidden="false" customHeight="false" outlineLevel="0" collapsed="false">
      <c r="A13" s="0" t="s">
        <v>82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L13" s="0" t="s">
        <v>82</v>
      </c>
      <c r="M13" s="0" t="n">
        <v>43.33</v>
      </c>
      <c r="O13" s="0" t="s">
        <v>82</v>
      </c>
      <c r="P13" s="0" t="n">
        <v>55.92</v>
      </c>
      <c r="R13" s="0" t="s">
        <v>82</v>
      </c>
      <c r="S13" s="0" t="n">
        <v>71.22</v>
      </c>
      <c r="U13" s="0" t="n">
        <f aca="false">IF((S13-$X13)&lt;0,0,S13-$X13)</f>
        <v>0</v>
      </c>
      <c r="W13" s="0" t="s">
        <v>82</v>
      </c>
      <c r="X13" s="0" t="n">
        <v>80</v>
      </c>
      <c r="Y13" s="0" t="n">
        <v>63.85</v>
      </c>
      <c r="AA13" s="0" t="n">
        <f aca="false">IF((Y13-X13)&lt;0,0,Y13-X13)</f>
        <v>0</v>
      </c>
      <c r="AB13" s="0" t="n">
        <v>50.35</v>
      </c>
      <c r="AF13" s="0" t="n">
        <v>43.93</v>
      </c>
      <c r="AJ13" s="0" t="n">
        <v>29.43</v>
      </c>
      <c r="AL13" s="0" t="n">
        <f aca="false">IF((AJ13-$X$6)&lt;0,0,AJ13-$X$6)</f>
        <v>0</v>
      </c>
      <c r="AN13" s="0" t="n">
        <v>30.37</v>
      </c>
      <c r="AP13" s="0" t="n">
        <f aca="false">IF((AN13-$X$6)&lt;0,0,AN13-$X$6)</f>
        <v>0</v>
      </c>
    </row>
    <row r="14" customFormat="false" ht="12.75" hidden="false" customHeight="false" outlineLevel="0" collapsed="false">
      <c r="A14" s="0" t="s">
        <v>83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L14" s="0" t="s">
        <v>83</v>
      </c>
      <c r="M14" s="0" t="n">
        <v>51.58</v>
      </c>
      <c r="O14" s="0" t="s">
        <v>83</v>
      </c>
      <c r="P14" s="0" t="n">
        <v>55.76</v>
      </c>
      <c r="R14" s="0" t="s">
        <v>83</v>
      </c>
      <c r="S14" s="0" t="n">
        <v>63.8</v>
      </c>
      <c r="U14" s="0" t="n">
        <f aca="false">IF((S14-$X14)&lt;0,0,S14-$X14)</f>
        <v>0</v>
      </c>
      <c r="W14" s="0" t="s">
        <v>83</v>
      </c>
      <c r="X14" s="0" t="n">
        <v>80</v>
      </c>
      <c r="Y14" s="0" t="n">
        <v>79.48</v>
      </c>
      <c r="AA14" s="0" t="n">
        <f aca="false">IF((Y14-X14)&lt;0,0,Y14-X14)</f>
        <v>0</v>
      </c>
      <c r="AB14" s="0" t="n">
        <v>104.42</v>
      </c>
      <c r="AF14" s="0" t="n">
        <v>94.84</v>
      </c>
      <c r="AJ14" s="0" t="n">
        <v>55.32</v>
      </c>
      <c r="AL14" s="0" t="n">
        <f aca="false">IF((AJ14-$X$6)&lt;0,0,AJ14-$X$6)</f>
        <v>0</v>
      </c>
      <c r="AN14" s="0" t="n">
        <v>86.15</v>
      </c>
      <c r="AP14" s="0" t="n">
        <f aca="false">IF((AN14-$X$6)&lt;0,0,AN14-$X$6)</f>
        <v>0</v>
      </c>
    </row>
    <row r="15" customFormat="false" ht="14.1" hidden="false" customHeight="true" outlineLevel="0" collapsed="false">
      <c r="A15" s="0" t="s">
        <v>84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L15" s="0" t="s">
        <v>84</v>
      </c>
      <c r="M15" s="0" t="n">
        <v>32.53</v>
      </c>
      <c r="O15" s="0" t="s">
        <v>84</v>
      </c>
      <c r="P15" s="0" t="n">
        <v>60.67</v>
      </c>
      <c r="R15" s="0" t="s">
        <v>84</v>
      </c>
      <c r="S15" s="0" t="n">
        <v>83.88</v>
      </c>
      <c r="U15" s="0" t="n">
        <f aca="false">IF((S15-$X15)&lt;0,0,S15-$X15)</f>
        <v>3.88</v>
      </c>
      <c r="W15" s="0" t="s">
        <v>84</v>
      </c>
      <c r="X15" s="0" t="n">
        <v>80</v>
      </c>
      <c r="Y15" s="0" t="n">
        <v>66.04</v>
      </c>
      <c r="AA15" s="0" t="n">
        <f aca="false">IF((Y15-X15)&lt;0,0,Y15-X15)</f>
        <v>0</v>
      </c>
      <c r="AB15" s="0" t="n">
        <v>76.78</v>
      </c>
      <c r="AF15" s="0" t="n">
        <v>46.5</v>
      </c>
      <c r="AJ15" s="0" t="n">
        <v>41.5</v>
      </c>
      <c r="AL15" s="0" t="n">
        <f aca="false">IF((AJ15-$X$6)&lt;0,0,AJ15-$X$6)</f>
        <v>0</v>
      </c>
      <c r="AN15" s="0" t="n">
        <v>42.81</v>
      </c>
      <c r="AP15" s="0" t="n">
        <f aca="false">IF((AN15-$X$6)&lt;0,0,AN15-$X$6)</f>
        <v>0</v>
      </c>
    </row>
    <row r="16" customFormat="false" ht="14.1" hidden="false" customHeight="true" outlineLevel="0" collapsed="false">
      <c r="A16" s="0" t="s">
        <v>85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L16" s="0" t="s">
        <v>85</v>
      </c>
      <c r="M16" s="0" t="n">
        <v>34.73</v>
      </c>
      <c r="O16" s="0" t="s">
        <v>85</v>
      </c>
      <c r="P16" s="0" t="n">
        <v>42.13</v>
      </c>
      <c r="R16" s="0" t="s">
        <v>85</v>
      </c>
      <c r="S16" s="0" t="n">
        <v>56.2</v>
      </c>
      <c r="U16" s="0" t="n">
        <f aca="false">IF((S16-$X16)&lt;0,0,S16-$X16)</f>
        <v>0</v>
      </c>
      <c r="W16" s="0" t="s">
        <v>85</v>
      </c>
      <c r="X16" s="0" t="n">
        <v>80</v>
      </c>
      <c r="Y16" s="0" t="n">
        <v>66.42</v>
      </c>
      <c r="AA16" s="0" t="n">
        <f aca="false">IF((Y16-X16)&lt;0,0,Y16-X16)</f>
        <v>0</v>
      </c>
      <c r="AB16" s="0" t="n">
        <v>103.06</v>
      </c>
      <c r="AF16" s="0" t="n">
        <v>103.58</v>
      </c>
      <c r="AJ16" s="0" t="n">
        <v>49.51</v>
      </c>
      <c r="AL16" s="0" t="n">
        <f aca="false">IF((AJ16-$X$6)&lt;0,0,AJ16-$X$6)</f>
        <v>0</v>
      </c>
      <c r="AN16" s="0" t="n">
        <v>111.79</v>
      </c>
      <c r="AP16" s="0" t="n">
        <f aca="false">IF((AN16-$X$6)&lt;0,0,AN16-$X$6)</f>
        <v>11.79</v>
      </c>
    </row>
    <row r="17" customFormat="false" ht="14.1" hidden="false" customHeight="true" outlineLevel="0" collapsed="false">
      <c r="A17" s="0" t="s">
        <v>86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L17" s="0" t="s">
        <v>86</v>
      </c>
      <c r="M17" s="0" t="n">
        <v>54</v>
      </c>
      <c r="O17" s="0" t="s">
        <v>86</v>
      </c>
      <c r="P17" s="0" t="n">
        <v>79.31</v>
      </c>
      <c r="R17" s="0" t="s">
        <v>86</v>
      </c>
      <c r="S17" s="0" t="n">
        <v>130.77</v>
      </c>
      <c r="U17" s="0" t="n">
        <f aca="false">IF((S17-$X17)&lt;0,0,S17-$X17)</f>
        <v>30.77</v>
      </c>
      <c r="W17" s="0" t="s">
        <v>86</v>
      </c>
      <c r="X17" s="0" t="n">
        <v>100</v>
      </c>
      <c r="Y17" s="0" t="n">
        <v>163.17</v>
      </c>
      <c r="AA17" s="0" t="n">
        <f aca="false">IF((Y17-X17)&lt;0,0,Y17-X17)</f>
        <v>63.17</v>
      </c>
      <c r="AB17" s="0" t="n">
        <v>194.98</v>
      </c>
      <c r="AF17" s="0" t="n">
        <v>132.25</v>
      </c>
      <c r="AJ17" s="0" t="n">
        <v>84.27</v>
      </c>
      <c r="AL17" s="0" t="n">
        <f aca="false">IF((AJ17-$X$6)&lt;0,0,AJ17-$X$6)</f>
        <v>0</v>
      </c>
      <c r="AN17" s="0" t="n">
        <v>174.57</v>
      </c>
      <c r="AP17" s="0" t="n">
        <f aca="false">IF((AN17-$X$6)&lt;0,0,AN17-$X$6)</f>
        <v>74.57</v>
      </c>
    </row>
    <row r="18" customFormat="false" ht="14.1" hidden="false" customHeight="true" outlineLevel="0" collapsed="false">
      <c r="A18" s="0" t="s">
        <v>87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L18" s="0" t="s">
        <v>87</v>
      </c>
      <c r="M18" s="0" t="n">
        <v>37.52</v>
      </c>
      <c r="O18" s="0" t="s">
        <v>87</v>
      </c>
      <c r="P18" s="0" t="n">
        <v>48.05</v>
      </c>
      <c r="R18" s="0" t="s">
        <v>87</v>
      </c>
      <c r="S18" s="0" t="n">
        <v>64.36</v>
      </c>
      <c r="U18" s="0" t="n">
        <f aca="false">IF((S18-$X18)&lt;0,0,S18-$X18)</f>
        <v>0</v>
      </c>
      <c r="W18" s="0" t="s">
        <v>87</v>
      </c>
      <c r="X18" s="0" t="n">
        <v>80</v>
      </c>
      <c r="Y18" s="0" t="n">
        <v>76.19</v>
      </c>
      <c r="AA18" s="0" t="n">
        <f aca="false">IF((Y18-X18)&lt;0,0,Y18-X18)</f>
        <v>0</v>
      </c>
      <c r="AB18" s="0" t="n">
        <v>82.31</v>
      </c>
      <c r="AF18" s="0" t="n">
        <v>77.94</v>
      </c>
      <c r="AJ18" s="0" t="n">
        <v>57.14</v>
      </c>
      <c r="AL18" s="0" t="n">
        <f aca="false">IF((AJ18-$X$6)&lt;0,0,AJ18-$X$6)</f>
        <v>0</v>
      </c>
      <c r="AN18" s="0" t="n">
        <v>59.32</v>
      </c>
      <c r="AP18" s="0" t="n">
        <f aca="false">IF((AN18-$X$6)&lt;0,0,AN18-$X$6)</f>
        <v>0</v>
      </c>
    </row>
    <row r="19" customFormat="false" ht="14.1" hidden="false" customHeight="true" outlineLevel="0" collapsed="false">
      <c r="A19" s="0" t="s">
        <v>88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L19" s="0" t="s">
        <v>88</v>
      </c>
      <c r="M19" s="0" t="n">
        <v>76.6</v>
      </c>
      <c r="O19" s="0" t="s">
        <v>88</v>
      </c>
      <c r="P19" s="0" t="n">
        <v>99.46</v>
      </c>
      <c r="R19" s="0" t="s">
        <v>88</v>
      </c>
      <c r="S19" s="0" t="n">
        <v>121.37</v>
      </c>
      <c r="U19" s="0" t="n">
        <f aca="false">IF((S19-$X19)&lt;0,0,S19-$X19)</f>
        <v>21.37</v>
      </c>
      <c r="W19" s="0" t="s">
        <v>88</v>
      </c>
      <c r="X19" s="0" t="n">
        <v>100</v>
      </c>
      <c r="Y19" s="0" t="n">
        <v>125.12</v>
      </c>
      <c r="AA19" s="0" t="n">
        <f aca="false">IF((Y19-X19)&lt;0,0,Y19-X19)</f>
        <v>25.12</v>
      </c>
      <c r="AB19" s="0" t="n">
        <v>144.46</v>
      </c>
      <c r="AF19" s="0" t="n">
        <v>102.16</v>
      </c>
      <c r="AJ19" s="0" t="n">
        <v>83.08</v>
      </c>
      <c r="AL19" s="0" t="n">
        <f aca="false">IF((AJ19-$X$6)&lt;0,0,AJ19-$X$6)</f>
        <v>0</v>
      </c>
      <c r="AN19" s="0" t="n">
        <v>62.82</v>
      </c>
      <c r="AP19" s="0" t="n">
        <f aca="false">IF((AN19-$X$6)&lt;0,0,AN19-$X$6)</f>
        <v>0</v>
      </c>
    </row>
    <row r="20" customFormat="false" ht="14.1" hidden="false" customHeight="true" outlineLevel="0" collapsed="false">
      <c r="A20" s="0" t="s">
        <v>89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L20" s="0" t="s">
        <v>89</v>
      </c>
      <c r="M20" s="0" t="n">
        <v>58.57</v>
      </c>
      <c r="O20" s="0" t="s">
        <v>89</v>
      </c>
      <c r="P20" s="0" t="n">
        <v>58.83</v>
      </c>
      <c r="R20" s="0" t="s">
        <v>89</v>
      </c>
      <c r="S20" s="0" t="n">
        <v>75.33</v>
      </c>
      <c r="U20" s="0" t="n">
        <f aca="false">IF((S20-$X20)&lt;0,0,S20-$X20)</f>
        <v>0</v>
      </c>
      <c r="W20" s="0" t="s">
        <v>89</v>
      </c>
      <c r="X20" s="0" t="n">
        <v>100</v>
      </c>
      <c r="Y20" s="0" t="n">
        <v>80.44</v>
      </c>
      <c r="AA20" s="0" t="n">
        <f aca="false">IF((Y20-X20)&lt;0,0,Y20-X20)</f>
        <v>0</v>
      </c>
      <c r="AB20" s="27" t="n">
        <v>141.32</v>
      </c>
      <c r="AF20" s="0" t="n">
        <v>101.26</v>
      </c>
      <c r="AJ20" s="0" t="n">
        <v>86.71</v>
      </c>
      <c r="AL20" s="0" t="n">
        <f aca="false">IF((AJ20-$X$6)&lt;0,0,AJ20-$X$6)</f>
        <v>0</v>
      </c>
      <c r="AN20" s="0" t="n">
        <v>124.54</v>
      </c>
      <c r="AP20" s="0" t="n">
        <f aca="false">IF((AN20-$X$6)&lt;0,0,AN20-$X$6)</f>
        <v>24.54</v>
      </c>
    </row>
    <row r="21" customFormat="false" ht="14.1" hidden="false" customHeight="true" outlineLevel="0" collapsed="false">
      <c r="A21" s="0" t="s">
        <v>90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L21" s="0" t="s">
        <v>90</v>
      </c>
      <c r="M21" s="0" t="n">
        <v>45.79</v>
      </c>
      <c r="O21" s="0" t="s">
        <v>90</v>
      </c>
      <c r="P21" s="0" t="n">
        <v>69.23</v>
      </c>
      <c r="R21" s="0" t="s">
        <v>90</v>
      </c>
      <c r="S21" s="0" t="n">
        <v>82.71</v>
      </c>
      <c r="U21" s="0" t="n">
        <f aca="false">IF((S21-$X21)&lt;0,0,S21-$X21)</f>
        <v>0</v>
      </c>
      <c r="W21" s="0" t="s">
        <v>90</v>
      </c>
      <c r="X21" s="0" t="n">
        <v>100</v>
      </c>
      <c r="Y21" s="0" t="n">
        <v>70.02</v>
      </c>
      <c r="AA21" s="0" t="n">
        <f aca="false">IF((Y21-X21)&lt;0,0,Y21-X21)</f>
        <v>0</v>
      </c>
      <c r="AB21" s="0" t="n">
        <v>78.38</v>
      </c>
      <c r="AF21" s="0" t="n">
        <v>71.95</v>
      </c>
      <c r="AJ21" s="0" t="n">
        <v>63.32</v>
      </c>
      <c r="AL21" s="0" t="n">
        <f aca="false">IF((AJ21-$X$6)&lt;0,0,AJ21-$X$6)</f>
        <v>0</v>
      </c>
      <c r="AN21" s="0" t="n">
        <v>71.77</v>
      </c>
      <c r="AP21" s="0" t="n">
        <f aca="false">IF((AN21-$X$6)&lt;0,0,AN21-$X$6)</f>
        <v>0</v>
      </c>
    </row>
    <row r="22" customFormat="false" ht="14.1" hidden="false" customHeight="true" outlineLevel="0" collapsed="false">
      <c r="A22" s="0" t="s">
        <v>91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L22" s="0" t="s">
        <v>91</v>
      </c>
      <c r="M22" s="0" t="n">
        <v>62.76</v>
      </c>
      <c r="O22" s="0" t="s">
        <v>91</v>
      </c>
      <c r="P22" s="0" t="n">
        <v>93.15</v>
      </c>
      <c r="R22" s="0" t="s">
        <v>91</v>
      </c>
      <c r="S22" s="0" t="n">
        <v>104.09</v>
      </c>
      <c r="U22" s="0" t="n">
        <f aca="false">IF((S22-$X22)&lt;0,0,S22-$X22)</f>
        <v>4.09</v>
      </c>
      <c r="W22" s="0" t="s">
        <v>91</v>
      </c>
      <c r="X22" s="0" t="n">
        <v>100</v>
      </c>
      <c r="Y22" s="0" t="n">
        <v>95.35</v>
      </c>
      <c r="AA22" s="0" t="n">
        <f aca="false">IF((Y22-X22)&lt;0,0,Y22-X22)</f>
        <v>0</v>
      </c>
      <c r="AB22" s="0" t="n">
        <v>106.86</v>
      </c>
      <c r="AF22" s="0" t="n">
        <v>83.78</v>
      </c>
      <c r="AJ22" s="0" t="n">
        <v>65.39</v>
      </c>
      <c r="AL22" s="0" t="n">
        <f aca="false">IF((AJ22-$X$6)&lt;0,0,AJ22-$X$6)</f>
        <v>0</v>
      </c>
      <c r="AN22" s="0" t="n">
        <v>93.65</v>
      </c>
      <c r="AP22" s="0" t="n">
        <f aca="false">IF((AN22-$X$6)&lt;0,0,AN22-$X$6)</f>
        <v>0</v>
      </c>
    </row>
    <row r="23" customFormat="false" ht="14.1" hidden="false" customHeight="true" outlineLevel="0" collapsed="false">
      <c r="A23" s="0" t="s">
        <v>92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L23" s="0" t="s">
        <v>92</v>
      </c>
      <c r="M23" s="0" t="n">
        <v>38.38</v>
      </c>
      <c r="O23" s="0" t="s">
        <v>92</v>
      </c>
      <c r="P23" s="0" t="n">
        <v>43.21</v>
      </c>
      <c r="R23" s="0" t="s">
        <v>92</v>
      </c>
      <c r="S23" s="0" t="n">
        <v>65.2</v>
      </c>
      <c r="U23" s="0" t="n">
        <f aca="false">IF((S23-$X23)&lt;0,0,S23-$X23)</f>
        <v>0</v>
      </c>
      <c r="W23" s="0" t="s">
        <v>92</v>
      </c>
      <c r="X23" s="0" t="n">
        <v>80</v>
      </c>
      <c r="Y23" s="0" t="n">
        <v>67.78</v>
      </c>
      <c r="AA23" s="0" t="n">
        <f aca="false">IF((Y23-X23)&lt;0,0,Y23-X23)</f>
        <v>0</v>
      </c>
      <c r="AB23" s="0" t="n">
        <v>79.09</v>
      </c>
      <c r="AF23" s="0" t="n">
        <v>68.16</v>
      </c>
      <c r="AJ23" s="0" t="n">
        <v>49.94</v>
      </c>
      <c r="AL23" s="0" t="n">
        <f aca="false">IF((AJ23-$X$6)&lt;0,0,AJ23-$X$6)</f>
        <v>0</v>
      </c>
      <c r="AN23" s="0" t="n">
        <v>94.15</v>
      </c>
      <c r="AP23" s="0" t="n">
        <f aca="false">IF((AN23-$X$6)&lt;0,0,AN23-$X$6)</f>
        <v>0</v>
      </c>
    </row>
    <row r="24" customFormat="false" ht="14.1" hidden="false" customHeight="true" outlineLevel="0" collapsed="false">
      <c r="A24" s="0" t="s">
        <v>93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L24" s="0" t="s">
        <v>93</v>
      </c>
      <c r="M24" s="0" t="n">
        <v>38.16</v>
      </c>
      <c r="O24" s="0" t="s">
        <v>93</v>
      </c>
      <c r="P24" s="0" t="n">
        <v>37.93</v>
      </c>
      <c r="R24" s="0" t="s">
        <v>93</v>
      </c>
      <c r="S24" s="0" t="n">
        <v>46.23</v>
      </c>
      <c r="U24" s="0" t="n">
        <f aca="false">IF((S24-$X24)&lt;0,0,S24-$X24)</f>
        <v>0</v>
      </c>
      <c r="W24" s="0" t="s">
        <v>93</v>
      </c>
      <c r="X24" s="0" t="n">
        <v>80</v>
      </c>
      <c r="Y24" s="0" t="n">
        <v>53.44</v>
      </c>
      <c r="AA24" s="0" t="n">
        <f aca="false">IF((Y24-X24)&lt;0,0,Y24-X24)</f>
        <v>0</v>
      </c>
      <c r="AB24" s="0" t="n">
        <v>55.88</v>
      </c>
      <c r="AF24" s="0" t="n">
        <v>46.7</v>
      </c>
      <c r="AJ24" s="0" t="n">
        <v>45.19</v>
      </c>
      <c r="AL24" s="0" t="n">
        <f aca="false">IF((AJ24-$X$6)&lt;0,0,AJ24-$X$6)</f>
        <v>0</v>
      </c>
      <c r="AN24" s="0" t="n">
        <v>92.84</v>
      </c>
      <c r="AP24" s="0" t="n">
        <f aca="false">IF((AN24-$X$6)&lt;0,0,AN24-$X$6)</f>
        <v>0</v>
      </c>
    </row>
    <row r="25" customFormat="false" ht="12.75" hidden="false" customHeight="false" outlineLevel="0" collapsed="false">
      <c r="A25" s="0" t="s">
        <v>94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L25" s="0" t="s">
        <v>94</v>
      </c>
      <c r="M25" s="0" t="n">
        <v>60.4</v>
      </c>
      <c r="O25" s="0" t="s">
        <v>94</v>
      </c>
      <c r="P25" s="0" t="n">
        <v>79.9</v>
      </c>
      <c r="R25" s="0" t="s">
        <v>94</v>
      </c>
      <c r="S25" s="0" t="n">
        <v>96.26</v>
      </c>
      <c r="U25" s="0" t="n">
        <f aca="false">IF((S25-$X25)&lt;0,0,S25-$X25)</f>
        <v>16.26</v>
      </c>
      <c r="W25" s="0" t="s">
        <v>94</v>
      </c>
      <c r="X25" s="0" t="n">
        <v>80</v>
      </c>
      <c r="Y25" s="0" t="n">
        <v>101.78</v>
      </c>
      <c r="AA25" s="0" t="n">
        <f aca="false">IF((Y25-X25)&lt;0,0,Y25-X25)</f>
        <v>21.78</v>
      </c>
      <c r="AB25" s="0" t="n">
        <v>120.62</v>
      </c>
      <c r="AF25" s="0" t="n">
        <v>97.41</v>
      </c>
      <c r="AJ25" s="0" t="n">
        <v>68.32</v>
      </c>
      <c r="AL25" s="0" t="n">
        <f aca="false">IF((AJ25-$X$6)&lt;0,0,AJ25-$X$6)</f>
        <v>0</v>
      </c>
      <c r="AN25" s="0" t="n">
        <v>25.18</v>
      </c>
      <c r="AP25" s="0" t="n">
        <f aca="false">IF((AN25-$X$6)&lt;0,0,AN25-$X$6)</f>
        <v>0</v>
      </c>
    </row>
    <row r="26" customFormat="false" ht="12.75" hidden="false" customHeight="false" outlineLevel="0" collapsed="false">
      <c r="A26" s="0" t="s">
        <v>95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L26" s="0" t="s">
        <v>95</v>
      </c>
      <c r="M26" s="0" t="n">
        <v>44.23</v>
      </c>
      <c r="O26" s="0" t="s">
        <v>95</v>
      </c>
      <c r="P26" s="0" t="n">
        <v>47.52</v>
      </c>
      <c r="R26" s="0" t="s">
        <v>95</v>
      </c>
      <c r="S26" s="0" t="n">
        <v>57.38</v>
      </c>
      <c r="U26" s="0" t="n">
        <f aca="false">IF((S26-$X26)&lt;0,0,S26-$X26)</f>
        <v>0</v>
      </c>
      <c r="W26" s="0" t="s">
        <v>95</v>
      </c>
      <c r="X26" s="0" t="n">
        <v>80</v>
      </c>
      <c r="Y26" s="0" t="n">
        <v>76.71</v>
      </c>
      <c r="AA26" s="0" t="n">
        <f aca="false">IF((Y26-X26)&lt;0,0,Y26-X26)</f>
        <v>0</v>
      </c>
      <c r="AB26" s="0" t="n">
        <v>69</v>
      </c>
      <c r="AF26" s="0" t="n">
        <v>74.01</v>
      </c>
      <c r="AJ26" s="0" t="n">
        <v>43.63</v>
      </c>
      <c r="AL26" s="0" t="n">
        <f aca="false">IF((AJ26-$X$6)&lt;0,0,AJ26-$X$6)</f>
        <v>0</v>
      </c>
      <c r="AN26" s="0" t="n">
        <v>91.65</v>
      </c>
      <c r="AP26" s="0" t="n">
        <f aca="false">IF((AN26-$X$6)&lt;0,0,AN26-$X$6)</f>
        <v>0</v>
      </c>
    </row>
    <row r="27" customFormat="false" ht="12.75" hidden="false" customHeight="false" outlineLevel="0" collapsed="false">
      <c r="A27" s="0" t="s">
        <v>96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L27" s="0" t="s">
        <v>96</v>
      </c>
      <c r="M27" s="0" t="n">
        <v>45.79</v>
      </c>
      <c r="O27" s="0" t="s">
        <v>96</v>
      </c>
      <c r="P27" s="0" t="n">
        <v>48.22</v>
      </c>
      <c r="R27" s="0" t="s">
        <v>96</v>
      </c>
      <c r="S27" s="0" t="n">
        <v>56.42</v>
      </c>
      <c r="U27" s="0" t="n">
        <f aca="false">IF((S27-$X27)&lt;0,0,S27-$X27)</f>
        <v>0</v>
      </c>
      <c r="W27" s="0" t="s">
        <v>96</v>
      </c>
      <c r="X27" s="0" t="n">
        <v>100</v>
      </c>
      <c r="Y27" s="0" t="n">
        <v>79.41</v>
      </c>
      <c r="AA27" s="0" t="n">
        <f aca="false">IF((Y27-X27)&lt;0,0,Y27-X27)</f>
        <v>0</v>
      </c>
      <c r="AB27" s="0" t="n">
        <v>96.96</v>
      </c>
      <c r="AF27" s="0" t="n">
        <v>78.38</v>
      </c>
      <c r="AJ27" s="0" t="n">
        <v>62.45</v>
      </c>
      <c r="AL27" s="0" t="n">
        <f aca="false">IF((AJ27-$X$6)&lt;0,0,AJ27-$X$6)</f>
        <v>0</v>
      </c>
      <c r="AN27" s="0" t="n">
        <v>99.34</v>
      </c>
      <c r="AP27" s="0" t="n">
        <f aca="false">IF((AN27-$X$6)&lt;0,0,AN27-$X$6)</f>
        <v>0</v>
      </c>
    </row>
    <row r="28" customFormat="false" ht="12.75" hidden="false" customHeight="false" outlineLevel="0" collapsed="false">
      <c r="A28" s="0" t="s">
        <v>97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L28" s="0" t="s">
        <v>97</v>
      </c>
      <c r="M28" s="0" t="n">
        <v>48.85</v>
      </c>
      <c r="O28" s="0" t="s">
        <v>97</v>
      </c>
      <c r="P28" s="0" t="n">
        <v>41.37</v>
      </c>
      <c r="R28" s="0" t="s">
        <v>97</v>
      </c>
      <c r="S28" s="0" t="n">
        <v>45.17</v>
      </c>
      <c r="U28" s="0" t="n">
        <f aca="false">IF((S28-$X28)&lt;0,0,S28-$X28)</f>
        <v>0</v>
      </c>
      <c r="W28" s="0" t="s">
        <v>97</v>
      </c>
      <c r="X28" s="0" t="n">
        <v>100</v>
      </c>
      <c r="Y28" s="0" t="n">
        <v>42.84</v>
      </c>
      <c r="AA28" s="0" t="n">
        <f aca="false">IF((Y28-X28)&lt;0,0,Y28-X28)</f>
        <v>0</v>
      </c>
      <c r="AB28" s="0" t="n">
        <v>47.53</v>
      </c>
      <c r="AF28" s="0" t="n">
        <v>65.47</v>
      </c>
      <c r="AJ28" s="0" t="n">
        <v>56.69</v>
      </c>
      <c r="AL28" s="0" t="n">
        <f aca="false">IF((AJ28-$X$6)&lt;0,0,AJ28-$X$6)</f>
        <v>0</v>
      </c>
      <c r="AN28" s="0" t="n">
        <v>146.24</v>
      </c>
      <c r="AP28" s="0" t="n">
        <f aca="false">IF((AN28-$X$6)&lt;0,0,AN28-$X$6)</f>
        <v>46.24</v>
      </c>
    </row>
    <row r="29" customFormat="false" ht="12.75" hidden="false" customHeight="false" outlineLevel="0" collapsed="false">
      <c r="A29" s="0" t="s">
        <v>98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L29" s="0" t="s">
        <v>98</v>
      </c>
      <c r="M29" s="0" t="n">
        <v>50.04</v>
      </c>
      <c r="O29" s="0" t="s">
        <v>98</v>
      </c>
      <c r="P29" s="0" t="n">
        <v>40.36</v>
      </c>
      <c r="R29" s="0" t="s">
        <v>98</v>
      </c>
      <c r="S29" s="0" t="n">
        <v>75.67</v>
      </c>
      <c r="U29" s="0" t="n">
        <f aca="false">IF((S29-$X29)&lt;0,0,S29-$X29)</f>
        <v>0</v>
      </c>
      <c r="W29" s="0" t="s">
        <v>98</v>
      </c>
      <c r="X29" s="0" t="n">
        <v>100</v>
      </c>
      <c r="Y29" s="0" t="n">
        <v>77.22</v>
      </c>
      <c r="AA29" s="0" t="n">
        <f aca="false">IF((Y29-X29)&lt;0,0,Y29-X29)</f>
        <v>0</v>
      </c>
      <c r="AB29" s="0" t="n">
        <v>84.55</v>
      </c>
      <c r="AF29" s="0" t="n">
        <v>67.78</v>
      </c>
      <c r="AJ29" s="0" t="n">
        <v>49.94</v>
      </c>
      <c r="AL29" s="0" t="n">
        <f aca="false">IF((AJ29-$X$6)&lt;0,0,AJ29-$X$6)</f>
        <v>0</v>
      </c>
      <c r="AN29" s="0" t="n">
        <v>63.26</v>
      </c>
      <c r="AP29" s="0" t="n">
        <f aca="false">IF((AN29-$X$6)&lt;0,0,AN29-$X$6)</f>
        <v>0</v>
      </c>
    </row>
    <row r="30" customFormat="false" ht="12.75" hidden="false" customHeight="false" outlineLevel="0" collapsed="false">
      <c r="A30" s="0" t="s">
        <v>99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L30" s="0" t="s">
        <v>99</v>
      </c>
      <c r="M30" s="0" t="n">
        <v>23.73</v>
      </c>
      <c r="O30" s="0" t="s">
        <v>99</v>
      </c>
      <c r="P30" s="0" t="n">
        <v>37.39</v>
      </c>
      <c r="R30" s="0" t="s">
        <v>99</v>
      </c>
      <c r="S30" s="0" t="n">
        <v>69.2</v>
      </c>
      <c r="U30" s="0" t="n">
        <f aca="false">IF((S30-$X30)&lt;0,0,S30-$X30)</f>
        <v>0</v>
      </c>
      <c r="W30" s="0" t="s">
        <v>99</v>
      </c>
      <c r="X30" s="0" t="n">
        <v>100</v>
      </c>
      <c r="Y30" s="0" t="n">
        <v>89.89</v>
      </c>
      <c r="AA30" s="0" t="n">
        <f aca="false">IF((Y30-X30)&lt;0,0,Y30-X30)</f>
        <v>0</v>
      </c>
      <c r="AB30" s="0" t="n">
        <v>100.24</v>
      </c>
      <c r="AF30" s="0" t="n">
        <v>83.21</v>
      </c>
      <c r="AJ30" s="0" t="n">
        <v>58.76</v>
      </c>
      <c r="AL30" s="0" t="n">
        <f aca="false">IF((AJ30-$X$6)&lt;0,0,AJ30-$X$6)</f>
        <v>0</v>
      </c>
      <c r="AN30" s="0" t="n">
        <v>126.92</v>
      </c>
      <c r="AP30" s="0" t="n">
        <f aca="false">IF((AN30-$X$6)&lt;0,0,AN30-$X$6)</f>
        <v>26.92</v>
      </c>
    </row>
    <row r="31" customFormat="false" ht="12.75" hidden="false" customHeight="false" outlineLevel="0" collapsed="false">
      <c r="A31" s="0" t="s">
        <v>100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L31" s="0" t="s">
        <v>100</v>
      </c>
      <c r="M31" s="0" t="n">
        <v>43.27</v>
      </c>
      <c r="O31" s="0" t="s">
        <v>100</v>
      </c>
      <c r="P31" s="0" t="n">
        <v>43.32</v>
      </c>
      <c r="R31" s="0" t="s">
        <v>100</v>
      </c>
      <c r="S31" s="0" t="n">
        <v>85.23</v>
      </c>
      <c r="U31" s="0" t="n">
        <f aca="false">IF((S31-$X31)&lt;0,0,S31-$X31)</f>
        <v>0</v>
      </c>
      <c r="W31" s="0" t="s">
        <v>100</v>
      </c>
      <c r="X31" s="0" t="n">
        <v>100</v>
      </c>
      <c r="Y31" s="0" t="n">
        <v>108.79</v>
      </c>
      <c r="AA31" s="0" t="n">
        <f aca="false">IF((Y31-X31)&lt;0,0,Y31-X31)</f>
        <v>8.79000000000001</v>
      </c>
      <c r="AB31" s="0" t="n">
        <v>132.89</v>
      </c>
      <c r="AF31" s="0" t="n">
        <v>96.64</v>
      </c>
      <c r="AJ31" s="0" t="n">
        <v>63.39</v>
      </c>
      <c r="AL31" s="0" t="n">
        <f aca="false">IF((AJ31-$X$6)&lt;0,0,AJ31-$X$6)</f>
        <v>0</v>
      </c>
      <c r="AN31" s="0" t="n">
        <v>183.76</v>
      </c>
      <c r="AP31" s="0" t="n">
        <f aca="false">IF((AN31-$X$6)&lt;0,0,AN31-$X$6)</f>
        <v>83.76</v>
      </c>
    </row>
    <row r="32" customFormat="false" ht="12.75" hidden="false" customHeight="false" outlineLevel="0" collapsed="false">
      <c r="A32" s="0" t="s">
        <v>101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L32" s="0" t="s">
        <v>101</v>
      </c>
      <c r="M32" s="0" t="n">
        <v>70.37</v>
      </c>
      <c r="O32" s="0" t="s">
        <v>101</v>
      </c>
      <c r="P32" s="0" t="n">
        <v>84.59</v>
      </c>
      <c r="R32" s="0" t="s">
        <v>101</v>
      </c>
      <c r="S32" s="0" t="n">
        <v>108.7</v>
      </c>
      <c r="U32" s="0" t="n">
        <f aca="false">IF((S32-$X32)&lt;0,0,S32-$X32)</f>
        <v>28.7</v>
      </c>
      <c r="W32" s="0" t="s">
        <v>101</v>
      </c>
      <c r="X32" s="0" t="n">
        <v>80</v>
      </c>
      <c r="Y32" s="0" t="n">
        <v>105.32</v>
      </c>
      <c r="AA32" s="0" t="n">
        <f aca="false">IF((Y32-X32)&lt;0,0,Y32-X32)</f>
        <v>25.32</v>
      </c>
      <c r="AB32" s="0" t="n">
        <v>104.09</v>
      </c>
      <c r="AF32" s="0" t="n">
        <v>82.49</v>
      </c>
      <c r="AJ32" s="0" t="n">
        <v>63.01</v>
      </c>
      <c r="AL32" s="0" t="n">
        <f aca="false">IF((AJ32-$X$6)&lt;0,0,AJ32-$X$6)</f>
        <v>0</v>
      </c>
      <c r="AN32" s="0" t="n">
        <v>47.13</v>
      </c>
      <c r="AP32" s="0" t="n">
        <f aca="false">IF((AN32-$X$6)&lt;0,0,AN32-$X$6)</f>
        <v>0</v>
      </c>
    </row>
    <row r="33" customFormat="false" ht="12.75" hidden="false" customHeight="false" outlineLevel="0" collapsed="false">
      <c r="A33" s="0" t="s">
        <v>102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L33" s="0" t="s">
        <v>102</v>
      </c>
      <c r="M33" s="0" t="n">
        <v>61.68</v>
      </c>
      <c r="O33" s="0" t="s">
        <v>102</v>
      </c>
      <c r="P33" s="0" t="n">
        <v>79.9</v>
      </c>
      <c r="R33" s="0" t="s">
        <v>102</v>
      </c>
      <c r="S33" s="0" t="n">
        <v>90.86</v>
      </c>
      <c r="U33" s="0" t="n">
        <f aca="false">IF((S33-$X33)&lt;0,0,S33-$X33)</f>
        <v>0</v>
      </c>
      <c r="W33" s="0" t="s">
        <v>102</v>
      </c>
      <c r="X33" s="0" t="n">
        <v>100</v>
      </c>
      <c r="Y33" s="0" t="n">
        <v>114.51</v>
      </c>
      <c r="AA33" s="0" t="n">
        <f aca="false">IF((Y33-X33)&lt;0,0,Y33-X33)</f>
        <v>14.51</v>
      </c>
      <c r="AB33" s="0" t="n">
        <v>137</v>
      </c>
      <c r="AF33" s="0" t="n">
        <v>104.86</v>
      </c>
      <c r="AJ33" s="0" t="n">
        <v>93.28</v>
      </c>
      <c r="AL33" s="0" t="n">
        <f aca="false">IF((AJ33-$X$6)&lt;0,0,AJ33-$X$6)</f>
        <v>0</v>
      </c>
      <c r="AN33" s="0" t="n">
        <v>110.41</v>
      </c>
      <c r="AP33" s="0" t="n">
        <f aca="false">IF((AN33-$X$6)&lt;0,0,AN33-$X$6)</f>
        <v>10.41</v>
      </c>
    </row>
    <row r="34" customFormat="false" ht="12.75" hidden="false" customHeight="false" outlineLevel="0" collapsed="false">
      <c r="A34" s="0" t="s">
        <v>103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L34" s="0" t="s">
        <v>103</v>
      </c>
      <c r="M34" s="0" t="n">
        <v>70.37</v>
      </c>
      <c r="N34" s="0" t="n">
        <v>24.01</v>
      </c>
      <c r="O34" s="0" t="s">
        <v>103</v>
      </c>
      <c r="P34" s="0" t="n">
        <v>97.46</v>
      </c>
      <c r="Q34" s="0" t="n">
        <v>18.35</v>
      </c>
      <c r="R34" s="0" t="s">
        <v>103</v>
      </c>
      <c r="S34" s="0" t="n">
        <v>123.9</v>
      </c>
      <c r="T34" s="0" t="n">
        <v>25.08</v>
      </c>
      <c r="U34" s="0" t="n">
        <f aca="false">IF((S34-$X34)&lt;0,0,S34-$X34)</f>
        <v>23.9</v>
      </c>
      <c r="W34" s="0" t="s">
        <v>103</v>
      </c>
      <c r="X34" s="0" t="n">
        <v>100</v>
      </c>
      <c r="Y34" s="0" t="n">
        <v>124.09</v>
      </c>
      <c r="AA34" s="0" t="n">
        <f aca="false">IF((Y34-X34)&lt;0,0,Y34-X34)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  <c r="AJ34" s="0" t="n">
        <v>78.02</v>
      </c>
      <c r="AK34" s="0" t="n">
        <v>32.63</v>
      </c>
      <c r="AL34" s="0" t="n">
        <f aca="false">IF((AJ34-$X$6)&lt;0,0,AJ34-$X$6)</f>
        <v>0</v>
      </c>
      <c r="AN34" s="0" t="n">
        <v>40.56</v>
      </c>
      <c r="AO34" s="0" t="n">
        <v>86.7</v>
      </c>
      <c r="AP34" s="0" t="n">
        <f aca="false">IF((AN34-$X$6)&lt;0,0,AN34-$X$6)</f>
        <v>0</v>
      </c>
    </row>
    <row r="35" customFormat="false" ht="12.75" hidden="false" customHeight="false" outlineLevel="0" collapsed="false">
      <c r="A35" s="0" t="s">
        <v>104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L35" s="0" t="s">
        <v>104</v>
      </c>
      <c r="M35" s="0" t="n">
        <v>32.26</v>
      </c>
      <c r="N35" s="0" t="n">
        <v>19.12</v>
      </c>
      <c r="O35" s="0" t="s">
        <v>104</v>
      </c>
      <c r="P35" s="0" t="n">
        <v>65.09</v>
      </c>
      <c r="Q35" s="0" t="n">
        <v>17.97</v>
      </c>
      <c r="R35" s="0" t="s">
        <v>104</v>
      </c>
      <c r="S35" s="0" t="n">
        <v>111.52</v>
      </c>
      <c r="T35" s="0" t="n">
        <v>21.26</v>
      </c>
      <c r="U35" s="0" t="n">
        <f aca="false">IF((S35-$X35)&lt;0,0,S35-$X35)</f>
        <v>11.52</v>
      </c>
      <c r="W35" s="0" t="s">
        <v>104</v>
      </c>
      <c r="X35" s="0" t="n">
        <v>100</v>
      </c>
      <c r="Y35" s="0" t="n">
        <v>103.06</v>
      </c>
      <c r="AA35" s="0" t="n">
        <f aca="false">IF((Y35-X35)&lt;0,0,Y35-X35)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  <c r="AJ35" s="0" t="n">
        <v>59.57</v>
      </c>
      <c r="AK35" s="0" t="n">
        <v>28.26</v>
      </c>
      <c r="AL35" s="0" t="n">
        <f aca="false">IF((AJ35-$X$6)&lt;0,0,AJ35-$X$6)</f>
        <v>0</v>
      </c>
      <c r="AN35" s="0" t="n">
        <v>40.19</v>
      </c>
      <c r="AO35" s="0" t="n">
        <v>74.98</v>
      </c>
      <c r="AP35" s="0" t="n">
        <f aca="false">IF((AN35-$X$6)&lt;0,0,AN35-$X$6)</f>
        <v>0</v>
      </c>
    </row>
    <row r="36" customFormat="false" ht="12.75" hidden="false" customHeight="false" outlineLevel="0" collapsed="false">
      <c r="A36" s="0" t="s">
        <v>105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L36" s="0" t="s">
        <v>105</v>
      </c>
      <c r="M36" s="0" t="n">
        <v>33.28</v>
      </c>
      <c r="N36" s="0" t="n">
        <v>25.37</v>
      </c>
      <c r="O36" s="0" t="s">
        <v>105</v>
      </c>
      <c r="P36" s="0" t="n">
        <v>40.84</v>
      </c>
      <c r="Q36" s="0" t="n">
        <v>19.58</v>
      </c>
      <c r="R36" s="0" t="s">
        <v>105</v>
      </c>
      <c r="S36" s="0" t="n">
        <v>59.35</v>
      </c>
      <c r="T36" s="0" t="n">
        <v>22.87</v>
      </c>
      <c r="U36" s="0" t="n">
        <f aca="false">IF((S36-$X36)&lt;0,0,S36-$X36)</f>
        <v>0</v>
      </c>
      <c r="W36" s="0" t="s">
        <v>105</v>
      </c>
      <c r="X36" s="0" t="n">
        <v>100</v>
      </c>
      <c r="Y36" s="0" t="n">
        <v>92.08</v>
      </c>
      <c r="AA36" s="0" t="n">
        <f aca="false">IF((Y36-X36)&lt;0,0,Y36-X36)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  <c r="AJ36" s="0" t="n">
        <v>43.63</v>
      </c>
      <c r="AK36" s="0" t="n">
        <v>27.69</v>
      </c>
      <c r="AL36" s="0" t="n">
        <f aca="false">IF((AJ36-$X$6)&lt;0,0,AJ36-$X$6)</f>
        <v>0</v>
      </c>
      <c r="AN36" s="0" t="n">
        <v>36.75</v>
      </c>
      <c r="AO36" s="0" t="n">
        <v>97.28</v>
      </c>
      <c r="AP36" s="0" t="n">
        <f aca="false">IF((AN36-$X$6)&lt;0,0,AN36-$X$6)</f>
        <v>0</v>
      </c>
    </row>
    <row r="37" customFormat="false" ht="12.75" hidden="false" customHeight="false" outlineLevel="0" collapsed="false">
      <c r="A37" s="0" t="s">
        <v>106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L37" s="0" t="s">
        <v>106</v>
      </c>
      <c r="M37" s="0" t="n">
        <v>50.94</v>
      </c>
      <c r="N37" s="0" t="n">
        <v>15.29</v>
      </c>
      <c r="O37" s="0" t="s">
        <v>106</v>
      </c>
      <c r="P37" s="0" t="n">
        <v>69.77</v>
      </c>
      <c r="Q37" s="0" t="n">
        <v>13.76</v>
      </c>
      <c r="R37" s="0" t="s">
        <v>106</v>
      </c>
      <c r="S37" s="0" t="n">
        <v>18.43</v>
      </c>
      <c r="T37" s="0" t="n">
        <v>11.53</v>
      </c>
      <c r="U37" s="0" t="n">
        <f aca="false">IF((S37-$X37)&lt;0,0,S37-$X37)</f>
        <v>0</v>
      </c>
      <c r="W37" s="0" t="s">
        <v>106</v>
      </c>
      <c r="X37" s="0" t="n">
        <v>150</v>
      </c>
      <c r="Y37" s="0" t="n">
        <v>65.98</v>
      </c>
      <c r="AA37" s="0" t="n">
        <f aca="false">IF((Y37-X37)&lt;0,0,Y37-X37)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  <c r="AJ37" s="0" t="n">
        <v>54.14</v>
      </c>
      <c r="AK37" s="0" t="n">
        <v>37.56</v>
      </c>
      <c r="AL37" s="0" t="n">
        <f aca="false">IF((AJ37-$X$6)&lt;0,0,AJ37-$X$6)</f>
        <v>0</v>
      </c>
      <c r="AN37" s="0" t="n">
        <v>36.75</v>
      </c>
      <c r="AO37" s="0" t="n">
        <v>142.47</v>
      </c>
      <c r="AP37" s="0" t="n">
        <f aca="false">IF((AN37-$X$6)&lt;0,0,AN37-$X$6)</f>
        <v>0</v>
      </c>
    </row>
    <row r="38" customFormat="false" ht="12.75" hidden="false" customHeight="false" outlineLevel="0" collapsed="false">
      <c r="A38" s="0" t="s">
        <v>107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L38" s="0" t="s">
        <v>107</v>
      </c>
      <c r="M38" s="0" t="n">
        <v>23.13</v>
      </c>
      <c r="N38" s="0" t="n">
        <v>22.89</v>
      </c>
      <c r="O38" s="0" t="s">
        <v>107</v>
      </c>
      <c r="P38" s="0" t="n">
        <v>23.34</v>
      </c>
      <c r="Q38" s="0" t="n">
        <v>27.03</v>
      </c>
      <c r="R38" s="0" t="s">
        <v>107</v>
      </c>
      <c r="S38" s="0" t="n">
        <v>24.78</v>
      </c>
      <c r="T38" s="0" t="n">
        <v>35.27</v>
      </c>
      <c r="W38" s="0" t="s">
        <v>107</v>
      </c>
      <c r="Y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  <c r="AJ38" s="0" t="n">
        <v>26.82</v>
      </c>
      <c r="AK38" s="0" t="n">
        <v>29.07</v>
      </c>
      <c r="AL38" s="0" t="n">
        <f aca="false">IF((AJ38-$X$6)&lt;0,0,AJ38-$X$6)</f>
        <v>0</v>
      </c>
      <c r="AN38" s="0" t="n">
        <v>28.8</v>
      </c>
      <c r="AO38" s="0" t="n">
        <v>48.55</v>
      </c>
      <c r="AP38" s="0" t="n">
        <f aca="false">IF((AN38-$X$6)&lt;0,0,AN38-$X$6)</f>
        <v>0</v>
      </c>
    </row>
    <row r="39" customFormat="false" ht="12.75" hidden="false" customHeight="false" outlineLevel="0" collapsed="false">
      <c r="A39" s="0" t="s">
        <v>108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L39" s="0" t="s">
        <v>108</v>
      </c>
      <c r="M39" s="0" t="n">
        <v>171.05</v>
      </c>
      <c r="O39" s="0" t="s">
        <v>108</v>
      </c>
      <c r="P39" s="0" t="n">
        <v>161.55</v>
      </c>
      <c r="R39" s="0" t="s">
        <v>108</v>
      </c>
      <c r="S39" s="0" t="n">
        <v>175.8</v>
      </c>
      <c r="W39" s="0" t="s">
        <v>108</v>
      </c>
      <c r="Y39" s="0" t="n">
        <v>255.59</v>
      </c>
      <c r="AB39" s="0" t="n">
        <v>209.05</v>
      </c>
      <c r="AF39" s="0" t="n">
        <v>194.8</v>
      </c>
      <c r="AJ39" s="0" t="n">
        <v>203</v>
      </c>
      <c r="AN39" s="0" t="n">
        <v>187.25</v>
      </c>
    </row>
    <row r="40" customFormat="false" ht="12.75" hidden="false" customHeight="false" outlineLevel="0" collapsed="false">
      <c r="A40" s="0" t="s">
        <v>109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L40" s="0" t="s">
        <v>109</v>
      </c>
      <c r="M40" s="0" t="n">
        <v>132.09</v>
      </c>
      <c r="O40" s="0" t="s">
        <v>109</v>
      </c>
      <c r="P40" s="0" t="n">
        <v>146.34</v>
      </c>
      <c r="R40" s="0" t="s">
        <v>109</v>
      </c>
      <c r="S40" s="0" t="n">
        <v>155.84</v>
      </c>
      <c r="W40" s="0" t="s">
        <v>109</v>
      </c>
      <c r="Y40" s="0" t="n">
        <v>152.05</v>
      </c>
      <c r="AB40" s="0" t="n">
        <v>369.59</v>
      </c>
      <c r="AF40" s="0" t="n">
        <v>317.34</v>
      </c>
      <c r="AJ40" s="0" t="n">
        <v>254.04</v>
      </c>
      <c r="AN40" s="0" t="n">
        <v>149.04</v>
      </c>
    </row>
    <row r="41" customFormat="false" ht="12.75" hidden="false" customHeight="false" outlineLevel="0" collapsed="false">
      <c r="A41" s="0" t="s">
        <v>110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L41" s="0" t="s">
        <v>110</v>
      </c>
      <c r="M41" s="0" t="n">
        <v>147.3</v>
      </c>
      <c r="O41" s="0" t="s">
        <v>110</v>
      </c>
      <c r="P41" s="0" t="n">
        <v>147.3</v>
      </c>
      <c r="R41" s="0" t="s">
        <v>110</v>
      </c>
      <c r="S41" s="0" t="n">
        <v>218.55</v>
      </c>
      <c r="W41" s="0" t="s">
        <v>110</v>
      </c>
      <c r="Y41" s="0" t="n">
        <v>180.55</v>
      </c>
      <c r="AB41" s="0" t="n">
        <v>190.05</v>
      </c>
      <c r="AF41" s="0" t="n">
        <v>199.55</v>
      </c>
      <c r="AJ41" s="0" t="n">
        <v>176.75</v>
      </c>
      <c r="AN41" s="0" t="n">
        <v>197.75</v>
      </c>
    </row>
    <row r="42" customFormat="false" ht="12.75" hidden="false" customHeight="false" outlineLevel="0" collapsed="false">
      <c r="A42" s="0" t="s">
        <v>111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L42" s="0" t="s">
        <v>111</v>
      </c>
      <c r="M42" s="0" t="n">
        <v>109.3</v>
      </c>
      <c r="O42" s="0" t="s">
        <v>112</v>
      </c>
      <c r="P42" s="0" t="n">
        <v>109.3</v>
      </c>
      <c r="R42" s="0" t="s">
        <v>111</v>
      </c>
      <c r="S42" s="0" t="n">
        <v>118.8</v>
      </c>
      <c r="W42" s="0" t="s">
        <v>111</v>
      </c>
      <c r="Y42" s="0" t="n">
        <v>90.3</v>
      </c>
      <c r="AB42" s="0" t="n">
        <v>90.3</v>
      </c>
      <c r="AF42" s="0" t="n">
        <v>66.55</v>
      </c>
      <c r="AJ42" s="0" t="n">
        <v>77</v>
      </c>
      <c r="AN42" s="0" t="n">
        <v>71.75</v>
      </c>
    </row>
    <row r="43" customFormat="false" ht="12.75" hidden="false" customHeight="false" outlineLevel="0" collapsed="false">
      <c r="A43" s="0" t="s">
        <v>113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L43" s="0" t="s">
        <v>113</v>
      </c>
      <c r="M43" s="0" t="n">
        <v>51.34</v>
      </c>
      <c r="O43" s="0" t="s">
        <v>113</v>
      </c>
      <c r="P43" s="0" t="n">
        <v>46.59</v>
      </c>
      <c r="R43" s="0" t="s">
        <v>113</v>
      </c>
      <c r="S43" s="0" t="n">
        <v>41.84</v>
      </c>
      <c r="W43" s="0" t="s">
        <v>113</v>
      </c>
      <c r="Y43" s="0" t="n">
        <v>56.09</v>
      </c>
      <c r="AB43" s="0" t="n">
        <v>94.09</v>
      </c>
      <c r="AF43" s="0" t="n">
        <v>70.86</v>
      </c>
      <c r="AJ43" s="0" t="n">
        <v>86.04</v>
      </c>
      <c r="AN43" s="0" t="n">
        <v>86.04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Y45" s="0" t="n">
        <f aca="false">SUM(Y3:Y43)</f>
        <v>4618.73</v>
      </c>
      <c r="Z45" s="0" t="n">
        <f aca="false">SUM(Z3:Z43)</f>
        <v>197.66</v>
      </c>
      <c r="AA45" s="0" t="n">
        <f aca="false">SUM(AA3:AA43)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4300.01</v>
      </c>
      <c r="AG45" s="0" t="n">
        <f aca="false">SUM(AG3:AG43)</f>
        <v>144.29</v>
      </c>
      <c r="AJ45" s="0" t="n">
        <f aca="false">SUM(AJ3:AJ43)</f>
        <v>3684.93</v>
      </c>
      <c r="AK45" s="0" t="n">
        <f aca="false">SUM(AK3:AK43)</f>
        <v>155.21</v>
      </c>
      <c r="AL45" s="0" t="n">
        <f aca="false">SUM(AL3:AL43)</f>
        <v>0</v>
      </c>
      <c r="AN45" s="0" t="n">
        <f aca="false">SUM(AN3:AN43)</f>
        <v>4659.11</v>
      </c>
      <c r="AO45" s="0" t="n">
        <f aca="false">SUM(AO3:AO43)</f>
        <v>449.98</v>
      </c>
      <c r="AP45" s="0" t="n">
        <f aca="false">SUM(AP3:AP43)</f>
        <v>295.77</v>
      </c>
    </row>
    <row r="46" customFormat="false" ht="12.75" hidden="false" customHeight="false" outlineLevel="0" collapsed="false">
      <c r="R46" s="0" t="s">
        <v>114</v>
      </c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I9" activePane="bottomRight" state="frozen"/>
      <selection pane="topLeft" activeCell="A4" activeCellId="0" sqref="A4"/>
      <selection pane="topRight" activeCell="I4" activeCellId="0" sqref="I4"/>
      <selection pane="bottomLeft" activeCell="A9" activeCellId="0" sqref="A9"/>
      <selection pane="bottomRight" activeCell="R8" activeCellId="0" sqref="R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13" min="2" style="0" width="11.7"/>
    <col collapsed="false" customWidth="true" hidden="false" outlineLevel="0" max="14" min="14" style="0" width="12.14"/>
    <col collapsed="false" customWidth="true" hidden="false" outlineLevel="0" max="15" min="15" style="0" width="10.13"/>
    <col collapsed="false" customWidth="true" hidden="false" outlineLevel="0" max="17" min="16" style="0" width="9.99"/>
    <col collapsed="false" customWidth="true" hidden="false" outlineLevel="0" max="18" min="18" style="0" width="10.56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1" customFormat="false" ht="12.75" hidden="false" customHeight="false" outlineLevel="0" collapsed="false">
      <c r="A1" s="28" t="s">
        <v>115</v>
      </c>
      <c r="B1" s="28" t="s">
        <v>116</v>
      </c>
    </row>
    <row r="2" customFormat="false" ht="12.75" hidden="false" customHeight="false" outlineLevel="0" collapsed="false">
      <c r="A2" s="28" t="s">
        <v>117</v>
      </c>
      <c r="B2" s="28" t="s">
        <v>116</v>
      </c>
    </row>
    <row r="3" customFormat="false" ht="12.75" hidden="false" customHeight="false" outlineLevel="0" collapsed="false">
      <c r="A3" s="28" t="s">
        <v>118</v>
      </c>
      <c r="B3" s="28" t="s">
        <v>116</v>
      </c>
    </row>
    <row r="4" customFormat="false" ht="12.75" hidden="false" customHeight="false" outlineLevel="0" collapsed="false">
      <c r="A4" s="28" t="s">
        <v>119</v>
      </c>
      <c r="B4" s="28" t="s">
        <v>116</v>
      </c>
    </row>
    <row r="5" customFormat="false" ht="12.75" hidden="false" customHeight="false" outlineLevel="0" collapsed="false">
      <c r="A5" s="28" t="s">
        <v>120</v>
      </c>
      <c r="B5" s="28" t="s">
        <v>116</v>
      </c>
    </row>
    <row r="6" customFormat="false" ht="12.75" hidden="false" customHeight="false" outlineLevel="0" collapsed="false">
      <c r="A6" s="28" t="s">
        <v>121</v>
      </c>
      <c r="B6" s="29" t="n">
        <v>2000</v>
      </c>
    </row>
    <row r="8" customFormat="false" ht="15" hidden="false" customHeight="false" outlineLevel="0" collapsed="false">
      <c r="A8" s="30" t="s">
        <v>122</v>
      </c>
      <c r="B8" s="28" t="s">
        <v>123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customFormat="false" ht="12.75" hidden="false" customHeight="false" outlineLevel="0" collapsed="false">
      <c r="A9" s="28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3" t="s">
        <v>9</v>
      </c>
      <c r="H9" s="33" t="s">
        <v>10</v>
      </c>
      <c r="I9" s="33" t="s">
        <v>11</v>
      </c>
      <c r="J9" s="33" t="s">
        <v>124</v>
      </c>
      <c r="K9" s="33" t="s">
        <v>13</v>
      </c>
      <c r="L9" s="33" t="s">
        <v>12</v>
      </c>
      <c r="M9" s="33" t="s">
        <v>125</v>
      </c>
      <c r="N9" s="34" t="s">
        <v>16</v>
      </c>
      <c r="O9" s="35"/>
      <c r="P9" s="36"/>
    </row>
    <row r="10" customFormat="false" ht="12.75" hidden="false" customHeight="false" outlineLevel="0" collapsed="false">
      <c r="A10" s="37" t="s">
        <v>17</v>
      </c>
      <c r="B10" s="38" t="n">
        <v>16199.83</v>
      </c>
      <c r="C10" s="38" t="n">
        <v>22900.35</v>
      </c>
      <c r="D10" s="38" t="n">
        <v>16804.24</v>
      </c>
      <c r="E10" s="38" t="n">
        <v>17109.79</v>
      </c>
      <c r="F10" s="38" t="n">
        <v>18488.41</v>
      </c>
      <c r="G10" s="38" t="n">
        <v>22300.72</v>
      </c>
      <c r="H10" s="38" t="n">
        <v>18268.54</v>
      </c>
      <c r="I10" s="38" t="n">
        <v>23837.8</v>
      </c>
      <c r="J10" s="38" t="n">
        <v>18764.19</v>
      </c>
      <c r="K10" s="38" t="n">
        <v>23183.55</v>
      </c>
      <c r="L10" s="38" t="n">
        <v>18308.53</v>
      </c>
      <c r="M10" s="38" t="n">
        <v>300</v>
      </c>
      <c r="N10" s="38" t="n">
        <v>216465.95</v>
      </c>
      <c r="O10" s="4"/>
      <c r="P10" s="4"/>
    </row>
    <row r="11" customFormat="false" ht="12.75" hidden="false" customHeight="false" outlineLevel="0" collapsed="false">
      <c r="A11" s="37" t="s">
        <v>18</v>
      </c>
      <c r="B11" s="38" t="n">
        <v>-1815</v>
      </c>
      <c r="C11" s="38" t="n">
        <v>-2972.5</v>
      </c>
      <c r="D11" s="38" t="n">
        <v>-2789</v>
      </c>
      <c r="E11" s="38" t="n">
        <v>-2909</v>
      </c>
      <c r="F11" s="38" t="n">
        <v>-6867.6</v>
      </c>
      <c r="G11" s="38" t="n">
        <v>-3187</v>
      </c>
      <c r="H11" s="38" t="n">
        <v>-3428</v>
      </c>
      <c r="I11" s="38" t="n">
        <v>-7005</v>
      </c>
      <c r="J11" s="38" t="n">
        <v>-2344.25</v>
      </c>
      <c r="K11" s="38" t="n">
        <v>-2120</v>
      </c>
      <c r="L11" s="38" t="n">
        <v>-2662</v>
      </c>
      <c r="M11" s="38"/>
      <c r="N11" s="38" t="n">
        <v>-38099.35</v>
      </c>
      <c r="O11" s="4"/>
      <c r="P11" s="4"/>
    </row>
    <row r="12" customFormat="false" ht="12.75" hidden="false" customHeight="false" outlineLevel="0" collapsed="false">
      <c r="A12" s="37" t="s">
        <v>19</v>
      </c>
      <c r="B12" s="38" t="n">
        <v>-1890.81</v>
      </c>
      <c r="C12" s="38" t="n">
        <v>-4705.3</v>
      </c>
      <c r="D12" s="38" t="n">
        <v>-4626.71</v>
      </c>
      <c r="E12" s="38" t="n">
        <v>-2250.33</v>
      </c>
      <c r="F12" s="38" t="n">
        <v>-2705.96</v>
      </c>
      <c r="G12" s="38" t="n">
        <v>-6026.82</v>
      </c>
      <c r="H12" s="38" t="n">
        <v>-5551.32</v>
      </c>
      <c r="I12" s="38" t="n">
        <v>-6227.94</v>
      </c>
      <c r="J12" s="38" t="n">
        <v>-2503.85</v>
      </c>
      <c r="K12" s="38" t="n">
        <v>-7506.15</v>
      </c>
      <c r="L12" s="38" t="n">
        <v>-3916.13</v>
      </c>
      <c r="M12" s="38"/>
      <c r="N12" s="38" t="n">
        <v>-47911.32</v>
      </c>
      <c r="O12" s="4"/>
      <c r="P12" s="4"/>
    </row>
    <row r="13" customFormat="false" ht="12.75" hidden="false" customHeight="false" outlineLevel="0" collapsed="false">
      <c r="A13" s="37" t="s">
        <v>126</v>
      </c>
      <c r="B13" s="38"/>
      <c r="C13" s="38" t="n">
        <v>0</v>
      </c>
      <c r="D13" s="38" t="n">
        <v>0</v>
      </c>
      <c r="E13" s="38"/>
      <c r="F13" s="38" t="n">
        <v>0</v>
      </c>
      <c r="G13" s="38" t="n">
        <v>0</v>
      </c>
      <c r="H13" s="38" t="n">
        <v>0</v>
      </c>
      <c r="I13" s="38" t="n">
        <v>0</v>
      </c>
      <c r="J13" s="38" t="n">
        <v>0</v>
      </c>
      <c r="K13" s="38" t="n">
        <v>0</v>
      </c>
      <c r="L13" s="38" t="n">
        <v>0</v>
      </c>
      <c r="M13" s="38"/>
      <c r="N13" s="38" t="n">
        <v>0</v>
      </c>
      <c r="O13" s="4"/>
      <c r="P13" s="4"/>
    </row>
    <row r="14" customFormat="false" ht="12.75" hidden="false" customHeight="false" outlineLevel="0" collapsed="false">
      <c r="A14" s="37" t="s">
        <v>20</v>
      </c>
      <c r="B14" s="38" t="n">
        <v>-66.69</v>
      </c>
      <c r="C14" s="38" t="n">
        <v>-177.41</v>
      </c>
      <c r="D14" s="38" t="n">
        <v>-47.41</v>
      </c>
      <c r="E14" s="38" t="n">
        <v>-52.78</v>
      </c>
      <c r="F14" s="38" t="n">
        <v>-311.96</v>
      </c>
      <c r="G14" s="38" t="n">
        <v>-53.43</v>
      </c>
      <c r="H14" s="38" t="n">
        <v>-651.16</v>
      </c>
      <c r="I14" s="38" t="n">
        <v>-464.41</v>
      </c>
      <c r="J14" s="38" t="n">
        <v>-353.69</v>
      </c>
      <c r="K14" s="38" t="n">
        <v>-292.51</v>
      </c>
      <c r="L14" s="38" t="n">
        <v>-1197.41</v>
      </c>
      <c r="M14" s="38"/>
      <c r="N14" s="38" t="n">
        <v>-3668.86</v>
      </c>
      <c r="O14" s="4"/>
      <c r="P14" s="4"/>
      <c r="T14" s="2"/>
    </row>
    <row r="15" customFormat="false" ht="12.75" hidden="false" customHeight="false" outlineLevel="0" collapsed="false">
      <c r="A15" s="37" t="s">
        <v>21</v>
      </c>
      <c r="B15" s="38" t="n">
        <v>-3675.44</v>
      </c>
      <c r="C15" s="38" t="n">
        <v>-5081.28</v>
      </c>
      <c r="D15" s="38" t="n">
        <v>-3857.15</v>
      </c>
      <c r="E15" s="38" t="n">
        <v>-3933.72</v>
      </c>
      <c r="F15" s="38" t="n">
        <v>-3633.04</v>
      </c>
      <c r="G15" s="38" t="n">
        <v>-3133.21</v>
      </c>
      <c r="H15" s="38" t="n">
        <v>-3658.34</v>
      </c>
      <c r="I15" s="38" t="n">
        <v>-5441.89</v>
      </c>
      <c r="J15" s="38" t="n">
        <v>-4651.46</v>
      </c>
      <c r="K15" s="38" t="n">
        <v>-5634.56</v>
      </c>
      <c r="L15" s="38" t="n">
        <v>-4891.67</v>
      </c>
      <c r="M15" s="38"/>
      <c r="N15" s="38" t="n">
        <v>-47591.76</v>
      </c>
      <c r="O15" s="4"/>
      <c r="P15" s="4"/>
      <c r="Q15" s="39"/>
    </row>
    <row r="16" customFormat="false" ht="12.75" hidden="false" customHeight="false" outlineLevel="0" collapsed="false">
      <c r="A16" s="37" t="s">
        <v>127</v>
      </c>
      <c r="B16" s="38" t="n">
        <v>-15846.58</v>
      </c>
      <c r="C16" s="38"/>
      <c r="D16" s="38" t="n">
        <v>-616.58</v>
      </c>
      <c r="E16" s="38" t="n">
        <v>-918.4</v>
      </c>
      <c r="F16" s="38" t="n">
        <v>-1901.8</v>
      </c>
      <c r="G16" s="38" t="n">
        <v>-1452.58</v>
      </c>
      <c r="H16" s="38" t="n">
        <v>-1556.46</v>
      </c>
      <c r="I16" s="38" t="n">
        <v>-1697.03</v>
      </c>
      <c r="J16" s="38" t="n">
        <v>-11729.46</v>
      </c>
      <c r="K16" s="38" t="n">
        <v>-2499.96</v>
      </c>
      <c r="L16" s="38" t="n">
        <v>-1547.82</v>
      </c>
      <c r="M16" s="38"/>
      <c r="N16" s="38" t="n">
        <v>-39766.67</v>
      </c>
      <c r="O16" s="4"/>
      <c r="P16" s="4"/>
    </row>
    <row r="17" customFormat="false" ht="12.75" hidden="false" customHeight="false" outlineLevel="0" collapsed="false">
      <c r="A17" s="37" t="s">
        <v>128</v>
      </c>
      <c r="B17" s="38" t="n">
        <v>-3941.3</v>
      </c>
      <c r="C17" s="38" t="n">
        <v>-3941.3</v>
      </c>
      <c r="D17" s="38" t="n">
        <v>-3941.3</v>
      </c>
      <c r="E17" s="38" t="n">
        <v>-3941.3</v>
      </c>
      <c r="F17" s="38" t="n">
        <v>-3941.3</v>
      </c>
      <c r="G17" s="38" t="n">
        <v>-3941.3</v>
      </c>
      <c r="H17" s="38" t="n">
        <v>-3941.3</v>
      </c>
      <c r="I17" s="38" t="n">
        <v>-3941.3</v>
      </c>
      <c r="J17" s="38" t="n">
        <v>-3941.3</v>
      </c>
      <c r="K17" s="38" t="n">
        <v>-3941.3</v>
      </c>
      <c r="L17" s="38" t="n">
        <v>-3941.3</v>
      </c>
      <c r="M17" s="38"/>
      <c r="N17" s="38" t="n">
        <v>-43354.3</v>
      </c>
      <c r="O17" s="3"/>
      <c r="P17" s="3"/>
    </row>
    <row r="18" customFormat="false" ht="12.75" hidden="false" customHeight="false" outlineLevel="0" collapsed="false">
      <c r="A18" s="37" t="s">
        <v>22</v>
      </c>
      <c r="B18" s="38" t="n">
        <v>-11639.77</v>
      </c>
      <c r="C18" s="38"/>
      <c r="D18" s="38"/>
      <c r="E18" s="38"/>
      <c r="F18" s="38"/>
      <c r="G18" s="38"/>
      <c r="H18" s="38"/>
      <c r="I18" s="38" t="n">
        <v>-4071.58</v>
      </c>
      <c r="J18" s="38"/>
      <c r="K18" s="38"/>
      <c r="L18" s="38"/>
      <c r="M18" s="38"/>
      <c r="N18" s="38" t="n">
        <v>-15711.35</v>
      </c>
    </row>
    <row r="19" customFormat="false" ht="13.5" hidden="false" customHeight="false" outlineLevel="0" collapsed="false">
      <c r="A19" s="40" t="s">
        <v>16</v>
      </c>
      <c r="B19" s="41" t="n">
        <v>-22675.76</v>
      </c>
      <c r="C19" s="41" t="n">
        <v>6022.56</v>
      </c>
      <c r="D19" s="41" t="n">
        <v>926.090000000003</v>
      </c>
      <c r="E19" s="41" t="n">
        <v>3104.26</v>
      </c>
      <c r="F19" s="41" t="n">
        <v>-873.250000000002</v>
      </c>
      <c r="G19" s="41" t="n">
        <v>4506.38</v>
      </c>
      <c r="H19" s="41" t="n">
        <v>-518.039999999999</v>
      </c>
      <c r="I19" s="41" t="n">
        <v>-5011.35</v>
      </c>
      <c r="J19" s="41" t="n">
        <v>-6759.82</v>
      </c>
      <c r="K19" s="41" t="n">
        <v>1189.07</v>
      </c>
      <c r="L19" s="41" t="n">
        <v>152.199999999998</v>
      </c>
      <c r="M19" s="41" t="n">
        <v>300</v>
      </c>
      <c r="N19" s="41" t="n">
        <v>-19637.66</v>
      </c>
    </row>
    <row r="20" customFormat="false" ht="13.5" hidden="false" customHeight="false" outlineLevel="0" collapsed="false"/>
  </sheetData>
  <printOptions headings="false" gridLines="false" gridLinesSet="true" horizontalCentered="false" verticalCentered="false"/>
  <pageMargins left="0.220138888888889" right="0.4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787" activePane="bottomRight" state="frozen"/>
      <selection pane="topLeft" activeCell="A2" activeCellId="0" sqref="A2"/>
      <selection pane="topRight" activeCell="B2" activeCellId="0" sqref="B2"/>
      <selection pane="bottomLeft" activeCell="A787" activeCellId="0" sqref="A787"/>
      <selection pane="bottomRight" activeCell="B816" activeCellId="0" sqref="B8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9.7"/>
  </cols>
  <sheetData>
    <row r="1" customFormat="false" ht="15.75" hidden="false" customHeight="false" outlineLevel="0" collapsed="false">
      <c r="B1" s="15" t="s">
        <v>129</v>
      </c>
      <c r="C1" s="15" t="s">
        <v>2</v>
      </c>
      <c r="D1" s="15"/>
      <c r="E1" s="15" t="s">
        <v>130</v>
      </c>
      <c r="F1" s="42"/>
      <c r="G1" s="42"/>
      <c r="H1" s="15" t="s">
        <v>131</v>
      </c>
      <c r="I1" s="15" t="s">
        <v>132</v>
      </c>
      <c r="J1" s="42"/>
      <c r="K1" s="42"/>
    </row>
    <row r="2" customFormat="false" ht="15.75" hidden="false" customHeight="false" outlineLevel="0" collapsed="false">
      <c r="A2" s="42" t="s">
        <v>133</v>
      </c>
      <c r="B2" s="42" t="s">
        <v>119</v>
      </c>
      <c r="C2" s="42" t="s">
        <v>123</v>
      </c>
      <c r="D2" s="42" t="s">
        <v>121</v>
      </c>
      <c r="E2" s="42" t="s">
        <v>134</v>
      </c>
      <c r="F2" s="42" t="s">
        <v>118</v>
      </c>
      <c r="G2" s="42" t="s">
        <v>117</v>
      </c>
      <c r="H2" s="42" t="s">
        <v>3</v>
      </c>
      <c r="I2" s="42" t="s">
        <v>3</v>
      </c>
      <c r="J2" s="42" t="s">
        <v>135</v>
      </c>
      <c r="K2" s="42" t="s">
        <v>136</v>
      </c>
      <c r="L2" s="42" t="s">
        <v>120</v>
      </c>
      <c r="M2" s="43" t="s">
        <v>137</v>
      </c>
    </row>
    <row r="3" customFormat="false" ht="12.75" hidden="false" customHeight="false" outlineLevel="0" collapsed="false">
      <c r="A3" s="0" t="n">
        <v>35599</v>
      </c>
      <c r="B3" s="44" t="n">
        <v>36528</v>
      </c>
      <c r="C3" s="0" t="s">
        <v>4</v>
      </c>
      <c r="D3" s="0" t="n">
        <v>2000</v>
      </c>
      <c r="F3" s="0" t="s">
        <v>138</v>
      </c>
      <c r="G3" s="0" t="s">
        <v>139</v>
      </c>
      <c r="H3" s="0" t="s">
        <v>17</v>
      </c>
      <c r="I3" s="0" t="s">
        <v>138</v>
      </c>
      <c r="J3" s="0" t="n">
        <v>445</v>
      </c>
      <c r="L3" s="0" t="str">
        <f aca="false">IF(H3="Personal","Personal","Operating")</f>
        <v>Operating</v>
      </c>
    </row>
    <row r="4" customFormat="false" ht="12.75" hidden="false" customHeight="false" outlineLevel="0" collapsed="false">
      <c r="A4" s="0" t="n">
        <v>35599</v>
      </c>
      <c r="B4" s="44" t="n">
        <v>36528</v>
      </c>
      <c r="C4" s="0" t="s">
        <v>4</v>
      </c>
      <c r="D4" s="0" t="n">
        <v>2000</v>
      </c>
      <c r="F4" s="0" t="s">
        <v>138</v>
      </c>
      <c r="G4" s="0" t="s">
        <v>139</v>
      </c>
      <c r="H4" s="0" t="s">
        <v>17</v>
      </c>
      <c r="I4" s="0" t="s">
        <v>138</v>
      </c>
      <c r="J4" s="0" t="n">
        <v>1690</v>
      </c>
      <c r="L4" s="0" t="str">
        <f aca="false">IF(H4="Personal","Personal","Operating")</f>
        <v>Operating</v>
      </c>
    </row>
    <row r="5" customFormat="false" ht="12.75" hidden="false" customHeight="false" outlineLevel="0" collapsed="false">
      <c r="A5" s="0" t="n">
        <v>35599</v>
      </c>
      <c r="B5" s="44" t="n">
        <v>36528</v>
      </c>
      <c r="C5" s="0" t="s">
        <v>4</v>
      </c>
      <c r="D5" s="0" t="n">
        <v>2000</v>
      </c>
      <c r="F5" s="0" t="s">
        <v>138</v>
      </c>
      <c r="G5" s="0" t="s">
        <v>139</v>
      </c>
      <c r="H5" s="0" t="s">
        <v>17</v>
      </c>
      <c r="I5" s="0" t="s">
        <v>138</v>
      </c>
      <c r="J5" s="0" t="n">
        <v>2028</v>
      </c>
      <c r="L5" s="0" t="str">
        <f aca="false">IF(H5="Personal","Personal","Operating")</f>
        <v>Operating</v>
      </c>
    </row>
    <row r="6" customFormat="false" ht="12.75" hidden="false" customHeight="false" outlineLevel="0" collapsed="false">
      <c r="A6" s="0" t="n">
        <v>35599</v>
      </c>
      <c r="B6" s="44" t="n">
        <v>36535</v>
      </c>
      <c r="C6" s="0" t="s">
        <v>4</v>
      </c>
      <c r="D6" s="0" t="n">
        <v>2000</v>
      </c>
      <c r="F6" s="0" t="s">
        <v>138</v>
      </c>
      <c r="G6" s="0" t="s">
        <v>140</v>
      </c>
      <c r="H6" s="0" t="s">
        <v>17</v>
      </c>
      <c r="I6" s="0" t="s">
        <v>138</v>
      </c>
      <c r="J6" s="0" t="n">
        <v>1075.97</v>
      </c>
      <c r="L6" s="0" t="str">
        <f aca="false">IF(H6="Personal","Personal","Operating")</f>
        <v>Operating</v>
      </c>
    </row>
    <row r="7" customFormat="false" ht="12.75" hidden="false" customHeight="false" outlineLevel="0" collapsed="false">
      <c r="A7" s="0" t="n">
        <v>35599</v>
      </c>
      <c r="B7" s="44" t="n">
        <v>36535</v>
      </c>
      <c r="C7" s="0" t="s">
        <v>4</v>
      </c>
      <c r="D7" s="0" t="n">
        <v>2000</v>
      </c>
      <c r="F7" s="0" t="s">
        <v>138</v>
      </c>
      <c r="G7" s="0" t="s">
        <v>140</v>
      </c>
      <c r="H7" s="0" t="s">
        <v>17</v>
      </c>
      <c r="I7" s="0" t="s">
        <v>138</v>
      </c>
      <c r="J7" s="0" t="n">
        <v>1450</v>
      </c>
      <c r="L7" s="0" t="str">
        <f aca="false">IF(H7="Personal","Personal","Operating")</f>
        <v>Operating</v>
      </c>
    </row>
    <row r="8" customFormat="false" ht="12.75" hidden="false" customHeight="false" outlineLevel="0" collapsed="false">
      <c r="A8" s="0" t="n">
        <v>35599</v>
      </c>
      <c r="B8" s="44" t="n">
        <v>36535</v>
      </c>
      <c r="C8" s="0" t="s">
        <v>4</v>
      </c>
      <c r="D8" s="0" t="n">
        <v>2000</v>
      </c>
      <c r="F8" s="0" t="s">
        <v>138</v>
      </c>
      <c r="G8" s="0" t="s">
        <v>140</v>
      </c>
      <c r="H8" s="0" t="s">
        <v>17</v>
      </c>
      <c r="I8" s="0" t="s">
        <v>138</v>
      </c>
      <c r="J8" s="0" t="n">
        <v>1809</v>
      </c>
      <c r="L8" s="0" t="str">
        <f aca="false">IF(H8="Personal","Personal","Operating")</f>
        <v>Operating</v>
      </c>
    </row>
    <row r="9" customFormat="false" ht="12.75" hidden="false" customHeight="false" outlineLevel="0" collapsed="false">
      <c r="A9" s="0" t="n">
        <v>35599</v>
      </c>
      <c r="B9" s="44" t="n">
        <v>36543</v>
      </c>
      <c r="C9" s="0" t="s">
        <v>4</v>
      </c>
      <c r="D9" s="0" t="n">
        <v>2000</v>
      </c>
      <c r="F9" s="0" t="s">
        <v>138</v>
      </c>
      <c r="G9" s="0" t="s">
        <v>141</v>
      </c>
      <c r="H9" s="0" t="s">
        <v>17</v>
      </c>
      <c r="I9" s="0" t="s">
        <v>138</v>
      </c>
      <c r="J9" s="0" t="n">
        <v>433</v>
      </c>
      <c r="L9" s="0" t="str">
        <f aca="false">IF(H9="Personal","Personal","Operating")</f>
        <v>Operating</v>
      </c>
    </row>
    <row r="10" customFormat="false" ht="12.75" hidden="false" customHeight="false" outlineLevel="0" collapsed="false">
      <c r="A10" s="0" t="n">
        <v>35599</v>
      </c>
      <c r="B10" s="44" t="n">
        <v>36543</v>
      </c>
      <c r="C10" s="0" t="s">
        <v>4</v>
      </c>
      <c r="D10" s="0" t="n">
        <v>2000</v>
      </c>
      <c r="F10" s="0" t="s">
        <v>138</v>
      </c>
      <c r="G10" s="0" t="s">
        <v>141</v>
      </c>
      <c r="H10" s="0" t="s">
        <v>17</v>
      </c>
      <c r="I10" s="0" t="s">
        <v>138</v>
      </c>
      <c r="J10" s="0" t="n">
        <v>1432</v>
      </c>
      <c r="L10" s="0" t="str">
        <f aca="false">IF(H10="Personal","Personal","Operating")</f>
        <v>Operating</v>
      </c>
    </row>
    <row r="11" customFormat="false" ht="12.75" hidden="false" customHeight="false" outlineLevel="0" collapsed="false">
      <c r="A11" s="0" t="n">
        <v>35599</v>
      </c>
      <c r="B11" s="44" t="n">
        <v>36543</v>
      </c>
      <c r="C11" s="0" t="s">
        <v>4</v>
      </c>
      <c r="D11" s="0" t="n">
        <v>2000</v>
      </c>
      <c r="F11" s="0" t="s">
        <v>138</v>
      </c>
      <c r="G11" s="0" t="s">
        <v>141</v>
      </c>
      <c r="H11" s="0" t="s">
        <v>17</v>
      </c>
      <c r="I11" s="0" t="s">
        <v>138</v>
      </c>
      <c r="J11" s="0" t="n">
        <v>2025</v>
      </c>
      <c r="L11" s="0" t="str">
        <f aca="false">IF(H11="Personal","Personal","Operating")</f>
        <v>Operating</v>
      </c>
    </row>
    <row r="12" customFormat="false" ht="12.75" hidden="false" customHeight="false" outlineLevel="0" collapsed="false">
      <c r="A12" s="0" t="n">
        <v>35599</v>
      </c>
      <c r="B12" s="44" t="n">
        <v>36549</v>
      </c>
      <c r="C12" s="0" t="s">
        <v>4</v>
      </c>
      <c r="D12" s="0" t="n">
        <v>2000</v>
      </c>
      <c r="F12" s="0" t="s">
        <v>138</v>
      </c>
      <c r="G12" s="0" t="s">
        <v>142</v>
      </c>
      <c r="H12" s="0" t="s">
        <v>17</v>
      </c>
      <c r="I12" s="0" t="s">
        <v>138</v>
      </c>
      <c r="J12" s="0" t="n">
        <v>1760</v>
      </c>
      <c r="L12" s="0" t="str">
        <f aca="false">IF(H12="Personal","Personal","Operating")</f>
        <v>Operating</v>
      </c>
    </row>
    <row r="13" customFormat="false" ht="12.75" hidden="false" customHeight="false" outlineLevel="0" collapsed="false">
      <c r="A13" s="0" t="n">
        <v>35599</v>
      </c>
      <c r="B13" s="44" t="n">
        <v>36549</v>
      </c>
      <c r="C13" s="0" t="s">
        <v>4</v>
      </c>
      <c r="D13" s="0" t="n">
        <v>2000</v>
      </c>
      <c r="F13" s="0" t="s">
        <v>138</v>
      </c>
      <c r="G13" s="0" t="s">
        <v>142</v>
      </c>
      <c r="H13" s="0" t="s">
        <v>17</v>
      </c>
      <c r="I13" s="0" t="s">
        <v>138</v>
      </c>
      <c r="J13" s="0" t="n">
        <v>1865</v>
      </c>
      <c r="L13" s="0" t="str">
        <f aca="false">IF(H13="Personal","Personal","Operating")</f>
        <v>Operating</v>
      </c>
    </row>
    <row r="14" customFormat="false" ht="12.75" hidden="false" customHeight="false" outlineLevel="0" collapsed="false">
      <c r="A14" s="0" t="n">
        <v>35599</v>
      </c>
      <c r="B14" s="44" t="n">
        <v>36549</v>
      </c>
      <c r="C14" s="0" t="s">
        <v>4</v>
      </c>
      <c r="D14" s="0" t="n">
        <v>2000</v>
      </c>
      <c r="F14" s="0" t="s">
        <v>138</v>
      </c>
      <c r="G14" s="0" t="s">
        <v>142</v>
      </c>
      <c r="H14" s="0" t="s">
        <v>17</v>
      </c>
      <c r="I14" s="0" t="s">
        <v>138</v>
      </c>
      <c r="J14" s="0" t="n">
        <v>100</v>
      </c>
      <c r="L14" s="0" t="str">
        <f aca="false">IF(H14="Personal","Personal","Operating")</f>
        <v>Operating</v>
      </c>
    </row>
    <row r="15" customFormat="false" ht="12.75" hidden="false" customHeight="false" outlineLevel="0" collapsed="false">
      <c r="A15" s="0" t="n">
        <v>35599</v>
      </c>
      <c r="B15" s="44" t="n">
        <v>36551</v>
      </c>
      <c r="C15" s="0" t="s">
        <v>4</v>
      </c>
      <c r="D15" s="0" t="n">
        <v>2000</v>
      </c>
      <c r="F15" s="0" t="s">
        <v>143</v>
      </c>
      <c r="G15" s="0" t="s">
        <v>144</v>
      </c>
      <c r="H15" s="0" t="s">
        <v>20</v>
      </c>
      <c r="I15" s="0" t="s">
        <v>145</v>
      </c>
      <c r="J15" s="0" t="n">
        <v>-2.28</v>
      </c>
      <c r="L15" s="0" t="str">
        <f aca="false">IF(H15="Personal","Personal","Operating")</f>
        <v>Operating</v>
      </c>
    </row>
    <row r="16" customFormat="false" ht="12.75" hidden="false" customHeight="false" outlineLevel="0" collapsed="false">
      <c r="A16" s="0" t="n">
        <v>35599</v>
      </c>
      <c r="B16" s="44" t="n">
        <v>36528</v>
      </c>
      <c r="C16" s="0" t="s">
        <v>4</v>
      </c>
      <c r="D16" s="0" t="n">
        <v>2000</v>
      </c>
      <c r="F16" s="0" t="s">
        <v>146</v>
      </c>
      <c r="G16" s="0" t="s">
        <v>147</v>
      </c>
      <c r="H16" s="0" t="s">
        <v>21</v>
      </c>
      <c r="I16" s="0" t="s">
        <v>148</v>
      </c>
      <c r="J16" s="0" t="n">
        <v>-3408.34</v>
      </c>
      <c r="L16" s="0" t="str">
        <f aca="false">IF(H16="Personal","Personal","Operating")</f>
        <v>Operating</v>
      </c>
    </row>
    <row r="17" customFormat="false" ht="12.75" hidden="false" customHeight="false" outlineLevel="0" collapsed="false">
      <c r="A17" s="0" t="n">
        <v>35599</v>
      </c>
      <c r="B17" s="44" t="n">
        <v>36532</v>
      </c>
      <c r="C17" s="0" t="s">
        <v>4</v>
      </c>
      <c r="D17" s="0" t="n">
        <v>2000</v>
      </c>
      <c r="F17" s="0" t="s">
        <v>149</v>
      </c>
      <c r="G17" s="0" t="s">
        <v>39</v>
      </c>
      <c r="H17" s="0" t="s">
        <v>21</v>
      </c>
      <c r="I17" s="0" t="s">
        <v>150</v>
      </c>
      <c r="J17" s="0" t="n">
        <v>-145.65</v>
      </c>
      <c r="L17" s="0" t="str">
        <f aca="false">IF(H17="Personal","Personal","Operating")</f>
        <v>Operating</v>
      </c>
    </row>
    <row r="18" customFormat="false" ht="12.75" hidden="false" customHeight="false" outlineLevel="0" collapsed="false">
      <c r="A18" s="0" t="n">
        <v>35599</v>
      </c>
      <c r="B18" s="44" t="n">
        <v>36529</v>
      </c>
      <c r="C18" s="0" t="s">
        <v>4</v>
      </c>
      <c r="D18" s="0" t="n">
        <v>2000</v>
      </c>
      <c r="F18" s="0" t="s">
        <v>151</v>
      </c>
      <c r="G18" s="0" t="s">
        <v>152</v>
      </c>
      <c r="H18" s="0" t="s">
        <v>19</v>
      </c>
      <c r="I18" s="0" t="s">
        <v>153</v>
      </c>
      <c r="J18" s="0" t="n">
        <v>200.16</v>
      </c>
      <c r="L18" s="0" t="str">
        <f aca="false">IF(H18="Personal","Personal","Operating")</f>
        <v>Operating</v>
      </c>
    </row>
    <row r="19" customFormat="false" ht="12.75" hidden="false" customHeight="false" outlineLevel="0" collapsed="false">
      <c r="A19" s="0" t="n">
        <v>35599</v>
      </c>
      <c r="B19" s="44" t="n">
        <v>36502</v>
      </c>
      <c r="C19" s="0" t="s">
        <v>4</v>
      </c>
      <c r="D19" s="0" t="n">
        <v>2000</v>
      </c>
      <c r="E19" s="0" t="n">
        <v>1119</v>
      </c>
      <c r="F19" s="0" t="s">
        <v>151</v>
      </c>
      <c r="G19" s="0" t="s">
        <v>152</v>
      </c>
      <c r="H19" s="0" t="s">
        <v>19</v>
      </c>
      <c r="I19" s="0" t="s">
        <v>153</v>
      </c>
      <c r="J19" s="0" t="n">
        <v>-700.16</v>
      </c>
      <c r="L19" s="0" t="str">
        <f aca="false">IF(H19="Personal","Personal","Operating")</f>
        <v>Operating</v>
      </c>
    </row>
    <row r="20" customFormat="false" ht="12.75" hidden="false" customHeight="false" outlineLevel="0" collapsed="false">
      <c r="A20" s="0" t="n">
        <v>35599</v>
      </c>
      <c r="B20" s="44" t="n">
        <v>36521</v>
      </c>
      <c r="C20" s="0" t="s">
        <v>4</v>
      </c>
      <c r="D20" s="0" t="n">
        <v>2000</v>
      </c>
      <c r="E20" s="0" t="n">
        <v>1140</v>
      </c>
      <c r="F20" s="0" t="s">
        <v>154</v>
      </c>
      <c r="G20" s="0" t="s">
        <v>155</v>
      </c>
      <c r="H20" s="0" t="s">
        <v>18</v>
      </c>
      <c r="I20" s="0" t="s">
        <v>156</v>
      </c>
      <c r="J20" s="0" t="n">
        <v>-5</v>
      </c>
      <c r="L20" s="0" t="str">
        <f aca="false">IF(H20="Personal","Personal","Operating")</f>
        <v>Operating</v>
      </c>
    </row>
    <row r="21" customFormat="false" ht="12.75" hidden="false" customHeight="false" outlineLevel="0" collapsed="false">
      <c r="A21" s="0" t="n">
        <v>35599</v>
      </c>
      <c r="B21" s="44" t="n">
        <v>36521</v>
      </c>
      <c r="C21" s="0" t="s">
        <v>4</v>
      </c>
      <c r="D21" s="0" t="n">
        <v>2000</v>
      </c>
      <c r="E21" s="0" t="n">
        <v>1141</v>
      </c>
      <c r="F21" s="0" t="s">
        <v>157</v>
      </c>
      <c r="G21" s="0" t="s">
        <v>158</v>
      </c>
      <c r="H21" s="0" t="s">
        <v>17</v>
      </c>
      <c r="I21" s="0" t="s">
        <v>159</v>
      </c>
      <c r="J21" s="0" t="n">
        <v>-100</v>
      </c>
      <c r="L21" s="0" t="str">
        <f aca="false">IF(H21="Personal","Personal","Operating")</f>
        <v>Operating</v>
      </c>
    </row>
    <row r="22" customFormat="false" ht="12.75" hidden="false" customHeight="false" outlineLevel="0" collapsed="false">
      <c r="A22" s="0" t="n">
        <v>35599</v>
      </c>
      <c r="B22" s="44" t="n">
        <v>36523</v>
      </c>
      <c r="C22" s="0" t="s">
        <v>4</v>
      </c>
      <c r="D22" s="0" t="n">
        <v>2000</v>
      </c>
      <c r="E22" s="0" t="n">
        <v>1142</v>
      </c>
      <c r="F22" s="0" t="s">
        <v>160</v>
      </c>
      <c r="G22" s="0" t="s">
        <v>161</v>
      </c>
      <c r="H22" s="0" t="s">
        <v>19</v>
      </c>
      <c r="I22" s="0" t="s">
        <v>162</v>
      </c>
      <c r="J22" s="0" t="n">
        <v>-16.24</v>
      </c>
      <c r="L22" s="0" t="str">
        <f aca="false">IF(H22="Personal","Personal","Operating")</f>
        <v>Operating</v>
      </c>
    </row>
    <row r="23" customFormat="false" ht="12.75" hidden="false" customHeight="false" outlineLevel="0" collapsed="false">
      <c r="A23" s="0" t="n">
        <v>35599</v>
      </c>
      <c r="B23" s="44" t="n">
        <v>36524</v>
      </c>
      <c r="C23" s="0" t="s">
        <v>4</v>
      </c>
      <c r="D23" s="0" t="n">
        <v>2000</v>
      </c>
      <c r="E23" s="0" t="n">
        <v>1143</v>
      </c>
      <c r="F23" s="0" t="s">
        <v>163</v>
      </c>
      <c r="G23" s="0" t="s">
        <v>164</v>
      </c>
      <c r="H23" s="0" t="s">
        <v>18</v>
      </c>
      <c r="I23" s="0" t="s">
        <v>156</v>
      </c>
      <c r="J23" s="0" t="n">
        <v>-125</v>
      </c>
      <c r="L23" s="0" t="str">
        <f aca="false">IF(H23="Personal","Personal","Operating")</f>
        <v>Operating</v>
      </c>
    </row>
    <row r="24" customFormat="false" ht="12.75" hidden="false" customHeight="false" outlineLevel="0" collapsed="false">
      <c r="A24" s="0" t="n">
        <v>35599</v>
      </c>
      <c r="B24" s="44" t="n">
        <v>36525</v>
      </c>
      <c r="C24" s="0" t="s">
        <v>4</v>
      </c>
      <c r="D24" s="0" t="n">
        <v>2000</v>
      </c>
      <c r="E24" s="0" t="n">
        <v>1145</v>
      </c>
      <c r="F24" s="0" t="s">
        <v>165</v>
      </c>
      <c r="G24" s="0" t="s">
        <v>166</v>
      </c>
      <c r="H24" s="0" t="s">
        <v>21</v>
      </c>
      <c r="I24" s="0" t="s">
        <v>167</v>
      </c>
      <c r="J24" s="0" t="n">
        <v>-121.45</v>
      </c>
      <c r="L24" s="0" t="str">
        <f aca="false">IF(H24="Personal","Personal","Operating")</f>
        <v>Operating</v>
      </c>
    </row>
    <row r="25" customFormat="false" ht="12.75" hidden="false" customHeight="false" outlineLevel="0" collapsed="false">
      <c r="A25" s="0" t="n">
        <v>35599</v>
      </c>
      <c r="B25" s="44" t="n">
        <v>36525</v>
      </c>
      <c r="C25" s="0" t="s">
        <v>4</v>
      </c>
      <c r="D25" s="0" t="n">
        <v>2000</v>
      </c>
      <c r="E25" s="0" t="n">
        <v>1148</v>
      </c>
      <c r="F25" s="0" t="s">
        <v>160</v>
      </c>
      <c r="G25" s="0" t="s">
        <v>161</v>
      </c>
      <c r="H25" s="0" t="s">
        <v>19</v>
      </c>
      <c r="I25" s="0" t="s">
        <v>162</v>
      </c>
      <c r="J25" s="0" t="n">
        <v>-9.09</v>
      </c>
      <c r="L25" s="0" t="str">
        <f aca="false">IF(H25="Personal","Personal","Operating")</f>
        <v>Operating</v>
      </c>
    </row>
    <row r="26" customFormat="false" ht="12.75" hidden="false" customHeight="false" outlineLevel="0" collapsed="false">
      <c r="A26" s="0" t="n">
        <v>35599</v>
      </c>
      <c r="B26" s="44" t="n">
        <v>36525</v>
      </c>
      <c r="C26" s="0" t="s">
        <v>4</v>
      </c>
      <c r="D26" s="0" t="n">
        <v>2000</v>
      </c>
      <c r="E26" s="0" t="n">
        <v>1149</v>
      </c>
      <c r="F26" s="0" t="s">
        <v>168</v>
      </c>
      <c r="G26" s="0" t="s">
        <v>169</v>
      </c>
      <c r="H26" s="0" t="s">
        <v>19</v>
      </c>
      <c r="I26" s="0" t="s">
        <v>170</v>
      </c>
      <c r="J26" s="0" t="n">
        <v>-44.51</v>
      </c>
      <c r="L26" s="0" t="str">
        <f aca="false">IF(H26="Personal","Personal","Operating")</f>
        <v>Operating</v>
      </c>
    </row>
    <row r="27" customFormat="false" ht="12.75" hidden="false" customHeight="false" outlineLevel="0" collapsed="false">
      <c r="A27" s="0" t="n">
        <v>35599</v>
      </c>
      <c r="B27" s="44" t="n">
        <v>36525</v>
      </c>
      <c r="C27" s="0" t="s">
        <v>4</v>
      </c>
      <c r="D27" s="0" t="n">
        <v>2000</v>
      </c>
      <c r="E27" s="0" t="n">
        <v>1150</v>
      </c>
      <c r="F27" s="0" t="s">
        <v>171</v>
      </c>
      <c r="G27" s="0" t="s">
        <v>172</v>
      </c>
      <c r="H27" s="0" t="s">
        <v>19</v>
      </c>
      <c r="I27" s="0" t="s">
        <v>170</v>
      </c>
      <c r="J27" s="0" t="n">
        <v>-6.6</v>
      </c>
      <c r="L27" s="0" t="str">
        <f aca="false">IF(H27="Personal","Personal","Operating")</f>
        <v>Operating</v>
      </c>
    </row>
    <row r="28" customFormat="false" ht="12.75" hidden="false" customHeight="false" outlineLevel="0" collapsed="false">
      <c r="A28" s="0" t="n">
        <v>35599</v>
      </c>
      <c r="B28" s="44" t="n">
        <v>36528</v>
      </c>
      <c r="C28" s="0" t="s">
        <v>4</v>
      </c>
      <c r="D28" s="0" t="n">
        <v>2000</v>
      </c>
      <c r="E28" s="0" t="n">
        <v>1151</v>
      </c>
      <c r="F28" s="0" t="s">
        <v>160</v>
      </c>
      <c r="G28" s="0" t="s">
        <v>161</v>
      </c>
      <c r="H28" s="0" t="s">
        <v>19</v>
      </c>
      <c r="I28" s="0" t="s">
        <v>162</v>
      </c>
      <c r="J28" s="0" t="n">
        <v>-25.98</v>
      </c>
      <c r="L28" s="0" t="str">
        <f aca="false">IF(H28="Personal","Personal","Operating")</f>
        <v>Operating</v>
      </c>
    </row>
    <row r="29" customFormat="false" ht="12.75" hidden="false" customHeight="false" outlineLevel="0" collapsed="false">
      <c r="A29" s="0" t="n">
        <v>35599</v>
      </c>
      <c r="B29" s="44" t="n">
        <v>36528</v>
      </c>
      <c r="C29" s="0" t="s">
        <v>4</v>
      </c>
      <c r="D29" s="0" t="n">
        <v>2000</v>
      </c>
      <c r="E29" s="0" t="n">
        <v>1152</v>
      </c>
      <c r="F29" s="0" t="s">
        <v>173</v>
      </c>
      <c r="G29" s="0" t="s">
        <v>169</v>
      </c>
      <c r="H29" s="0" t="s">
        <v>19</v>
      </c>
      <c r="I29" s="0" t="s">
        <v>170</v>
      </c>
      <c r="J29" s="0" t="n">
        <v>-40.54</v>
      </c>
      <c r="L29" s="0" t="str">
        <f aca="false">IF(H29="Personal","Personal","Operating")</f>
        <v>Operating</v>
      </c>
    </row>
    <row r="30" customFormat="false" ht="12.75" hidden="false" customHeight="false" outlineLevel="0" collapsed="false">
      <c r="A30" s="0" t="n">
        <v>35599</v>
      </c>
      <c r="B30" s="44" t="n">
        <v>36528</v>
      </c>
      <c r="C30" s="0" t="s">
        <v>4</v>
      </c>
      <c r="D30" s="0" t="n">
        <v>2000</v>
      </c>
      <c r="E30" s="0" t="n">
        <v>1153</v>
      </c>
      <c r="F30" s="0" t="s">
        <v>168</v>
      </c>
      <c r="G30" s="0" t="s">
        <v>174</v>
      </c>
      <c r="H30" s="0" t="s">
        <v>19</v>
      </c>
      <c r="I30" s="0" t="s">
        <v>170</v>
      </c>
      <c r="J30" s="0" t="n">
        <v>-32.43</v>
      </c>
      <c r="L30" s="0" t="str">
        <f aca="false">IF(H30="Personal","Personal","Operating")</f>
        <v>Operating</v>
      </c>
    </row>
    <row r="31" customFormat="false" ht="12.75" hidden="false" customHeight="false" outlineLevel="0" collapsed="false">
      <c r="A31" s="0" t="n">
        <v>35599</v>
      </c>
      <c r="B31" s="44" t="n">
        <v>36529</v>
      </c>
      <c r="C31" s="0" t="s">
        <v>4</v>
      </c>
      <c r="D31" s="0" t="n">
        <v>2000</v>
      </c>
      <c r="E31" s="0" t="n">
        <v>1154</v>
      </c>
      <c r="F31" s="0" t="s">
        <v>151</v>
      </c>
      <c r="G31" s="0" t="s">
        <v>166</v>
      </c>
      <c r="H31" s="0" t="s">
        <v>19</v>
      </c>
      <c r="I31" s="0" t="s">
        <v>175</v>
      </c>
      <c r="J31" s="0" t="n">
        <v>-184</v>
      </c>
      <c r="L31" s="0" t="str">
        <f aca="false">IF(H31="Personal","Personal","Operating")</f>
        <v>Operating</v>
      </c>
    </row>
    <row r="32" customFormat="false" ht="12.75" hidden="false" customHeight="false" outlineLevel="0" collapsed="false">
      <c r="A32" s="0" t="n">
        <v>35599</v>
      </c>
      <c r="B32" s="44" t="n">
        <v>36529</v>
      </c>
      <c r="C32" s="0" t="s">
        <v>4</v>
      </c>
      <c r="D32" s="0" t="n">
        <v>2000</v>
      </c>
      <c r="E32" s="0" t="n">
        <v>1155</v>
      </c>
      <c r="F32" s="0" t="s">
        <v>176</v>
      </c>
      <c r="G32" s="0" t="s">
        <v>174</v>
      </c>
      <c r="H32" s="0" t="s">
        <v>19</v>
      </c>
      <c r="I32" s="0" t="s">
        <v>170</v>
      </c>
      <c r="J32" s="0" t="n">
        <v>-59.49</v>
      </c>
      <c r="L32" s="0" t="str">
        <f aca="false">IF(H32="Personal","Personal","Operating")</f>
        <v>Operating</v>
      </c>
    </row>
    <row r="33" customFormat="false" ht="12.75" hidden="false" customHeight="false" outlineLevel="0" collapsed="false">
      <c r="A33" s="0" t="n">
        <v>35599</v>
      </c>
      <c r="B33" s="44" t="n">
        <v>36529</v>
      </c>
      <c r="C33" s="0" t="s">
        <v>4</v>
      </c>
      <c r="D33" s="0" t="n">
        <v>2000</v>
      </c>
      <c r="E33" s="0" t="n">
        <v>1156</v>
      </c>
      <c r="F33" s="0" t="s">
        <v>176</v>
      </c>
      <c r="G33" s="0" t="s">
        <v>174</v>
      </c>
      <c r="H33" s="0" t="s">
        <v>19</v>
      </c>
      <c r="I33" s="0" t="s">
        <v>170</v>
      </c>
      <c r="J33" s="0" t="n">
        <v>-32.48</v>
      </c>
      <c r="L33" s="0" t="str">
        <f aca="false">IF(H33="Personal","Personal","Operating")</f>
        <v>Operating</v>
      </c>
    </row>
    <row r="34" customFormat="false" ht="12.75" hidden="false" customHeight="false" outlineLevel="0" collapsed="false">
      <c r="A34" s="0" t="n">
        <v>35599</v>
      </c>
      <c r="B34" s="44" t="n">
        <v>36530</v>
      </c>
      <c r="C34" s="0" t="s">
        <v>4</v>
      </c>
      <c r="D34" s="0" t="n">
        <v>2000</v>
      </c>
      <c r="E34" s="0" t="n">
        <v>1157</v>
      </c>
      <c r="F34" s="0" t="s">
        <v>177</v>
      </c>
      <c r="G34" s="0" t="s">
        <v>178</v>
      </c>
      <c r="H34" s="0" t="s">
        <v>20</v>
      </c>
      <c r="I34" s="0" t="s">
        <v>179</v>
      </c>
      <c r="J34" s="0" t="n">
        <v>-47.41</v>
      </c>
      <c r="L34" s="0" t="str">
        <f aca="false">IF(H34="Personal","Personal","Operating")</f>
        <v>Operating</v>
      </c>
    </row>
    <row r="35" customFormat="false" ht="12.75" hidden="false" customHeight="false" outlineLevel="0" collapsed="false">
      <c r="A35" s="0" t="n">
        <v>35599</v>
      </c>
      <c r="B35" s="44" t="n">
        <v>36530</v>
      </c>
      <c r="C35" s="0" t="s">
        <v>4</v>
      </c>
      <c r="D35" s="0" t="n">
        <v>2000</v>
      </c>
      <c r="E35" s="0" t="n">
        <v>1158</v>
      </c>
      <c r="F35" s="0" t="s">
        <v>180</v>
      </c>
      <c r="G35" s="0" t="s">
        <v>166</v>
      </c>
      <c r="H35" s="0" t="s">
        <v>19</v>
      </c>
      <c r="I35" s="0" t="s">
        <v>153</v>
      </c>
      <c r="J35" s="0" t="n">
        <v>-820.33</v>
      </c>
      <c r="L35" s="0" t="str">
        <f aca="false">IF(H35="Personal","Personal","Operating")</f>
        <v>Operating</v>
      </c>
    </row>
    <row r="36" customFormat="false" ht="12.75" hidden="false" customHeight="false" outlineLevel="0" collapsed="false">
      <c r="A36" s="0" t="n">
        <v>35599</v>
      </c>
      <c r="B36" s="44" t="n">
        <v>36531</v>
      </c>
      <c r="C36" s="0" t="s">
        <v>4</v>
      </c>
      <c r="D36" s="0" t="n">
        <v>2000</v>
      </c>
      <c r="E36" s="0" t="n">
        <v>1159</v>
      </c>
      <c r="F36" s="0" t="s">
        <v>163</v>
      </c>
      <c r="G36" s="0" t="s">
        <v>181</v>
      </c>
      <c r="H36" s="0" t="s">
        <v>18</v>
      </c>
      <c r="I36" s="0" t="s">
        <v>156</v>
      </c>
      <c r="J36" s="0" t="n">
        <v>-260</v>
      </c>
      <c r="L36" s="0" t="str">
        <f aca="false">IF(H36="Personal","Personal","Operating")</f>
        <v>Operating</v>
      </c>
    </row>
    <row r="37" customFormat="false" ht="12.75" hidden="false" customHeight="false" outlineLevel="0" collapsed="false">
      <c r="A37" s="0" t="n">
        <v>35599</v>
      </c>
      <c r="B37" s="44" t="n">
        <v>36531</v>
      </c>
      <c r="C37" s="0" t="s">
        <v>4</v>
      </c>
      <c r="D37" s="0" t="n">
        <v>2000</v>
      </c>
      <c r="E37" s="0" t="n">
        <v>1160</v>
      </c>
      <c r="F37" s="0" t="s">
        <v>182</v>
      </c>
      <c r="G37" s="0" t="s">
        <v>181</v>
      </c>
      <c r="H37" s="0" t="s">
        <v>18</v>
      </c>
      <c r="I37" s="0" t="s">
        <v>183</v>
      </c>
      <c r="J37" s="0" t="n">
        <v>-280</v>
      </c>
      <c r="L37" s="0" t="str">
        <f aca="false">IF(H37="Personal","Personal","Operating")</f>
        <v>Operating</v>
      </c>
    </row>
    <row r="38" customFormat="false" ht="12.75" hidden="false" customHeight="false" outlineLevel="0" collapsed="false">
      <c r="A38" s="0" t="n">
        <v>35599</v>
      </c>
      <c r="B38" s="44" t="n">
        <v>36535</v>
      </c>
      <c r="C38" s="0" t="s">
        <v>4</v>
      </c>
      <c r="D38" s="0" t="n">
        <v>2000</v>
      </c>
      <c r="E38" s="0" t="n">
        <v>1161</v>
      </c>
      <c r="F38" s="0" t="s">
        <v>160</v>
      </c>
      <c r="G38" s="0" t="s">
        <v>161</v>
      </c>
      <c r="H38" s="0" t="s">
        <v>19</v>
      </c>
      <c r="I38" s="0" t="s">
        <v>162</v>
      </c>
      <c r="J38" s="0" t="n">
        <v>-25.98</v>
      </c>
      <c r="L38" s="0" t="str">
        <f aca="false">IF(H38="Personal","Personal","Operating")</f>
        <v>Operating</v>
      </c>
    </row>
    <row r="39" customFormat="false" ht="12.75" hidden="false" customHeight="false" outlineLevel="0" collapsed="false">
      <c r="A39" s="0" t="n">
        <v>35599</v>
      </c>
      <c r="B39" s="44" t="n">
        <v>36536</v>
      </c>
      <c r="C39" s="0" t="s">
        <v>4</v>
      </c>
      <c r="D39" s="0" t="n">
        <v>2000</v>
      </c>
      <c r="E39" s="0" t="n">
        <v>1162</v>
      </c>
      <c r="F39" s="0" t="s">
        <v>184</v>
      </c>
      <c r="G39" s="0" t="s">
        <v>166</v>
      </c>
      <c r="H39" s="0" t="s">
        <v>19</v>
      </c>
      <c r="I39" s="0" t="s">
        <v>185</v>
      </c>
      <c r="J39" s="0" t="n">
        <v>-53.1</v>
      </c>
      <c r="L39" s="0" t="str">
        <f aca="false">IF(H39="Personal","Personal","Operating")</f>
        <v>Operating</v>
      </c>
    </row>
    <row r="40" customFormat="false" ht="12.75" hidden="false" customHeight="false" outlineLevel="0" collapsed="false">
      <c r="A40" s="0" t="n">
        <v>35599</v>
      </c>
      <c r="B40" s="44" t="n">
        <v>36536</v>
      </c>
      <c r="C40" s="0" t="s">
        <v>4</v>
      </c>
      <c r="D40" s="0" t="n">
        <v>2000</v>
      </c>
      <c r="E40" s="0" t="n">
        <v>1163</v>
      </c>
      <c r="F40" s="0" t="s">
        <v>186</v>
      </c>
      <c r="G40" s="0" t="s">
        <v>166</v>
      </c>
      <c r="H40" s="0" t="s">
        <v>17</v>
      </c>
      <c r="I40" s="0" t="s">
        <v>187</v>
      </c>
      <c r="J40" s="0" t="n">
        <v>-113.14</v>
      </c>
      <c r="L40" s="0" t="str">
        <f aca="false">IF(H40="Personal","Personal","Operating")</f>
        <v>Operating</v>
      </c>
    </row>
    <row r="41" customFormat="false" ht="12.75" hidden="false" customHeight="false" outlineLevel="0" collapsed="false">
      <c r="A41" s="0" t="n">
        <v>35599</v>
      </c>
      <c r="B41" s="44" t="n">
        <v>36537</v>
      </c>
      <c r="C41" s="0" t="s">
        <v>4</v>
      </c>
      <c r="D41" s="0" t="n">
        <v>2000</v>
      </c>
      <c r="E41" s="0" t="n">
        <v>1164</v>
      </c>
      <c r="F41" s="0" t="s">
        <v>173</v>
      </c>
      <c r="G41" s="0" t="s">
        <v>188</v>
      </c>
      <c r="H41" s="0" t="s">
        <v>19</v>
      </c>
      <c r="I41" s="0" t="s">
        <v>170</v>
      </c>
      <c r="J41" s="0" t="n">
        <v>-40.04</v>
      </c>
      <c r="L41" s="0" t="str">
        <f aca="false">IF(H41="Personal","Personal","Operating")</f>
        <v>Operating</v>
      </c>
    </row>
    <row r="42" customFormat="false" ht="12.75" hidden="false" customHeight="false" outlineLevel="0" collapsed="false">
      <c r="A42" s="0" t="n">
        <v>35599</v>
      </c>
      <c r="B42" s="44" t="n">
        <v>36546</v>
      </c>
      <c r="C42" s="0" t="s">
        <v>4</v>
      </c>
      <c r="D42" s="0" t="n">
        <v>2000</v>
      </c>
      <c r="E42" s="0" t="n">
        <v>1165</v>
      </c>
      <c r="F42" s="0" t="s">
        <v>182</v>
      </c>
      <c r="G42" s="0" t="s">
        <v>189</v>
      </c>
      <c r="H42" s="0" t="s">
        <v>18</v>
      </c>
      <c r="I42" s="0" t="s">
        <v>183</v>
      </c>
      <c r="J42" s="0" t="n">
        <v>-315</v>
      </c>
      <c r="L42" s="0" t="str">
        <f aca="false">IF(H42="Personal","Personal","Operating")</f>
        <v>Operating</v>
      </c>
    </row>
    <row r="43" customFormat="false" ht="12.75" hidden="false" customHeight="false" outlineLevel="0" collapsed="false">
      <c r="A43" s="0" t="n">
        <v>35599</v>
      </c>
      <c r="B43" s="44" t="n">
        <v>36539</v>
      </c>
      <c r="C43" s="0" t="s">
        <v>4</v>
      </c>
      <c r="D43" s="0" t="n">
        <v>2000</v>
      </c>
      <c r="E43" s="0" t="n">
        <v>1166</v>
      </c>
      <c r="F43" s="0" t="s">
        <v>163</v>
      </c>
      <c r="G43" s="0" t="s">
        <v>190</v>
      </c>
      <c r="H43" s="0" t="s">
        <v>18</v>
      </c>
      <c r="I43" s="0" t="s">
        <v>156</v>
      </c>
      <c r="J43" s="0" t="n">
        <v>-260</v>
      </c>
      <c r="L43" s="0" t="str">
        <f aca="false">IF(H43="Personal","Personal","Operating")</f>
        <v>Operating</v>
      </c>
    </row>
    <row r="44" customFormat="false" ht="12.75" hidden="false" customHeight="false" outlineLevel="0" collapsed="false">
      <c r="A44" s="0" t="n">
        <v>35599</v>
      </c>
      <c r="B44" s="44" t="n">
        <v>36539</v>
      </c>
      <c r="C44" s="0" t="s">
        <v>4</v>
      </c>
      <c r="D44" s="0" t="n">
        <v>2000</v>
      </c>
      <c r="E44" s="0" t="n">
        <v>1167</v>
      </c>
      <c r="F44" s="0" t="s">
        <v>182</v>
      </c>
      <c r="G44" s="0" t="s">
        <v>190</v>
      </c>
      <c r="H44" s="0" t="s">
        <v>18</v>
      </c>
      <c r="I44" s="0" t="s">
        <v>183</v>
      </c>
      <c r="J44" s="0" t="n">
        <v>-310</v>
      </c>
      <c r="L44" s="0" t="str">
        <f aca="false">IF(H44="Personal","Personal","Operating")</f>
        <v>Operating</v>
      </c>
    </row>
    <row r="45" customFormat="false" ht="12.75" hidden="false" customHeight="false" outlineLevel="0" collapsed="false">
      <c r="A45" s="0" t="n">
        <v>35599</v>
      </c>
      <c r="B45" s="44" t="n">
        <v>36546</v>
      </c>
      <c r="C45" s="0" t="s">
        <v>4</v>
      </c>
      <c r="D45" s="0" t="n">
        <v>2000</v>
      </c>
      <c r="E45" s="0" t="n">
        <v>1168</v>
      </c>
      <c r="F45" s="0" t="s">
        <v>163</v>
      </c>
      <c r="G45" s="0" t="s">
        <v>189</v>
      </c>
      <c r="H45" s="0" t="s">
        <v>18</v>
      </c>
      <c r="I45" s="0" t="s">
        <v>156</v>
      </c>
      <c r="J45" s="0" t="n">
        <v>-260</v>
      </c>
      <c r="L45" s="0" t="str">
        <f aca="false">IF(H45="Personal","Personal","Operating")</f>
        <v>Operating</v>
      </c>
    </row>
    <row r="46" customFormat="false" ht="12.75" hidden="false" customHeight="false" outlineLevel="0" collapsed="false">
      <c r="A46" s="0" t="n">
        <v>35599</v>
      </c>
      <c r="B46" s="44" t="n">
        <v>36557</v>
      </c>
      <c r="C46" s="0" t="s">
        <v>5</v>
      </c>
      <c r="D46" s="0" t="n">
        <v>2000</v>
      </c>
      <c r="F46" s="0" t="s">
        <v>191</v>
      </c>
      <c r="G46" s="0" t="s">
        <v>192</v>
      </c>
      <c r="H46" s="0" t="s">
        <v>126</v>
      </c>
      <c r="I46" s="0" t="s">
        <v>193</v>
      </c>
      <c r="J46" s="0" t="n">
        <v>-10000</v>
      </c>
      <c r="L46" s="0" t="s">
        <v>128</v>
      </c>
    </row>
    <row r="47" customFormat="false" ht="12.75" hidden="false" customHeight="false" outlineLevel="0" collapsed="false">
      <c r="A47" s="0" t="n">
        <v>35599</v>
      </c>
      <c r="B47" s="44" t="n">
        <v>36558</v>
      </c>
      <c r="C47" s="0" t="s">
        <v>5</v>
      </c>
      <c r="D47" s="0" t="n">
        <v>2000</v>
      </c>
      <c r="F47" s="0" t="s">
        <v>138</v>
      </c>
      <c r="G47" s="0" t="s">
        <v>194</v>
      </c>
      <c r="H47" s="0" t="s">
        <v>17</v>
      </c>
      <c r="I47" s="0" t="s">
        <v>138</v>
      </c>
      <c r="J47" s="0" t="n">
        <v>4765</v>
      </c>
      <c r="L47" s="0" t="str">
        <f aca="false">IF(H47="Personal","Personal","Operating")</f>
        <v>Operating</v>
      </c>
    </row>
    <row r="48" customFormat="false" ht="12.75" hidden="false" customHeight="false" outlineLevel="0" collapsed="false">
      <c r="A48" s="0" t="n">
        <v>35599</v>
      </c>
      <c r="B48" s="44" t="n">
        <v>36559</v>
      </c>
      <c r="C48" s="0" t="s">
        <v>5</v>
      </c>
      <c r="D48" s="0" t="n">
        <v>2000</v>
      </c>
      <c r="F48" s="0" t="s">
        <v>146</v>
      </c>
      <c r="G48" s="0" t="s">
        <v>195</v>
      </c>
      <c r="H48" s="0" t="s">
        <v>21</v>
      </c>
      <c r="I48" s="0" t="s">
        <v>148</v>
      </c>
      <c r="J48" s="0" t="n">
        <v>-4748.19</v>
      </c>
      <c r="L48" s="0" t="str">
        <f aca="false">IF(H48="Personal","Personal","Operating")</f>
        <v>Operating</v>
      </c>
    </row>
    <row r="49" customFormat="false" ht="12.75" hidden="false" customHeight="false" outlineLevel="0" collapsed="false">
      <c r="A49" s="0" t="n">
        <v>35599</v>
      </c>
      <c r="B49" s="44" t="n">
        <v>36563</v>
      </c>
      <c r="C49" s="0" t="s">
        <v>5</v>
      </c>
      <c r="D49" s="0" t="n">
        <v>2000</v>
      </c>
      <c r="F49" s="0" t="s">
        <v>138</v>
      </c>
      <c r="G49" s="0" t="s">
        <v>196</v>
      </c>
      <c r="H49" s="0" t="s">
        <v>17</v>
      </c>
      <c r="I49" s="0" t="s">
        <v>138</v>
      </c>
      <c r="J49" s="0" t="n">
        <v>4563.16</v>
      </c>
      <c r="L49" s="0" t="str">
        <f aca="false">IF(H49="Personal","Personal","Operating")</f>
        <v>Operating</v>
      </c>
    </row>
    <row r="50" customFormat="false" ht="12.75" hidden="false" customHeight="false" outlineLevel="0" collapsed="false">
      <c r="A50" s="0" t="n">
        <v>35599</v>
      </c>
      <c r="B50" s="44" t="n">
        <v>36563</v>
      </c>
      <c r="C50" s="0" t="s">
        <v>5</v>
      </c>
      <c r="D50" s="0" t="n">
        <v>2000</v>
      </c>
      <c r="F50" s="0" t="s">
        <v>149</v>
      </c>
      <c r="G50" s="0" t="s">
        <v>197</v>
      </c>
      <c r="H50" s="0" t="s">
        <v>21</v>
      </c>
      <c r="I50" s="0" t="s">
        <v>150</v>
      </c>
      <c r="J50" s="0" t="n">
        <v>-184.12</v>
      </c>
      <c r="L50" s="0" t="str">
        <f aca="false">IF(H50="Personal","Personal","Operating")</f>
        <v>Operating</v>
      </c>
    </row>
    <row r="51" customFormat="false" ht="12.75" hidden="false" customHeight="false" outlineLevel="0" collapsed="false">
      <c r="A51" s="0" t="n">
        <v>35599</v>
      </c>
      <c r="B51" s="44" t="n">
        <v>36570</v>
      </c>
      <c r="C51" s="0" t="s">
        <v>5</v>
      </c>
      <c r="D51" s="0" t="n">
        <v>2000</v>
      </c>
      <c r="F51" s="0" t="s">
        <v>138</v>
      </c>
      <c r="G51" s="0" t="s">
        <v>198</v>
      </c>
      <c r="H51" s="0" t="s">
        <v>17</v>
      </c>
      <c r="I51" s="0" t="s">
        <v>138</v>
      </c>
      <c r="J51" s="0" t="n">
        <v>3589</v>
      </c>
      <c r="L51" s="0" t="str">
        <f aca="false">IF(H51="Personal","Personal","Operating")</f>
        <v>Operating</v>
      </c>
    </row>
    <row r="52" customFormat="false" ht="12.75" hidden="false" customHeight="false" outlineLevel="0" collapsed="false">
      <c r="A52" s="0" t="n">
        <v>35599</v>
      </c>
      <c r="B52" s="44" t="n">
        <v>36571</v>
      </c>
      <c r="C52" s="0" t="s">
        <v>5</v>
      </c>
      <c r="D52" s="0" t="n">
        <v>2000</v>
      </c>
      <c r="F52" s="0" t="s">
        <v>138</v>
      </c>
      <c r="G52" s="0" t="s">
        <v>199</v>
      </c>
      <c r="H52" s="0" t="s">
        <v>17</v>
      </c>
      <c r="I52" s="0" t="s">
        <v>138</v>
      </c>
      <c r="J52" s="0" t="n">
        <v>-105</v>
      </c>
      <c r="L52" s="0" t="str">
        <f aca="false">IF(H52="Personal","Personal","Operating")</f>
        <v>Operating</v>
      </c>
    </row>
    <row r="53" customFormat="false" ht="12.75" hidden="false" customHeight="false" outlineLevel="0" collapsed="false">
      <c r="A53" s="0" t="n">
        <v>35599</v>
      </c>
      <c r="B53" s="44" t="n">
        <v>36578</v>
      </c>
      <c r="C53" s="0" t="s">
        <v>5</v>
      </c>
      <c r="D53" s="0" t="n">
        <v>2000</v>
      </c>
      <c r="F53" s="0" t="s">
        <v>138</v>
      </c>
      <c r="G53" s="0" t="s">
        <v>200</v>
      </c>
      <c r="H53" s="0" t="s">
        <v>17</v>
      </c>
      <c r="I53" s="0" t="s">
        <v>138</v>
      </c>
      <c r="J53" s="0" t="n">
        <v>5905</v>
      </c>
      <c r="L53" s="0" t="str">
        <f aca="false">IF(H53="Personal","Personal","Operating")</f>
        <v>Operating</v>
      </c>
    </row>
    <row r="54" customFormat="false" ht="12.75" hidden="false" customHeight="false" outlineLevel="0" collapsed="false">
      <c r="A54" s="0" t="n">
        <v>35599</v>
      </c>
      <c r="B54" s="44" t="n">
        <v>36578</v>
      </c>
      <c r="C54" s="0" t="s">
        <v>5</v>
      </c>
      <c r="D54" s="0" t="n">
        <v>2000</v>
      </c>
      <c r="F54" s="0" t="s">
        <v>138</v>
      </c>
      <c r="G54" s="0" t="s">
        <v>201</v>
      </c>
      <c r="H54" s="0" t="s">
        <v>17</v>
      </c>
      <c r="I54" s="0" t="s">
        <v>138</v>
      </c>
      <c r="J54" s="0" t="n">
        <v>3964</v>
      </c>
      <c r="L54" s="0" t="str">
        <f aca="false">IF(H54="Personal","Personal","Operating")</f>
        <v>Operating</v>
      </c>
    </row>
    <row r="55" customFormat="false" ht="12.75" hidden="false" customHeight="false" outlineLevel="0" collapsed="false">
      <c r="A55" s="0" t="n">
        <v>35599</v>
      </c>
      <c r="B55" s="44" t="n">
        <v>36584</v>
      </c>
      <c r="C55" s="0" t="s">
        <v>5</v>
      </c>
      <c r="D55" s="0" t="n">
        <v>2000</v>
      </c>
      <c r="F55" s="0" t="s">
        <v>191</v>
      </c>
      <c r="G55" s="0" t="s">
        <v>192</v>
      </c>
      <c r="H55" s="0" t="s">
        <v>126</v>
      </c>
      <c r="I55" s="0" t="s">
        <v>193</v>
      </c>
      <c r="J55" s="0" t="n">
        <v>-10000</v>
      </c>
      <c r="L55" s="0" t="s">
        <v>128</v>
      </c>
    </row>
    <row r="56" customFormat="false" ht="12.75" hidden="false" customHeight="false" outlineLevel="0" collapsed="false">
      <c r="A56" s="0" t="n">
        <v>35599</v>
      </c>
      <c r="B56" s="44" t="n">
        <v>36546</v>
      </c>
      <c r="C56" s="0" t="s">
        <v>5</v>
      </c>
      <c r="D56" s="0" t="n">
        <v>2000</v>
      </c>
      <c r="E56" s="0" t="n">
        <v>1169</v>
      </c>
      <c r="F56" s="0" t="s">
        <v>160</v>
      </c>
      <c r="G56" s="0" t="s">
        <v>161</v>
      </c>
      <c r="H56" s="0" t="s">
        <v>19</v>
      </c>
      <c r="I56" s="0" t="s">
        <v>162</v>
      </c>
      <c r="J56" s="0" t="n">
        <v>-16.24</v>
      </c>
      <c r="L56" s="0" t="str">
        <f aca="false">IF(H56="Personal","Personal","Operating")</f>
        <v>Operating</v>
      </c>
    </row>
    <row r="57" customFormat="false" ht="12.75" hidden="false" customHeight="false" outlineLevel="0" collapsed="false">
      <c r="A57" s="0" t="n">
        <v>35599</v>
      </c>
      <c r="B57" s="44" t="n">
        <v>36549</v>
      </c>
      <c r="C57" s="0" t="s">
        <v>5</v>
      </c>
      <c r="D57" s="0" t="n">
        <v>2000</v>
      </c>
      <c r="E57" s="0" t="n">
        <v>1170</v>
      </c>
      <c r="F57" s="0" t="s">
        <v>160</v>
      </c>
      <c r="G57" s="0" t="s">
        <v>161</v>
      </c>
      <c r="H57" s="0" t="s">
        <v>19</v>
      </c>
      <c r="I57" s="0" t="s">
        <v>162</v>
      </c>
      <c r="J57" s="0" t="n">
        <v>-25.98</v>
      </c>
      <c r="L57" s="0" t="str">
        <f aca="false">IF(H57="Personal","Personal","Operating")</f>
        <v>Operating</v>
      </c>
    </row>
    <row r="58" customFormat="false" ht="12.75" hidden="false" customHeight="false" outlineLevel="0" collapsed="false">
      <c r="A58" s="0" t="n">
        <v>35599</v>
      </c>
      <c r="B58" s="44" t="n">
        <v>36549</v>
      </c>
      <c r="C58" s="0" t="s">
        <v>5</v>
      </c>
      <c r="D58" s="0" t="n">
        <v>2000</v>
      </c>
      <c r="E58" s="0" t="n">
        <v>1171</v>
      </c>
      <c r="F58" s="0" t="s">
        <v>202</v>
      </c>
      <c r="G58" s="0" t="s">
        <v>203</v>
      </c>
      <c r="H58" s="0" t="s">
        <v>19</v>
      </c>
      <c r="I58" s="0" t="s">
        <v>204</v>
      </c>
      <c r="J58" s="0" t="n">
        <v>-339.11</v>
      </c>
      <c r="L58" s="0" t="str">
        <f aca="false">IF(H58="Personal","Personal","Operating")</f>
        <v>Operating</v>
      </c>
    </row>
    <row r="59" customFormat="false" ht="12.75" hidden="false" customHeight="false" outlineLevel="0" collapsed="false">
      <c r="A59" s="0" t="n">
        <v>35599</v>
      </c>
      <c r="B59" s="44" t="n">
        <v>36549</v>
      </c>
      <c r="C59" s="0" t="s">
        <v>5</v>
      </c>
      <c r="D59" s="0" t="n">
        <v>2000</v>
      </c>
      <c r="E59" s="0" t="n">
        <v>1172</v>
      </c>
      <c r="F59" s="0" t="s">
        <v>205</v>
      </c>
      <c r="G59" s="0" t="s">
        <v>206</v>
      </c>
      <c r="H59" s="0" t="s">
        <v>19</v>
      </c>
      <c r="I59" s="0" t="s">
        <v>207</v>
      </c>
      <c r="J59" s="0" t="n">
        <v>-408.28</v>
      </c>
      <c r="L59" s="0" t="s">
        <v>208</v>
      </c>
    </row>
    <row r="60" customFormat="false" ht="12.75" hidden="false" customHeight="false" outlineLevel="0" collapsed="false">
      <c r="A60" s="0" t="n">
        <v>35599</v>
      </c>
      <c r="B60" s="44" t="n">
        <v>36549</v>
      </c>
      <c r="C60" s="0" t="s">
        <v>5</v>
      </c>
      <c r="D60" s="0" t="n">
        <v>2000</v>
      </c>
      <c r="E60" s="0" t="n">
        <v>1173</v>
      </c>
      <c r="F60" s="0" t="s">
        <v>209</v>
      </c>
      <c r="G60" s="0" t="s">
        <v>210</v>
      </c>
      <c r="H60" s="0" t="s">
        <v>19</v>
      </c>
      <c r="I60" s="0" t="s">
        <v>175</v>
      </c>
      <c r="J60" s="0" t="n">
        <v>-791.24</v>
      </c>
      <c r="L60" s="0" t="s">
        <v>208</v>
      </c>
    </row>
    <row r="61" customFormat="false" ht="12.75" hidden="false" customHeight="false" outlineLevel="0" collapsed="false">
      <c r="A61" s="0" t="n">
        <v>35599</v>
      </c>
      <c r="B61" s="44" t="n">
        <v>36550</v>
      </c>
      <c r="C61" s="0" t="s">
        <v>5</v>
      </c>
      <c r="D61" s="0" t="n">
        <v>2000</v>
      </c>
      <c r="E61" s="0" t="n">
        <v>1174</v>
      </c>
      <c r="F61" s="0" t="s">
        <v>211</v>
      </c>
      <c r="G61" s="0" t="s">
        <v>212</v>
      </c>
      <c r="H61" s="0" t="s">
        <v>21</v>
      </c>
      <c r="I61" s="0" t="s">
        <v>167</v>
      </c>
      <c r="J61" s="0" t="n">
        <v>-11.12</v>
      </c>
      <c r="L61" s="0" t="str">
        <f aca="false">IF(H61="Personal","Personal","Operating")</f>
        <v>Operating</v>
      </c>
    </row>
    <row r="62" customFormat="false" ht="12.75" hidden="false" customHeight="false" outlineLevel="0" collapsed="false">
      <c r="A62" s="0" t="n">
        <v>35599</v>
      </c>
      <c r="B62" s="44" t="n">
        <v>36553</v>
      </c>
      <c r="C62" s="0" t="s">
        <v>5</v>
      </c>
      <c r="D62" s="0" t="n">
        <v>2000</v>
      </c>
      <c r="E62" s="0" t="n">
        <v>1175</v>
      </c>
      <c r="F62" s="0" t="s">
        <v>182</v>
      </c>
      <c r="G62" s="0" t="s">
        <v>213</v>
      </c>
      <c r="H62" s="0" t="s">
        <v>18</v>
      </c>
      <c r="I62" s="0" t="s">
        <v>183</v>
      </c>
      <c r="J62" s="0" t="n">
        <v>-103.5</v>
      </c>
      <c r="L62" s="0" t="s">
        <v>208</v>
      </c>
    </row>
    <row r="63" customFormat="false" ht="12.75" hidden="false" customHeight="false" outlineLevel="0" collapsed="false">
      <c r="A63" s="0" t="n">
        <v>35599</v>
      </c>
      <c r="B63" s="44" t="n">
        <v>36553</v>
      </c>
      <c r="C63" s="0" t="s">
        <v>5</v>
      </c>
      <c r="D63" s="0" t="n">
        <v>2000</v>
      </c>
      <c r="E63" s="0" t="n">
        <v>1175</v>
      </c>
      <c r="F63" s="0" t="s">
        <v>182</v>
      </c>
      <c r="G63" s="0" t="s">
        <v>213</v>
      </c>
      <c r="H63" s="0" t="s">
        <v>18</v>
      </c>
      <c r="I63" s="0" t="s">
        <v>183</v>
      </c>
      <c r="J63" s="0" t="n">
        <v>-280</v>
      </c>
      <c r="L63" s="0" t="str">
        <f aca="false">IF(H63="Personal","Personal","Operating")</f>
        <v>Operating</v>
      </c>
    </row>
    <row r="64" customFormat="false" ht="12.75" hidden="false" customHeight="false" outlineLevel="0" collapsed="false">
      <c r="A64" s="0" t="n">
        <v>35599</v>
      </c>
      <c r="B64" s="44" t="n">
        <v>36553</v>
      </c>
      <c r="C64" s="0" t="s">
        <v>5</v>
      </c>
      <c r="D64" s="0" t="n">
        <v>2000</v>
      </c>
      <c r="E64" s="0" t="n">
        <v>1176</v>
      </c>
      <c r="F64" s="0" t="s">
        <v>163</v>
      </c>
      <c r="G64" s="0" t="s">
        <v>214</v>
      </c>
      <c r="H64" s="0" t="s">
        <v>18</v>
      </c>
      <c r="I64" s="0" t="s">
        <v>156</v>
      </c>
      <c r="J64" s="0" t="n">
        <v>-210</v>
      </c>
      <c r="L64" s="0" t="str">
        <f aca="false">IF(H64="Personal","Personal","Operating")</f>
        <v>Operating</v>
      </c>
    </row>
    <row r="65" customFormat="false" ht="12.75" hidden="false" customHeight="false" outlineLevel="0" collapsed="false">
      <c r="A65" s="0" t="n">
        <v>35599</v>
      </c>
      <c r="B65" s="44" t="n">
        <v>36553</v>
      </c>
      <c r="C65" s="0" t="s">
        <v>5</v>
      </c>
      <c r="D65" s="0" t="n">
        <v>2000</v>
      </c>
      <c r="E65" s="0" t="n">
        <v>1177</v>
      </c>
      <c r="F65" s="0" t="s">
        <v>165</v>
      </c>
      <c r="G65" s="0" t="s">
        <v>203</v>
      </c>
      <c r="H65" s="0" t="s">
        <v>21</v>
      </c>
      <c r="I65" s="0" t="s">
        <v>167</v>
      </c>
      <c r="J65" s="0" t="n">
        <v>-127.62</v>
      </c>
      <c r="L65" s="0" t="str">
        <f aca="false">IF(H65="Personal","Personal","Operating")</f>
        <v>Operating</v>
      </c>
    </row>
    <row r="66" customFormat="false" ht="12.75" hidden="false" customHeight="false" outlineLevel="0" collapsed="false">
      <c r="A66" s="0" t="n">
        <v>35599</v>
      </c>
      <c r="B66" s="44" t="n">
        <v>36557</v>
      </c>
      <c r="C66" s="0" t="s">
        <v>5</v>
      </c>
      <c r="D66" s="0" t="n">
        <v>2000</v>
      </c>
      <c r="E66" s="0" t="n">
        <v>1178</v>
      </c>
      <c r="F66" s="0" t="s">
        <v>168</v>
      </c>
      <c r="G66" s="0" t="s">
        <v>169</v>
      </c>
      <c r="H66" s="0" t="s">
        <v>19</v>
      </c>
      <c r="I66" s="0" t="s">
        <v>170</v>
      </c>
      <c r="J66" s="0" t="n">
        <v>-10.11</v>
      </c>
      <c r="L66" s="0" t="str">
        <f aca="false">IF(H66="Personal","Personal","Operating")</f>
        <v>Operating</v>
      </c>
    </row>
    <row r="67" customFormat="false" ht="12.75" hidden="false" customHeight="false" outlineLevel="0" collapsed="false">
      <c r="A67" s="0" t="n">
        <v>35599</v>
      </c>
      <c r="B67" s="44" t="n">
        <v>36558</v>
      </c>
      <c r="C67" s="0" t="s">
        <v>5</v>
      </c>
      <c r="D67" s="0" t="n">
        <v>2000</v>
      </c>
      <c r="E67" s="0" t="n">
        <v>1179</v>
      </c>
      <c r="F67" s="0" t="s">
        <v>171</v>
      </c>
      <c r="G67" s="0" t="s">
        <v>172</v>
      </c>
      <c r="H67" s="0" t="s">
        <v>19</v>
      </c>
      <c r="I67" s="0" t="s">
        <v>170</v>
      </c>
      <c r="J67" s="0" t="n">
        <v>-6.6</v>
      </c>
      <c r="L67" s="0" t="str">
        <f aca="false">IF(H67="Personal","Personal","Operating")</f>
        <v>Operating</v>
      </c>
    </row>
    <row r="68" customFormat="false" ht="12.75" hidden="false" customHeight="false" outlineLevel="0" collapsed="false">
      <c r="A68" s="0" t="n">
        <v>35599</v>
      </c>
      <c r="B68" s="44" t="n">
        <v>36558</v>
      </c>
      <c r="C68" s="0" t="s">
        <v>5</v>
      </c>
      <c r="D68" s="0" t="n">
        <v>2000</v>
      </c>
      <c r="E68" s="0" t="n">
        <v>1180</v>
      </c>
      <c r="F68" s="0" t="s">
        <v>215</v>
      </c>
      <c r="G68" s="0" t="s">
        <v>216</v>
      </c>
      <c r="H68" s="0" t="s">
        <v>18</v>
      </c>
      <c r="I68" s="0" t="s">
        <v>183</v>
      </c>
      <c r="J68" s="0" t="n">
        <v>-60</v>
      </c>
      <c r="L68" s="0" t="str">
        <f aca="false">IF(H68="Personal","Personal","Operating")</f>
        <v>Operating</v>
      </c>
    </row>
    <row r="69" customFormat="false" ht="12.75" hidden="false" customHeight="false" outlineLevel="0" collapsed="false">
      <c r="A69" s="0" t="n">
        <v>35599</v>
      </c>
      <c r="B69" s="44" t="n">
        <v>36559</v>
      </c>
      <c r="C69" s="0" t="s">
        <v>5</v>
      </c>
      <c r="D69" s="0" t="n">
        <v>2000</v>
      </c>
      <c r="E69" s="0" t="n">
        <v>1181</v>
      </c>
      <c r="F69" s="0" t="s">
        <v>180</v>
      </c>
      <c r="G69" s="0" t="s">
        <v>203</v>
      </c>
      <c r="H69" s="0" t="s">
        <v>19</v>
      </c>
      <c r="I69" s="0" t="s">
        <v>153</v>
      </c>
      <c r="J69" s="0" t="n">
        <v>-200</v>
      </c>
      <c r="L69" s="0" t="s">
        <v>208</v>
      </c>
    </row>
    <row r="70" customFormat="false" ht="12.75" hidden="false" customHeight="false" outlineLevel="0" collapsed="false">
      <c r="A70" s="0" t="n">
        <v>35599</v>
      </c>
      <c r="B70" s="44" t="n">
        <v>36559</v>
      </c>
      <c r="C70" s="0" t="s">
        <v>5</v>
      </c>
      <c r="D70" s="0" t="n">
        <v>2000</v>
      </c>
      <c r="E70" s="0" t="n">
        <v>1181</v>
      </c>
      <c r="F70" s="0" t="s">
        <v>180</v>
      </c>
      <c r="G70" s="0" t="s">
        <v>203</v>
      </c>
      <c r="H70" s="0" t="s">
        <v>19</v>
      </c>
      <c r="I70" s="0" t="s">
        <v>153</v>
      </c>
      <c r="J70" s="0" t="n">
        <v>-380.26</v>
      </c>
      <c r="L70" s="0" t="str">
        <f aca="false">IF(H70="Personal","Personal","Operating")</f>
        <v>Operating</v>
      </c>
    </row>
    <row r="71" customFormat="false" ht="12.75" hidden="false" customHeight="false" outlineLevel="0" collapsed="false">
      <c r="A71" s="0" t="n">
        <v>35599</v>
      </c>
      <c r="B71" s="44" t="n">
        <v>36559</v>
      </c>
      <c r="C71" s="0" t="s">
        <v>5</v>
      </c>
      <c r="D71" s="0" t="n">
        <v>2000</v>
      </c>
      <c r="E71" s="0" t="n">
        <v>1182</v>
      </c>
      <c r="F71" s="0" t="s">
        <v>177</v>
      </c>
      <c r="G71" s="0" t="s">
        <v>217</v>
      </c>
      <c r="H71" s="0" t="s">
        <v>20</v>
      </c>
      <c r="I71" s="0" t="s">
        <v>179</v>
      </c>
      <c r="J71" s="0" t="n">
        <v>-47.41</v>
      </c>
      <c r="L71" s="0" t="str">
        <f aca="false">IF(H71="Personal","Personal","Operating")</f>
        <v>Operating</v>
      </c>
    </row>
    <row r="72" customFormat="false" ht="12.75" hidden="false" customHeight="false" outlineLevel="0" collapsed="false">
      <c r="A72" s="0" t="n">
        <v>35599</v>
      </c>
      <c r="B72" s="44" t="n">
        <v>36560</v>
      </c>
      <c r="C72" s="0" t="s">
        <v>5</v>
      </c>
      <c r="D72" s="0" t="n">
        <v>2000</v>
      </c>
      <c r="E72" s="0" t="n">
        <v>1184</v>
      </c>
      <c r="F72" s="0" t="s">
        <v>163</v>
      </c>
      <c r="G72" s="0" t="s">
        <v>218</v>
      </c>
      <c r="H72" s="0" t="s">
        <v>18</v>
      </c>
      <c r="I72" s="0" t="s">
        <v>156</v>
      </c>
      <c r="J72" s="0" t="n">
        <v>-260</v>
      </c>
      <c r="L72" s="0" t="str">
        <f aca="false">IF(H72="Personal","Personal","Operating")</f>
        <v>Operating</v>
      </c>
    </row>
    <row r="73" customFormat="false" ht="12.75" hidden="false" customHeight="false" outlineLevel="0" collapsed="false">
      <c r="A73" s="0" t="n">
        <v>35599</v>
      </c>
      <c r="B73" s="44" t="n">
        <v>36560</v>
      </c>
      <c r="C73" s="0" t="s">
        <v>5</v>
      </c>
      <c r="D73" s="0" t="n">
        <v>2000</v>
      </c>
      <c r="E73" s="0" t="n">
        <v>1185</v>
      </c>
      <c r="F73" s="0" t="s">
        <v>182</v>
      </c>
      <c r="G73" s="0" t="s">
        <v>218</v>
      </c>
      <c r="H73" s="0" t="s">
        <v>18</v>
      </c>
      <c r="I73" s="0" t="s">
        <v>183</v>
      </c>
      <c r="J73" s="0" t="n">
        <v>-280</v>
      </c>
      <c r="L73" s="0" t="str">
        <f aca="false">IF(H73="Personal","Personal","Operating")</f>
        <v>Operating</v>
      </c>
    </row>
    <row r="74" customFormat="false" ht="12.75" hidden="false" customHeight="false" outlineLevel="0" collapsed="false">
      <c r="A74" s="0" t="n">
        <v>35599</v>
      </c>
      <c r="B74" s="44" t="n">
        <v>36563</v>
      </c>
      <c r="C74" s="0" t="s">
        <v>5</v>
      </c>
      <c r="D74" s="0" t="n">
        <v>2000</v>
      </c>
      <c r="E74" s="0" t="n">
        <v>1186</v>
      </c>
      <c r="F74" s="0" t="s">
        <v>163</v>
      </c>
      <c r="G74" s="0" t="s">
        <v>219</v>
      </c>
      <c r="H74" s="0" t="s">
        <v>18</v>
      </c>
      <c r="I74" s="0" t="s">
        <v>156</v>
      </c>
      <c r="J74" s="0" t="n">
        <v>-120</v>
      </c>
      <c r="L74" s="0" t="str">
        <f aca="false">IF(H74="Personal","Personal","Operating")</f>
        <v>Operating</v>
      </c>
    </row>
    <row r="75" customFormat="false" ht="12.75" hidden="false" customHeight="false" outlineLevel="0" collapsed="false">
      <c r="A75" s="0" t="n">
        <v>35599</v>
      </c>
      <c r="B75" s="44" t="n">
        <v>36563</v>
      </c>
      <c r="C75" s="0" t="s">
        <v>5</v>
      </c>
      <c r="D75" s="0" t="n">
        <v>2000</v>
      </c>
      <c r="E75" s="0" t="n">
        <v>1187</v>
      </c>
      <c r="F75" s="0" t="s">
        <v>151</v>
      </c>
      <c r="G75" s="0" t="s">
        <v>203</v>
      </c>
      <c r="H75" s="0" t="s">
        <v>19</v>
      </c>
      <c r="I75" s="0" t="s">
        <v>175</v>
      </c>
      <c r="J75" s="0" t="n">
        <v>-300</v>
      </c>
      <c r="L75" s="0" t="s">
        <v>208</v>
      </c>
    </row>
    <row r="76" customFormat="false" ht="12.75" hidden="false" customHeight="false" outlineLevel="0" collapsed="false">
      <c r="A76" s="0" t="n">
        <v>35599</v>
      </c>
      <c r="B76" s="44" t="n">
        <v>36563</v>
      </c>
      <c r="C76" s="0" t="s">
        <v>5</v>
      </c>
      <c r="D76" s="0" t="n">
        <v>2000</v>
      </c>
      <c r="E76" s="0" t="n">
        <v>1187</v>
      </c>
      <c r="F76" s="0" t="s">
        <v>151</v>
      </c>
      <c r="G76" s="0" t="s">
        <v>203</v>
      </c>
      <c r="H76" s="0" t="s">
        <v>19</v>
      </c>
      <c r="I76" s="0" t="s">
        <v>175</v>
      </c>
      <c r="J76" s="0" t="n">
        <v>-515.37</v>
      </c>
      <c r="L76" s="0" t="str">
        <f aca="false">IF(H76="Personal","Personal","Operating")</f>
        <v>Operating</v>
      </c>
    </row>
    <row r="77" customFormat="false" ht="12.75" hidden="false" customHeight="false" outlineLevel="0" collapsed="false">
      <c r="A77" s="0" t="n">
        <v>35599</v>
      </c>
      <c r="B77" s="44" t="n">
        <v>36567</v>
      </c>
      <c r="C77" s="0" t="s">
        <v>5</v>
      </c>
      <c r="D77" s="0" t="n">
        <v>2000</v>
      </c>
      <c r="E77" s="0" t="n">
        <v>1188</v>
      </c>
      <c r="F77" s="0" t="s">
        <v>163</v>
      </c>
      <c r="G77" s="0" t="s">
        <v>219</v>
      </c>
      <c r="H77" s="0" t="s">
        <v>18</v>
      </c>
      <c r="I77" s="0" t="s">
        <v>156</v>
      </c>
      <c r="J77" s="0" t="n">
        <v>-140</v>
      </c>
      <c r="L77" s="0" t="str">
        <f aca="false">IF(H77="Personal","Personal","Operating")</f>
        <v>Operating</v>
      </c>
    </row>
    <row r="78" customFormat="false" ht="12.75" hidden="false" customHeight="false" outlineLevel="0" collapsed="false">
      <c r="A78" s="0" t="n">
        <v>35599</v>
      </c>
      <c r="B78" s="44" t="n">
        <v>36567</v>
      </c>
      <c r="C78" s="0" t="s">
        <v>5</v>
      </c>
      <c r="D78" s="0" t="n">
        <v>2000</v>
      </c>
      <c r="E78" s="0" t="n">
        <v>1189</v>
      </c>
      <c r="F78" s="0" t="s">
        <v>182</v>
      </c>
      <c r="G78" s="0" t="s">
        <v>219</v>
      </c>
      <c r="H78" s="0" t="s">
        <v>18</v>
      </c>
      <c r="I78" s="0" t="s">
        <v>183</v>
      </c>
      <c r="J78" s="0" t="n">
        <v>-304.5</v>
      </c>
      <c r="L78" s="0" t="str">
        <f aca="false">IF(H78="Personal","Personal","Operating")</f>
        <v>Operating</v>
      </c>
    </row>
    <row r="79" customFormat="false" ht="12.75" hidden="false" customHeight="false" outlineLevel="0" collapsed="false">
      <c r="A79" s="0" t="n">
        <v>35599</v>
      </c>
      <c r="B79" s="44" t="n">
        <v>36567</v>
      </c>
      <c r="C79" s="0" t="s">
        <v>5</v>
      </c>
      <c r="D79" s="0" t="n">
        <v>2000</v>
      </c>
      <c r="E79" s="0" t="n">
        <v>1190</v>
      </c>
      <c r="F79" s="0" t="s">
        <v>220</v>
      </c>
      <c r="G79" s="0" t="s">
        <v>221</v>
      </c>
      <c r="H79" s="0" t="s">
        <v>18</v>
      </c>
      <c r="I79" s="0" t="s">
        <v>183</v>
      </c>
      <c r="J79" s="0" t="n">
        <v>-41.5</v>
      </c>
      <c r="L79" s="0" t="str">
        <f aca="false">IF(H79="Personal","Personal","Operating")</f>
        <v>Operating</v>
      </c>
    </row>
    <row r="80" customFormat="false" ht="12.75" hidden="false" customHeight="false" outlineLevel="0" collapsed="false">
      <c r="A80" s="0" t="n">
        <v>35599</v>
      </c>
      <c r="B80" s="44" t="n">
        <v>36570</v>
      </c>
      <c r="C80" s="0" t="s">
        <v>5</v>
      </c>
      <c r="D80" s="0" t="n">
        <v>2000</v>
      </c>
      <c r="E80" s="0" t="n">
        <v>1191</v>
      </c>
      <c r="F80" s="0" t="s">
        <v>160</v>
      </c>
      <c r="G80" s="0" t="s">
        <v>161</v>
      </c>
      <c r="H80" s="0" t="s">
        <v>19</v>
      </c>
      <c r="I80" s="0" t="s">
        <v>162</v>
      </c>
      <c r="J80" s="0" t="n">
        <v>-25.98</v>
      </c>
      <c r="L80" s="0" t="str">
        <f aca="false">IF(H80="Personal","Personal","Operating")</f>
        <v>Operating</v>
      </c>
    </row>
    <row r="81" customFormat="false" ht="12.75" hidden="false" customHeight="false" outlineLevel="0" collapsed="false">
      <c r="A81" s="0" t="n">
        <v>35599</v>
      </c>
      <c r="B81" s="44" t="n">
        <v>36570</v>
      </c>
      <c r="C81" s="0" t="s">
        <v>5</v>
      </c>
      <c r="D81" s="0" t="n">
        <v>2000</v>
      </c>
      <c r="E81" s="0" t="n">
        <v>1192</v>
      </c>
      <c r="F81" s="0" t="s">
        <v>168</v>
      </c>
      <c r="G81" s="0" t="s">
        <v>222</v>
      </c>
      <c r="H81" s="0" t="s">
        <v>19</v>
      </c>
      <c r="I81" s="0" t="s">
        <v>223</v>
      </c>
      <c r="J81" s="0" t="n">
        <v>-37.01</v>
      </c>
      <c r="L81" s="0" t="str">
        <f aca="false">IF(H81="Personal","Personal","Operating")</f>
        <v>Operating</v>
      </c>
    </row>
    <row r="82" customFormat="false" ht="12.75" hidden="false" customHeight="false" outlineLevel="0" collapsed="false">
      <c r="A82" s="0" t="n">
        <v>35599</v>
      </c>
      <c r="B82" s="44" t="n">
        <v>36570</v>
      </c>
      <c r="C82" s="0" t="s">
        <v>5</v>
      </c>
      <c r="D82" s="0" t="n">
        <v>2000</v>
      </c>
      <c r="E82" s="0" t="n">
        <v>1193</v>
      </c>
      <c r="F82" s="0" t="s">
        <v>205</v>
      </c>
      <c r="G82" s="0" t="s">
        <v>224</v>
      </c>
      <c r="H82" s="0" t="s">
        <v>19</v>
      </c>
      <c r="I82" s="0" t="s">
        <v>185</v>
      </c>
      <c r="J82" s="0" t="n">
        <v>-30.12</v>
      </c>
      <c r="L82" s="0" t="str">
        <f aca="false">IF(H82="Personal","Personal","Operating")</f>
        <v>Operating</v>
      </c>
    </row>
    <row r="83" customFormat="false" ht="12.75" hidden="false" customHeight="false" outlineLevel="0" collapsed="false">
      <c r="A83" s="0" t="n">
        <v>35599</v>
      </c>
      <c r="B83" s="44" t="n">
        <v>36571</v>
      </c>
      <c r="C83" s="0" t="s">
        <v>5</v>
      </c>
      <c r="D83" s="0" t="n">
        <v>2000</v>
      </c>
      <c r="E83" s="0" t="n">
        <v>1194</v>
      </c>
      <c r="F83" s="0" t="s">
        <v>168</v>
      </c>
      <c r="G83" s="0" t="s">
        <v>169</v>
      </c>
      <c r="H83" s="0" t="s">
        <v>19</v>
      </c>
      <c r="I83" s="0" t="s">
        <v>170</v>
      </c>
      <c r="J83" s="0" t="n">
        <v>-25.45</v>
      </c>
      <c r="L83" s="0" t="str">
        <f aca="false">IF(H83="Personal","Personal","Operating")</f>
        <v>Operating</v>
      </c>
    </row>
    <row r="84" customFormat="false" ht="12.75" hidden="false" customHeight="false" outlineLevel="0" collapsed="false">
      <c r="A84" s="0" t="n">
        <v>35599</v>
      </c>
      <c r="B84" s="44" t="n">
        <v>36572</v>
      </c>
      <c r="C84" s="0" t="s">
        <v>5</v>
      </c>
      <c r="D84" s="0" t="n">
        <v>2000</v>
      </c>
      <c r="E84" s="0" t="n">
        <v>1195</v>
      </c>
      <c r="F84" s="0" t="s">
        <v>160</v>
      </c>
      <c r="G84" s="0" t="s">
        <v>161</v>
      </c>
      <c r="H84" s="0" t="s">
        <v>19</v>
      </c>
      <c r="I84" s="0" t="s">
        <v>162</v>
      </c>
      <c r="J84" s="0" t="n">
        <v>-9.09</v>
      </c>
      <c r="L84" s="0" t="str">
        <f aca="false">IF(H84="Personal","Personal","Operating")</f>
        <v>Operating</v>
      </c>
    </row>
    <row r="85" customFormat="false" ht="12.75" hidden="false" customHeight="false" outlineLevel="0" collapsed="false">
      <c r="A85" s="0" t="n">
        <v>35599</v>
      </c>
      <c r="B85" s="44" t="n">
        <v>36573</v>
      </c>
      <c r="C85" s="0" t="s">
        <v>5</v>
      </c>
      <c r="D85" s="0" t="n">
        <v>2000</v>
      </c>
      <c r="E85" s="0" t="n">
        <v>1196</v>
      </c>
      <c r="F85" s="0" t="s">
        <v>168</v>
      </c>
      <c r="G85" s="0" t="s">
        <v>225</v>
      </c>
      <c r="H85" s="0" t="s">
        <v>19</v>
      </c>
      <c r="I85" s="0" t="s">
        <v>185</v>
      </c>
      <c r="J85" s="0" t="n">
        <v>-20.32</v>
      </c>
      <c r="L85" s="0" t="str">
        <f aca="false">IF(H85="Personal","Personal","Operating")</f>
        <v>Operating</v>
      </c>
    </row>
    <row r="86" customFormat="false" ht="12.75" hidden="false" customHeight="false" outlineLevel="0" collapsed="false">
      <c r="A86" s="0" t="n">
        <v>35599</v>
      </c>
      <c r="B86" s="44" t="n">
        <v>36574</v>
      </c>
      <c r="C86" s="0" t="s">
        <v>5</v>
      </c>
      <c r="D86" s="0" t="n">
        <v>2000</v>
      </c>
      <c r="E86" s="0" t="n">
        <v>1197</v>
      </c>
      <c r="F86" s="0" t="s">
        <v>182</v>
      </c>
      <c r="G86" s="0" t="s">
        <v>226</v>
      </c>
      <c r="H86" s="0" t="s">
        <v>18</v>
      </c>
      <c r="I86" s="0" t="s">
        <v>183</v>
      </c>
      <c r="J86" s="0" t="n">
        <v>-143</v>
      </c>
      <c r="L86" s="0" t="s">
        <v>208</v>
      </c>
    </row>
    <row r="87" customFormat="false" ht="12.75" hidden="false" customHeight="false" outlineLevel="0" collapsed="false">
      <c r="A87" s="0" t="n">
        <v>35599</v>
      </c>
      <c r="B87" s="44" t="n">
        <v>36574</v>
      </c>
      <c r="C87" s="0" t="s">
        <v>5</v>
      </c>
      <c r="D87" s="0" t="n">
        <v>2000</v>
      </c>
      <c r="E87" s="0" t="n">
        <v>1197</v>
      </c>
      <c r="F87" s="0" t="s">
        <v>182</v>
      </c>
      <c r="G87" s="0" t="s">
        <v>226</v>
      </c>
      <c r="H87" s="0" t="s">
        <v>18</v>
      </c>
      <c r="I87" s="0" t="s">
        <v>183</v>
      </c>
      <c r="J87" s="0" t="n">
        <v>-280</v>
      </c>
      <c r="L87" s="0" t="str">
        <f aca="false">IF(H87="Personal","Personal","Operating")</f>
        <v>Operating</v>
      </c>
    </row>
    <row r="88" customFormat="false" ht="12.75" hidden="false" customHeight="false" outlineLevel="0" collapsed="false">
      <c r="A88" s="0" t="n">
        <v>35599</v>
      </c>
      <c r="B88" s="44" t="n">
        <v>36574</v>
      </c>
      <c r="C88" s="0" t="s">
        <v>5</v>
      </c>
      <c r="D88" s="0" t="n">
        <v>2000</v>
      </c>
      <c r="E88" s="0" t="n">
        <v>1198</v>
      </c>
      <c r="F88" s="0" t="s">
        <v>163</v>
      </c>
      <c r="G88" s="0" t="s">
        <v>226</v>
      </c>
      <c r="H88" s="0" t="s">
        <v>18</v>
      </c>
      <c r="I88" s="0" t="s">
        <v>156</v>
      </c>
      <c r="J88" s="0" t="n">
        <v>-210</v>
      </c>
      <c r="L88" s="0" t="str">
        <f aca="false">IF(H88="Personal","Personal","Operating")</f>
        <v>Operating</v>
      </c>
    </row>
    <row r="89" customFormat="false" ht="12.75" hidden="false" customHeight="false" outlineLevel="0" collapsed="false">
      <c r="A89" s="0" t="n">
        <v>35599</v>
      </c>
      <c r="B89" s="44" t="n">
        <v>36574</v>
      </c>
      <c r="C89" s="0" t="s">
        <v>5</v>
      </c>
      <c r="D89" s="0" t="n">
        <v>2000</v>
      </c>
      <c r="E89" s="0" t="n">
        <v>1199</v>
      </c>
      <c r="F89" s="0" t="s">
        <v>160</v>
      </c>
      <c r="G89" s="0" t="s">
        <v>161</v>
      </c>
      <c r="H89" s="0" t="s">
        <v>19</v>
      </c>
      <c r="I89" s="0" t="s">
        <v>162</v>
      </c>
      <c r="J89" s="0" t="n">
        <v>-16.24</v>
      </c>
      <c r="L89" s="0" t="str">
        <f aca="false">IF(H89="Personal","Personal","Operating")</f>
        <v>Operating</v>
      </c>
    </row>
    <row r="90" customFormat="false" ht="12.75" hidden="false" customHeight="false" outlineLevel="0" collapsed="false">
      <c r="A90" s="0" t="n">
        <v>35599</v>
      </c>
      <c r="B90" s="44" t="n">
        <v>36577</v>
      </c>
      <c r="C90" s="0" t="s">
        <v>5</v>
      </c>
      <c r="D90" s="0" t="n">
        <v>2000</v>
      </c>
      <c r="E90" s="0" t="n">
        <v>1200</v>
      </c>
      <c r="F90" s="0" t="s">
        <v>160</v>
      </c>
      <c r="G90" s="0" t="s">
        <v>161</v>
      </c>
      <c r="H90" s="0" t="s">
        <v>19</v>
      </c>
      <c r="I90" s="0" t="s">
        <v>162</v>
      </c>
      <c r="J90" s="0" t="n">
        <v>-25.98</v>
      </c>
      <c r="L90" s="0" t="str">
        <f aca="false">IF(H90="Personal","Personal","Operating")</f>
        <v>Operating</v>
      </c>
    </row>
    <row r="91" customFormat="false" ht="12.75" hidden="false" customHeight="false" outlineLevel="0" collapsed="false">
      <c r="A91" s="0" t="n">
        <v>35599</v>
      </c>
      <c r="B91" s="44" t="n">
        <v>36578</v>
      </c>
      <c r="C91" s="0" t="s">
        <v>5</v>
      </c>
      <c r="D91" s="0" t="n">
        <v>2000</v>
      </c>
      <c r="E91" s="0" t="n">
        <v>1201</v>
      </c>
      <c r="F91" s="0" t="s">
        <v>171</v>
      </c>
      <c r="G91" s="0" t="s">
        <v>172</v>
      </c>
      <c r="H91" s="0" t="s">
        <v>19</v>
      </c>
      <c r="I91" s="0" t="s">
        <v>170</v>
      </c>
      <c r="J91" s="0" t="n">
        <v>-6.6</v>
      </c>
      <c r="L91" s="0" t="str">
        <f aca="false">IF(H91="Personal","Personal","Operating")</f>
        <v>Operating</v>
      </c>
    </row>
    <row r="92" customFormat="false" ht="12.75" hidden="false" customHeight="false" outlineLevel="0" collapsed="false">
      <c r="A92" s="0" t="n">
        <v>35599</v>
      </c>
      <c r="B92" s="44" t="n">
        <v>36579</v>
      </c>
      <c r="C92" s="0" t="s">
        <v>5</v>
      </c>
      <c r="D92" s="0" t="n">
        <v>2000</v>
      </c>
      <c r="E92" s="0" t="n">
        <v>1203</v>
      </c>
      <c r="F92" s="0" t="s">
        <v>211</v>
      </c>
      <c r="G92" s="0" t="s">
        <v>227</v>
      </c>
      <c r="H92" s="0" t="s">
        <v>21</v>
      </c>
      <c r="I92" s="0" t="s">
        <v>167</v>
      </c>
      <c r="J92" s="0" t="n">
        <v>-10.23</v>
      </c>
      <c r="L92" s="0" t="str">
        <f aca="false">IF(H92="Personal","Personal","Operating")</f>
        <v>Operating</v>
      </c>
    </row>
    <row r="93" customFormat="false" ht="12.75" hidden="false" customHeight="false" outlineLevel="0" collapsed="false">
      <c r="A93" s="0" t="n">
        <v>35599</v>
      </c>
      <c r="B93" s="44" t="n">
        <v>36580</v>
      </c>
      <c r="C93" s="0" t="s">
        <v>5</v>
      </c>
      <c r="D93" s="0" t="n">
        <v>2000</v>
      </c>
      <c r="E93" s="0" t="n">
        <v>1204</v>
      </c>
      <c r="F93" s="0" t="s">
        <v>186</v>
      </c>
      <c r="G93" s="0" t="s">
        <v>217</v>
      </c>
      <c r="H93" s="0" t="s">
        <v>17</v>
      </c>
      <c r="I93" s="0" t="s">
        <v>187</v>
      </c>
      <c r="J93" s="0" t="n">
        <v>-80.81</v>
      </c>
      <c r="L93" s="0" t="str">
        <f aca="false">IF(H93="Personal","Personal","Operating")</f>
        <v>Operating</v>
      </c>
    </row>
    <row r="94" customFormat="false" ht="12.75" hidden="false" customHeight="false" outlineLevel="0" collapsed="false">
      <c r="A94" s="0" t="n">
        <v>35599</v>
      </c>
      <c r="B94" s="44" t="n">
        <v>36580</v>
      </c>
      <c r="C94" s="0" t="s">
        <v>5</v>
      </c>
      <c r="D94" s="0" t="n">
        <v>2000</v>
      </c>
      <c r="E94" s="0" t="n">
        <v>1205</v>
      </c>
      <c r="F94" s="0" t="s">
        <v>163</v>
      </c>
      <c r="G94" s="0" t="s">
        <v>228</v>
      </c>
      <c r="H94" s="0" t="s">
        <v>18</v>
      </c>
      <c r="I94" s="0" t="s">
        <v>156</v>
      </c>
      <c r="J94" s="0" t="n">
        <v>-260</v>
      </c>
      <c r="L94" s="0" t="str">
        <f aca="false">IF(H94="Personal","Personal","Operating")</f>
        <v>Operating</v>
      </c>
    </row>
    <row r="95" customFormat="false" ht="12.75" hidden="false" customHeight="false" outlineLevel="0" collapsed="false">
      <c r="A95" s="0" t="n">
        <v>35599</v>
      </c>
      <c r="B95" s="44" t="n">
        <v>36580</v>
      </c>
      <c r="C95" s="0" t="s">
        <v>5</v>
      </c>
      <c r="D95" s="0" t="n">
        <v>2000</v>
      </c>
      <c r="E95" s="0" t="n">
        <v>1206</v>
      </c>
      <c r="F95" s="0" t="s">
        <v>229</v>
      </c>
      <c r="G95" s="0" t="s">
        <v>230</v>
      </c>
      <c r="H95" s="0" t="s">
        <v>19</v>
      </c>
      <c r="I95" s="0" t="s">
        <v>153</v>
      </c>
      <c r="J95" s="0" t="n">
        <v>-32.45</v>
      </c>
      <c r="L95" s="0" t="str">
        <f aca="false">IF(H95="Personal","Personal","Operating")</f>
        <v>Operating</v>
      </c>
    </row>
    <row r="96" customFormat="false" ht="12.75" hidden="false" customHeight="false" outlineLevel="0" collapsed="false">
      <c r="A96" s="0" t="n">
        <v>35599</v>
      </c>
      <c r="B96" s="44" t="n">
        <v>36581</v>
      </c>
      <c r="C96" s="0" t="s">
        <v>5</v>
      </c>
      <c r="D96" s="0" t="n">
        <v>2000</v>
      </c>
      <c r="E96" s="0" t="n">
        <v>1207</v>
      </c>
      <c r="F96" s="0" t="s">
        <v>182</v>
      </c>
      <c r="G96" s="0" t="s">
        <v>228</v>
      </c>
      <c r="H96" s="0" t="s">
        <v>18</v>
      </c>
      <c r="I96" s="0" t="s">
        <v>183</v>
      </c>
      <c r="J96" s="0" t="n">
        <v>-280</v>
      </c>
      <c r="L96" s="0" t="str">
        <f aca="false">IF(H96="Personal","Personal","Operating")</f>
        <v>Operating</v>
      </c>
    </row>
    <row r="97" customFormat="false" ht="12.75" hidden="false" customHeight="false" outlineLevel="0" collapsed="false">
      <c r="A97" s="0" t="n">
        <v>35599</v>
      </c>
      <c r="B97" s="44" t="n">
        <v>36591</v>
      </c>
      <c r="C97" s="0" t="s">
        <v>6</v>
      </c>
      <c r="D97" s="0" t="n">
        <v>2000</v>
      </c>
      <c r="F97" s="0" t="s">
        <v>138</v>
      </c>
      <c r="G97" s="0" t="s">
        <v>231</v>
      </c>
      <c r="H97" s="0" t="s">
        <v>17</v>
      </c>
      <c r="I97" s="0" t="s">
        <v>138</v>
      </c>
      <c r="J97" s="0" t="n">
        <v>4628.4</v>
      </c>
      <c r="L97" s="0" t="str">
        <f aca="false">IF(H97="Personal","Personal","Operating")</f>
        <v>Operating</v>
      </c>
    </row>
    <row r="98" customFormat="false" ht="12.75" hidden="false" customHeight="false" outlineLevel="0" collapsed="false">
      <c r="A98" s="0" t="n">
        <v>35599</v>
      </c>
      <c r="B98" s="44" t="n">
        <v>36598</v>
      </c>
      <c r="C98" s="0" t="s">
        <v>6</v>
      </c>
      <c r="D98" s="0" t="n">
        <v>2000</v>
      </c>
      <c r="F98" s="0" t="s">
        <v>138</v>
      </c>
      <c r="G98" s="0" t="s">
        <v>232</v>
      </c>
      <c r="H98" s="0" t="s">
        <v>17</v>
      </c>
      <c r="I98" s="0" t="s">
        <v>138</v>
      </c>
      <c r="J98" s="0" t="n">
        <v>3440</v>
      </c>
      <c r="L98" s="0" t="str">
        <f aca="false">IF(H98="Personal","Personal","Operating")</f>
        <v>Operating</v>
      </c>
    </row>
    <row r="99" customFormat="false" ht="12.75" hidden="false" customHeight="false" outlineLevel="0" collapsed="false">
      <c r="A99" s="0" t="n">
        <v>35599</v>
      </c>
      <c r="B99" s="44" t="n">
        <v>36605</v>
      </c>
      <c r="C99" s="0" t="s">
        <v>6</v>
      </c>
      <c r="D99" s="0" t="n">
        <v>2000</v>
      </c>
      <c r="F99" s="0" t="s">
        <v>138</v>
      </c>
      <c r="G99" s="0" t="s">
        <v>233</v>
      </c>
      <c r="H99" s="0" t="s">
        <v>17</v>
      </c>
      <c r="I99" s="0" t="s">
        <v>138</v>
      </c>
      <c r="J99" s="0" t="n">
        <v>4065</v>
      </c>
      <c r="L99" s="0" t="str">
        <f aca="false">IF(H99="Personal","Personal","Operating")</f>
        <v>Operating</v>
      </c>
    </row>
    <row r="100" customFormat="false" ht="12.75" hidden="false" customHeight="false" outlineLevel="0" collapsed="false">
      <c r="A100" s="0" t="n">
        <v>35599</v>
      </c>
      <c r="B100" s="44" t="n">
        <v>36612</v>
      </c>
      <c r="C100" s="0" t="s">
        <v>6</v>
      </c>
      <c r="D100" s="0" t="n">
        <v>2000</v>
      </c>
      <c r="F100" s="0" t="s">
        <v>138</v>
      </c>
      <c r="G100" s="0" t="s">
        <v>234</v>
      </c>
      <c r="H100" s="0" t="s">
        <v>17</v>
      </c>
      <c r="I100" s="0" t="s">
        <v>138</v>
      </c>
      <c r="J100" s="0" t="n">
        <v>4387</v>
      </c>
      <c r="L100" s="0" t="str">
        <f aca="false">IF(H100="Personal","Personal","Operating")</f>
        <v>Operating</v>
      </c>
    </row>
    <row r="101" customFormat="false" ht="12.75" hidden="false" customHeight="false" outlineLevel="0" collapsed="false">
      <c r="A101" s="0" t="n">
        <v>35599</v>
      </c>
      <c r="B101" s="44" t="n">
        <v>36614</v>
      </c>
      <c r="C101" s="0" t="s">
        <v>6</v>
      </c>
      <c r="D101" s="0" t="n">
        <v>2000</v>
      </c>
      <c r="F101" s="0" t="s">
        <v>191</v>
      </c>
      <c r="G101" s="0" t="s">
        <v>192</v>
      </c>
      <c r="H101" s="0" t="s">
        <v>126</v>
      </c>
      <c r="I101" s="0" t="s">
        <v>193</v>
      </c>
      <c r="J101" s="0" t="n">
        <v>-10000</v>
      </c>
      <c r="L101" s="0" t="s">
        <v>128</v>
      </c>
    </row>
    <row r="102" customFormat="false" ht="12.75" hidden="false" customHeight="false" outlineLevel="0" collapsed="false">
      <c r="A102" s="0" t="n">
        <v>35599</v>
      </c>
      <c r="B102" s="44" t="n">
        <v>36579</v>
      </c>
      <c r="C102" s="0" t="s">
        <v>6</v>
      </c>
      <c r="D102" s="0" t="n">
        <v>2000</v>
      </c>
      <c r="E102" s="0" t="n">
        <v>1202</v>
      </c>
      <c r="F102" s="0" t="s">
        <v>235</v>
      </c>
      <c r="H102" s="0" t="s">
        <v>19</v>
      </c>
      <c r="I102" s="0" t="s">
        <v>162</v>
      </c>
      <c r="J102" s="0" t="n">
        <v>-25.98</v>
      </c>
      <c r="L102" s="0" t="str">
        <f aca="false">IF(H102="Personal","Personal","Operating")</f>
        <v>Operating</v>
      </c>
    </row>
    <row r="103" customFormat="false" ht="12.75" hidden="false" customHeight="false" outlineLevel="0" collapsed="false">
      <c r="A103" s="0" t="n">
        <v>35599</v>
      </c>
      <c r="B103" s="44" t="n">
        <v>36581</v>
      </c>
      <c r="C103" s="0" t="s">
        <v>6</v>
      </c>
      <c r="D103" s="0" t="n">
        <v>2000</v>
      </c>
      <c r="E103" s="0" t="n">
        <v>1208</v>
      </c>
      <c r="F103" s="0" t="s">
        <v>202</v>
      </c>
      <c r="G103" s="0" t="s">
        <v>217</v>
      </c>
      <c r="H103" s="0" t="s">
        <v>19</v>
      </c>
      <c r="I103" s="0" t="s">
        <v>204</v>
      </c>
      <c r="J103" s="0" t="n">
        <v>-202.47</v>
      </c>
      <c r="L103" s="0" t="str">
        <f aca="false">IF(H103="Personal","Personal","Operating")</f>
        <v>Operating</v>
      </c>
    </row>
    <row r="104" customFormat="false" ht="12.75" hidden="false" customHeight="false" outlineLevel="0" collapsed="false">
      <c r="A104" s="0" t="n">
        <v>35599</v>
      </c>
      <c r="B104" s="44" t="n">
        <v>36584</v>
      </c>
      <c r="C104" s="0" t="s">
        <v>6</v>
      </c>
      <c r="D104" s="0" t="n">
        <v>2000</v>
      </c>
      <c r="E104" s="0" t="n">
        <v>1209</v>
      </c>
      <c r="F104" s="0" t="s">
        <v>163</v>
      </c>
      <c r="G104" s="0" t="s">
        <v>236</v>
      </c>
      <c r="H104" s="0" t="s">
        <v>18</v>
      </c>
      <c r="I104" s="0" t="s">
        <v>156</v>
      </c>
      <c r="J104" s="0" t="n">
        <v>-260</v>
      </c>
      <c r="L104" s="0" t="str">
        <f aca="false">IF(H104="Personal","Personal","Operating")</f>
        <v>Operating</v>
      </c>
    </row>
    <row r="105" customFormat="false" ht="12.75" hidden="false" customHeight="false" outlineLevel="0" collapsed="false">
      <c r="A105" s="0" t="n">
        <v>35599</v>
      </c>
      <c r="B105" s="44" t="n">
        <v>36584</v>
      </c>
      <c r="C105" s="0" t="s">
        <v>6</v>
      </c>
      <c r="D105" s="0" t="n">
        <v>2000</v>
      </c>
      <c r="E105" s="0" t="n">
        <v>1210</v>
      </c>
      <c r="F105" s="0" t="s">
        <v>237</v>
      </c>
      <c r="H105" s="0" t="s">
        <v>19</v>
      </c>
      <c r="I105" s="0" t="s">
        <v>170</v>
      </c>
      <c r="J105" s="0" t="n">
        <v>-9.73</v>
      </c>
      <c r="L105" s="0" t="str">
        <f aca="false">IF(H105="Personal","Personal","Operating")</f>
        <v>Operating</v>
      </c>
    </row>
    <row r="106" customFormat="false" ht="12.75" hidden="false" customHeight="false" outlineLevel="0" collapsed="false">
      <c r="A106" s="0" t="n">
        <v>35599</v>
      </c>
      <c r="B106" s="44" t="n">
        <v>36584</v>
      </c>
      <c r="C106" s="0" t="s">
        <v>6</v>
      </c>
      <c r="D106" s="0" t="n">
        <v>2000</v>
      </c>
      <c r="E106" s="0" t="n">
        <v>1211</v>
      </c>
      <c r="F106" s="0" t="s">
        <v>238</v>
      </c>
      <c r="H106" s="0" t="s">
        <v>21</v>
      </c>
      <c r="I106" s="0" t="s">
        <v>167</v>
      </c>
      <c r="J106" s="0" t="n">
        <v>-137.06</v>
      </c>
      <c r="L106" s="0" t="str">
        <f aca="false">IF(H106="Personal","Personal","Operating")</f>
        <v>Operating</v>
      </c>
    </row>
    <row r="107" customFormat="false" ht="12.75" hidden="false" customHeight="false" outlineLevel="0" collapsed="false">
      <c r="A107" s="0" t="n">
        <v>35599</v>
      </c>
      <c r="B107" s="44" t="n">
        <v>36586</v>
      </c>
      <c r="C107" s="0" t="s">
        <v>6</v>
      </c>
      <c r="D107" s="0" t="n">
        <v>2000</v>
      </c>
      <c r="E107" s="0" t="n">
        <v>1212</v>
      </c>
      <c r="F107" s="0" t="s">
        <v>168</v>
      </c>
      <c r="G107" s="0" t="s">
        <v>239</v>
      </c>
      <c r="H107" s="0" t="s">
        <v>19</v>
      </c>
      <c r="I107" s="0" t="s">
        <v>223</v>
      </c>
      <c r="J107" s="0" t="n">
        <v>-48.45</v>
      </c>
      <c r="L107" s="0" t="str">
        <f aca="false">IF(H107="Personal","Personal","Operating")</f>
        <v>Operating</v>
      </c>
    </row>
    <row r="108" customFormat="false" ht="12.75" hidden="false" customHeight="false" outlineLevel="0" collapsed="false">
      <c r="A108" s="0" t="n">
        <v>35599</v>
      </c>
      <c r="B108" s="44" t="n">
        <v>36587</v>
      </c>
      <c r="C108" s="0" t="s">
        <v>6</v>
      </c>
      <c r="D108" s="0" t="n">
        <v>2000</v>
      </c>
      <c r="E108" s="0" t="n">
        <v>1213</v>
      </c>
      <c r="F108" s="0" t="s">
        <v>240</v>
      </c>
      <c r="H108" s="0" t="s">
        <v>19</v>
      </c>
      <c r="I108" s="0" t="s">
        <v>204</v>
      </c>
      <c r="J108" s="0" t="n">
        <v>-40</v>
      </c>
      <c r="L108" s="0" t="str">
        <f aca="false">IF(H108="Personal","Personal","Operating")</f>
        <v>Operating</v>
      </c>
    </row>
    <row r="109" customFormat="false" ht="12.75" hidden="false" customHeight="false" outlineLevel="0" collapsed="false">
      <c r="A109" s="0" t="n">
        <v>35599</v>
      </c>
      <c r="B109" s="44" t="n">
        <v>36587</v>
      </c>
      <c r="C109" s="0" t="s">
        <v>6</v>
      </c>
      <c r="D109" s="0" t="n">
        <v>2000</v>
      </c>
      <c r="E109" s="0" t="n">
        <v>1214</v>
      </c>
      <c r="F109" s="0" t="s">
        <v>180</v>
      </c>
      <c r="H109" s="0" t="s">
        <v>19</v>
      </c>
      <c r="I109" s="0" t="s">
        <v>153</v>
      </c>
      <c r="J109" s="0" t="n">
        <v>-570.24</v>
      </c>
      <c r="L109" s="0" t="str">
        <f aca="false">IF(H109="Personal","Personal","Operating")</f>
        <v>Operating</v>
      </c>
    </row>
    <row r="110" customFormat="false" ht="12.75" hidden="false" customHeight="false" outlineLevel="0" collapsed="false">
      <c r="A110" s="0" t="n">
        <v>35599</v>
      </c>
      <c r="B110" s="44" t="n">
        <v>36587</v>
      </c>
      <c r="C110" s="0" t="s">
        <v>6</v>
      </c>
      <c r="D110" s="0" t="n">
        <v>2000</v>
      </c>
      <c r="E110" s="0" t="n">
        <v>1215</v>
      </c>
      <c r="F110" s="0" t="s">
        <v>241</v>
      </c>
      <c r="H110" s="0" t="s">
        <v>20</v>
      </c>
      <c r="I110" s="0" t="s">
        <v>179</v>
      </c>
      <c r="J110" s="0" t="n">
        <v>-47.41</v>
      </c>
      <c r="L110" s="0" t="str">
        <f aca="false">IF(H110="Personal","Personal","Operating")</f>
        <v>Operating</v>
      </c>
    </row>
    <row r="111" customFormat="false" ht="12.75" hidden="false" customHeight="false" outlineLevel="0" collapsed="false">
      <c r="A111" s="0" t="n">
        <v>35599</v>
      </c>
      <c r="B111" s="44" t="n">
        <v>36588</v>
      </c>
      <c r="C111" s="0" t="s">
        <v>6</v>
      </c>
      <c r="D111" s="0" t="n">
        <v>2000</v>
      </c>
      <c r="E111" s="0" t="n">
        <v>1216</v>
      </c>
      <c r="F111" s="0" t="s">
        <v>182</v>
      </c>
      <c r="G111" s="0" t="s">
        <v>242</v>
      </c>
      <c r="H111" s="0" t="s">
        <v>18</v>
      </c>
      <c r="I111" s="0" t="s">
        <v>183</v>
      </c>
      <c r="J111" s="0" t="n">
        <v>-261.5</v>
      </c>
      <c r="L111" s="0" t="str">
        <f aca="false">IF(H111="Personal","Personal","Operating")</f>
        <v>Operating</v>
      </c>
    </row>
    <row r="112" customFormat="false" ht="12.75" hidden="false" customHeight="false" outlineLevel="0" collapsed="false">
      <c r="A112" s="0" t="n">
        <v>35599</v>
      </c>
      <c r="B112" s="44" t="n">
        <v>36588</v>
      </c>
      <c r="C112" s="0" t="s">
        <v>6</v>
      </c>
      <c r="D112" s="0" t="n">
        <v>2000</v>
      </c>
      <c r="E112" s="0" t="n">
        <v>1217</v>
      </c>
      <c r="F112" s="0" t="s">
        <v>168</v>
      </c>
      <c r="G112" s="0" t="s">
        <v>169</v>
      </c>
      <c r="H112" s="0" t="s">
        <v>19</v>
      </c>
      <c r="I112" s="0" t="s">
        <v>170</v>
      </c>
      <c r="J112" s="0" t="n">
        <v>-216.85</v>
      </c>
      <c r="L112" s="0" t="str">
        <f aca="false">IF(H112="Personal","Personal","Operating")</f>
        <v>Operating</v>
      </c>
    </row>
    <row r="113" customFormat="false" ht="12.75" hidden="false" customHeight="false" outlineLevel="0" collapsed="false">
      <c r="A113" s="0" t="n">
        <v>35599</v>
      </c>
      <c r="B113" s="44" t="n">
        <v>36588</v>
      </c>
      <c r="C113" s="0" t="s">
        <v>6</v>
      </c>
      <c r="D113" s="0" t="n">
        <v>2000</v>
      </c>
      <c r="E113" s="0" t="n">
        <v>1218</v>
      </c>
      <c r="F113" s="0" t="s">
        <v>243</v>
      </c>
      <c r="G113" s="0" t="s">
        <v>150</v>
      </c>
      <c r="H113" s="0" t="s">
        <v>19</v>
      </c>
      <c r="I113" s="0" t="s">
        <v>175</v>
      </c>
      <c r="J113" s="0" t="n">
        <v>-5.51</v>
      </c>
      <c r="L113" s="0" t="str">
        <f aca="false">IF(H113="Personal","Personal","Operating")</f>
        <v>Operating</v>
      </c>
    </row>
    <row r="114" customFormat="false" ht="12.75" hidden="false" customHeight="false" outlineLevel="0" collapsed="false">
      <c r="A114" s="0" t="n">
        <v>35599</v>
      </c>
      <c r="B114" s="44" t="n">
        <v>36591</v>
      </c>
      <c r="C114" s="0" t="s">
        <v>6</v>
      </c>
      <c r="D114" s="0" t="n">
        <v>2000</v>
      </c>
      <c r="E114" s="0" t="n">
        <v>1219</v>
      </c>
      <c r="F114" s="0" t="s">
        <v>151</v>
      </c>
      <c r="G114" s="0" t="s">
        <v>217</v>
      </c>
      <c r="H114" s="0" t="s">
        <v>19</v>
      </c>
      <c r="I114" s="0" t="s">
        <v>175</v>
      </c>
      <c r="J114" s="0" t="n">
        <v>-60.39</v>
      </c>
      <c r="L114" s="0" t="str">
        <f aca="false">IF(H114="Personal","Personal","Operating")</f>
        <v>Operating</v>
      </c>
    </row>
    <row r="115" customFormat="false" ht="12.75" hidden="false" customHeight="false" outlineLevel="0" collapsed="false">
      <c r="A115" s="0" t="n">
        <v>35599</v>
      </c>
      <c r="B115" s="44" t="n">
        <v>36588</v>
      </c>
      <c r="C115" s="0" t="s">
        <v>6</v>
      </c>
      <c r="D115" s="0" t="n">
        <v>2000</v>
      </c>
      <c r="F115" s="0" t="s">
        <v>146</v>
      </c>
      <c r="G115" s="0" t="s">
        <v>244</v>
      </c>
      <c r="H115" s="0" t="s">
        <v>21</v>
      </c>
      <c r="I115" s="0" t="s">
        <v>148</v>
      </c>
      <c r="J115" s="0" t="n">
        <v>-3477.25</v>
      </c>
      <c r="L115" s="0" t="str">
        <f aca="false">IF(H115="Personal","Personal","Operating")</f>
        <v>Operating</v>
      </c>
    </row>
    <row r="116" customFormat="false" ht="12.75" hidden="false" customHeight="false" outlineLevel="0" collapsed="false">
      <c r="A116" s="0" t="n">
        <v>35599</v>
      </c>
      <c r="B116" s="44" t="n">
        <v>36588</v>
      </c>
      <c r="C116" s="0" t="s">
        <v>6</v>
      </c>
      <c r="D116" s="0" t="n">
        <v>2000</v>
      </c>
      <c r="F116" s="0" t="s">
        <v>149</v>
      </c>
      <c r="G116" s="0" t="s">
        <v>245</v>
      </c>
      <c r="H116" s="0" t="s">
        <v>21</v>
      </c>
      <c r="I116" s="0" t="s">
        <v>150</v>
      </c>
      <c r="J116" s="0" t="n">
        <v>-240.53</v>
      </c>
      <c r="L116" s="0" t="str">
        <f aca="false">IF(H116="Personal","Personal","Operating")</f>
        <v>Operating</v>
      </c>
    </row>
    <row r="117" customFormat="false" ht="12.75" hidden="false" customHeight="false" outlineLevel="0" collapsed="false">
      <c r="A117" s="0" t="n">
        <v>35599</v>
      </c>
      <c r="B117" s="44" t="n">
        <v>36591</v>
      </c>
      <c r="C117" s="0" t="s">
        <v>6</v>
      </c>
      <c r="D117" s="0" t="n">
        <v>2000</v>
      </c>
      <c r="E117" s="0" t="n">
        <v>1220</v>
      </c>
      <c r="F117" s="0" t="s">
        <v>186</v>
      </c>
      <c r="G117" s="0" t="s">
        <v>246</v>
      </c>
      <c r="H117" s="0" t="s">
        <v>17</v>
      </c>
      <c r="I117" s="0" t="s">
        <v>187</v>
      </c>
      <c r="J117" s="0" t="n">
        <v>-16.16</v>
      </c>
      <c r="L117" s="0" t="str">
        <f aca="false">IF(H117="Personal","Personal","Operating")</f>
        <v>Operating</v>
      </c>
    </row>
    <row r="118" customFormat="false" ht="12.75" hidden="false" customHeight="false" outlineLevel="0" collapsed="false">
      <c r="A118" s="0" t="n">
        <v>35599</v>
      </c>
      <c r="B118" s="44" t="n">
        <v>36591</v>
      </c>
      <c r="C118" s="0" t="s">
        <v>6</v>
      </c>
      <c r="D118" s="0" t="n">
        <v>2000</v>
      </c>
      <c r="E118" s="0" t="n">
        <v>1221</v>
      </c>
      <c r="F118" s="0" t="s">
        <v>209</v>
      </c>
      <c r="G118" s="0" t="s">
        <v>247</v>
      </c>
      <c r="H118" s="0" t="s">
        <v>19</v>
      </c>
      <c r="I118" s="0" t="s">
        <v>175</v>
      </c>
      <c r="J118" s="0" t="n">
        <v>-100</v>
      </c>
      <c r="L118" s="0" t="s">
        <v>208</v>
      </c>
    </row>
    <row r="119" customFormat="false" ht="12.75" hidden="false" customHeight="false" outlineLevel="0" collapsed="false">
      <c r="A119" s="0" t="n">
        <v>35599</v>
      </c>
      <c r="B119" s="44" t="n">
        <v>36594</v>
      </c>
      <c r="C119" s="0" t="s">
        <v>6</v>
      </c>
      <c r="D119" s="0" t="n">
        <v>2000</v>
      </c>
      <c r="E119" s="0" t="n">
        <v>1222</v>
      </c>
      <c r="F119" s="0" t="s">
        <v>163</v>
      </c>
      <c r="G119" s="0" t="s">
        <v>248</v>
      </c>
      <c r="H119" s="0" t="s">
        <v>18</v>
      </c>
      <c r="I119" s="0" t="s">
        <v>156</v>
      </c>
      <c r="J119" s="0" t="n">
        <v>-210</v>
      </c>
      <c r="L119" s="0" t="str">
        <f aca="false">IF(H119="Personal","Personal","Operating")</f>
        <v>Operating</v>
      </c>
    </row>
    <row r="120" customFormat="false" ht="12.75" hidden="false" customHeight="false" outlineLevel="0" collapsed="false">
      <c r="A120" s="0" t="n">
        <v>35599</v>
      </c>
      <c r="B120" s="44" t="n">
        <v>36594</v>
      </c>
      <c r="C120" s="0" t="s">
        <v>6</v>
      </c>
      <c r="D120" s="0" t="n">
        <v>2000</v>
      </c>
      <c r="E120" s="0" t="n">
        <v>1223</v>
      </c>
      <c r="F120" s="0" t="s">
        <v>249</v>
      </c>
      <c r="H120" s="0" t="s">
        <v>19</v>
      </c>
      <c r="I120" s="0" t="s">
        <v>250</v>
      </c>
      <c r="J120" s="0" t="n">
        <v>-79.78</v>
      </c>
      <c r="L120" s="0" t="str">
        <f aca="false">IF(H120="Personal","Personal","Operating")</f>
        <v>Operating</v>
      </c>
    </row>
    <row r="121" customFormat="false" ht="12.75" hidden="false" customHeight="false" outlineLevel="0" collapsed="false">
      <c r="A121" s="0" t="n">
        <v>35599</v>
      </c>
      <c r="B121" s="44" t="n">
        <v>36595</v>
      </c>
      <c r="C121" s="0" t="s">
        <v>6</v>
      </c>
      <c r="D121" s="0" t="n">
        <v>2000</v>
      </c>
      <c r="E121" s="0" t="n">
        <v>1224</v>
      </c>
      <c r="F121" s="0" t="s">
        <v>182</v>
      </c>
      <c r="G121" s="0" t="s">
        <v>248</v>
      </c>
      <c r="H121" s="0" t="s">
        <v>18</v>
      </c>
      <c r="I121" s="0" t="s">
        <v>183</v>
      </c>
      <c r="J121" s="0" t="n">
        <v>-290</v>
      </c>
      <c r="L121" s="0" t="str">
        <f aca="false">IF(H121="Personal","Personal","Operating")</f>
        <v>Operating</v>
      </c>
    </row>
    <row r="122" customFormat="false" ht="12.75" hidden="false" customHeight="false" outlineLevel="0" collapsed="false">
      <c r="A122" s="0" t="n">
        <v>35599</v>
      </c>
      <c r="B122" s="44" t="n">
        <v>36595</v>
      </c>
      <c r="C122" s="0" t="s">
        <v>6</v>
      </c>
      <c r="D122" s="0" t="n">
        <v>2000</v>
      </c>
      <c r="E122" s="0" t="n">
        <v>1225</v>
      </c>
      <c r="F122" s="0" t="s">
        <v>182</v>
      </c>
      <c r="G122" s="0" t="s">
        <v>251</v>
      </c>
      <c r="H122" s="0" t="s">
        <v>18</v>
      </c>
      <c r="I122" s="0" t="s">
        <v>183</v>
      </c>
      <c r="J122" s="0" t="n">
        <v>-100</v>
      </c>
      <c r="L122" s="0" t="str">
        <f aca="false">IF(H122="Personal","Personal","Operating")</f>
        <v>Operating</v>
      </c>
    </row>
    <row r="123" customFormat="false" ht="12.75" hidden="false" customHeight="false" outlineLevel="0" collapsed="false">
      <c r="A123" s="0" t="n">
        <v>35599</v>
      </c>
      <c r="B123" s="44" t="n">
        <v>36595</v>
      </c>
      <c r="C123" s="0" t="s">
        <v>6</v>
      </c>
      <c r="D123" s="0" t="n">
        <v>2000</v>
      </c>
      <c r="E123" s="0" t="n">
        <v>1226</v>
      </c>
      <c r="F123" s="0" t="s">
        <v>160</v>
      </c>
      <c r="G123" s="0" t="s">
        <v>252</v>
      </c>
      <c r="H123" s="0" t="s">
        <v>19</v>
      </c>
      <c r="I123" s="0" t="s">
        <v>162</v>
      </c>
      <c r="J123" s="0" t="n">
        <v>-25.98</v>
      </c>
      <c r="L123" s="0" t="str">
        <f aca="false">IF(H123="Personal","Personal","Operating")</f>
        <v>Operating</v>
      </c>
    </row>
    <row r="124" customFormat="false" ht="12.75" hidden="false" customHeight="false" outlineLevel="0" collapsed="false">
      <c r="A124" s="0" t="n">
        <v>35599</v>
      </c>
      <c r="B124" s="44" t="n">
        <v>36595</v>
      </c>
      <c r="C124" s="0" t="s">
        <v>6</v>
      </c>
      <c r="D124" s="0" t="n">
        <v>2000</v>
      </c>
      <c r="E124" s="0" t="n">
        <v>1227</v>
      </c>
      <c r="F124" s="0" t="s">
        <v>209</v>
      </c>
      <c r="G124" s="0" t="s">
        <v>253</v>
      </c>
      <c r="H124" s="0" t="s">
        <v>19</v>
      </c>
      <c r="I124" s="0" t="s">
        <v>175</v>
      </c>
      <c r="J124" s="0" t="n">
        <v>-195.04</v>
      </c>
      <c r="L124" s="0" t="s">
        <v>208</v>
      </c>
    </row>
    <row r="125" customFormat="false" ht="12.75" hidden="false" customHeight="false" outlineLevel="0" collapsed="false">
      <c r="A125" s="0" t="n">
        <v>35599</v>
      </c>
      <c r="B125" s="44" t="n">
        <v>36598</v>
      </c>
      <c r="C125" s="0" t="s">
        <v>6</v>
      </c>
      <c r="D125" s="0" t="n">
        <v>2000</v>
      </c>
      <c r="E125" s="0" t="n">
        <v>1228</v>
      </c>
      <c r="F125" s="0" t="s">
        <v>171</v>
      </c>
      <c r="G125" s="0" t="s">
        <v>172</v>
      </c>
      <c r="H125" s="0" t="s">
        <v>19</v>
      </c>
      <c r="I125" s="0" t="s">
        <v>170</v>
      </c>
      <c r="J125" s="0" t="n">
        <v>-6.6</v>
      </c>
      <c r="L125" s="0" t="str">
        <f aca="false">IF(H125="Personal","Personal","Operating")</f>
        <v>Operating</v>
      </c>
    </row>
    <row r="126" customFormat="false" ht="12.75" hidden="false" customHeight="false" outlineLevel="0" collapsed="false">
      <c r="A126" s="0" t="n">
        <v>35599</v>
      </c>
      <c r="B126" s="44" t="n">
        <v>36601</v>
      </c>
      <c r="C126" s="0" t="s">
        <v>6</v>
      </c>
      <c r="D126" s="0" t="n">
        <v>2000</v>
      </c>
      <c r="E126" s="0" t="n">
        <v>1229</v>
      </c>
      <c r="F126" s="0" t="s">
        <v>163</v>
      </c>
      <c r="G126" s="0" t="s">
        <v>254</v>
      </c>
      <c r="H126" s="0" t="s">
        <v>18</v>
      </c>
      <c r="I126" s="0" t="s">
        <v>156</v>
      </c>
      <c r="J126" s="0" t="n">
        <v>-260</v>
      </c>
      <c r="L126" s="0" t="str">
        <f aca="false">IF(H126="Personal","Personal","Operating")</f>
        <v>Operating</v>
      </c>
    </row>
    <row r="127" customFormat="false" ht="12.75" hidden="false" customHeight="false" outlineLevel="0" collapsed="false">
      <c r="A127" s="0" t="n">
        <v>35599</v>
      </c>
      <c r="B127" s="44" t="n">
        <v>36606</v>
      </c>
      <c r="C127" s="0" t="s">
        <v>6</v>
      </c>
      <c r="D127" s="0" t="n">
        <v>2000</v>
      </c>
      <c r="E127" s="0" t="n">
        <v>1230</v>
      </c>
      <c r="F127" s="0" t="s">
        <v>160</v>
      </c>
      <c r="G127" s="0" t="s">
        <v>252</v>
      </c>
      <c r="H127" s="0" t="s">
        <v>19</v>
      </c>
      <c r="I127" s="0" t="s">
        <v>162</v>
      </c>
      <c r="J127" s="0" t="n">
        <v>-25.98</v>
      </c>
      <c r="L127" s="0" t="str">
        <f aca="false">IF(H127="Personal","Personal","Operating")</f>
        <v>Operating</v>
      </c>
    </row>
    <row r="128" customFormat="false" ht="12.75" hidden="false" customHeight="false" outlineLevel="0" collapsed="false">
      <c r="A128" s="0" t="n">
        <v>35599</v>
      </c>
      <c r="B128" s="44" t="n">
        <v>36601</v>
      </c>
      <c r="C128" s="0" t="s">
        <v>6</v>
      </c>
      <c r="D128" s="0" t="n">
        <v>2000</v>
      </c>
      <c r="E128" s="0" t="n">
        <v>1231</v>
      </c>
      <c r="F128" s="0" t="s">
        <v>168</v>
      </c>
      <c r="G128" s="0" t="s">
        <v>255</v>
      </c>
      <c r="H128" s="0" t="s">
        <v>19</v>
      </c>
      <c r="I128" s="0" t="s">
        <v>256</v>
      </c>
      <c r="J128" s="0" t="n">
        <v>-23.84</v>
      </c>
      <c r="L128" s="0" t="str">
        <f aca="false">IF(H128="Personal","Personal","Operating")</f>
        <v>Operating</v>
      </c>
    </row>
    <row r="129" customFormat="false" ht="12.75" hidden="false" customHeight="false" outlineLevel="0" collapsed="false">
      <c r="A129" s="0" t="n">
        <v>35599</v>
      </c>
      <c r="B129" s="44" t="n">
        <v>36602</v>
      </c>
      <c r="C129" s="0" t="s">
        <v>6</v>
      </c>
      <c r="D129" s="0" t="n">
        <v>2000</v>
      </c>
      <c r="E129" s="0" t="n">
        <v>1232</v>
      </c>
      <c r="F129" s="0" t="s">
        <v>182</v>
      </c>
      <c r="G129" s="0" t="s">
        <v>248</v>
      </c>
      <c r="H129" s="0" t="s">
        <v>18</v>
      </c>
      <c r="I129" s="0" t="s">
        <v>183</v>
      </c>
      <c r="J129" s="0" t="n">
        <v>-270</v>
      </c>
      <c r="L129" s="0" t="str">
        <f aca="false">IF(H129="Personal","Personal","Operating")</f>
        <v>Operating</v>
      </c>
    </row>
    <row r="130" customFormat="false" ht="12.75" hidden="false" customHeight="false" outlineLevel="0" collapsed="false">
      <c r="A130" s="0" t="n">
        <v>35599</v>
      </c>
      <c r="B130" s="44" t="n">
        <v>36606</v>
      </c>
      <c r="C130" s="0" t="s">
        <v>6</v>
      </c>
      <c r="D130" s="0" t="n">
        <v>2000</v>
      </c>
      <c r="E130" s="0" t="n">
        <v>1233</v>
      </c>
      <c r="F130" s="0" t="s">
        <v>173</v>
      </c>
      <c r="G130" s="0" t="s">
        <v>257</v>
      </c>
      <c r="H130" s="0" t="s">
        <v>19</v>
      </c>
      <c r="I130" s="0" t="s">
        <v>170</v>
      </c>
      <c r="J130" s="0" t="n">
        <v>-61.36</v>
      </c>
      <c r="L130" s="0" t="str">
        <f aca="false">IF(H130="Personal","Personal","Operating")</f>
        <v>Operating</v>
      </c>
    </row>
    <row r="131" customFormat="false" ht="12.75" hidden="false" customHeight="false" outlineLevel="0" collapsed="false">
      <c r="A131" s="0" t="n">
        <v>35599</v>
      </c>
      <c r="B131" s="44" t="n">
        <v>36606</v>
      </c>
      <c r="C131" s="0" t="s">
        <v>6</v>
      </c>
      <c r="D131" s="0" t="n">
        <v>2000</v>
      </c>
      <c r="E131" s="0" t="n">
        <v>1234</v>
      </c>
      <c r="F131" s="0" t="s">
        <v>211</v>
      </c>
      <c r="H131" s="0" t="s">
        <v>21</v>
      </c>
      <c r="I131" s="0" t="s">
        <v>167</v>
      </c>
      <c r="J131" s="0" t="n">
        <v>-2.31</v>
      </c>
      <c r="L131" s="0" t="str">
        <f aca="false">IF(H131="Personal","Personal","Operating")</f>
        <v>Operating</v>
      </c>
    </row>
    <row r="132" customFormat="false" ht="12.75" hidden="false" customHeight="false" outlineLevel="0" collapsed="false">
      <c r="A132" s="0" t="n">
        <v>35599</v>
      </c>
      <c r="B132" s="44" t="n">
        <v>36606</v>
      </c>
      <c r="C132" s="0" t="s">
        <v>6</v>
      </c>
      <c r="D132" s="0" t="n">
        <v>2000</v>
      </c>
      <c r="E132" s="0" t="n">
        <v>1235</v>
      </c>
      <c r="F132" s="0" t="s">
        <v>205</v>
      </c>
      <c r="G132" s="0" t="s">
        <v>258</v>
      </c>
      <c r="H132" s="0" t="s">
        <v>19</v>
      </c>
      <c r="I132" s="0" t="s">
        <v>207</v>
      </c>
      <c r="J132" s="0" t="n">
        <v>-1204.65</v>
      </c>
      <c r="L132" s="0" t="s">
        <v>208</v>
      </c>
    </row>
    <row r="133" customFormat="false" ht="12.75" hidden="false" customHeight="false" outlineLevel="0" collapsed="false">
      <c r="A133" s="0" t="n">
        <v>35599</v>
      </c>
      <c r="B133" s="44" t="n">
        <v>36609</v>
      </c>
      <c r="C133" s="0" t="s">
        <v>6</v>
      </c>
      <c r="D133" s="0" t="n">
        <v>2000</v>
      </c>
      <c r="E133" s="0" t="n">
        <v>1236</v>
      </c>
      <c r="F133" s="0" t="s">
        <v>182</v>
      </c>
      <c r="G133" s="0" t="s">
        <v>248</v>
      </c>
      <c r="H133" s="0" t="s">
        <v>18</v>
      </c>
      <c r="I133" s="0" t="s">
        <v>183</v>
      </c>
      <c r="J133" s="0" t="n">
        <v>-354.5</v>
      </c>
      <c r="L133" s="0" t="str">
        <f aca="false">IF(H133="Personal","Personal","Operating")</f>
        <v>Operating</v>
      </c>
    </row>
    <row r="134" customFormat="false" ht="12.75" hidden="false" customHeight="false" outlineLevel="0" collapsed="false">
      <c r="A134" s="0" t="n">
        <v>35599</v>
      </c>
      <c r="B134" s="44" t="n">
        <v>36609</v>
      </c>
      <c r="C134" s="0" t="s">
        <v>6</v>
      </c>
      <c r="D134" s="0" t="n">
        <v>2000</v>
      </c>
      <c r="E134" s="0" t="n">
        <v>1237</v>
      </c>
      <c r="F134" s="0" t="s">
        <v>163</v>
      </c>
      <c r="G134" s="0" t="s">
        <v>248</v>
      </c>
      <c r="H134" s="0" t="s">
        <v>18</v>
      </c>
      <c r="I134" s="0" t="s">
        <v>156</v>
      </c>
      <c r="J134" s="0" t="n">
        <v>-260</v>
      </c>
      <c r="L134" s="0" t="str">
        <f aca="false">IF(H134="Personal","Personal","Operating")</f>
        <v>Operating</v>
      </c>
    </row>
    <row r="135" customFormat="false" ht="12.75" hidden="false" customHeight="false" outlineLevel="0" collapsed="false">
      <c r="A135" s="0" t="n">
        <v>35599</v>
      </c>
      <c r="B135" s="44" t="n">
        <v>36609</v>
      </c>
      <c r="C135" s="0" t="s">
        <v>6</v>
      </c>
      <c r="D135" s="0" t="n">
        <v>2000</v>
      </c>
      <c r="E135" s="0" t="n">
        <v>1238</v>
      </c>
      <c r="F135" s="0" t="s">
        <v>259</v>
      </c>
      <c r="H135" s="0" t="s">
        <v>18</v>
      </c>
      <c r="I135" s="0" t="s">
        <v>183</v>
      </c>
      <c r="J135" s="0" t="n">
        <v>-63</v>
      </c>
      <c r="L135" s="0" t="str">
        <f aca="false">IF(H135="Personal","Personal","Operating")</f>
        <v>Operating</v>
      </c>
    </row>
    <row r="136" customFormat="false" ht="12.75" hidden="false" customHeight="false" outlineLevel="0" collapsed="false">
      <c r="A136" s="0" t="n">
        <v>35599</v>
      </c>
      <c r="B136" s="44" t="n">
        <v>36612</v>
      </c>
      <c r="C136" s="0" t="s">
        <v>6</v>
      </c>
      <c r="D136" s="0" t="n">
        <v>2000</v>
      </c>
      <c r="E136" s="0" t="n">
        <v>1240</v>
      </c>
      <c r="F136" s="0" t="s">
        <v>229</v>
      </c>
      <c r="G136" s="0" t="s">
        <v>260</v>
      </c>
      <c r="H136" s="0" t="s">
        <v>19</v>
      </c>
      <c r="I136" s="0" t="s">
        <v>175</v>
      </c>
      <c r="J136" s="0" t="n">
        <v>-119.72</v>
      </c>
      <c r="L136" s="0" t="str">
        <f aca="false">IF(H136="Personal","Personal","Operating")</f>
        <v>Operating</v>
      </c>
    </row>
    <row r="137" customFormat="false" ht="12.75" hidden="false" customHeight="false" outlineLevel="0" collapsed="false">
      <c r="A137" s="0" t="n">
        <v>35599</v>
      </c>
      <c r="B137" s="44" t="n">
        <v>36613</v>
      </c>
      <c r="C137" s="0" t="s">
        <v>6</v>
      </c>
      <c r="D137" s="0" t="n">
        <v>2000</v>
      </c>
      <c r="E137" s="0" t="n">
        <v>1241</v>
      </c>
      <c r="F137" s="0" t="s">
        <v>184</v>
      </c>
      <c r="G137" s="0" t="s">
        <v>261</v>
      </c>
      <c r="H137" s="0" t="s">
        <v>19</v>
      </c>
      <c r="I137" s="0" t="s">
        <v>185</v>
      </c>
      <c r="J137" s="0" t="n">
        <v>-32.44</v>
      </c>
      <c r="L137" s="0" t="str">
        <f aca="false">IF(H137="Personal","Personal","Operating")</f>
        <v>Operating</v>
      </c>
    </row>
    <row r="138" customFormat="false" ht="12.75" hidden="false" customHeight="false" outlineLevel="0" collapsed="false">
      <c r="A138" s="0" t="n">
        <v>35599</v>
      </c>
      <c r="B138" s="44" t="n">
        <v>36613</v>
      </c>
      <c r="C138" s="0" t="s">
        <v>6</v>
      </c>
      <c r="D138" s="0" t="n">
        <v>2000</v>
      </c>
      <c r="E138" s="0" t="n">
        <v>1244</v>
      </c>
      <c r="F138" s="0" t="s">
        <v>262</v>
      </c>
      <c r="G138" s="0" t="s">
        <v>261</v>
      </c>
      <c r="H138" s="0" t="s">
        <v>19</v>
      </c>
      <c r="I138" s="0" t="s">
        <v>185</v>
      </c>
      <c r="J138" s="0" t="n">
        <v>-21.65</v>
      </c>
      <c r="L138" s="0" t="str">
        <f aca="false">IF(H138="Personal","Personal","Operating")</f>
        <v>Operating</v>
      </c>
    </row>
    <row r="139" customFormat="false" ht="12.75" hidden="false" customHeight="false" outlineLevel="0" collapsed="false">
      <c r="A139" s="0" t="n">
        <v>35599</v>
      </c>
      <c r="B139" s="44" t="n">
        <v>36614</v>
      </c>
      <c r="C139" s="0" t="s">
        <v>6</v>
      </c>
      <c r="D139" s="0" t="n">
        <v>2000</v>
      </c>
      <c r="E139" s="0" t="n">
        <v>1245</v>
      </c>
      <c r="F139" s="0" t="s">
        <v>168</v>
      </c>
      <c r="H139" s="0" t="s">
        <v>19</v>
      </c>
      <c r="I139" s="0" t="s">
        <v>223</v>
      </c>
      <c r="J139" s="0" t="n">
        <v>-28.05</v>
      </c>
      <c r="L139" s="0" t="str">
        <f aca="false">IF(H139="Personal","Personal","Operating")</f>
        <v>Operating</v>
      </c>
    </row>
    <row r="140" customFormat="false" ht="12.75" hidden="false" customHeight="false" outlineLevel="0" collapsed="false">
      <c r="A140" s="0" t="n">
        <v>35599</v>
      </c>
      <c r="B140" s="44" t="n">
        <v>36616</v>
      </c>
      <c r="C140" s="0" t="s">
        <v>6</v>
      </c>
      <c r="D140" s="0" t="n">
        <v>2000</v>
      </c>
      <c r="E140" s="0" t="n">
        <v>1247</v>
      </c>
      <c r="F140" s="0" t="s">
        <v>163</v>
      </c>
      <c r="G140" s="0" t="s">
        <v>248</v>
      </c>
      <c r="H140" s="0" t="s">
        <v>18</v>
      </c>
      <c r="I140" s="0" t="s">
        <v>156</v>
      </c>
      <c r="J140" s="0" t="n">
        <v>-160</v>
      </c>
      <c r="L140" s="0" t="str">
        <f aca="false">IF(H140="Personal","Personal","Operating")</f>
        <v>Operating</v>
      </c>
    </row>
    <row r="141" customFormat="false" ht="12.75" hidden="false" customHeight="false" outlineLevel="0" collapsed="false">
      <c r="A141" s="0" t="n">
        <v>35599</v>
      </c>
      <c r="B141" s="44" t="n">
        <v>36616</v>
      </c>
      <c r="C141" s="0" t="s">
        <v>6</v>
      </c>
      <c r="D141" s="0" t="n">
        <v>2000</v>
      </c>
      <c r="E141" s="0" t="n">
        <v>1248</v>
      </c>
      <c r="F141" s="0" t="s">
        <v>182</v>
      </c>
      <c r="G141" s="0" t="s">
        <v>248</v>
      </c>
      <c r="H141" s="0" t="s">
        <v>18</v>
      </c>
      <c r="I141" s="0" t="s">
        <v>183</v>
      </c>
      <c r="J141" s="0" t="n">
        <v>-300</v>
      </c>
      <c r="L141" s="0" t="str">
        <f aca="false">IF(H141="Personal","Personal","Operating")</f>
        <v>Operating</v>
      </c>
    </row>
    <row r="142" customFormat="false" ht="12.75" hidden="false" customHeight="false" outlineLevel="0" collapsed="false">
      <c r="A142" s="0" t="n">
        <v>35599</v>
      </c>
      <c r="B142" s="44" t="n">
        <v>36619</v>
      </c>
      <c r="C142" s="0" t="s">
        <v>7</v>
      </c>
      <c r="D142" s="0" t="n">
        <v>2000</v>
      </c>
      <c r="F142" s="0" t="s">
        <v>146</v>
      </c>
      <c r="G142" s="0" t="s">
        <v>263</v>
      </c>
      <c r="H142" s="0" t="s">
        <v>21</v>
      </c>
      <c r="I142" s="0" t="s">
        <v>148</v>
      </c>
      <c r="J142" s="0" t="n">
        <v>-3697.31</v>
      </c>
      <c r="L142" s="0" t="str">
        <f aca="false">IF(H142="Personal","Personal","Operating")</f>
        <v>Operating</v>
      </c>
    </row>
    <row r="143" customFormat="false" ht="12.75" hidden="false" customHeight="false" outlineLevel="0" collapsed="false">
      <c r="A143" s="0" t="n">
        <v>35599</v>
      </c>
      <c r="B143" s="44" t="n">
        <v>36621</v>
      </c>
      <c r="C143" s="0" t="s">
        <v>7</v>
      </c>
      <c r="D143" s="0" t="n">
        <v>2000</v>
      </c>
      <c r="F143" s="0" t="s">
        <v>149</v>
      </c>
      <c r="G143" s="0" t="s">
        <v>264</v>
      </c>
      <c r="H143" s="0" t="s">
        <v>21</v>
      </c>
      <c r="I143" s="0" t="s">
        <v>150</v>
      </c>
      <c r="J143" s="0" t="n">
        <v>-103.66</v>
      </c>
      <c r="L143" s="0" t="str">
        <f aca="false">IF(H143="Personal","Personal","Operating")</f>
        <v>Operating</v>
      </c>
    </row>
    <row r="144" customFormat="false" ht="12.75" hidden="false" customHeight="false" outlineLevel="0" collapsed="false">
      <c r="A144" s="0" t="n">
        <v>35599</v>
      </c>
      <c r="B144" s="44" t="n">
        <v>36620</v>
      </c>
      <c r="C144" s="0" t="s">
        <v>7</v>
      </c>
      <c r="D144" s="0" t="n">
        <v>2000</v>
      </c>
      <c r="F144" s="0" t="s">
        <v>138</v>
      </c>
      <c r="G144" s="0" t="s">
        <v>265</v>
      </c>
      <c r="H144" s="0" t="s">
        <v>17</v>
      </c>
      <c r="I144" s="0" t="s">
        <v>138</v>
      </c>
      <c r="J144" s="0" t="n">
        <v>4926</v>
      </c>
      <c r="L144" s="0" t="str">
        <f aca="false">IF(H144="Personal","Personal","Operating")</f>
        <v>Operating</v>
      </c>
    </row>
    <row r="145" customFormat="false" ht="12.75" hidden="false" customHeight="false" outlineLevel="0" collapsed="false">
      <c r="A145" s="0" t="n">
        <v>35599</v>
      </c>
      <c r="B145" s="44" t="n">
        <v>36627</v>
      </c>
      <c r="C145" s="0" t="s">
        <v>7</v>
      </c>
      <c r="D145" s="0" t="n">
        <v>2000</v>
      </c>
      <c r="F145" s="0" t="s">
        <v>138</v>
      </c>
      <c r="G145" s="0" t="s">
        <v>266</v>
      </c>
      <c r="H145" s="0" t="s">
        <v>17</v>
      </c>
      <c r="I145" s="0" t="s">
        <v>138</v>
      </c>
      <c r="J145" s="0" t="n">
        <v>4090.47</v>
      </c>
      <c r="L145" s="0" t="str">
        <f aca="false">IF(H145="Personal","Personal","Operating")</f>
        <v>Operating</v>
      </c>
    </row>
    <row r="146" customFormat="false" ht="12.75" hidden="false" customHeight="false" outlineLevel="0" collapsed="false">
      <c r="A146" s="0" t="n">
        <v>35599</v>
      </c>
      <c r="B146" s="44" t="n">
        <v>36633</v>
      </c>
      <c r="C146" s="0" t="s">
        <v>7</v>
      </c>
      <c r="D146" s="0" t="n">
        <v>2000</v>
      </c>
      <c r="F146" s="0" t="s">
        <v>138</v>
      </c>
      <c r="G146" s="0" t="s">
        <v>267</v>
      </c>
      <c r="H146" s="0" t="s">
        <v>17</v>
      </c>
      <c r="I146" s="0" t="s">
        <v>138</v>
      </c>
      <c r="J146" s="0" t="n">
        <v>4236</v>
      </c>
      <c r="L146" s="0" t="str">
        <f aca="false">IF(H146="Personal","Personal","Operating")</f>
        <v>Operating</v>
      </c>
    </row>
    <row r="147" customFormat="false" ht="12.75" hidden="false" customHeight="false" outlineLevel="0" collapsed="false">
      <c r="A147" s="0" t="n">
        <v>35599</v>
      </c>
      <c r="B147" s="44" t="n">
        <v>36643</v>
      </c>
      <c r="C147" s="0" t="s">
        <v>7</v>
      </c>
      <c r="D147" s="0" t="n">
        <v>2000</v>
      </c>
      <c r="F147" s="0" t="s">
        <v>138</v>
      </c>
      <c r="G147" s="0" t="s">
        <v>268</v>
      </c>
      <c r="H147" s="0" t="s">
        <v>17</v>
      </c>
      <c r="I147" s="0" t="s">
        <v>138</v>
      </c>
      <c r="J147" s="0" t="n">
        <v>3689</v>
      </c>
      <c r="L147" s="0" t="str">
        <f aca="false">IF(H147="Personal","Personal","Operating")</f>
        <v>Operating</v>
      </c>
    </row>
    <row r="148" customFormat="false" ht="12.75" hidden="false" customHeight="false" outlineLevel="0" collapsed="false">
      <c r="A148" s="0" t="n">
        <v>35599</v>
      </c>
      <c r="B148" s="44" t="n">
        <v>36644</v>
      </c>
      <c r="C148" s="0" t="s">
        <v>7</v>
      </c>
      <c r="D148" s="0" t="n">
        <v>2000</v>
      </c>
      <c r="F148" s="0" t="s">
        <v>143</v>
      </c>
      <c r="G148" s="0" t="s">
        <v>269</v>
      </c>
      <c r="H148" s="0" t="s">
        <v>20</v>
      </c>
      <c r="I148" s="0" t="s">
        <v>145</v>
      </c>
      <c r="J148" s="0" t="n">
        <v>-5.37</v>
      </c>
      <c r="L148" s="0" t="str">
        <f aca="false">IF(H148="Personal","Personal","Operating")</f>
        <v>Operating</v>
      </c>
    </row>
    <row r="149" customFormat="false" ht="12.75" hidden="false" customHeight="false" outlineLevel="0" collapsed="false">
      <c r="A149" s="0" t="n">
        <v>35599</v>
      </c>
      <c r="B149" s="44" t="n">
        <v>36612</v>
      </c>
      <c r="C149" s="0" t="s">
        <v>7</v>
      </c>
      <c r="D149" s="0" t="n">
        <v>2000</v>
      </c>
      <c r="E149" s="0" t="n">
        <v>1239</v>
      </c>
      <c r="F149" s="0" t="s">
        <v>270</v>
      </c>
      <c r="H149" s="0" t="s">
        <v>17</v>
      </c>
      <c r="I149" s="0" t="s">
        <v>159</v>
      </c>
      <c r="J149" s="0" t="n">
        <v>-35</v>
      </c>
      <c r="L149" s="0" t="str">
        <f aca="false">IF(H149="Personal","Personal","Operating")</f>
        <v>Operating</v>
      </c>
    </row>
    <row r="150" customFormat="false" ht="12.75" hidden="false" customHeight="false" outlineLevel="0" collapsed="false">
      <c r="A150" s="0" t="n">
        <v>35599</v>
      </c>
      <c r="B150" s="44" t="n">
        <v>36613</v>
      </c>
      <c r="C150" s="0" t="s">
        <v>7</v>
      </c>
      <c r="D150" s="0" t="n">
        <v>2000</v>
      </c>
      <c r="E150" s="0" t="n">
        <v>1242</v>
      </c>
      <c r="F150" s="0" t="s">
        <v>238</v>
      </c>
      <c r="H150" s="0" t="s">
        <v>21</v>
      </c>
      <c r="I150" s="0" t="s">
        <v>167</v>
      </c>
      <c r="J150" s="0" t="n">
        <v>-125.66</v>
      </c>
      <c r="L150" s="0" t="str">
        <f aca="false">IF(H150="Personal","Personal","Operating")</f>
        <v>Operating</v>
      </c>
    </row>
    <row r="151" customFormat="false" ht="12.75" hidden="false" customHeight="false" outlineLevel="0" collapsed="false">
      <c r="A151" s="0" t="n">
        <v>35599</v>
      </c>
      <c r="B151" s="44" t="n">
        <v>36613</v>
      </c>
      <c r="C151" s="0" t="s">
        <v>7</v>
      </c>
      <c r="D151" s="0" t="n">
        <v>2000</v>
      </c>
      <c r="E151" s="0" t="n">
        <v>1243</v>
      </c>
      <c r="F151" s="0" t="s">
        <v>211</v>
      </c>
      <c r="H151" s="0" t="s">
        <v>21</v>
      </c>
      <c r="I151" s="0" t="s">
        <v>167</v>
      </c>
      <c r="J151" s="0" t="n">
        <v>-4</v>
      </c>
      <c r="L151" s="0" t="str">
        <f aca="false">IF(H151="Personal","Personal","Operating")</f>
        <v>Operating</v>
      </c>
    </row>
    <row r="152" customFormat="false" ht="12.75" hidden="false" customHeight="false" outlineLevel="0" collapsed="false">
      <c r="A152" s="0" t="n">
        <v>35599</v>
      </c>
      <c r="B152" s="44" t="n">
        <v>36615</v>
      </c>
      <c r="C152" s="0" t="s">
        <v>7</v>
      </c>
      <c r="D152" s="0" t="n">
        <v>2000</v>
      </c>
      <c r="E152" s="0" t="n">
        <v>1246</v>
      </c>
      <c r="F152" s="0" t="s">
        <v>171</v>
      </c>
      <c r="G152" s="0" t="s">
        <v>172</v>
      </c>
      <c r="H152" s="0" t="s">
        <v>19</v>
      </c>
      <c r="I152" s="0" t="s">
        <v>170</v>
      </c>
      <c r="J152" s="0" t="n">
        <v>-13.2</v>
      </c>
      <c r="L152" s="0" t="str">
        <f aca="false">IF(H152="Personal","Personal","Operating")</f>
        <v>Operating</v>
      </c>
    </row>
    <row r="153" customFormat="false" ht="12.75" hidden="false" customHeight="false" outlineLevel="0" collapsed="false">
      <c r="A153" s="0" t="n">
        <v>35599</v>
      </c>
      <c r="B153" s="44" t="n">
        <v>36616</v>
      </c>
      <c r="C153" s="0" t="s">
        <v>7</v>
      </c>
      <c r="D153" s="0" t="n">
        <v>2000</v>
      </c>
      <c r="E153" s="0" t="n">
        <v>1249</v>
      </c>
      <c r="F153" s="0" t="s">
        <v>211</v>
      </c>
      <c r="H153" s="0" t="s">
        <v>21</v>
      </c>
      <c r="I153" s="0" t="s">
        <v>167</v>
      </c>
      <c r="J153" s="0" t="n">
        <v>-3.09</v>
      </c>
      <c r="L153" s="0" t="str">
        <f aca="false">IF(H153="Personal","Personal","Operating")</f>
        <v>Operating</v>
      </c>
    </row>
    <row r="154" customFormat="false" ht="12.75" hidden="false" customHeight="false" outlineLevel="0" collapsed="false">
      <c r="A154" s="0" t="n">
        <v>35599</v>
      </c>
      <c r="B154" s="44" t="n">
        <v>36619</v>
      </c>
      <c r="C154" s="0" t="s">
        <v>7</v>
      </c>
      <c r="D154" s="0" t="n">
        <v>2000</v>
      </c>
      <c r="E154" s="0" t="n">
        <v>1250</v>
      </c>
      <c r="F154" s="0" t="s">
        <v>163</v>
      </c>
      <c r="G154" s="0" t="s">
        <v>271</v>
      </c>
      <c r="H154" s="0" t="s">
        <v>18</v>
      </c>
      <c r="I154" s="0" t="s">
        <v>156</v>
      </c>
      <c r="J154" s="0" t="n">
        <v>-75</v>
      </c>
      <c r="L154" s="0" t="str">
        <f aca="false">IF(H154="Personal","Personal","Operating")</f>
        <v>Operating</v>
      </c>
    </row>
    <row r="155" customFormat="false" ht="12.75" hidden="false" customHeight="false" outlineLevel="0" collapsed="false">
      <c r="A155" s="0" t="n">
        <v>35599</v>
      </c>
      <c r="B155" s="44" t="n">
        <v>36620</v>
      </c>
      <c r="C155" s="0" t="s">
        <v>7</v>
      </c>
      <c r="D155" s="0" t="n">
        <v>2000</v>
      </c>
      <c r="E155" s="0" t="n">
        <v>1251</v>
      </c>
      <c r="F155" s="0" t="s">
        <v>151</v>
      </c>
      <c r="G155" s="0" t="s">
        <v>246</v>
      </c>
      <c r="H155" s="0" t="s">
        <v>19</v>
      </c>
      <c r="I155" s="0" t="s">
        <v>175</v>
      </c>
      <c r="J155" s="0" t="n">
        <v>-300</v>
      </c>
      <c r="L155" s="0" t="s">
        <v>208</v>
      </c>
    </row>
    <row r="156" customFormat="false" ht="12.75" hidden="false" customHeight="false" outlineLevel="0" collapsed="false">
      <c r="A156" s="0" t="n">
        <v>35599</v>
      </c>
      <c r="B156" s="44" t="n">
        <v>36620</v>
      </c>
      <c r="C156" s="0" t="s">
        <v>7</v>
      </c>
      <c r="D156" s="0" t="n">
        <v>2000</v>
      </c>
      <c r="E156" s="0" t="n">
        <v>1251</v>
      </c>
      <c r="F156" s="0" t="s">
        <v>151</v>
      </c>
      <c r="G156" s="0" t="s">
        <v>246</v>
      </c>
      <c r="H156" s="0" t="s">
        <v>19</v>
      </c>
      <c r="I156" s="0" t="s">
        <v>175</v>
      </c>
      <c r="J156" s="0" t="n">
        <v>-510.93</v>
      </c>
      <c r="L156" s="0" t="str">
        <f aca="false">IF(H156="Personal","Personal","Operating")</f>
        <v>Operating</v>
      </c>
    </row>
    <row r="157" customFormat="false" ht="12.75" hidden="false" customHeight="false" outlineLevel="0" collapsed="false">
      <c r="A157" s="0" t="n">
        <v>35599</v>
      </c>
      <c r="B157" s="44" t="n">
        <v>36620</v>
      </c>
      <c r="C157" s="0" t="s">
        <v>7</v>
      </c>
      <c r="D157" s="0" t="n">
        <v>2000</v>
      </c>
      <c r="E157" s="0" t="n">
        <v>1252</v>
      </c>
      <c r="F157" s="0" t="s">
        <v>180</v>
      </c>
      <c r="G157" s="0" t="s">
        <v>246</v>
      </c>
      <c r="H157" s="0" t="s">
        <v>19</v>
      </c>
      <c r="I157" s="0" t="s">
        <v>153</v>
      </c>
      <c r="J157" s="0" t="n">
        <v>-200</v>
      </c>
      <c r="L157" s="0" t="s">
        <v>208</v>
      </c>
    </row>
    <row r="158" customFormat="false" ht="12.75" hidden="false" customHeight="false" outlineLevel="0" collapsed="false">
      <c r="A158" s="0" t="n">
        <v>35599</v>
      </c>
      <c r="B158" s="44" t="n">
        <v>36620</v>
      </c>
      <c r="C158" s="0" t="s">
        <v>7</v>
      </c>
      <c r="D158" s="0" t="n">
        <v>2000</v>
      </c>
      <c r="E158" s="0" t="n">
        <v>1252</v>
      </c>
      <c r="F158" s="0" t="s">
        <v>180</v>
      </c>
      <c r="G158" s="0" t="s">
        <v>246</v>
      </c>
      <c r="H158" s="0" t="s">
        <v>19</v>
      </c>
      <c r="I158" s="0" t="s">
        <v>153</v>
      </c>
      <c r="J158" s="0" t="n">
        <v>-218.97</v>
      </c>
      <c r="L158" s="0" t="str">
        <f aca="false">IF(H158="Personal","Personal","Operating")</f>
        <v>Operating</v>
      </c>
    </row>
    <row r="159" customFormat="false" ht="12.75" hidden="false" customHeight="false" outlineLevel="0" collapsed="false">
      <c r="A159" s="0" t="n">
        <v>35599</v>
      </c>
      <c r="B159" s="44" t="n">
        <v>36620</v>
      </c>
      <c r="C159" s="0" t="s">
        <v>7</v>
      </c>
      <c r="D159" s="0" t="n">
        <v>2000</v>
      </c>
      <c r="E159" s="0" t="n">
        <v>1253</v>
      </c>
      <c r="F159" s="0" t="s">
        <v>241</v>
      </c>
      <c r="G159" s="0" t="s">
        <v>272</v>
      </c>
      <c r="H159" s="0" t="s">
        <v>20</v>
      </c>
      <c r="I159" s="0" t="s">
        <v>179</v>
      </c>
      <c r="J159" s="0" t="n">
        <v>-47.41</v>
      </c>
      <c r="L159" s="0" t="str">
        <f aca="false">IF(H159="Personal","Personal","Operating")</f>
        <v>Operating</v>
      </c>
    </row>
    <row r="160" customFormat="false" ht="12.75" hidden="false" customHeight="false" outlineLevel="0" collapsed="false">
      <c r="A160" s="0" t="n">
        <v>35599</v>
      </c>
      <c r="B160" s="44" t="n">
        <v>36622</v>
      </c>
      <c r="C160" s="0" t="s">
        <v>7</v>
      </c>
      <c r="D160" s="0" t="n">
        <v>2000</v>
      </c>
      <c r="E160" s="0" t="n">
        <v>1255</v>
      </c>
      <c r="F160" s="0" t="s">
        <v>163</v>
      </c>
      <c r="G160" s="0" t="s">
        <v>271</v>
      </c>
      <c r="H160" s="0" t="s">
        <v>18</v>
      </c>
      <c r="I160" s="0" t="s">
        <v>156</v>
      </c>
      <c r="J160" s="0" t="n">
        <v>-185</v>
      </c>
      <c r="L160" s="0" t="str">
        <f aca="false">IF(H160="Personal","Personal","Operating")</f>
        <v>Operating</v>
      </c>
    </row>
    <row r="161" customFormat="false" ht="12.75" hidden="false" customHeight="false" outlineLevel="0" collapsed="false">
      <c r="A161" s="0" t="n">
        <v>35599</v>
      </c>
      <c r="B161" s="44" t="n">
        <v>36623</v>
      </c>
      <c r="C161" s="0" t="s">
        <v>7</v>
      </c>
      <c r="D161" s="0" t="n">
        <v>2000</v>
      </c>
      <c r="E161" s="0" t="n">
        <v>1256</v>
      </c>
      <c r="F161" s="0" t="s">
        <v>182</v>
      </c>
      <c r="G161" s="0" t="s">
        <v>271</v>
      </c>
      <c r="H161" s="0" t="s">
        <v>18</v>
      </c>
      <c r="I161" s="0" t="s">
        <v>183</v>
      </c>
      <c r="J161" s="0" t="n">
        <v>-183</v>
      </c>
      <c r="L161" s="0" t="s">
        <v>208</v>
      </c>
    </row>
    <row r="162" customFormat="false" ht="12.75" hidden="false" customHeight="false" outlineLevel="0" collapsed="false">
      <c r="A162" s="0" t="n">
        <v>35599</v>
      </c>
      <c r="B162" s="44" t="n">
        <v>36623</v>
      </c>
      <c r="C162" s="0" t="s">
        <v>7</v>
      </c>
      <c r="D162" s="0" t="n">
        <v>2000</v>
      </c>
      <c r="E162" s="0" t="n">
        <v>1256</v>
      </c>
      <c r="F162" s="0" t="s">
        <v>182</v>
      </c>
      <c r="G162" s="0" t="s">
        <v>271</v>
      </c>
      <c r="H162" s="0" t="s">
        <v>18</v>
      </c>
      <c r="I162" s="0" t="s">
        <v>183</v>
      </c>
      <c r="J162" s="0" t="n">
        <v>-280</v>
      </c>
      <c r="L162" s="0" t="str">
        <f aca="false">IF(H162="Personal","Personal","Operating")</f>
        <v>Operating</v>
      </c>
    </row>
    <row r="163" customFormat="false" ht="12.75" hidden="false" customHeight="false" outlineLevel="0" collapsed="false">
      <c r="A163" s="0" t="n">
        <v>35599</v>
      </c>
      <c r="B163" s="44" t="n">
        <v>36623</v>
      </c>
      <c r="C163" s="0" t="s">
        <v>7</v>
      </c>
      <c r="D163" s="0" t="n">
        <v>2000</v>
      </c>
      <c r="E163" s="0" t="n">
        <v>1257</v>
      </c>
      <c r="F163" s="0" t="s">
        <v>259</v>
      </c>
      <c r="G163" s="0" t="s">
        <v>273</v>
      </c>
      <c r="H163" s="0" t="s">
        <v>18</v>
      </c>
      <c r="I163" s="0" t="s">
        <v>183</v>
      </c>
      <c r="J163" s="0" t="n">
        <v>-77</v>
      </c>
      <c r="L163" s="0" t="str">
        <f aca="false">IF(H163="Personal","Personal","Operating")</f>
        <v>Operating</v>
      </c>
    </row>
    <row r="164" customFormat="false" ht="12.75" hidden="false" customHeight="false" outlineLevel="0" collapsed="false">
      <c r="A164" s="0" t="n">
        <v>35599</v>
      </c>
      <c r="B164" s="44" t="n">
        <v>36623</v>
      </c>
      <c r="C164" s="0" t="s">
        <v>7</v>
      </c>
      <c r="D164" s="0" t="n">
        <v>2000</v>
      </c>
      <c r="E164" s="0" t="n">
        <v>1258</v>
      </c>
      <c r="F164" s="0" t="s">
        <v>186</v>
      </c>
      <c r="G164" s="0" t="s">
        <v>274</v>
      </c>
      <c r="H164" s="0" t="s">
        <v>17</v>
      </c>
      <c r="I164" s="0" t="s">
        <v>187</v>
      </c>
      <c r="J164" s="0" t="n">
        <v>-96.68</v>
      </c>
      <c r="L164" s="0" t="str">
        <f aca="false">IF(H164="Personal","Personal","Operating")</f>
        <v>Operating</v>
      </c>
    </row>
    <row r="165" customFormat="false" ht="12.75" hidden="false" customHeight="false" outlineLevel="0" collapsed="false">
      <c r="A165" s="0" t="n">
        <v>35599</v>
      </c>
      <c r="B165" s="44" t="n">
        <v>36626</v>
      </c>
      <c r="C165" s="0" t="s">
        <v>7</v>
      </c>
      <c r="D165" s="0" t="n">
        <v>2000</v>
      </c>
      <c r="E165" s="0" t="n">
        <v>1259</v>
      </c>
      <c r="F165" s="0" t="s">
        <v>184</v>
      </c>
      <c r="H165" s="0" t="s">
        <v>19</v>
      </c>
      <c r="I165" s="0" t="s">
        <v>185</v>
      </c>
      <c r="J165" s="0" t="n">
        <v>-39.56</v>
      </c>
      <c r="L165" s="0" t="str">
        <f aca="false">IF(H165="Personal","Personal","Operating")</f>
        <v>Operating</v>
      </c>
    </row>
    <row r="166" customFormat="false" ht="12.75" hidden="false" customHeight="false" outlineLevel="0" collapsed="false">
      <c r="A166" s="0" t="n">
        <v>35599</v>
      </c>
      <c r="B166" s="44" t="n">
        <v>36626</v>
      </c>
      <c r="C166" s="0" t="s">
        <v>7</v>
      </c>
      <c r="D166" s="0" t="n">
        <v>2000</v>
      </c>
      <c r="E166" s="0" t="n">
        <v>1260</v>
      </c>
      <c r="F166" s="0" t="s">
        <v>249</v>
      </c>
      <c r="H166" s="0" t="s">
        <v>19</v>
      </c>
      <c r="I166" s="0" t="s">
        <v>250</v>
      </c>
      <c r="J166" s="0" t="n">
        <v>-73.16</v>
      </c>
      <c r="L166" s="0" t="str">
        <f aca="false">IF(H166="Personal","Personal","Operating")</f>
        <v>Operating</v>
      </c>
    </row>
    <row r="167" customFormat="false" ht="12.75" hidden="false" customHeight="false" outlineLevel="0" collapsed="false">
      <c r="A167" s="0" t="n">
        <v>35599</v>
      </c>
      <c r="B167" s="44" t="n">
        <v>36626</v>
      </c>
      <c r="C167" s="0" t="s">
        <v>7</v>
      </c>
      <c r="D167" s="0" t="n">
        <v>2000</v>
      </c>
      <c r="E167" s="0" t="n">
        <v>1261</v>
      </c>
      <c r="F167" s="0" t="s">
        <v>220</v>
      </c>
      <c r="G167" s="0" t="s">
        <v>275</v>
      </c>
      <c r="H167" s="0" t="s">
        <v>18</v>
      </c>
      <c r="I167" s="0" t="s">
        <v>183</v>
      </c>
      <c r="J167" s="0" t="n">
        <v>-115</v>
      </c>
      <c r="L167" s="0" t="str">
        <f aca="false">IF(H167="Personal","Personal","Operating")</f>
        <v>Operating</v>
      </c>
    </row>
    <row r="168" customFormat="false" ht="12.75" hidden="false" customHeight="false" outlineLevel="0" collapsed="false">
      <c r="A168" s="0" t="n">
        <v>35599</v>
      </c>
      <c r="B168" s="44" t="n">
        <v>36627</v>
      </c>
      <c r="C168" s="0" t="s">
        <v>7</v>
      </c>
      <c r="D168" s="0" t="n">
        <v>2000</v>
      </c>
      <c r="E168" s="0" t="n">
        <v>1262</v>
      </c>
      <c r="F168" s="0" t="s">
        <v>160</v>
      </c>
      <c r="G168" s="0" t="s">
        <v>252</v>
      </c>
      <c r="H168" s="0" t="s">
        <v>19</v>
      </c>
      <c r="I168" s="0" t="s">
        <v>162</v>
      </c>
      <c r="J168" s="0" t="n">
        <v>-22.73</v>
      </c>
      <c r="L168" s="0" t="str">
        <f aca="false">IF(H168="Personal","Personal","Operating")</f>
        <v>Operating</v>
      </c>
    </row>
    <row r="169" customFormat="false" ht="12.75" hidden="false" customHeight="false" outlineLevel="0" collapsed="false">
      <c r="A169" s="0" t="n">
        <v>35599</v>
      </c>
      <c r="B169" s="44" t="n">
        <v>36627</v>
      </c>
      <c r="C169" s="0" t="s">
        <v>7</v>
      </c>
      <c r="D169" s="0" t="n">
        <v>2000</v>
      </c>
      <c r="E169" s="0" t="n">
        <v>1263</v>
      </c>
      <c r="F169" s="0" t="s">
        <v>160</v>
      </c>
      <c r="G169" s="0" t="s">
        <v>252</v>
      </c>
      <c r="H169" s="0" t="s">
        <v>19</v>
      </c>
      <c r="I169" s="0" t="s">
        <v>162</v>
      </c>
      <c r="J169" s="0" t="n">
        <v>-9.09</v>
      </c>
      <c r="L169" s="0" t="str">
        <f aca="false">IF(H169="Personal","Personal","Operating")</f>
        <v>Operating</v>
      </c>
    </row>
    <row r="170" customFormat="false" ht="12.75" hidden="false" customHeight="false" outlineLevel="0" collapsed="false">
      <c r="A170" s="0" t="n">
        <v>35599</v>
      </c>
      <c r="B170" s="44" t="n">
        <v>36628</v>
      </c>
      <c r="C170" s="0" t="s">
        <v>7</v>
      </c>
      <c r="D170" s="0" t="n">
        <v>2000</v>
      </c>
      <c r="E170" s="0" t="n">
        <v>1264</v>
      </c>
      <c r="F170" s="0" t="s">
        <v>163</v>
      </c>
      <c r="G170" s="0" t="s">
        <v>271</v>
      </c>
      <c r="H170" s="0" t="s">
        <v>18</v>
      </c>
      <c r="I170" s="0" t="s">
        <v>156</v>
      </c>
      <c r="J170" s="0" t="n">
        <v>-200</v>
      </c>
      <c r="L170" s="0" t="str">
        <f aca="false">IF(H170="Personal","Personal","Operating")</f>
        <v>Operating</v>
      </c>
    </row>
    <row r="171" customFormat="false" ht="12.75" hidden="false" customHeight="false" outlineLevel="0" collapsed="false">
      <c r="A171" s="0" t="n">
        <v>35599</v>
      </c>
      <c r="B171" s="44" t="n">
        <v>36630</v>
      </c>
      <c r="C171" s="0" t="s">
        <v>7</v>
      </c>
      <c r="D171" s="0" t="n">
        <v>2000</v>
      </c>
      <c r="E171" s="0" t="n">
        <v>1265</v>
      </c>
      <c r="F171" s="0" t="s">
        <v>182</v>
      </c>
      <c r="G171" s="0" t="s">
        <v>271</v>
      </c>
      <c r="H171" s="0" t="s">
        <v>18</v>
      </c>
      <c r="I171" s="0" t="s">
        <v>183</v>
      </c>
      <c r="J171" s="0" t="n">
        <v>-103</v>
      </c>
      <c r="L171" s="0" t="s">
        <v>208</v>
      </c>
    </row>
    <row r="172" customFormat="false" ht="12.75" hidden="false" customHeight="false" outlineLevel="0" collapsed="false">
      <c r="A172" s="0" t="n">
        <v>35599</v>
      </c>
      <c r="B172" s="44" t="n">
        <v>36630</v>
      </c>
      <c r="C172" s="0" t="s">
        <v>7</v>
      </c>
      <c r="D172" s="0" t="n">
        <v>2000</v>
      </c>
      <c r="E172" s="0" t="n">
        <v>1265</v>
      </c>
      <c r="F172" s="0" t="s">
        <v>182</v>
      </c>
      <c r="G172" s="0" t="s">
        <v>271</v>
      </c>
      <c r="H172" s="0" t="s">
        <v>18</v>
      </c>
      <c r="I172" s="0" t="s">
        <v>183</v>
      </c>
      <c r="J172" s="0" t="n">
        <v>-280</v>
      </c>
      <c r="L172" s="0" t="str">
        <f aca="false">IF(H172="Personal","Personal","Operating")</f>
        <v>Operating</v>
      </c>
    </row>
    <row r="173" customFormat="false" ht="12.75" hidden="false" customHeight="false" outlineLevel="0" collapsed="false">
      <c r="A173" s="0" t="n">
        <v>35599</v>
      </c>
      <c r="B173" s="44" t="n">
        <v>36630</v>
      </c>
      <c r="C173" s="0" t="s">
        <v>7</v>
      </c>
      <c r="D173" s="0" t="n">
        <v>2000</v>
      </c>
      <c r="E173" s="0" t="n">
        <v>1266</v>
      </c>
      <c r="F173" s="0" t="s">
        <v>259</v>
      </c>
      <c r="G173" s="0" t="s">
        <v>273</v>
      </c>
      <c r="H173" s="0" t="s">
        <v>18</v>
      </c>
      <c r="I173" s="0" t="s">
        <v>183</v>
      </c>
      <c r="J173" s="0" t="n">
        <v>-35</v>
      </c>
      <c r="L173" s="0" t="str">
        <f aca="false">IF(H173="Personal","Personal","Operating")</f>
        <v>Operating</v>
      </c>
    </row>
    <row r="174" customFormat="false" ht="12.75" hidden="false" customHeight="false" outlineLevel="0" collapsed="false">
      <c r="A174" s="0" t="n">
        <v>35599</v>
      </c>
      <c r="B174" s="44" t="n">
        <v>36633</v>
      </c>
      <c r="C174" s="0" t="s">
        <v>7</v>
      </c>
      <c r="D174" s="0" t="n">
        <v>2000</v>
      </c>
      <c r="E174" s="0" t="n">
        <v>1267</v>
      </c>
      <c r="F174" s="0" t="s">
        <v>243</v>
      </c>
      <c r="G174" s="0" t="s">
        <v>276</v>
      </c>
      <c r="H174" s="0" t="s">
        <v>19</v>
      </c>
      <c r="I174" s="0" t="s">
        <v>175</v>
      </c>
      <c r="J174" s="0" t="n">
        <v>-5.04</v>
      </c>
      <c r="L174" s="0" t="str">
        <f aca="false">IF(H174="Personal","Personal","Operating")</f>
        <v>Operating</v>
      </c>
    </row>
    <row r="175" customFormat="false" ht="12.75" hidden="false" customHeight="false" outlineLevel="0" collapsed="false">
      <c r="A175" s="0" t="n">
        <v>35599</v>
      </c>
      <c r="B175" s="44" t="n">
        <v>36634</v>
      </c>
      <c r="C175" s="0" t="s">
        <v>7</v>
      </c>
      <c r="D175" s="0" t="n">
        <v>2000</v>
      </c>
      <c r="E175" s="0" t="n">
        <v>1268</v>
      </c>
      <c r="F175" s="0" t="s">
        <v>163</v>
      </c>
      <c r="G175" s="0" t="s">
        <v>271</v>
      </c>
      <c r="H175" s="0" t="s">
        <v>18</v>
      </c>
      <c r="I175" s="0" t="s">
        <v>156</v>
      </c>
      <c r="J175" s="0" t="n">
        <v>-100</v>
      </c>
      <c r="L175" s="0" t="str">
        <f aca="false">IF(H175="Personal","Personal","Operating")</f>
        <v>Operating</v>
      </c>
    </row>
    <row r="176" customFormat="false" ht="12.75" hidden="false" customHeight="false" outlineLevel="0" collapsed="false">
      <c r="A176" s="0" t="n">
        <v>35599</v>
      </c>
      <c r="B176" s="44" t="n">
        <v>36637</v>
      </c>
      <c r="C176" s="0" t="s">
        <v>7</v>
      </c>
      <c r="D176" s="0" t="n">
        <v>2000</v>
      </c>
      <c r="E176" s="0" t="n">
        <v>1269</v>
      </c>
      <c r="F176" s="0" t="s">
        <v>182</v>
      </c>
      <c r="G176" s="0" t="s">
        <v>271</v>
      </c>
      <c r="H176" s="0" t="s">
        <v>18</v>
      </c>
      <c r="I176" s="0" t="s">
        <v>183</v>
      </c>
      <c r="J176" s="0" t="n">
        <v>-143</v>
      </c>
      <c r="L176" s="0" t="s">
        <v>208</v>
      </c>
    </row>
    <row r="177" customFormat="false" ht="12.75" hidden="false" customHeight="false" outlineLevel="0" collapsed="false">
      <c r="A177" s="0" t="n">
        <v>35599</v>
      </c>
      <c r="B177" s="44" t="n">
        <v>36637</v>
      </c>
      <c r="C177" s="0" t="s">
        <v>7</v>
      </c>
      <c r="D177" s="0" t="n">
        <v>2000</v>
      </c>
      <c r="E177" s="0" t="n">
        <v>1269</v>
      </c>
      <c r="F177" s="0" t="s">
        <v>182</v>
      </c>
      <c r="G177" s="0" t="s">
        <v>271</v>
      </c>
      <c r="H177" s="0" t="s">
        <v>18</v>
      </c>
      <c r="I177" s="0" t="s">
        <v>183</v>
      </c>
      <c r="J177" s="0" t="n">
        <v>-280</v>
      </c>
      <c r="L177" s="0" t="str">
        <f aca="false">IF(H177="Personal","Personal","Operating")</f>
        <v>Operating</v>
      </c>
    </row>
    <row r="178" customFormat="false" ht="12.75" hidden="false" customHeight="false" outlineLevel="0" collapsed="false">
      <c r="A178" s="0" t="n">
        <v>35599</v>
      </c>
      <c r="B178" s="44" t="n">
        <v>36637</v>
      </c>
      <c r="C178" s="0" t="s">
        <v>7</v>
      </c>
      <c r="D178" s="0" t="n">
        <v>2000</v>
      </c>
      <c r="E178" s="0" t="n">
        <v>1270</v>
      </c>
      <c r="F178" s="0" t="s">
        <v>259</v>
      </c>
      <c r="G178" s="0" t="s">
        <v>273</v>
      </c>
      <c r="H178" s="0" t="s">
        <v>18</v>
      </c>
      <c r="I178" s="0" t="s">
        <v>183</v>
      </c>
      <c r="J178" s="0" t="n">
        <v>-63</v>
      </c>
      <c r="L178" s="0" t="str">
        <f aca="false">IF(H178="Personal","Personal","Operating")</f>
        <v>Operating</v>
      </c>
    </row>
    <row r="179" customFormat="false" ht="12.75" hidden="false" customHeight="false" outlineLevel="0" collapsed="false">
      <c r="A179" s="0" t="n">
        <v>35599</v>
      </c>
      <c r="B179" s="44" t="n">
        <v>36637</v>
      </c>
      <c r="C179" s="0" t="s">
        <v>7</v>
      </c>
      <c r="D179" s="0" t="n">
        <v>2000</v>
      </c>
      <c r="E179" s="0" t="n">
        <v>1271</v>
      </c>
      <c r="F179" s="0" t="s">
        <v>163</v>
      </c>
      <c r="G179" s="0" t="s">
        <v>271</v>
      </c>
      <c r="H179" s="0" t="s">
        <v>18</v>
      </c>
      <c r="I179" s="0" t="s">
        <v>156</v>
      </c>
      <c r="J179" s="0" t="n">
        <v>-110</v>
      </c>
      <c r="L179" s="0" t="str">
        <f aca="false">IF(H179="Personal","Personal","Operating")</f>
        <v>Operating</v>
      </c>
    </row>
    <row r="180" customFormat="false" ht="12.75" hidden="false" customHeight="false" outlineLevel="0" collapsed="false">
      <c r="A180" s="0" t="n">
        <v>35599</v>
      </c>
      <c r="B180" s="44" t="n">
        <v>36640</v>
      </c>
      <c r="C180" s="0" t="s">
        <v>7</v>
      </c>
      <c r="D180" s="0" t="n">
        <v>2000</v>
      </c>
      <c r="E180" s="0" t="n">
        <v>1272</v>
      </c>
      <c r="F180" s="0" t="s">
        <v>277</v>
      </c>
      <c r="G180" s="0" t="s">
        <v>278</v>
      </c>
      <c r="H180" s="0" t="s">
        <v>19</v>
      </c>
      <c r="I180" s="0" t="s">
        <v>279</v>
      </c>
      <c r="J180" s="0" t="n">
        <v>-85</v>
      </c>
      <c r="L180" s="0" t="str">
        <f aca="false">IF(H180="Personal","Personal","Operating")</f>
        <v>Operating</v>
      </c>
    </row>
    <row r="181" customFormat="false" ht="12.75" hidden="false" customHeight="false" outlineLevel="0" collapsed="false">
      <c r="A181" s="0" t="n">
        <v>35599</v>
      </c>
      <c r="B181" s="44" t="n">
        <v>36641</v>
      </c>
      <c r="C181" s="0" t="s">
        <v>7</v>
      </c>
      <c r="D181" s="0" t="n">
        <v>2000</v>
      </c>
      <c r="E181" s="0" t="n">
        <v>1273</v>
      </c>
      <c r="F181" s="0" t="s">
        <v>168</v>
      </c>
      <c r="H181" s="0" t="s">
        <v>19</v>
      </c>
      <c r="I181" s="0" t="s">
        <v>223</v>
      </c>
      <c r="J181" s="0" t="n">
        <v>-133.92</v>
      </c>
      <c r="L181" s="0" t="str">
        <f aca="false">IF(H181="Personal","Personal","Operating")</f>
        <v>Operating</v>
      </c>
    </row>
    <row r="182" customFormat="false" ht="12.75" hidden="false" customHeight="false" outlineLevel="0" collapsed="false">
      <c r="A182" s="0" t="n">
        <v>35599</v>
      </c>
      <c r="B182" s="44" t="n">
        <v>36644</v>
      </c>
      <c r="C182" s="0" t="s">
        <v>7</v>
      </c>
      <c r="D182" s="0" t="n">
        <v>2000</v>
      </c>
      <c r="E182" s="0" t="n">
        <v>1274</v>
      </c>
      <c r="F182" s="0" t="s">
        <v>182</v>
      </c>
      <c r="G182" s="0" t="s">
        <v>271</v>
      </c>
      <c r="H182" s="0" t="s">
        <v>18</v>
      </c>
      <c r="I182" s="0" t="s">
        <v>183</v>
      </c>
      <c r="J182" s="0" t="n">
        <v>-70</v>
      </c>
      <c r="L182" s="0" t="s">
        <v>208</v>
      </c>
    </row>
    <row r="183" customFormat="false" ht="12.75" hidden="false" customHeight="false" outlineLevel="0" collapsed="false">
      <c r="A183" s="0" t="n">
        <v>35599</v>
      </c>
      <c r="B183" s="44" t="n">
        <v>36644</v>
      </c>
      <c r="C183" s="0" t="s">
        <v>7</v>
      </c>
      <c r="D183" s="0" t="n">
        <v>2000</v>
      </c>
      <c r="E183" s="0" t="n">
        <v>1274</v>
      </c>
      <c r="F183" s="0" t="s">
        <v>182</v>
      </c>
      <c r="G183" s="0" t="s">
        <v>271</v>
      </c>
      <c r="H183" s="0" t="s">
        <v>18</v>
      </c>
      <c r="I183" s="0" t="s">
        <v>183</v>
      </c>
      <c r="J183" s="0" t="n">
        <v>-350</v>
      </c>
      <c r="L183" s="0" t="str">
        <f aca="false">IF(H183="Personal","Personal","Operating")</f>
        <v>Operating</v>
      </c>
    </row>
    <row r="184" customFormat="false" ht="12.75" hidden="false" customHeight="false" outlineLevel="0" collapsed="false">
      <c r="A184" s="0" t="n">
        <v>35599</v>
      </c>
      <c r="B184" s="44" t="n">
        <v>36644</v>
      </c>
      <c r="C184" s="0" t="s">
        <v>7</v>
      </c>
      <c r="D184" s="0" t="n">
        <v>2000</v>
      </c>
      <c r="E184" s="0" t="n">
        <v>1275</v>
      </c>
      <c r="F184" s="0" t="s">
        <v>163</v>
      </c>
      <c r="G184" s="0" t="s">
        <v>271</v>
      </c>
      <c r="H184" s="0" t="s">
        <v>18</v>
      </c>
      <c r="I184" s="0" t="s">
        <v>156</v>
      </c>
      <c r="J184" s="0" t="n">
        <v>-260</v>
      </c>
      <c r="L184" s="0" t="str">
        <f aca="false">IF(H184="Personal","Personal","Operating")</f>
        <v>Operating</v>
      </c>
    </row>
    <row r="185" customFormat="false" ht="12.75" hidden="false" customHeight="false" outlineLevel="0" collapsed="false">
      <c r="A185" s="0" t="n">
        <v>35599</v>
      </c>
      <c r="B185" s="44" t="n">
        <v>36647</v>
      </c>
      <c r="C185" s="0" t="s">
        <v>8</v>
      </c>
      <c r="D185" s="0" t="n">
        <v>2000</v>
      </c>
      <c r="F185" s="0" t="s">
        <v>138</v>
      </c>
      <c r="G185" s="0" t="s">
        <v>280</v>
      </c>
      <c r="H185" s="0" t="s">
        <v>17</v>
      </c>
      <c r="I185" s="0" t="s">
        <v>138</v>
      </c>
      <c r="J185" s="0" t="n">
        <f aca="false">1856+1105+565</f>
        <v>3526</v>
      </c>
      <c r="L185" s="0" t="str">
        <f aca="false">IF(H185="Personal","Personal","Operating")</f>
        <v>Operating</v>
      </c>
    </row>
    <row r="186" customFormat="false" ht="12.75" hidden="false" customHeight="false" outlineLevel="0" collapsed="false">
      <c r="A186" s="0" t="n">
        <v>35599</v>
      </c>
      <c r="B186" s="44" t="n">
        <v>36657</v>
      </c>
      <c r="C186" s="0" t="s">
        <v>8</v>
      </c>
      <c r="D186" s="0" t="n">
        <v>2000</v>
      </c>
      <c r="F186" s="0" t="s">
        <v>138</v>
      </c>
      <c r="G186" s="0" t="s">
        <v>281</v>
      </c>
      <c r="H186" s="0" t="s">
        <v>17</v>
      </c>
      <c r="I186" s="0" t="s">
        <v>138</v>
      </c>
      <c r="J186" s="0" t="n">
        <f aca="false">2365+1970+1736.72</f>
        <v>6071.72</v>
      </c>
      <c r="L186" s="0" t="str">
        <f aca="false">IF(H186="Personal","Personal","Operating")</f>
        <v>Operating</v>
      </c>
    </row>
    <row r="187" customFormat="false" ht="12.75" hidden="false" customHeight="false" outlineLevel="0" collapsed="false">
      <c r="A187" s="0" t="n">
        <v>35599</v>
      </c>
      <c r="B187" s="44" t="n">
        <v>36664</v>
      </c>
      <c r="C187" s="0" t="s">
        <v>8</v>
      </c>
      <c r="D187" s="0" t="n">
        <v>2000</v>
      </c>
      <c r="F187" s="0" t="s">
        <v>138</v>
      </c>
      <c r="G187" s="0" t="s">
        <v>282</v>
      </c>
      <c r="H187" s="0" t="s">
        <v>17</v>
      </c>
      <c r="I187" s="0" t="s">
        <v>138</v>
      </c>
      <c r="J187" s="0" t="n">
        <f aca="false">2289+1973+645</f>
        <v>4907</v>
      </c>
      <c r="L187" s="0" t="str">
        <f aca="false">IF(H187="Personal","Personal","Operating")</f>
        <v>Operating</v>
      </c>
    </row>
    <row r="188" customFormat="false" ht="12.75" hidden="false" customHeight="false" outlineLevel="0" collapsed="false">
      <c r="A188" s="0" t="n">
        <v>35599</v>
      </c>
      <c r="B188" s="44" t="n">
        <v>36671</v>
      </c>
      <c r="C188" s="0" t="s">
        <v>8</v>
      </c>
      <c r="D188" s="0" t="n">
        <v>2000</v>
      </c>
      <c r="F188" s="0" t="s">
        <v>138</v>
      </c>
      <c r="G188" s="0" t="s">
        <v>283</v>
      </c>
      <c r="H188" s="0" t="s">
        <v>17</v>
      </c>
      <c r="I188" s="0" t="s">
        <v>138</v>
      </c>
      <c r="J188" s="0" t="n">
        <f aca="false">2105+1668</f>
        <v>3773</v>
      </c>
      <c r="L188" s="0" t="str">
        <f aca="false">IF(H188="Personal","Personal","Operating")</f>
        <v>Operating</v>
      </c>
    </row>
    <row r="189" customFormat="false" ht="12.75" hidden="false" customHeight="false" outlineLevel="0" collapsed="false">
      <c r="A189" s="0" t="n">
        <v>35599</v>
      </c>
      <c r="B189" s="44" t="n">
        <v>36649</v>
      </c>
      <c r="C189" s="0" t="s">
        <v>8</v>
      </c>
      <c r="D189" s="0" t="n">
        <v>2000</v>
      </c>
      <c r="F189" s="0" t="s">
        <v>146</v>
      </c>
      <c r="G189" s="0" t="s">
        <v>284</v>
      </c>
      <c r="H189" s="0" t="s">
        <v>21</v>
      </c>
      <c r="I189" s="0" t="s">
        <v>148</v>
      </c>
      <c r="J189" s="0" t="n">
        <v>-3354.55</v>
      </c>
      <c r="L189" s="0" t="str">
        <f aca="false">IF(H189="Personal","Personal","Operating")</f>
        <v>Operating</v>
      </c>
    </row>
    <row r="190" customFormat="false" ht="12.75" hidden="false" customHeight="false" outlineLevel="0" collapsed="false">
      <c r="A190" s="0" t="n">
        <v>35599</v>
      </c>
      <c r="B190" s="44" t="n">
        <v>36654</v>
      </c>
      <c r="C190" s="0" t="s">
        <v>8</v>
      </c>
      <c r="D190" s="0" t="n">
        <v>2000</v>
      </c>
      <c r="F190" s="0" t="s">
        <v>149</v>
      </c>
      <c r="G190" s="0" t="s">
        <v>285</v>
      </c>
      <c r="H190" s="0" t="s">
        <v>21</v>
      </c>
      <c r="I190" s="0" t="s">
        <v>150</v>
      </c>
      <c r="J190" s="0" t="n">
        <v>-119.55</v>
      </c>
      <c r="L190" s="0" t="str">
        <f aca="false">IF(H190="Personal","Personal","Operating")</f>
        <v>Operating</v>
      </c>
    </row>
    <row r="191" customFormat="false" ht="12.75" hidden="false" customHeight="false" outlineLevel="0" collapsed="false">
      <c r="A191" s="0" t="n">
        <v>35599</v>
      </c>
      <c r="B191" s="44" t="n">
        <v>36677</v>
      </c>
      <c r="C191" s="0" t="s">
        <v>8</v>
      </c>
      <c r="D191" s="0" t="n">
        <v>2000</v>
      </c>
      <c r="F191" s="0" t="s">
        <v>143</v>
      </c>
      <c r="G191" s="0" t="s">
        <v>269</v>
      </c>
      <c r="H191" s="0" t="s">
        <v>20</v>
      </c>
      <c r="I191" s="0" t="s">
        <v>145</v>
      </c>
      <c r="J191" s="0" t="n">
        <v>-1.94</v>
      </c>
      <c r="L191" s="0" t="str">
        <f aca="false">IF(H191="Personal","Personal","Operating")</f>
        <v>Operating</v>
      </c>
    </row>
    <row r="192" customFormat="false" ht="12.75" hidden="false" customHeight="false" outlineLevel="0" collapsed="false">
      <c r="A192" s="0" t="n">
        <v>35599</v>
      </c>
      <c r="B192" s="44" t="n">
        <v>36651</v>
      </c>
      <c r="C192" s="0" t="s">
        <v>8</v>
      </c>
      <c r="D192" s="0" t="n">
        <v>2000</v>
      </c>
      <c r="F192" s="0" t="s">
        <v>191</v>
      </c>
      <c r="G192" s="0" t="s">
        <v>192</v>
      </c>
      <c r="H192" s="0" t="s">
        <v>126</v>
      </c>
      <c r="I192" s="0" t="s">
        <v>193</v>
      </c>
      <c r="J192" s="0" t="n">
        <v>-10000</v>
      </c>
      <c r="L192" s="0" t="s">
        <v>128</v>
      </c>
    </row>
    <row r="193" customFormat="false" ht="12.75" hidden="false" customHeight="false" outlineLevel="0" collapsed="false">
      <c r="A193" s="0" t="n">
        <v>35599</v>
      </c>
      <c r="B193" s="44" t="n">
        <v>36644</v>
      </c>
      <c r="C193" s="0" t="s">
        <v>8</v>
      </c>
      <c r="D193" s="0" t="n">
        <v>2000</v>
      </c>
      <c r="E193" s="0" t="n">
        <v>1276</v>
      </c>
      <c r="F193" s="0" t="s">
        <v>238</v>
      </c>
      <c r="H193" s="0" t="s">
        <v>21</v>
      </c>
      <c r="I193" s="0" t="s">
        <v>167</v>
      </c>
      <c r="J193" s="0" t="n">
        <v>-124.79</v>
      </c>
      <c r="L193" s="0" t="str">
        <f aca="false">IF(H193="Personal","Personal","Operating")</f>
        <v>Operating</v>
      </c>
    </row>
    <row r="194" customFormat="false" ht="12.75" hidden="false" customHeight="false" outlineLevel="0" collapsed="false">
      <c r="A194" s="0" t="n">
        <v>35599</v>
      </c>
      <c r="B194" s="44" t="n">
        <v>36644</v>
      </c>
      <c r="C194" s="0" t="s">
        <v>8</v>
      </c>
      <c r="D194" s="0" t="n">
        <v>2000</v>
      </c>
      <c r="E194" s="0" t="n">
        <v>1277</v>
      </c>
      <c r="F194" s="0" t="s">
        <v>168</v>
      </c>
      <c r="H194" s="0" t="s">
        <v>19</v>
      </c>
      <c r="I194" s="0" t="s">
        <v>170</v>
      </c>
      <c r="J194" s="0" t="n">
        <v>-49.61</v>
      </c>
      <c r="L194" s="0" t="str">
        <f aca="false">IF(H194="Personal","Personal","Operating")</f>
        <v>Operating</v>
      </c>
    </row>
    <row r="195" customFormat="false" ht="12.75" hidden="false" customHeight="false" outlineLevel="0" collapsed="false">
      <c r="A195" s="0" t="n">
        <v>35599</v>
      </c>
      <c r="B195" s="44" t="n">
        <v>36649</v>
      </c>
      <c r="C195" s="0" t="s">
        <v>8</v>
      </c>
      <c r="D195" s="0" t="n">
        <v>2000</v>
      </c>
      <c r="E195" s="0" t="n">
        <v>1278</v>
      </c>
      <c r="F195" s="0" t="s">
        <v>180</v>
      </c>
      <c r="G195" s="0" t="s">
        <v>274</v>
      </c>
      <c r="H195" s="0" t="s">
        <v>19</v>
      </c>
      <c r="I195" s="0" t="s">
        <v>153</v>
      </c>
      <c r="J195" s="0" t="n">
        <v>-400</v>
      </c>
      <c r="L195" s="0" t="s">
        <v>208</v>
      </c>
    </row>
    <row r="196" customFormat="false" ht="12.75" hidden="false" customHeight="false" outlineLevel="0" collapsed="false">
      <c r="A196" s="0" t="n">
        <v>35599</v>
      </c>
      <c r="B196" s="44" t="n">
        <v>36649</v>
      </c>
      <c r="C196" s="0" t="s">
        <v>8</v>
      </c>
      <c r="D196" s="0" t="n">
        <v>2000</v>
      </c>
      <c r="E196" s="0" t="n">
        <v>1278</v>
      </c>
      <c r="F196" s="0" t="s">
        <v>180</v>
      </c>
      <c r="G196" s="0" t="s">
        <v>274</v>
      </c>
      <c r="H196" s="0" t="s">
        <v>19</v>
      </c>
      <c r="I196" s="0" t="s">
        <v>153</v>
      </c>
      <c r="J196" s="0" t="n">
        <v>-586.26</v>
      </c>
      <c r="L196" s="0" t="str">
        <f aca="false">IF(H196="Personal","Personal","Operating")</f>
        <v>Operating</v>
      </c>
    </row>
    <row r="197" customFormat="false" ht="12.75" hidden="false" customHeight="false" outlineLevel="0" collapsed="false">
      <c r="A197" s="0" t="n">
        <v>35599</v>
      </c>
      <c r="B197" s="44" t="n">
        <v>36649</v>
      </c>
      <c r="C197" s="0" t="s">
        <v>8</v>
      </c>
      <c r="D197" s="0" t="n">
        <v>2000</v>
      </c>
      <c r="E197" s="0" t="n">
        <v>1279</v>
      </c>
      <c r="F197" s="0" t="s">
        <v>211</v>
      </c>
      <c r="G197" s="0" t="s">
        <v>274</v>
      </c>
      <c r="H197" s="0" t="s">
        <v>21</v>
      </c>
      <c r="I197" s="0" t="s">
        <v>167</v>
      </c>
      <c r="J197" s="0" t="n">
        <v>-34.15</v>
      </c>
      <c r="L197" s="0" t="str">
        <f aca="false">IF(H197="Personal","Personal","Operating")</f>
        <v>Operating</v>
      </c>
    </row>
    <row r="198" customFormat="false" ht="12.75" hidden="false" customHeight="false" outlineLevel="0" collapsed="false">
      <c r="A198" s="0" t="n">
        <v>35599</v>
      </c>
      <c r="B198" s="44" t="n">
        <v>36649</v>
      </c>
      <c r="C198" s="0" t="s">
        <v>8</v>
      </c>
      <c r="D198" s="0" t="n">
        <v>2000</v>
      </c>
      <c r="E198" s="0" t="n">
        <v>1280</v>
      </c>
      <c r="F198" s="0" t="s">
        <v>286</v>
      </c>
      <c r="G198" s="0" t="s">
        <v>287</v>
      </c>
      <c r="H198" s="0" t="s">
        <v>20</v>
      </c>
      <c r="I198" s="0" t="s">
        <v>287</v>
      </c>
      <c r="J198" s="0" t="n">
        <v>-52.5</v>
      </c>
      <c r="L198" s="0" t="str">
        <f aca="false">IF(H198="Personal","Personal","Operating")</f>
        <v>Operating</v>
      </c>
    </row>
    <row r="199" customFormat="false" ht="12.75" hidden="false" customHeight="false" outlineLevel="0" collapsed="false">
      <c r="A199" s="0" t="n">
        <v>35599</v>
      </c>
      <c r="B199" s="44" t="n">
        <v>36649</v>
      </c>
      <c r="C199" s="0" t="s">
        <v>8</v>
      </c>
      <c r="D199" s="0" t="n">
        <v>2000</v>
      </c>
      <c r="E199" s="0" t="n">
        <v>1281</v>
      </c>
      <c r="F199" s="0" t="s">
        <v>229</v>
      </c>
      <c r="H199" s="0" t="s">
        <v>19</v>
      </c>
      <c r="I199" s="0" t="s">
        <v>153</v>
      </c>
      <c r="J199" s="0" t="n">
        <v>-6.81</v>
      </c>
      <c r="L199" s="0" t="str">
        <f aca="false">IF(H199="Personal","Personal","Operating")</f>
        <v>Operating</v>
      </c>
    </row>
    <row r="200" customFormat="false" ht="12.75" hidden="false" customHeight="false" outlineLevel="0" collapsed="false">
      <c r="A200" s="0" t="n">
        <v>35599</v>
      </c>
      <c r="B200" s="44" t="n">
        <v>36649</v>
      </c>
      <c r="C200" s="0" t="s">
        <v>8</v>
      </c>
      <c r="D200" s="0" t="n">
        <v>2000</v>
      </c>
      <c r="E200" s="0" t="n">
        <v>1282</v>
      </c>
      <c r="F200" s="26" t="s">
        <v>243</v>
      </c>
      <c r="G200" s="0" t="s">
        <v>276</v>
      </c>
      <c r="H200" s="0" t="s">
        <v>19</v>
      </c>
      <c r="I200" s="0" t="s">
        <v>175</v>
      </c>
      <c r="J200" s="0" t="n">
        <v>-6.12</v>
      </c>
      <c r="L200" s="0" t="str">
        <f aca="false">IF(H200="Personal","Personal","Operating")</f>
        <v>Operating</v>
      </c>
    </row>
    <row r="201" customFormat="false" ht="12.75" hidden="false" customHeight="false" outlineLevel="0" collapsed="false">
      <c r="A201" s="0" t="n">
        <v>35599</v>
      </c>
      <c r="B201" s="44" t="n">
        <v>36651</v>
      </c>
      <c r="C201" s="0" t="s">
        <v>8</v>
      </c>
      <c r="D201" s="0" t="n">
        <v>2000</v>
      </c>
      <c r="E201" s="0" t="n">
        <v>1283</v>
      </c>
      <c r="F201" s="0" t="s">
        <v>163</v>
      </c>
      <c r="G201" s="0" t="s">
        <v>288</v>
      </c>
      <c r="H201" s="0" t="s">
        <v>18</v>
      </c>
      <c r="I201" s="0" t="s">
        <v>156</v>
      </c>
      <c r="J201" s="0" t="n">
        <v>-260</v>
      </c>
      <c r="L201" s="0" t="str">
        <f aca="false">IF(H201="Personal","Personal","Operating")</f>
        <v>Operating</v>
      </c>
    </row>
    <row r="202" customFormat="false" ht="12.75" hidden="false" customHeight="false" outlineLevel="0" collapsed="false">
      <c r="A202" s="0" t="n">
        <v>35599</v>
      </c>
      <c r="B202" s="44" t="n">
        <v>36651</v>
      </c>
      <c r="C202" s="0" t="s">
        <v>8</v>
      </c>
      <c r="D202" s="0" t="n">
        <v>2000</v>
      </c>
      <c r="E202" s="0" t="n">
        <v>1284</v>
      </c>
      <c r="F202" s="0" t="s">
        <v>177</v>
      </c>
      <c r="G202" s="0" t="s">
        <v>289</v>
      </c>
      <c r="H202" s="0" t="s">
        <v>20</v>
      </c>
      <c r="I202" s="0" t="s">
        <v>179</v>
      </c>
      <c r="J202" s="0" t="n">
        <v>-47.41</v>
      </c>
      <c r="L202" s="0" t="str">
        <f aca="false">IF(H202="Personal","Personal","Operating")</f>
        <v>Operating</v>
      </c>
    </row>
    <row r="203" customFormat="false" ht="12.75" hidden="false" customHeight="false" outlineLevel="0" collapsed="false">
      <c r="A203" s="0" t="n">
        <v>35599</v>
      </c>
      <c r="B203" s="44" t="n">
        <v>36651</v>
      </c>
      <c r="C203" s="0" t="s">
        <v>8</v>
      </c>
      <c r="D203" s="0" t="n">
        <v>2000</v>
      </c>
      <c r="E203" s="0" t="n">
        <v>1285</v>
      </c>
      <c r="F203" s="0" t="s">
        <v>186</v>
      </c>
      <c r="G203" s="0" t="s">
        <v>289</v>
      </c>
      <c r="H203" s="0" t="s">
        <v>17</v>
      </c>
      <c r="I203" s="0" t="s">
        <v>187</v>
      </c>
      <c r="J203" s="0" t="n">
        <v>-80.81</v>
      </c>
      <c r="L203" s="0" t="str">
        <f aca="false">IF(H203="Personal","Personal","Operating")</f>
        <v>Operating</v>
      </c>
    </row>
    <row r="204" customFormat="false" ht="12.75" hidden="false" customHeight="false" outlineLevel="0" collapsed="false">
      <c r="A204" s="0" t="n">
        <v>35599</v>
      </c>
      <c r="B204" s="44" t="n">
        <v>36651</v>
      </c>
      <c r="C204" s="0" t="s">
        <v>8</v>
      </c>
      <c r="D204" s="0" t="n">
        <v>2000</v>
      </c>
      <c r="E204" s="0" t="n">
        <v>1286</v>
      </c>
      <c r="F204" s="0" t="s">
        <v>182</v>
      </c>
      <c r="G204" s="0" t="s">
        <v>288</v>
      </c>
      <c r="H204" s="0" t="s">
        <v>18</v>
      </c>
      <c r="I204" s="0" t="s">
        <v>183</v>
      </c>
      <c r="J204" s="0" t="n">
        <v>-54.5</v>
      </c>
      <c r="L204" s="0" t="s">
        <v>208</v>
      </c>
    </row>
    <row r="205" customFormat="false" ht="12.75" hidden="false" customHeight="false" outlineLevel="0" collapsed="false">
      <c r="A205" s="0" t="n">
        <v>35599</v>
      </c>
      <c r="B205" s="44" t="n">
        <v>36651</v>
      </c>
      <c r="C205" s="0" t="s">
        <v>8</v>
      </c>
      <c r="D205" s="0" t="n">
        <v>2000</v>
      </c>
      <c r="E205" s="0" t="n">
        <v>1286</v>
      </c>
      <c r="F205" s="0" t="s">
        <v>182</v>
      </c>
      <c r="G205" s="0" t="s">
        <v>288</v>
      </c>
      <c r="H205" s="0" t="s">
        <v>18</v>
      </c>
      <c r="I205" s="0" t="s">
        <v>183</v>
      </c>
      <c r="J205" s="0" t="n">
        <v>-280</v>
      </c>
      <c r="L205" s="0" t="str">
        <f aca="false">IF(H205="Personal","Personal","Operating")</f>
        <v>Operating</v>
      </c>
    </row>
    <row r="206" customFormat="false" ht="12.75" hidden="false" customHeight="false" outlineLevel="0" collapsed="false">
      <c r="A206" s="0" t="n">
        <v>35599</v>
      </c>
      <c r="B206" s="44" t="n">
        <v>36651</v>
      </c>
      <c r="C206" s="0" t="s">
        <v>8</v>
      </c>
      <c r="D206" s="0" t="n">
        <v>2000</v>
      </c>
      <c r="E206" s="0" t="n">
        <v>1287</v>
      </c>
      <c r="F206" s="0" t="s">
        <v>259</v>
      </c>
      <c r="G206" s="0" t="s">
        <v>290</v>
      </c>
      <c r="H206" s="0" t="s">
        <v>18</v>
      </c>
      <c r="I206" s="0" t="s">
        <v>183</v>
      </c>
      <c r="J206" s="0" t="n">
        <v>-23.1</v>
      </c>
      <c r="L206" s="0" t="str">
        <f aca="false">IF(H206="Personal","Personal","Operating")</f>
        <v>Operating</v>
      </c>
    </row>
    <row r="207" customFormat="false" ht="12.75" hidden="false" customHeight="false" outlineLevel="0" collapsed="false">
      <c r="A207" s="0" t="n">
        <v>35599</v>
      </c>
      <c r="B207" s="44" t="n">
        <v>36658</v>
      </c>
      <c r="C207" s="0" t="s">
        <v>8</v>
      </c>
      <c r="D207" s="0" t="n">
        <v>2000</v>
      </c>
      <c r="E207" s="0" t="n">
        <v>1288</v>
      </c>
      <c r="F207" s="0" t="s">
        <v>163</v>
      </c>
      <c r="G207" s="0" t="s">
        <v>291</v>
      </c>
      <c r="H207" s="0" t="s">
        <v>18</v>
      </c>
      <c r="I207" s="0" t="s">
        <v>156</v>
      </c>
      <c r="J207" s="0" t="n">
        <v>-260</v>
      </c>
      <c r="L207" s="0" t="str">
        <f aca="false">IF(H207="Personal","Personal","Operating")</f>
        <v>Operating</v>
      </c>
    </row>
    <row r="208" customFormat="false" ht="12.75" hidden="false" customHeight="false" outlineLevel="0" collapsed="false">
      <c r="A208" s="0" t="n">
        <v>35599</v>
      </c>
      <c r="B208" s="44" t="n">
        <v>36657</v>
      </c>
      <c r="C208" s="0" t="s">
        <v>8</v>
      </c>
      <c r="D208" s="0" t="n">
        <v>2000</v>
      </c>
      <c r="E208" s="0" t="n">
        <v>1289</v>
      </c>
      <c r="F208" s="0" t="s">
        <v>168</v>
      </c>
      <c r="G208" s="0" t="s">
        <v>292</v>
      </c>
      <c r="H208" s="0" t="s">
        <v>19</v>
      </c>
      <c r="I208" s="0" t="s">
        <v>223</v>
      </c>
      <c r="J208" s="0" t="n">
        <v>-50.99</v>
      </c>
      <c r="L208" s="0" t="str">
        <f aca="false">IF(H208="Personal","Personal","Operating")</f>
        <v>Operating</v>
      </c>
    </row>
    <row r="209" customFormat="false" ht="12.75" hidden="false" customHeight="false" outlineLevel="0" collapsed="false">
      <c r="A209" s="0" t="n">
        <v>35599</v>
      </c>
      <c r="B209" s="44" t="n">
        <v>36658</v>
      </c>
      <c r="C209" s="0" t="s">
        <v>8</v>
      </c>
      <c r="D209" s="0" t="n">
        <v>2000</v>
      </c>
      <c r="E209" s="0" t="n">
        <v>1290</v>
      </c>
      <c r="F209" s="0" t="s">
        <v>293</v>
      </c>
      <c r="G209" s="0" t="s">
        <v>294</v>
      </c>
      <c r="H209" s="0" t="s">
        <v>18</v>
      </c>
      <c r="I209" s="0" t="s">
        <v>156</v>
      </c>
      <c r="J209" s="0" t="n">
        <v>-365</v>
      </c>
      <c r="L209" s="0" t="str">
        <f aca="false">IF(H209="Personal","Personal","Operating")</f>
        <v>Operating</v>
      </c>
    </row>
    <row r="210" customFormat="false" ht="12.75" hidden="false" customHeight="false" outlineLevel="0" collapsed="false">
      <c r="A210" s="0" t="n">
        <v>35599</v>
      </c>
      <c r="B210" s="44" t="n">
        <v>36658</v>
      </c>
      <c r="C210" s="0" t="s">
        <v>8</v>
      </c>
      <c r="D210" s="0" t="n">
        <v>2000</v>
      </c>
      <c r="E210" s="0" t="n">
        <v>1291</v>
      </c>
      <c r="F210" s="0" t="s">
        <v>182</v>
      </c>
      <c r="G210" s="0" t="s">
        <v>294</v>
      </c>
      <c r="H210" s="0" t="s">
        <v>18</v>
      </c>
      <c r="I210" s="0" t="s">
        <v>183</v>
      </c>
      <c r="J210" s="0" t="n">
        <v>-150</v>
      </c>
      <c r="L210" s="0" t="s">
        <v>208</v>
      </c>
    </row>
    <row r="211" customFormat="false" ht="12.75" hidden="false" customHeight="false" outlineLevel="0" collapsed="false">
      <c r="A211" s="0" t="n">
        <v>35599</v>
      </c>
      <c r="B211" s="44" t="n">
        <v>36658</v>
      </c>
      <c r="C211" s="0" t="s">
        <v>8</v>
      </c>
      <c r="D211" s="0" t="n">
        <v>2000</v>
      </c>
      <c r="E211" s="0" t="n">
        <v>1291</v>
      </c>
      <c r="F211" s="0" t="s">
        <v>182</v>
      </c>
      <c r="G211" s="0" t="s">
        <v>294</v>
      </c>
      <c r="H211" s="0" t="s">
        <v>18</v>
      </c>
      <c r="I211" s="0" t="s">
        <v>183</v>
      </c>
      <c r="J211" s="0" t="n">
        <v>-280</v>
      </c>
      <c r="L211" s="0" t="str">
        <f aca="false">IF(H211="Personal","Personal","Operating")</f>
        <v>Operating</v>
      </c>
    </row>
    <row r="212" customFormat="false" ht="12.75" hidden="false" customHeight="false" outlineLevel="0" collapsed="false">
      <c r="A212" s="0" t="n">
        <v>35599</v>
      </c>
      <c r="B212" s="44" t="n">
        <v>36658</v>
      </c>
      <c r="C212" s="0" t="s">
        <v>8</v>
      </c>
      <c r="D212" s="0" t="n">
        <v>2000</v>
      </c>
      <c r="E212" s="0" t="n">
        <v>1292</v>
      </c>
      <c r="F212" s="0" t="s">
        <v>168</v>
      </c>
      <c r="G212" s="0" t="s">
        <v>292</v>
      </c>
      <c r="H212" s="0" t="s">
        <v>19</v>
      </c>
      <c r="I212" s="0" t="s">
        <v>175</v>
      </c>
      <c r="J212" s="0" t="n">
        <v>-166.71</v>
      </c>
      <c r="L212" s="0" t="str">
        <f aca="false">IF(H212="Personal","Personal","Operating")</f>
        <v>Operating</v>
      </c>
    </row>
    <row r="213" customFormat="false" ht="12.75" hidden="false" customHeight="false" outlineLevel="0" collapsed="false">
      <c r="A213" s="0" t="n">
        <v>35599</v>
      </c>
      <c r="B213" s="44" t="n">
        <v>36658</v>
      </c>
      <c r="C213" s="0" t="s">
        <v>8</v>
      </c>
      <c r="D213" s="0" t="n">
        <v>2000</v>
      </c>
      <c r="E213" s="0" t="n">
        <v>1293</v>
      </c>
      <c r="F213" s="0" t="s">
        <v>173</v>
      </c>
      <c r="G213" s="0" t="s">
        <v>257</v>
      </c>
      <c r="H213" s="0" t="s">
        <v>19</v>
      </c>
      <c r="I213" s="0" t="s">
        <v>170</v>
      </c>
      <c r="J213" s="0" t="n">
        <v>-85.14</v>
      </c>
      <c r="L213" s="0" t="str">
        <f aca="false">IF(H213="Personal","Personal","Operating")</f>
        <v>Operating</v>
      </c>
    </row>
    <row r="214" customFormat="false" ht="12.75" hidden="false" customHeight="false" outlineLevel="0" collapsed="false">
      <c r="A214" s="0" t="n">
        <v>35599</v>
      </c>
      <c r="B214" s="44" t="n">
        <v>36661</v>
      </c>
      <c r="C214" s="0" t="s">
        <v>8</v>
      </c>
      <c r="D214" s="0" t="n">
        <v>2000</v>
      </c>
      <c r="E214" s="0" t="n">
        <v>1294</v>
      </c>
      <c r="F214" s="0" t="s">
        <v>205</v>
      </c>
      <c r="G214" s="0" t="s">
        <v>295</v>
      </c>
      <c r="H214" s="0" t="s">
        <v>19</v>
      </c>
      <c r="I214" s="0" t="s">
        <v>185</v>
      </c>
      <c r="J214" s="0" t="n">
        <v>-96.01</v>
      </c>
      <c r="L214" s="0" t="str">
        <f aca="false">IF(H214="Personal","Personal","Operating")</f>
        <v>Operating</v>
      </c>
    </row>
    <row r="215" customFormat="false" ht="12.75" hidden="false" customHeight="false" outlineLevel="0" collapsed="false">
      <c r="A215" s="0" t="n">
        <v>35599</v>
      </c>
      <c r="B215" s="44" t="n">
        <v>36661</v>
      </c>
      <c r="C215" s="0" t="s">
        <v>8</v>
      </c>
      <c r="D215" s="0" t="n">
        <v>2000</v>
      </c>
      <c r="E215" s="0" t="n">
        <v>1295</v>
      </c>
      <c r="F215" s="0" t="s">
        <v>171</v>
      </c>
      <c r="G215" s="0" t="s">
        <v>172</v>
      </c>
      <c r="H215" s="0" t="s">
        <v>19</v>
      </c>
      <c r="I215" s="0" t="s">
        <v>170</v>
      </c>
      <c r="J215" s="0" t="n">
        <v>-13.2</v>
      </c>
      <c r="L215" s="0" t="str">
        <f aca="false">IF(H215="Personal","Personal","Operating")</f>
        <v>Operating</v>
      </c>
    </row>
    <row r="216" customFormat="false" ht="12.75" hidden="false" customHeight="false" outlineLevel="0" collapsed="false">
      <c r="A216" s="0" t="n">
        <v>35599</v>
      </c>
      <c r="B216" s="44" t="n">
        <v>36662</v>
      </c>
      <c r="C216" s="0" t="s">
        <v>8</v>
      </c>
      <c r="D216" s="0" t="n">
        <v>2000</v>
      </c>
      <c r="E216" s="0" t="n">
        <v>1296</v>
      </c>
      <c r="F216" s="0" t="s">
        <v>163</v>
      </c>
      <c r="G216" s="0" t="s">
        <v>296</v>
      </c>
      <c r="H216" s="0" t="s">
        <v>18</v>
      </c>
      <c r="I216" s="0" t="s">
        <v>156</v>
      </c>
      <c r="J216" s="0" t="n">
        <v>-260</v>
      </c>
      <c r="L216" s="0" t="str">
        <f aca="false">IF(H216="Personal","Personal","Operating")</f>
        <v>Operating</v>
      </c>
    </row>
    <row r="217" customFormat="false" ht="12.75" hidden="false" customHeight="false" outlineLevel="0" collapsed="false">
      <c r="A217" s="0" t="n">
        <v>35599</v>
      </c>
      <c r="B217" s="44" t="n">
        <v>36663</v>
      </c>
      <c r="C217" s="0" t="s">
        <v>8</v>
      </c>
      <c r="D217" s="0" t="n">
        <v>2000</v>
      </c>
      <c r="E217" s="0" t="n">
        <v>1297</v>
      </c>
      <c r="F217" s="0" t="s">
        <v>168</v>
      </c>
      <c r="G217" s="0" t="s">
        <v>292</v>
      </c>
      <c r="H217" s="0" t="s">
        <v>19</v>
      </c>
      <c r="I217" s="0" t="s">
        <v>223</v>
      </c>
      <c r="J217" s="0" t="n">
        <v>-62.06</v>
      </c>
      <c r="L217" s="0" t="str">
        <f aca="false">IF(H217="Personal","Personal","Operating")</f>
        <v>Operating</v>
      </c>
    </row>
    <row r="218" customFormat="false" ht="12.75" hidden="false" customHeight="false" outlineLevel="0" collapsed="false">
      <c r="A218" s="0" t="n">
        <v>35599</v>
      </c>
      <c r="B218" s="44" t="n">
        <v>36665</v>
      </c>
      <c r="C218" s="0" t="s">
        <v>8</v>
      </c>
      <c r="D218" s="0" t="n">
        <v>2000</v>
      </c>
      <c r="E218" s="0" t="n">
        <v>1298</v>
      </c>
      <c r="F218" s="0" t="s">
        <v>163</v>
      </c>
      <c r="G218" s="0" t="s">
        <v>296</v>
      </c>
      <c r="H218" s="0" t="s">
        <v>18</v>
      </c>
      <c r="I218" s="0" t="s">
        <v>156</v>
      </c>
      <c r="J218" s="0" t="n">
        <v>-110</v>
      </c>
      <c r="L218" s="0" t="str">
        <f aca="false">IF(H218="Personal","Personal","Operating")</f>
        <v>Operating</v>
      </c>
    </row>
    <row r="219" customFormat="false" ht="12.75" hidden="false" customHeight="false" outlineLevel="0" collapsed="false">
      <c r="A219" s="0" t="n">
        <v>35599</v>
      </c>
      <c r="B219" s="44" t="n">
        <v>36664</v>
      </c>
      <c r="C219" s="0" t="s">
        <v>8</v>
      </c>
      <c r="D219" s="0" t="n">
        <v>2000</v>
      </c>
      <c r="E219" s="0" t="n">
        <v>1299</v>
      </c>
      <c r="F219" s="26" t="s">
        <v>243</v>
      </c>
      <c r="G219" s="0" t="s">
        <v>276</v>
      </c>
      <c r="H219" s="0" t="s">
        <v>19</v>
      </c>
      <c r="I219" s="0" t="s">
        <v>175</v>
      </c>
      <c r="J219" s="0" t="n">
        <v>-6.95</v>
      </c>
      <c r="L219" s="0" t="str">
        <f aca="false">IF(H219="Personal","Personal","Operating")</f>
        <v>Operating</v>
      </c>
    </row>
    <row r="220" customFormat="false" ht="12.75" hidden="false" customHeight="false" outlineLevel="0" collapsed="false">
      <c r="A220" s="0" t="n">
        <v>35599</v>
      </c>
      <c r="B220" s="44" t="n">
        <v>36665</v>
      </c>
      <c r="C220" s="0" t="s">
        <v>8</v>
      </c>
      <c r="D220" s="0" t="n">
        <v>2000</v>
      </c>
      <c r="E220" s="0" t="n">
        <v>1300</v>
      </c>
      <c r="F220" s="0" t="s">
        <v>182</v>
      </c>
      <c r="G220" s="0" t="s">
        <v>296</v>
      </c>
      <c r="H220" s="0" t="s">
        <v>18</v>
      </c>
      <c r="I220" s="0" t="s">
        <v>183</v>
      </c>
      <c r="J220" s="0" t="n">
        <v>-90</v>
      </c>
      <c r="L220" s="0" t="s">
        <v>208</v>
      </c>
    </row>
    <row r="221" customFormat="false" ht="12.75" hidden="false" customHeight="false" outlineLevel="0" collapsed="false">
      <c r="A221" s="0" t="n">
        <v>35599</v>
      </c>
      <c r="B221" s="44" t="n">
        <v>36665</v>
      </c>
      <c r="C221" s="0" t="s">
        <v>8</v>
      </c>
      <c r="D221" s="0" t="n">
        <v>2000</v>
      </c>
      <c r="E221" s="0" t="n">
        <v>1300</v>
      </c>
      <c r="F221" s="0" t="s">
        <v>182</v>
      </c>
      <c r="G221" s="0" t="s">
        <v>296</v>
      </c>
      <c r="H221" s="0" t="s">
        <v>18</v>
      </c>
      <c r="I221" s="0" t="s">
        <v>183</v>
      </c>
      <c r="J221" s="0" t="n">
        <v>-280</v>
      </c>
      <c r="L221" s="0" t="str">
        <f aca="false">IF(H221="Personal","Personal","Operating")</f>
        <v>Operating</v>
      </c>
    </row>
    <row r="222" customFormat="false" ht="12.75" hidden="false" customHeight="false" outlineLevel="0" collapsed="false">
      <c r="A222" s="0" t="n">
        <v>35599</v>
      </c>
      <c r="B222" s="44" t="n">
        <v>36665</v>
      </c>
      <c r="C222" s="0" t="s">
        <v>8</v>
      </c>
      <c r="D222" s="0" t="n">
        <v>2000</v>
      </c>
      <c r="E222" s="0" t="n">
        <v>1301</v>
      </c>
      <c r="F222" s="0" t="s">
        <v>182</v>
      </c>
      <c r="G222" s="0" t="s">
        <v>275</v>
      </c>
      <c r="H222" s="0" t="s">
        <v>18</v>
      </c>
      <c r="I222" s="0" t="s">
        <v>183</v>
      </c>
      <c r="J222" s="0" t="n">
        <v>-120</v>
      </c>
      <c r="L222" s="0" t="str">
        <f aca="false">IF(H222="Personal","Personal","Operating")</f>
        <v>Operating</v>
      </c>
    </row>
    <row r="223" customFormat="false" ht="12.75" hidden="false" customHeight="false" outlineLevel="0" collapsed="false">
      <c r="A223" s="0" t="n">
        <v>35599</v>
      </c>
      <c r="B223" s="44" t="n">
        <v>36665</v>
      </c>
      <c r="C223" s="0" t="s">
        <v>8</v>
      </c>
      <c r="D223" s="0" t="n">
        <v>2000</v>
      </c>
      <c r="E223" s="0" t="n">
        <v>1302</v>
      </c>
      <c r="F223" s="0" t="s">
        <v>293</v>
      </c>
      <c r="G223" s="0" t="s">
        <v>296</v>
      </c>
      <c r="H223" s="0" t="s">
        <v>18</v>
      </c>
      <c r="I223" s="0" t="s">
        <v>156</v>
      </c>
      <c r="J223" s="0" t="n">
        <v>-240</v>
      </c>
      <c r="L223" s="0" t="str">
        <f aca="false">IF(H223="Personal","Personal","Operating")</f>
        <v>Operating</v>
      </c>
    </row>
    <row r="224" customFormat="false" ht="12.75" hidden="false" customHeight="false" outlineLevel="0" collapsed="false">
      <c r="A224" s="0" t="n">
        <v>35599</v>
      </c>
      <c r="B224" s="44" t="n">
        <v>36669</v>
      </c>
      <c r="C224" s="0" t="s">
        <v>8</v>
      </c>
      <c r="D224" s="0" t="n">
        <v>2000</v>
      </c>
      <c r="E224" s="0" t="n">
        <v>1303</v>
      </c>
      <c r="F224" s="0" t="s">
        <v>297</v>
      </c>
      <c r="G224" s="0" t="s">
        <v>298</v>
      </c>
      <c r="H224" s="0" t="s">
        <v>17</v>
      </c>
      <c r="I224" s="0" t="s">
        <v>159</v>
      </c>
      <c r="J224" s="0" t="n">
        <v>-8.5</v>
      </c>
      <c r="L224" s="0" t="str">
        <f aca="false">IF(H224="Personal","Personal","Operating")</f>
        <v>Operating</v>
      </c>
    </row>
    <row r="225" customFormat="false" ht="12.75" hidden="false" customHeight="false" outlineLevel="0" collapsed="false">
      <c r="A225" s="0" t="n">
        <v>35599</v>
      </c>
      <c r="B225" s="44" t="n">
        <v>36669</v>
      </c>
      <c r="C225" s="0" t="s">
        <v>8</v>
      </c>
      <c r="D225" s="0" t="n">
        <v>2000</v>
      </c>
      <c r="E225" s="0" t="n">
        <v>1304</v>
      </c>
      <c r="F225" s="0" t="s">
        <v>177</v>
      </c>
      <c r="G225" s="0" t="s">
        <v>299</v>
      </c>
      <c r="H225" s="0" t="s">
        <v>20</v>
      </c>
      <c r="I225" s="0" t="s">
        <v>179</v>
      </c>
      <c r="J225" s="0" t="n">
        <v>-210.11</v>
      </c>
      <c r="L225" s="0" t="str">
        <f aca="false">IF(H225="Personal","Personal","Operating")</f>
        <v>Operating</v>
      </c>
    </row>
    <row r="226" customFormat="false" ht="12.75" hidden="false" customHeight="false" outlineLevel="0" collapsed="false">
      <c r="A226" s="0" t="n">
        <v>35599</v>
      </c>
      <c r="B226" s="44" t="n">
        <v>36669</v>
      </c>
      <c r="C226" s="0" t="s">
        <v>8</v>
      </c>
      <c r="D226" s="0" t="n">
        <v>2000</v>
      </c>
      <c r="E226" s="0" t="n">
        <v>1305</v>
      </c>
      <c r="F226" s="0" t="s">
        <v>293</v>
      </c>
      <c r="G226" s="0" t="s">
        <v>300</v>
      </c>
      <c r="H226" s="0" t="s">
        <v>18</v>
      </c>
      <c r="I226" s="0" t="s">
        <v>156</v>
      </c>
      <c r="J226" s="0" t="n">
        <v>-176.64</v>
      </c>
      <c r="L226" s="0" t="str">
        <f aca="false">IF(H226="Personal","Personal","Operating")</f>
        <v>Operating</v>
      </c>
    </row>
    <row r="227" customFormat="false" ht="12.75" hidden="false" customHeight="false" outlineLevel="0" collapsed="false">
      <c r="A227" s="0" t="n">
        <v>35599</v>
      </c>
      <c r="B227" s="44" t="n">
        <v>36671</v>
      </c>
      <c r="C227" s="0" t="s">
        <v>8</v>
      </c>
      <c r="D227" s="0" t="n">
        <v>2000</v>
      </c>
      <c r="E227" s="0" t="n">
        <v>1307</v>
      </c>
      <c r="F227" s="0" t="s">
        <v>163</v>
      </c>
      <c r="G227" s="0" t="s">
        <v>300</v>
      </c>
      <c r="H227" s="0" t="s">
        <v>18</v>
      </c>
      <c r="I227" s="0" t="s">
        <v>156</v>
      </c>
      <c r="J227" s="0" t="n">
        <v>-370</v>
      </c>
      <c r="L227" s="0" t="str">
        <f aca="false">IF(H227="Personal","Personal","Operating")</f>
        <v>Operating</v>
      </c>
    </row>
    <row r="228" customFormat="false" ht="12.75" hidden="false" customHeight="false" outlineLevel="0" collapsed="false">
      <c r="A228" s="0" t="n">
        <v>35599</v>
      </c>
      <c r="B228" s="44" t="n">
        <v>36671</v>
      </c>
      <c r="C228" s="0" t="s">
        <v>8</v>
      </c>
      <c r="D228" s="0" t="n">
        <v>2000</v>
      </c>
      <c r="E228" s="0" t="n">
        <v>1308</v>
      </c>
      <c r="F228" s="0" t="s">
        <v>168</v>
      </c>
      <c r="G228" s="0" t="s">
        <v>292</v>
      </c>
      <c r="H228" s="0" t="s">
        <v>19</v>
      </c>
      <c r="I228" s="0" t="s">
        <v>175</v>
      </c>
      <c r="J228" s="0" t="n">
        <v>-51.78</v>
      </c>
      <c r="L228" s="0" t="str">
        <f aca="false">IF(H228="Personal","Personal","Operating")</f>
        <v>Operating</v>
      </c>
    </row>
    <row r="229" customFormat="false" ht="12.75" hidden="false" customHeight="false" outlineLevel="0" collapsed="false">
      <c r="A229" s="0" t="n">
        <v>35599</v>
      </c>
      <c r="B229" s="44" t="n">
        <v>36672</v>
      </c>
      <c r="C229" s="0" t="s">
        <v>8</v>
      </c>
      <c r="D229" s="0" t="n">
        <v>2000</v>
      </c>
      <c r="E229" s="0" t="n">
        <v>1309</v>
      </c>
      <c r="F229" s="0" t="s">
        <v>182</v>
      </c>
      <c r="G229" s="0" t="s">
        <v>300</v>
      </c>
      <c r="H229" s="0" t="s">
        <v>18</v>
      </c>
      <c r="I229" s="0" t="s">
        <v>183</v>
      </c>
      <c r="J229" s="0" t="n">
        <v>-280</v>
      </c>
      <c r="L229" s="0" t="str">
        <f aca="false">IF(H229="Personal","Personal","Operating")</f>
        <v>Operating</v>
      </c>
    </row>
    <row r="230" customFormat="false" ht="12.75" hidden="false" customHeight="false" outlineLevel="0" collapsed="false">
      <c r="A230" s="0" t="n">
        <v>35599</v>
      </c>
      <c r="B230" s="44" t="n">
        <v>36672</v>
      </c>
      <c r="C230" s="0" t="s">
        <v>8</v>
      </c>
      <c r="D230" s="0" t="n">
        <v>2000</v>
      </c>
      <c r="E230" s="0" t="n">
        <v>1310</v>
      </c>
      <c r="F230" s="0" t="s">
        <v>293</v>
      </c>
      <c r="G230" s="0" t="s">
        <v>300</v>
      </c>
      <c r="H230" s="0" t="s">
        <v>18</v>
      </c>
      <c r="I230" s="0" t="s">
        <v>156</v>
      </c>
      <c r="J230" s="0" t="n">
        <v>-63.36</v>
      </c>
      <c r="L230" s="0" t="str">
        <f aca="false">IF(H230="Personal","Personal","Operating")</f>
        <v>Operating</v>
      </c>
    </row>
    <row r="231" customFormat="false" ht="12.75" hidden="false" customHeight="false" outlineLevel="0" collapsed="false">
      <c r="A231" s="0" t="n">
        <v>35599</v>
      </c>
      <c r="B231" s="44" t="n">
        <v>36679</v>
      </c>
      <c r="C231" s="0" t="s">
        <v>9</v>
      </c>
      <c r="D231" s="0" t="n">
        <v>2000</v>
      </c>
      <c r="F231" s="0" t="s">
        <v>138</v>
      </c>
      <c r="G231" s="0" t="s">
        <v>301</v>
      </c>
      <c r="H231" s="0" t="s">
        <v>17</v>
      </c>
      <c r="I231" s="0" t="s">
        <v>138</v>
      </c>
      <c r="J231" s="0" t="n">
        <v>4683</v>
      </c>
      <c r="L231" s="0" t="str">
        <f aca="false">IF(H231="Personal","Personal","Operating")</f>
        <v>Operating</v>
      </c>
    </row>
    <row r="232" customFormat="false" ht="12.75" hidden="false" customHeight="false" outlineLevel="0" collapsed="false">
      <c r="A232" s="0" t="n">
        <v>35599</v>
      </c>
      <c r="B232" s="44" t="n">
        <v>36684</v>
      </c>
      <c r="C232" s="0" t="s">
        <v>9</v>
      </c>
      <c r="D232" s="0" t="n">
        <v>2000</v>
      </c>
      <c r="F232" s="0" t="s">
        <v>138</v>
      </c>
      <c r="G232" s="0" t="s">
        <v>302</v>
      </c>
      <c r="H232" s="0" t="s">
        <v>17</v>
      </c>
      <c r="I232" s="0" t="s">
        <v>138</v>
      </c>
      <c r="J232" s="0" t="n">
        <v>4839.51</v>
      </c>
      <c r="L232" s="0" t="str">
        <f aca="false">IF(H232="Personal","Personal","Operating")</f>
        <v>Operating</v>
      </c>
    </row>
    <row r="233" customFormat="false" ht="12.75" hidden="false" customHeight="false" outlineLevel="0" collapsed="false">
      <c r="A233" s="0" t="n">
        <v>35599</v>
      </c>
      <c r="B233" s="44" t="n">
        <v>36689</v>
      </c>
      <c r="C233" s="0" t="s">
        <v>9</v>
      </c>
      <c r="D233" s="0" t="n">
        <v>2000</v>
      </c>
      <c r="F233" s="0" t="s">
        <v>138</v>
      </c>
      <c r="G233" s="0" t="s">
        <v>303</v>
      </c>
      <c r="H233" s="0" t="s">
        <v>17</v>
      </c>
      <c r="I233" s="0" t="s">
        <v>138</v>
      </c>
      <c r="J233" s="0" t="n">
        <v>3693</v>
      </c>
      <c r="L233" s="0" t="str">
        <f aca="false">IF(H233="Personal","Personal","Operating")</f>
        <v>Operating</v>
      </c>
    </row>
    <row r="234" customFormat="false" ht="12.75" hidden="false" customHeight="false" outlineLevel="0" collapsed="false">
      <c r="A234" s="0" t="n">
        <v>35599</v>
      </c>
      <c r="B234" s="44" t="n">
        <v>36698</v>
      </c>
      <c r="C234" s="0" t="s">
        <v>9</v>
      </c>
      <c r="D234" s="0" t="n">
        <v>2000</v>
      </c>
      <c r="F234" s="0" t="s">
        <v>138</v>
      </c>
      <c r="G234" s="0" t="s">
        <v>304</v>
      </c>
      <c r="H234" s="0" t="s">
        <v>17</v>
      </c>
      <c r="I234" s="0" t="s">
        <v>138</v>
      </c>
      <c r="J234" s="0" t="n">
        <v>4460</v>
      </c>
      <c r="L234" s="0" t="str">
        <f aca="false">IF(H234="Personal","Personal","Operating")</f>
        <v>Operating</v>
      </c>
    </row>
    <row r="235" customFormat="false" ht="12.75" hidden="false" customHeight="false" outlineLevel="0" collapsed="false">
      <c r="A235" s="0" t="n">
        <v>35599</v>
      </c>
      <c r="B235" s="44" t="n">
        <v>36705</v>
      </c>
      <c r="C235" s="0" t="s">
        <v>9</v>
      </c>
      <c r="D235" s="0" t="n">
        <v>2000</v>
      </c>
      <c r="F235" s="0" t="s">
        <v>138</v>
      </c>
      <c r="G235" s="0" t="s">
        <v>305</v>
      </c>
      <c r="H235" s="0" t="s">
        <v>17</v>
      </c>
      <c r="I235" s="0" t="s">
        <v>138</v>
      </c>
      <c r="J235" s="0" t="n">
        <v>5148</v>
      </c>
      <c r="L235" s="0" t="str">
        <f aca="false">IF(H235="Personal","Personal","Operating")</f>
        <v>Operating</v>
      </c>
    </row>
    <row r="236" customFormat="false" ht="12.75" hidden="false" customHeight="false" outlineLevel="0" collapsed="false">
      <c r="A236" s="0" t="n">
        <v>35599</v>
      </c>
      <c r="B236" s="44" t="n">
        <v>36679</v>
      </c>
      <c r="C236" s="0" t="s">
        <v>9</v>
      </c>
      <c r="D236" s="0" t="n">
        <v>2000</v>
      </c>
      <c r="F236" s="0" t="s">
        <v>146</v>
      </c>
      <c r="G236" s="0" t="s">
        <v>306</v>
      </c>
      <c r="H236" s="0" t="s">
        <v>21</v>
      </c>
      <c r="I236" s="0" t="s">
        <v>148</v>
      </c>
      <c r="J236" s="0" t="n">
        <v>-2877.22</v>
      </c>
      <c r="L236" s="0" t="str">
        <f aca="false">IF(H236="Personal","Personal","Operating")</f>
        <v>Operating</v>
      </c>
    </row>
    <row r="237" customFormat="false" ht="12.75" hidden="false" customHeight="false" outlineLevel="0" collapsed="false">
      <c r="A237" s="0" t="n">
        <v>35599</v>
      </c>
      <c r="B237" s="44" t="n">
        <v>36684</v>
      </c>
      <c r="C237" s="0" t="s">
        <v>9</v>
      </c>
      <c r="D237" s="0" t="n">
        <v>2000</v>
      </c>
      <c r="F237" s="0" t="s">
        <v>149</v>
      </c>
      <c r="G237" s="0" t="s">
        <v>307</v>
      </c>
      <c r="H237" s="0" t="s">
        <v>21</v>
      </c>
      <c r="I237" s="0" t="s">
        <v>150</v>
      </c>
      <c r="J237" s="0" t="n">
        <v>-106.68</v>
      </c>
      <c r="L237" s="0" t="str">
        <f aca="false">IF(H237="Personal","Personal","Operating")</f>
        <v>Operating</v>
      </c>
    </row>
    <row r="238" customFormat="false" ht="12.75" hidden="false" customHeight="false" outlineLevel="0" collapsed="false">
      <c r="A238" s="0" t="n">
        <v>35599</v>
      </c>
      <c r="B238" s="44" t="n">
        <v>36707</v>
      </c>
      <c r="C238" s="0" t="s">
        <v>9</v>
      </c>
      <c r="D238" s="0" t="n">
        <v>2000</v>
      </c>
      <c r="F238" s="0" t="s">
        <v>143</v>
      </c>
      <c r="G238" s="0" t="s">
        <v>269</v>
      </c>
      <c r="H238" s="0" t="s">
        <v>20</v>
      </c>
      <c r="I238" s="0" t="s">
        <v>145</v>
      </c>
      <c r="J238" s="0" t="n">
        <v>-6.02</v>
      </c>
      <c r="L238" s="0" t="str">
        <f aca="false">IF(H238="Personal","Personal","Operating")</f>
        <v>Operating</v>
      </c>
    </row>
    <row r="239" customFormat="false" ht="12.75" hidden="false" customHeight="false" outlineLevel="0" collapsed="false">
      <c r="A239" s="0" t="n">
        <v>35599</v>
      </c>
      <c r="B239" s="44" t="n">
        <v>36682</v>
      </c>
      <c r="C239" s="0" t="s">
        <v>9</v>
      </c>
      <c r="D239" s="0" t="n">
        <v>2000</v>
      </c>
      <c r="F239" s="0" t="s">
        <v>191</v>
      </c>
      <c r="G239" s="0" t="s">
        <v>192</v>
      </c>
      <c r="H239" s="0" t="s">
        <v>126</v>
      </c>
      <c r="I239" s="0" t="s">
        <v>193</v>
      </c>
      <c r="J239" s="0" t="n">
        <v>-10000</v>
      </c>
      <c r="L239" s="0" t="s">
        <v>128</v>
      </c>
    </row>
    <row r="240" customFormat="false" ht="12.75" hidden="false" customHeight="false" outlineLevel="0" collapsed="false">
      <c r="A240" s="0" t="n">
        <v>35599</v>
      </c>
      <c r="B240" s="45" t="n">
        <v>36705</v>
      </c>
      <c r="C240" s="26" t="s">
        <v>9</v>
      </c>
      <c r="D240" s="0" t="n">
        <v>2000</v>
      </c>
      <c r="E240" s="26"/>
      <c r="F240" s="26" t="s">
        <v>199</v>
      </c>
      <c r="G240" s="26" t="s">
        <v>308</v>
      </c>
      <c r="H240" s="26" t="s">
        <v>17</v>
      </c>
      <c r="I240" s="26" t="s">
        <v>309</v>
      </c>
      <c r="J240" s="26" t="n">
        <v>-220</v>
      </c>
      <c r="K240" s="26"/>
      <c r="L240" s="0" t="str">
        <f aca="false">IF(H240="Personal","Personal","Operating")</f>
        <v>Operating</v>
      </c>
    </row>
    <row r="241" customFormat="false" ht="12.75" hidden="false" customHeight="false" outlineLevel="0" collapsed="false">
      <c r="A241" s="0" t="n">
        <v>35599</v>
      </c>
      <c r="B241" s="44" t="n">
        <v>36670</v>
      </c>
      <c r="C241" s="0" t="s">
        <v>9</v>
      </c>
      <c r="D241" s="0" t="n">
        <v>2000</v>
      </c>
      <c r="E241" s="0" t="n">
        <v>1306</v>
      </c>
      <c r="F241" s="0" t="s">
        <v>310</v>
      </c>
      <c r="G241" s="0" t="s">
        <v>311</v>
      </c>
      <c r="H241" s="0" t="s">
        <v>19</v>
      </c>
      <c r="I241" s="0" t="s">
        <v>170</v>
      </c>
      <c r="J241" s="0" t="n">
        <v>-42.25</v>
      </c>
      <c r="L241" s="0" t="str">
        <f aca="false">IF(H241="Personal","Personal","Operating")</f>
        <v>Operating</v>
      </c>
    </row>
    <row r="242" customFormat="false" ht="12.75" hidden="false" customHeight="false" outlineLevel="0" collapsed="false">
      <c r="A242" s="0" t="n">
        <v>35599</v>
      </c>
      <c r="B242" s="44" t="n">
        <v>36670</v>
      </c>
      <c r="C242" s="0" t="s">
        <v>9</v>
      </c>
      <c r="D242" s="0" t="n">
        <v>2000</v>
      </c>
      <c r="E242" s="0" t="n">
        <v>1311</v>
      </c>
      <c r="F242" s="0" t="s">
        <v>293</v>
      </c>
      <c r="G242" s="0" t="s">
        <v>159</v>
      </c>
      <c r="H242" s="0" t="s">
        <v>17</v>
      </c>
      <c r="I242" s="0" t="s">
        <v>159</v>
      </c>
      <c r="J242" s="0" t="n">
        <v>-250</v>
      </c>
      <c r="L242" s="0" t="str">
        <f aca="false">IF(H242="Personal","Personal","Operating")</f>
        <v>Operating</v>
      </c>
    </row>
    <row r="243" customFormat="false" ht="12.75" hidden="false" customHeight="false" outlineLevel="0" collapsed="false">
      <c r="A243" s="0" t="n">
        <v>35599</v>
      </c>
      <c r="B243" s="44" t="n">
        <v>36678</v>
      </c>
      <c r="C243" s="0" t="s">
        <v>9</v>
      </c>
      <c r="D243" s="0" t="n">
        <v>2000</v>
      </c>
      <c r="E243" s="0" t="n">
        <v>1312</v>
      </c>
      <c r="F243" s="0" t="s">
        <v>293</v>
      </c>
      <c r="G243" s="0" t="s">
        <v>312</v>
      </c>
      <c r="H243" s="0" t="s">
        <v>18</v>
      </c>
      <c r="I243" s="0" t="s">
        <v>156</v>
      </c>
      <c r="J243" s="0" t="n">
        <v>-240</v>
      </c>
      <c r="L243" s="0" t="str">
        <f aca="false">IF(H243="Personal","Personal","Operating")</f>
        <v>Operating</v>
      </c>
    </row>
    <row r="244" customFormat="false" ht="12.75" hidden="false" customHeight="false" outlineLevel="0" collapsed="false">
      <c r="A244" s="0" t="n">
        <v>35599</v>
      </c>
      <c r="B244" s="44" t="n">
        <v>36679</v>
      </c>
      <c r="C244" s="0" t="s">
        <v>9</v>
      </c>
      <c r="D244" s="0" t="n">
        <v>2000</v>
      </c>
      <c r="E244" s="0" t="n">
        <v>1313</v>
      </c>
      <c r="F244" s="0" t="s">
        <v>182</v>
      </c>
      <c r="G244" s="0" t="s">
        <v>312</v>
      </c>
      <c r="H244" s="0" t="s">
        <v>18</v>
      </c>
      <c r="I244" s="0" t="s">
        <v>183</v>
      </c>
      <c r="J244" s="0" t="n">
        <v>-280</v>
      </c>
      <c r="L244" s="0" t="str">
        <f aca="false">IF(H244="Personal","Personal","Operating")</f>
        <v>Operating</v>
      </c>
    </row>
    <row r="245" customFormat="false" ht="12.75" hidden="false" customHeight="false" outlineLevel="0" collapsed="false">
      <c r="A245" s="0" t="n">
        <v>35599</v>
      </c>
      <c r="B245" s="44" t="n">
        <v>36679</v>
      </c>
      <c r="C245" s="0" t="s">
        <v>9</v>
      </c>
      <c r="D245" s="0" t="n">
        <v>2000</v>
      </c>
      <c r="E245" s="0" t="n">
        <v>1313</v>
      </c>
      <c r="F245" s="0" t="s">
        <v>182</v>
      </c>
      <c r="G245" s="0" t="s">
        <v>312</v>
      </c>
      <c r="H245" s="0" t="s">
        <v>18</v>
      </c>
      <c r="I245" s="0" t="s">
        <v>183</v>
      </c>
      <c r="J245" s="0" t="n">
        <v>-80</v>
      </c>
      <c r="L245" s="0" t="s">
        <v>208</v>
      </c>
    </row>
    <row r="246" customFormat="false" ht="12.75" hidden="false" customHeight="false" outlineLevel="0" collapsed="false">
      <c r="A246" s="0" t="n">
        <v>35599</v>
      </c>
      <c r="B246" s="44" t="n">
        <v>36679</v>
      </c>
      <c r="C246" s="0" t="s">
        <v>9</v>
      </c>
      <c r="D246" s="0" t="n">
        <v>2000</v>
      </c>
      <c r="E246" s="0" t="n">
        <v>1315</v>
      </c>
      <c r="F246" s="0" t="s">
        <v>313</v>
      </c>
      <c r="G246" s="0" t="s">
        <v>314</v>
      </c>
      <c r="H246" s="0" t="s">
        <v>19</v>
      </c>
      <c r="I246" s="0" t="s">
        <v>162</v>
      </c>
      <c r="J246" s="0" t="n">
        <v>-40</v>
      </c>
      <c r="L246" s="0" t="str">
        <f aca="false">IF(H246="Personal","Personal","Operating")</f>
        <v>Operating</v>
      </c>
      <c r="M246" s="0" t="s">
        <v>315</v>
      </c>
    </row>
    <row r="247" customFormat="false" ht="12.75" hidden="false" customHeight="false" outlineLevel="0" collapsed="false">
      <c r="A247" s="0" t="n">
        <v>35599</v>
      </c>
      <c r="B247" s="44" t="n">
        <v>36679</v>
      </c>
      <c r="C247" s="0" t="s">
        <v>9</v>
      </c>
      <c r="D247" s="0" t="n">
        <v>2000</v>
      </c>
      <c r="E247" s="0" t="n">
        <v>1316</v>
      </c>
      <c r="F247" s="0" t="s">
        <v>165</v>
      </c>
      <c r="G247" s="0" t="s">
        <v>289</v>
      </c>
      <c r="H247" s="0" t="s">
        <v>21</v>
      </c>
      <c r="I247" s="0" t="s">
        <v>167</v>
      </c>
      <c r="J247" s="0" t="n">
        <v>-125.25</v>
      </c>
      <c r="L247" s="0" t="str">
        <f aca="false">IF(H247="Personal","Personal","Operating")</f>
        <v>Operating</v>
      </c>
      <c r="M247" s="0" t="s">
        <v>315</v>
      </c>
    </row>
    <row r="248" customFormat="false" ht="12.75" hidden="false" customHeight="false" outlineLevel="0" collapsed="false">
      <c r="A248" s="0" t="n">
        <v>35599</v>
      </c>
      <c r="B248" s="44" t="n">
        <v>36679</v>
      </c>
      <c r="C248" s="0" t="s">
        <v>9</v>
      </c>
      <c r="D248" s="0" t="n">
        <v>2000</v>
      </c>
      <c r="E248" s="0" t="n">
        <v>1317</v>
      </c>
      <c r="F248" s="0" t="s">
        <v>211</v>
      </c>
      <c r="G248" s="0" t="s">
        <v>289</v>
      </c>
      <c r="H248" s="0" t="s">
        <v>21</v>
      </c>
      <c r="I248" s="0" t="s">
        <v>167</v>
      </c>
      <c r="J248" s="0" t="n">
        <v>-24.06</v>
      </c>
      <c r="L248" s="0" t="str">
        <f aca="false">IF(H248="Personal","Personal","Operating")</f>
        <v>Operating</v>
      </c>
      <c r="M248" s="0" t="s">
        <v>315</v>
      </c>
    </row>
    <row r="249" customFormat="false" ht="12.75" hidden="false" customHeight="false" outlineLevel="0" collapsed="false">
      <c r="A249" s="0" t="n">
        <v>35599</v>
      </c>
      <c r="B249" s="44" t="n">
        <v>36679</v>
      </c>
      <c r="C249" s="0" t="s">
        <v>9</v>
      </c>
      <c r="D249" s="0" t="n">
        <v>2000</v>
      </c>
      <c r="E249" s="0" t="n">
        <v>1318</v>
      </c>
      <c r="F249" s="0" t="s">
        <v>180</v>
      </c>
      <c r="G249" s="0" t="s">
        <v>289</v>
      </c>
      <c r="H249" s="0" t="s">
        <v>19</v>
      </c>
      <c r="I249" s="0" t="s">
        <v>153</v>
      </c>
      <c r="J249" s="0" t="n">
        <v>-500</v>
      </c>
      <c r="L249" s="0" t="s">
        <v>208</v>
      </c>
    </row>
    <row r="250" customFormat="false" ht="12.75" hidden="false" customHeight="false" outlineLevel="0" collapsed="false">
      <c r="A250" s="0" t="n">
        <v>35599</v>
      </c>
      <c r="B250" s="44" t="n">
        <v>36679</v>
      </c>
      <c r="C250" s="0" t="s">
        <v>9</v>
      </c>
      <c r="D250" s="0" t="n">
        <v>2000</v>
      </c>
      <c r="E250" s="0" t="n">
        <v>1318</v>
      </c>
      <c r="F250" s="0" t="s">
        <v>180</v>
      </c>
      <c r="G250" s="0" t="s">
        <v>289</v>
      </c>
      <c r="H250" s="0" t="s">
        <v>19</v>
      </c>
      <c r="I250" s="0" t="s">
        <v>153</v>
      </c>
      <c r="J250" s="0" t="n">
        <v>-254</v>
      </c>
      <c r="L250" s="0" t="str">
        <f aca="false">IF(H250="Personal","Personal","Operating")</f>
        <v>Operating</v>
      </c>
    </row>
    <row r="251" customFormat="false" ht="12.75" hidden="false" customHeight="false" outlineLevel="0" collapsed="false">
      <c r="A251" s="0" t="n">
        <v>35599</v>
      </c>
      <c r="B251" s="44" t="n">
        <v>36679</v>
      </c>
      <c r="C251" s="0" t="s">
        <v>9</v>
      </c>
      <c r="D251" s="0" t="n">
        <v>2000</v>
      </c>
      <c r="E251" s="0" t="n">
        <v>1319</v>
      </c>
      <c r="F251" s="0" t="s">
        <v>177</v>
      </c>
      <c r="G251" s="0" t="s">
        <v>289</v>
      </c>
      <c r="H251" s="0" t="s">
        <v>20</v>
      </c>
      <c r="I251" s="0" t="s">
        <v>179</v>
      </c>
      <c r="J251" s="0" t="n">
        <v>-47.41</v>
      </c>
      <c r="L251" s="0" t="str">
        <f aca="false">IF(H251="Personal","Personal","Operating")</f>
        <v>Operating</v>
      </c>
      <c r="M251" s="0" t="s">
        <v>315</v>
      </c>
    </row>
    <row r="252" customFormat="false" ht="12.75" hidden="false" customHeight="false" outlineLevel="0" collapsed="false">
      <c r="A252" s="0" t="n">
        <v>35599</v>
      </c>
      <c r="B252" s="44" t="n">
        <v>36679</v>
      </c>
      <c r="C252" s="0" t="s">
        <v>9</v>
      </c>
      <c r="D252" s="0" t="n">
        <v>2000</v>
      </c>
      <c r="E252" s="0" t="n">
        <v>1320</v>
      </c>
      <c r="F252" s="0" t="s">
        <v>262</v>
      </c>
      <c r="G252" s="0" t="s">
        <v>289</v>
      </c>
      <c r="H252" s="0" t="s">
        <v>19</v>
      </c>
      <c r="I252" s="0" t="s">
        <v>185</v>
      </c>
      <c r="J252" s="0" t="n">
        <v>-32.4</v>
      </c>
      <c r="L252" s="0" t="str">
        <f aca="false">IF(H252="Personal","Personal","Operating")</f>
        <v>Operating</v>
      </c>
      <c r="M252" s="0" t="s">
        <v>315</v>
      </c>
    </row>
    <row r="253" customFormat="false" ht="12.75" hidden="false" customHeight="false" outlineLevel="0" collapsed="false">
      <c r="A253" s="0" t="n">
        <v>35599</v>
      </c>
      <c r="B253" s="45" t="n">
        <v>36682</v>
      </c>
      <c r="C253" s="26" t="s">
        <v>9</v>
      </c>
      <c r="D253" s="0" t="n">
        <v>2000</v>
      </c>
      <c r="E253" s="26" t="n">
        <v>1321</v>
      </c>
      <c r="F253" s="26" t="s">
        <v>168</v>
      </c>
      <c r="G253" s="26" t="s">
        <v>316</v>
      </c>
      <c r="H253" s="26" t="s">
        <v>19</v>
      </c>
      <c r="I253" s="26" t="s">
        <v>279</v>
      </c>
      <c r="J253" s="26" t="n">
        <v>-40</v>
      </c>
      <c r="K253" s="26"/>
      <c r="L253" s="0" t="str">
        <f aca="false">IF(H253="Personal","Personal","Operating")</f>
        <v>Operating</v>
      </c>
      <c r="M253" s="0" t="s">
        <v>315</v>
      </c>
    </row>
    <row r="254" customFormat="false" ht="12.75" hidden="false" customHeight="false" outlineLevel="0" collapsed="false">
      <c r="A254" s="0" t="n">
        <v>35599</v>
      </c>
      <c r="B254" s="45" t="n">
        <v>36682</v>
      </c>
      <c r="C254" s="26" t="s">
        <v>9</v>
      </c>
      <c r="D254" s="0" t="n">
        <v>2000</v>
      </c>
      <c r="E254" s="26" t="n">
        <v>1321</v>
      </c>
      <c r="F254" s="26" t="s">
        <v>168</v>
      </c>
      <c r="G254" s="26" t="s">
        <v>257</v>
      </c>
      <c r="H254" s="26" t="s">
        <v>19</v>
      </c>
      <c r="I254" s="26" t="s">
        <v>170</v>
      </c>
      <c r="J254" s="26" t="n">
        <v>-40</v>
      </c>
      <c r="K254" s="26"/>
      <c r="L254" s="0" t="str">
        <f aca="false">IF(H254="Personal","Personal","Operating")</f>
        <v>Operating</v>
      </c>
      <c r="M254" s="0" t="s">
        <v>315</v>
      </c>
    </row>
    <row r="255" customFormat="false" ht="12.75" hidden="false" customHeight="false" outlineLevel="0" collapsed="false">
      <c r="A255" s="0" t="n">
        <v>35599</v>
      </c>
      <c r="B255" s="45" t="n">
        <v>36682</v>
      </c>
      <c r="C255" s="26" t="s">
        <v>9</v>
      </c>
      <c r="D255" s="0" t="n">
        <v>2000</v>
      </c>
      <c r="E255" s="26" t="n">
        <v>1321</v>
      </c>
      <c r="F255" s="26" t="s">
        <v>168</v>
      </c>
      <c r="G255" s="26" t="s">
        <v>222</v>
      </c>
      <c r="H255" s="26" t="s">
        <v>19</v>
      </c>
      <c r="I255" s="26" t="s">
        <v>223</v>
      </c>
      <c r="J255" s="26" t="n">
        <v>-45.22</v>
      </c>
      <c r="K255" s="26"/>
      <c r="L255" s="0" t="str">
        <f aca="false">IF(H255="Personal","Personal","Operating")</f>
        <v>Operating</v>
      </c>
      <c r="M255" s="0" t="s">
        <v>315</v>
      </c>
    </row>
    <row r="256" customFormat="false" ht="12.75" hidden="false" customHeight="false" outlineLevel="0" collapsed="false">
      <c r="A256" s="0" t="n">
        <v>35599</v>
      </c>
      <c r="B256" s="44" t="n">
        <v>36683</v>
      </c>
      <c r="C256" s="0" t="s">
        <v>9</v>
      </c>
      <c r="D256" s="0" t="n">
        <v>2000</v>
      </c>
      <c r="E256" s="0" t="n">
        <v>1322</v>
      </c>
      <c r="F256" s="0" t="s">
        <v>171</v>
      </c>
      <c r="G256" s="0" t="s">
        <v>172</v>
      </c>
      <c r="H256" s="0" t="s">
        <v>19</v>
      </c>
      <c r="I256" s="0" t="s">
        <v>170</v>
      </c>
      <c r="J256" s="0" t="n">
        <v>-2.65</v>
      </c>
      <c r="L256" s="0" t="str">
        <f aca="false">IF(H256="Personal","Personal","Operating")</f>
        <v>Operating</v>
      </c>
    </row>
    <row r="257" customFormat="false" ht="12.75" hidden="false" customHeight="false" outlineLevel="0" collapsed="false">
      <c r="A257" s="0" t="n">
        <v>35599</v>
      </c>
      <c r="B257" s="44" t="n">
        <v>36683</v>
      </c>
      <c r="C257" s="0" t="s">
        <v>9</v>
      </c>
      <c r="D257" s="0" t="n">
        <v>2000</v>
      </c>
      <c r="E257" s="0" t="n">
        <v>1323</v>
      </c>
      <c r="F257" s="0" t="s">
        <v>229</v>
      </c>
      <c r="G257" s="0" t="s">
        <v>317</v>
      </c>
      <c r="H257" s="0" t="s">
        <v>19</v>
      </c>
      <c r="I257" s="0" t="s">
        <v>250</v>
      </c>
      <c r="J257" s="0" t="n">
        <v>-76.48</v>
      </c>
      <c r="L257" s="0" t="str">
        <f aca="false">IF(H257="Personal","Personal","Operating")</f>
        <v>Operating</v>
      </c>
      <c r="M257" s="0" t="s">
        <v>315</v>
      </c>
    </row>
    <row r="258" customFormat="false" ht="12.75" hidden="false" customHeight="false" outlineLevel="0" collapsed="false">
      <c r="A258" s="0" t="n">
        <v>35599</v>
      </c>
      <c r="B258" s="45" t="n">
        <v>36685</v>
      </c>
      <c r="C258" s="26" t="s">
        <v>9</v>
      </c>
      <c r="D258" s="0" t="n">
        <v>2000</v>
      </c>
      <c r="E258" s="26" t="n">
        <v>1324</v>
      </c>
      <c r="F258" s="26" t="s">
        <v>168</v>
      </c>
      <c r="G258" s="26" t="s">
        <v>316</v>
      </c>
      <c r="H258" s="26" t="s">
        <v>19</v>
      </c>
      <c r="I258" s="26" t="s">
        <v>279</v>
      </c>
      <c r="J258" s="26" t="n">
        <v>-111</v>
      </c>
      <c r="K258" s="26"/>
      <c r="L258" s="0" t="str">
        <f aca="false">IF(H258="Personal","Personal","Operating")</f>
        <v>Operating</v>
      </c>
      <c r="M258" s="0" t="s">
        <v>315</v>
      </c>
    </row>
    <row r="259" customFormat="false" ht="12.75" hidden="false" customHeight="false" outlineLevel="0" collapsed="false">
      <c r="A259" s="0" t="n">
        <v>35599</v>
      </c>
      <c r="B259" s="44" t="n">
        <v>36685</v>
      </c>
      <c r="C259" s="0" t="s">
        <v>9</v>
      </c>
      <c r="D259" s="0" t="n">
        <v>2000</v>
      </c>
      <c r="E259" s="0" t="n">
        <v>1325</v>
      </c>
      <c r="F259" s="0" t="s">
        <v>318</v>
      </c>
      <c r="G259" s="0" t="s">
        <v>316</v>
      </c>
      <c r="H259" s="0" t="s">
        <v>19</v>
      </c>
      <c r="I259" s="0" t="s">
        <v>279</v>
      </c>
      <c r="J259" s="0" t="n">
        <v>-42.04</v>
      </c>
      <c r="L259" s="0" t="str">
        <f aca="false">IF(H259="Personal","Personal","Operating")</f>
        <v>Operating</v>
      </c>
      <c r="M259" s="0" t="s">
        <v>315</v>
      </c>
    </row>
    <row r="260" customFormat="false" ht="12.75" hidden="false" customHeight="false" outlineLevel="0" collapsed="false">
      <c r="A260" s="0" t="n">
        <v>35599</v>
      </c>
      <c r="B260" s="44" t="n">
        <v>36686</v>
      </c>
      <c r="C260" s="0" t="s">
        <v>9</v>
      </c>
      <c r="D260" s="0" t="n">
        <v>2000</v>
      </c>
      <c r="E260" s="0" t="n">
        <v>1326</v>
      </c>
      <c r="F260" s="0" t="s">
        <v>182</v>
      </c>
      <c r="G260" s="0" t="s">
        <v>319</v>
      </c>
      <c r="H260" s="0" t="s">
        <v>18</v>
      </c>
      <c r="I260" s="0" t="s">
        <v>183</v>
      </c>
      <c r="J260" s="0" t="n">
        <v>-280</v>
      </c>
      <c r="L260" s="0" t="str">
        <f aca="false">IF(H260="Personal","Personal","Operating")</f>
        <v>Operating</v>
      </c>
    </row>
    <row r="261" customFormat="false" ht="12.75" hidden="false" customHeight="false" outlineLevel="0" collapsed="false">
      <c r="A261" s="0" t="n">
        <v>35599</v>
      </c>
      <c r="B261" s="44" t="n">
        <v>36686</v>
      </c>
      <c r="C261" s="0" t="s">
        <v>9</v>
      </c>
      <c r="D261" s="0" t="n">
        <v>2000</v>
      </c>
      <c r="E261" s="0" t="n">
        <v>1326</v>
      </c>
      <c r="F261" s="0" t="s">
        <v>182</v>
      </c>
      <c r="G261" s="0" t="s">
        <v>319</v>
      </c>
      <c r="H261" s="0" t="s">
        <v>18</v>
      </c>
      <c r="I261" s="0" t="s">
        <v>183</v>
      </c>
      <c r="J261" s="0" t="n">
        <v>-80</v>
      </c>
      <c r="L261" s="0" t="s">
        <v>208</v>
      </c>
    </row>
    <row r="262" customFormat="false" ht="12.75" hidden="false" customHeight="false" outlineLevel="0" collapsed="false">
      <c r="A262" s="0" t="n">
        <v>35599</v>
      </c>
      <c r="B262" s="44" t="n">
        <v>36686</v>
      </c>
      <c r="C262" s="0" t="s">
        <v>9</v>
      </c>
      <c r="D262" s="0" t="n">
        <v>2000</v>
      </c>
      <c r="E262" s="0" t="n">
        <v>1327</v>
      </c>
      <c r="F262" s="0" t="s">
        <v>293</v>
      </c>
      <c r="G262" s="0" t="s">
        <v>319</v>
      </c>
      <c r="H262" s="0" t="s">
        <v>18</v>
      </c>
      <c r="I262" s="0" t="s">
        <v>156</v>
      </c>
      <c r="J262" s="0" t="n">
        <v>-240</v>
      </c>
      <c r="L262" s="0" t="str">
        <f aca="false">IF(H262="Personal","Personal","Operating")</f>
        <v>Operating</v>
      </c>
    </row>
    <row r="263" customFormat="false" ht="12.75" hidden="false" customHeight="false" outlineLevel="0" collapsed="false">
      <c r="A263" s="0" t="n">
        <v>35599</v>
      </c>
      <c r="B263" s="44" t="n">
        <v>36685</v>
      </c>
      <c r="C263" s="0" t="s">
        <v>9</v>
      </c>
      <c r="D263" s="0" t="n">
        <v>2000</v>
      </c>
      <c r="E263" s="0" t="n">
        <v>1328</v>
      </c>
      <c r="F263" s="0" t="s">
        <v>186</v>
      </c>
      <c r="G263" s="0" t="s">
        <v>320</v>
      </c>
      <c r="H263" s="0" t="s">
        <v>17</v>
      </c>
      <c r="I263" s="0" t="s">
        <v>187</v>
      </c>
      <c r="J263" s="0" t="n">
        <v>-177.79</v>
      </c>
      <c r="L263" s="0" t="str">
        <f aca="false">IF(H263="Personal","Personal","Operating")</f>
        <v>Operating</v>
      </c>
    </row>
    <row r="264" customFormat="false" ht="12.75" hidden="false" customHeight="false" outlineLevel="0" collapsed="false">
      <c r="A264" s="0" t="n">
        <v>35599</v>
      </c>
      <c r="B264" s="44" t="n">
        <v>36689</v>
      </c>
      <c r="C264" s="0" t="s">
        <v>9</v>
      </c>
      <c r="D264" s="0" t="n">
        <v>2000</v>
      </c>
      <c r="E264" s="0" t="n">
        <v>1329</v>
      </c>
      <c r="F264" s="0" t="s">
        <v>229</v>
      </c>
      <c r="G264" s="0" t="s">
        <v>250</v>
      </c>
      <c r="H264" s="0" t="s">
        <v>19</v>
      </c>
      <c r="I264" s="0" t="s">
        <v>250</v>
      </c>
      <c r="J264" s="0" t="n">
        <v>-25.96</v>
      </c>
      <c r="L264" s="0" t="str">
        <f aca="false">IF(H264="Personal","Personal","Operating")</f>
        <v>Operating</v>
      </c>
    </row>
    <row r="265" customFormat="false" ht="12.75" hidden="false" customHeight="false" outlineLevel="0" collapsed="false">
      <c r="A265" s="0" t="n">
        <v>35599</v>
      </c>
      <c r="B265" s="45" t="n">
        <v>36690</v>
      </c>
      <c r="C265" s="26" t="s">
        <v>9</v>
      </c>
      <c r="D265" s="0" t="n">
        <v>2000</v>
      </c>
      <c r="E265" s="26" t="n">
        <v>1330</v>
      </c>
      <c r="F265" s="0" t="s">
        <v>205</v>
      </c>
      <c r="G265" s="26" t="s">
        <v>321</v>
      </c>
      <c r="H265" s="26" t="s">
        <v>19</v>
      </c>
      <c r="I265" s="26" t="s">
        <v>207</v>
      </c>
      <c r="J265" s="26" t="n">
        <v>-1055.34</v>
      </c>
      <c r="K265" s="26"/>
      <c r="L265" s="0" t="s">
        <v>208</v>
      </c>
    </row>
    <row r="266" customFormat="false" ht="12.75" hidden="false" customHeight="false" outlineLevel="0" collapsed="false">
      <c r="A266" s="0" t="n">
        <v>35599</v>
      </c>
      <c r="B266" s="44" t="n">
        <v>36691</v>
      </c>
      <c r="C266" s="0" t="s">
        <v>9</v>
      </c>
      <c r="D266" s="0" t="n">
        <v>2000</v>
      </c>
      <c r="E266" s="0" t="n">
        <v>1331</v>
      </c>
      <c r="F266" s="0" t="s">
        <v>277</v>
      </c>
      <c r="G266" s="0" t="s">
        <v>322</v>
      </c>
      <c r="H266" s="0" t="s">
        <v>19</v>
      </c>
      <c r="I266" s="0" t="s">
        <v>279</v>
      </c>
      <c r="J266" s="0" t="n">
        <v>-85</v>
      </c>
      <c r="L266" s="0" t="str">
        <f aca="false">IF(H266="Personal","Personal","Operating")</f>
        <v>Operating</v>
      </c>
      <c r="M266" s="0" t="s">
        <v>315</v>
      </c>
    </row>
    <row r="267" customFormat="false" ht="12.75" hidden="false" customHeight="false" outlineLevel="0" collapsed="false">
      <c r="A267" s="0" t="n">
        <v>35599</v>
      </c>
      <c r="B267" s="45" t="n">
        <v>36692</v>
      </c>
      <c r="C267" s="26" t="s">
        <v>9</v>
      </c>
      <c r="D267" s="0" t="n">
        <v>2000</v>
      </c>
      <c r="E267" s="26" t="n">
        <v>1332</v>
      </c>
      <c r="F267" s="26" t="s">
        <v>168</v>
      </c>
      <c r="G267" s="26" t="s">
        <v>323</v>
      </c>
      <c r="H267" s="26" t="s">
        <v>19</v>
      </c>
      <c r="I267" s="26" t="s">
        <v>207</v>
      </c>
      <c r="J267" s="26" t="n">
        <v>-171.44</v>
      </c>
      <c r="K267" s="26" t="n">
        <v>23</v>
      </c>
      <c r="L267" s="0" t="s">
        <v>208</v>
      </c>
    </row>
    <row r="268" customFormat="false" ht="12.75" hidden="false" customHeight="false" outlineLevel="0" collapsed="false">
      <c r="A268" s="0" t="n">
        <v>35599</v>
      </c>
      <c r="B268" s="44" t="n">
        <v>36693</v>
      </c>
      <c r="C268" s="0" t="s">
        <v>9</v>
      </c>
      <c r="D268" s="0" t="n">
        <v>2000</v>
      </c>
      <c r="E268" s="0" t="n">
        <v>1333</v>
      </c>
      <c r="F268" s="0" t="s">
        <v>293</v>
      </c>
      <c r="G268" s="0" t="s">
        <v>324</v>
      </c>
      <c r="H268" s="0" t="s">
        <v>18</v>
      </c>
      <c r="I268" s="0" t="s">
        <v>156</v>
      </c>
      <c r="J268" s="0" t="n">
        <v>-240</v>
      </c>
      <c r="L268" s="0" t="str">
        <f aca="false">IF(H268="Personal","Personal","Operating")</f>
        <v>Operating</v>
      </c>
    </row>
    <row r="269" customFormat="false" ht="12.75" hidden="false" customHeight="false" outlineLevel="0" collapsed="false">
      <c r="A269" s="0" t="n">
        <v>35599</v>
      </c>
      <c r="B269" s="44" t="n">
        <v>36692</v>
      </c>
      <c r="C269" s="0" t="s">
        <v>9</v>
      </c>
      <c r="D269" s="0" t="n">
        <v>2000</v>
      </c>
      <c r="E269" s="0" t="n">
        <v>1334</v>
      </c>
      <c r="F269" s="0" t="s">
        <v>229</v>
      </c>
      <c r="G269" s="0" t="s">
        <v>325</v>
      </c>
      <c r="H269" s="0" t="s">
        <v>19</v>
      </c>
      <c r="I269" s="0" t="s">
        <v>250</v>
      </c>
      <c r="J269" s="0" t="n">
        <v>-8.12</v>
      </c>
      <c r="L269" s="0" t="str">
        <f aca="false">IF(H269="Personal","Personal","Operating")</f>
        <v>Operating</v>
      </c>
    </row>
    <row r="270" customFormat="false" ht="12.75" hidden="false" customHeight="false" outlineLevel="0" collapsed="false">
      <c r="A270" s="0" t="n">
        <v>35599</v>
      </c>
      <c r="B270" s="44" t="n">
        <v>36693</v>
      </c>
      <c r="C270" s="0" t="s">
        <v>9</v>
      </c>
      <c r="D270" s="0" t="n">
        <v>2000</v>
      </c>
      <c r="E270" s="0" t="n">
        <v>1335</v>
      </c>
      <c r="F270" s="0" t="s">
        <v>182</v>
      </c>
      <c r="G270" s="0" t="s">
        <v>324</v>
      </c>
      <c r="H270" s="0" t="s">
        <v>18</v>
      </c>
      <c r="I270" s="0" t="s">
        <v>183</v>
      </c>
      <c r="J270" s="0" t="n">
        <v>-280</v>
      </c>
      <c r="L270" s="0" t="str">
        <f aca="false">IF(H270="Personal","Personal","Operating")</f>
        <v>Operating</v>
      </c>
    </row>
    <row r="271" customFormat="false" ht="12.75" hidden="false" customHeight="false" outlineLevel="0" collapsed="false">
      <c r="A271" s="0" t="n">
        <v>35599</v>
      </c>
      <c r="B271" s="44" t="n">
        <v>36693</v>
      </c>
      <c r="C271" s="0" t="s">
        <v>9</v>
      </c>
      <c r="D271" s="0" t="n">
        <v>2000</v>
      </c>
      <c r="E271" s="0" t="n">
        <v>1336</v>
      </c>
      <c r="F271" s="0" t="s">
        <v>182</v>
      </c>
      <c r="G271" s="0" t="s">
        <v>326</v>
      </c>
      <c r="H271" s="0" t="s">
        <v>18</v>
      </c>
      <c r="I271" s="0" t="s">
        <v>183</v>
      </c>
      <c r="J271" s="0" t="n">
        <v>-400</v>
      </c>
      <c r="L271" s="0" t="str">
        <f aca="false">IF(H271="Personal","Personal","Operating")</f>
        <v>Operating</v>
      </c>
    </row>
    <row r="272" customFormat="false" ht="12.75" hidden="false" customHeight="false" outlineLevel="0" collapsed="false">
      <c r="A272" s="0" t="n">
        <v>35599</v>
      </c>
      <c r="B272" s="45" t="n">
        <v>36694</v>
      </c>
      <c r="C272" s="26" t="s">
        <v>9</v>
      </c>
      <c r="D272" s="0" t="n">
        <v>2000</v>
      </c>
      <c r="E272" s="26" t="n">
        <v>1337</v>
      </c>
      <c r="F272" s="26" t="s">
        <v>243</v>
      </c>
      <c r="G272" s="26" t="s">
        <v>276</v>
      </c>
      <c r="H272" s="26" t="s">
        <v>127</v>
      </c>
      <c r="I272" s="26" t="s">
        <v>150</v>
      </c>
      <c r="J272" s="26" t="n">
        <v>-10.75</v>
      </c>
      <c r="K272" s="26"/>
      <c r="L272" s="0" t="str">
        <f aca="false">IF(H272="Personal","Personal","Operating")</f>
        <v>Personal</v>
      </c>
      <c r="M272" s="26"/>
      <c r="N272" s="26"/>
    </row>
    <row r="273" customFormat="false" ht="12.75" hidden="false" customHeight="false" outlineLevel="0" collapsed="false">
      <c r="A273" s="0" t="n">
        <v>35599</v>
      </c>
      <c r="B273" s="44" t="n">
        <v>36697</v>
      </c>
      <c r="C273" s="0" t="s">
        <v>9</v>
      </c>
      <c r="D273" s="0" t="n">
        <v>2000</v>
      </c>
      <c r="E273" s="0" t="n">
        <v>1338</v>
      </c>
      <c r="F273" s="0" t="s">
        <v>318</v>
      </c>
      <c r="G273" s="0" t="s">
        <v>316</v>
      </c>
      <c r="H273" s="0" t="s">
        <v>19</v>
      </c>
      <c r="I273" s="0" t="s">
        <v>279</v>
      </c>
      <c r="J273" s="0" t="n">
        <v>-63.71</v>
      </c>
      <c r="L273" s="0" t="str">
        <f aca="false">IF(H273="Personal","Personal","Operating")</f>
        <v>Operating</v>
      </c>
    </row>
    <row r="274" customFormat="false" ht="12.75" hidden="false" customHeight="false" outlineLevel="0" collapsed="false">
      <c r="A274" s="0" t="n">
        <v>35599</v>
      </c>
      <c r="B274" s="45" t="n">
        <v>36697</v>
      </c>
      <c r="C274" s="26" t="s">
        <v>9</v>
      </c>
      <c r="D274" s="0" t="n">
        <v>2000</v>
      </c>
      <c r="E274" s="26" t="n">
        <v>1339</v>
      </c>
      <c r="F274" s="26" t="s">
        <v>168</v>
      </c>
      <c r="G274" s="26" t="s">
        <v>327</v>
      </c>
      <c r="H274" s="26" t="s">
        <v>19</v>
      </c>
      <c r="I274" s="26" t="s">
        <v>170</v>
      </c>
      <c r="J274" s="26" t="n">
        <v>-81.32</v>
      </c>
      <c r="K274" s="26"/>
      <c r="L274" s="0" t="str">
        <f aca="false">IF(H274="Personal","Personal","Operating")</f>
        <v>Operating</v>
      </c>
      <c r="M274" s="0" t="s">
        <v>315</v>
      </c>
    </row>
    <row r="275" customFormat="false" ht="12.75" hidden="false" customHeight="false" outlineLevel="0" collapsed="false">
      <c r="A275" s="0" t="n">
        <v>35599</v>
      </c>
      <c r="B275" s="45" t="n">
        <v>36697</v>
      </c>
      <c r="C275" s="26" t="s">
        <v>9</v>
      </c>
      <c r="D275" s="0" t="n">
        <v>2000</v>
      </c>
      <c r="E275" s="26" t="n">
        <v>1340</v>
      </c>
      <c r="F275" s="26" t="s">
        <v>168</v>
      </c>
      <c r="G275" s="26" t="s">
        <v>328</v>
      </c>
      <c r="H275" s="26" t="s">
        <v>19</v>
      </c>
      <c r="I275" s="26" t="s">
        <v>279</v>
      </c>
      <c r="J275" s="26" t="n">
        <v>-31.33</v>
      </c>
      <c r="K275" s="26"/>
      <c r="L275" s="0" t="str">
        <f aca="false">IF(H275="Personal","Personal","Operating")</f>
        <v>Operating</v>
      </c>
      <c r="M275" s="26" t="s">
        <v>315</v>
      </c>
      <c r="N275" s="26"/>
    </row>
    <row r="276" customFormat="false" ht="12.75" hidden="false" customHeight="false" outlineLevel="0" collapsed="false">
      <c r="A276" s="0" t="n">
        <v>35599</v>
      </c>
      <c r="B276" s="45" t="n">
        <v>36698</v>
      </c>
      <c r="C276" s="26" t="s">
        <v>9</v>
      </c>
      <c r="D276" s="0" t="n">
        <v>2000</v>
      </c>
      <c r="E276" s="26" t="n">
        <v>1341</v>
      </c>
      <c r="F276" s="26" t="s">
        <v>168</v>
      </c>
      <c r="G276" s="26" t="s">
        <v>329</v>
      </c>
      <c r="H276" s="26" t="s">
        <v>19</v>
      </c>
      <c r="I276" s="26" t="s">
        <v>207</v>
      </c>
      <c r="J276" s="26" t="n">
        <v>-174.31</v>
      </c>
      <c r="K276" s="26"/>
      <c r="L276" s="0" t="s">
        <v>208</v>
      </c>
      <c r="M276" s="26" t="s">
        <v>315</v>
      </c>
    </row>
    <row r="277" customFormat="false" ht="12.75" hidden="false" customHeight="false" outlineLevel="0" collapsed="false">
      <c r="A277" s="0" t="n">
        <v>35599</v>
      </c>
      <c r="B277" s="45" t="n">
        <v>36698</v>
      </c>
      <c r="C277" s="26" t="s">
        <v>9</v>
      </c>
      <c r="D277" s="0" t="n">
        <v>2000</v>
      </c>
      <c r="E277" s="26" t="n">
        <v>1341</v>
      </c>
      <c r="F277" s="26" t="s">
        <v>168</v>
      </c>
      <c r="G277" s="26" t="s">
        <v>330</v>
      </c>
      <c r="H277" s="26" t="s">
        <v>19</v>
      </c>
      <c r="I277" s="26" t="s">
        <v>170</v>
      </c>
      <c r="J277" s="26" t="n">
        <v>30</v>
      </c>
      <c r="K277" s="26"/>
      <c r="L277" s="0" t="str">
        <f aca="false">IF(H277="Personal","Personal","Operating")</f>
        <v>Operating</v>
      </c>
      <c r="M277" s="26"/>
    </row>
    <row r="278" customFormat="false" ht="12.75" hidden="false" customHeight="false" outlineLevel="0" collapsed="false">
      <c r="A278" s="0" t="n">
        <v>35599</v>
      </c>
      <c r="B278" s="44" t="n">
        <v>36700</v>
      </c>
      <c r="C278" s="0" t="s">
        <v>9</v>
      </c>
      <c r="D278" s="0" t="n">
        <v>2000</v>
      </c>
      <c r="E278" s="0" t="n">
        <v>1342</v>
      </c>
      <c r="F278" s="0" t="s">
        <v>182</v>
      </c>
      <c r="G278" s="0" t="s">
        <v>331</v>
      </c>
      <c r="H278" s="0" t="s">
        <v>18</v>
      </c>
      <c r="I278" s="0" t="s">
        <v>183</v>
      </c>
      <c r="J278" s="0" t="n">
        <v>-280</v>
      </c>
      <c r="L278" s="0" t="str">
        <f aca="false">IF(H278="Personal","Personal","Operating")</f>
        <v>Operating</v>
      </c>
    </row>
    <row r="279" customFormat="false" ht="12.75" hidden="false" customHeight="false" outlineLevel="0" collapsed="false">
      <c r="A279" s="0" t="n">
        <v>35599</v>
      </c>
      <c r="B279" s="44" t="n">
        <v>36700</v>
      </c>
      <c r="C279" s="0" t="s">
        <v>9</v>
      </c>
      <c r="D279" s="0" t="n">
        <v>2000</v>
      </c>
      <c r="E279" s="0" t="n">
        <v>1343</v>
      </c>
      <c r="F279" s="0" t="s">
        <v>293</v>
      </c>
      <c r="G279" s="0" t="s">
        <v>331</v>
      </c>
      <c r="H279" s="0" t="s">
        <v>18</v>
      </c>
      <c r="I279" s="0" t="s">
        <v>156</v>
      </c>
      <c r="J279" s="0" t="n">
        <v>-272</v>
      </c>
      <c r="L279" s="0" t="str">
        <f aca="false">IF(H279="Personal","Personal","Operating")</f>
        <v>Operating</v>
      </c>
    </row>
    <row r="280" customFormat="false" ht="12.75" hidden="false" customHeight="false" outlineLevel="0" collapsed="false">
      <c r="A280" s="0" t="n">
        <v>35599</v>
      </c>
      <c r="B280" s="45" t="n">
        <v>36701</v>
      </c>
      <c r="C280" s="26" t="s">
        <v>9</v>
      </c>
      <c r="D280" s="0" t="n">
        <v>2000</v>
      </c>
      <c r="E280" s="26" t="n">
        <v>1344</v>
      </c>
      <c r="F280" s="26" t="s">
        <v>168</v>
      </c>
      <c r="G280" s="26" t="s">
        <v>332</v>
      </c>
      <c r="H280" s="26" t="s">
        <v>19</v>
      </c>
      <c r="I280" s="26" t="s">
        <v>170</v>
      </c>
      <c r="J280" s="26" t="n">
        <v>-6.31</v>
      </c>
      <c r="K280" s="26"/>
      <c r="L280" s="0" t="str">
        <f aca="false">IF(H280="Personal","Personal","Operating")</f>
        <v>Operating</v>
      </c>
      <c r="M280" s="0" t="s">
        <v>315</v>
      </c>
    </row>
    <row r="281" customFormat="false" ht="12.75" hidden="false" customHeight="false" outlineLevel="0" collapsed="false">
      <c r="A281" s="0" t="n">
        <v>35599</v>
      </c>
      <c r="B281" s="44" t="n">
        <v>36704</v>
      </c>
      <c r="C281" s="0" t="s">
        <v>9</v>
      </c>
      <c r="D281" s="0" t="n">
        <v>2000</v>
      </c>
      <c r="E281" s="0" t="n">
        <v>1345</v>
      </c>
      <c r="F281" s="0" t="s">
        <v>333</v>
      </c>
      <c r="G281" s="0" t="s">
        <v>159</v>
      </c>
      <c r="H281" s="0" t="s">
        <v>17</v>
      </c>
      <c r="I281" s="0" t="s">
        <v>159</v>
      </c>
      <c r="J281" s="0" t="n">
        <v>-175</v>
      </c>
      <c r="L281" s="0" t="str">
        <f aca="false">IF(H281="Personal","Personal","Operating")</f>
        <v>Operating</v>
      </c>
    </row>
    <row r="282" customFormat="false" ht="12.75" hidden="false" customHeight="false" outlineLevel="0" collapsed="false">
      <c r="A282" s="0" t="n">
        <v>35599</v>
      </c>
      <c r="B282" s="45" t="n">
        <v>36704</v>
      </c>
      <c r="C282" s="26" t="s">
        <v>9</v>
      </c>
      <c r="D282" s="0" t="n">
        <v>2000</v>
      </c>
      <c r="E282" s="26" t="n">
        <v>1346</v>
      </c>
      <c r="F282" s="26" t="s">
        <v>334</v>
      </c>
      <c r="G282" s="26" t="s">
        <v>335</v>
      </c>
      <c r="H282" s="26" t="s">
        <v>18</v>
      </c>
      <c r="I282" s="26" t="s">
        <v>156</v>
      </c>
      <c r="J282" s="26" t="n">
        <v>-35</v>
      </c>
      <c r="K282" s="26"/>
      <c r="L282" s="0" t="str">
        <f aca="false">IF(H282="Personal","Personal","Operating")</f>
        <v>Operating</v>
      </c>
      <c r="M282" s="26"/>
    </row>
    <row r="283" customFormat="false" ht="12.75" hidden="false" customHeight="false" outlineLevel="0" collapsed="false">
      <c r="A283" s="0" t="n">
        <v>35599</v>
      </c>
      <c r="B283" s="45" t="n">
        <v>36705</v>
      </c>
      <c r="C283" s="26" t="s">
        <v>9</v>
      </c>
      <c r="D283" s="0" t="n">
        <v>2000</v>
      </c>
      <c r="E283" s="26" t="n">
        <v>1347</v>
      </c>
      <c r="F283" s="26" t="s">
        <v>168</v>
      </c>
      <c r="G283" s="26" t="s">
        <v>222</v>
      </c>
      <c r="H283" s="26" t="s">
        <v>19</v>
      </c>
      <c r="I283" s="26" t="s">
        <v>223</v>
      </c>
      <c r="J283" s="26" t="n">
        <v>-19.92</v>
      </c>
      <c r="K283" s="26"/>
      <c r="L283" s="0" t="str">
        <f aca="false">IF(H283="Personal","Personal","Operating")</f>
        <v>Operating</v>
      </c>
      <c r="M283" s="0" t="s">
        <v>315</v>
      </c>
    </row>
    <row r="284" customFormat="false" ht="12.75" hidden="false" customHeight="false" outlineLevel="0" collapsed="false">
      <c r="A284" s="0" t="n">
        <v>35599</v>
      </c>
      <c r="B284" s="44" t="n">
        <v>36705</v>
      </c>
      <c r="C284" s="0" t="s">
        <v>9</v>
      </c>
      <c r="D284" s="0" t="n">
        <v>2000</v>
      </c>
      <c r="E284" s="0" t="n">
        <v>1348</v>
      </c>
      <c r="F284" s="0" t="s">
        <v>336</v>
      </c>
      <c r="G284" s="0" t="s">
        <v>337</v>
      </c>
      <c r="H284" s="0" t="s">
        <v>18</v>
      </c>
      <c r="I284" s="0" t="s">
        <v>156</v>
      </c>
      <c r="J284" s="0" t="n">
        <v>-40</v>
      </c>
      <c r="L284" s="0" t="str">
        <f aca="false">IF(H284="Personal","Personal","Operating")</f>
        <v>Operating</v>
      </c>
    </row>
    <row r="285" customFormat="false" ht="12.75" hidden="false" customHeight="false" outlineLevel="0" collapsed="false">
      <c r="A285" s="0" t="n">
        <v>35599</v>
      </c>
      <c r="B285" s="44" t="n">
        <v>36707</v>
      </c>
      <c r="C285" s="0" t="s">
        <v>9</v>
      </c>
      <c r="D285" s="0" t="n">
        <v>2000</v>
      </c>
      <c r="E285" s="0" t="n">
        <v>1355</v>
      </c>
      <c r="F285" s="0" t="s">
        <v>182</v>
      </c>
      <c r="G285" s="0" t="s">
        <v>338</v>
      </c>
      <c r="H285" s="0" t="s">
        <v>18</v>
      </c>
      <c r="I285" s="0" t="s">
        <v>183</v>
      </c>
      <c r="J285" s="0" t="n">
        <v>-160</v>
      </c>
      <c r="L285" s="0" t="s">
        <v>208</v>
      </c>
    </row>
    <row r="286" customFormat="false" ht="12.75" hidden="false" customHeight="false" outlineLevel="0" collapsed="false">
      <c r="A286" s="0" t="n">
        <v>35599</v>
      </c>
      <c r="B286" s="44" t="n">
        <v>36707</v>
      </c>
      <c r="C286" s="0" t="s">
        <v>9</v>
      </c>
      <c r="D286" s="0" t="n">
        <v>2000</v>
      </c>
      <c r="E286" s="0" t="n">
        <v>1355</v>
      </c>
      <c r="F286" s="0" t="s">
        <v>182</v>
      </c>
      <c r="G286" s="0" t="s">
        <v>338</v>
      </c>
      <c r="H286" s="0" t="s">
        <v>18</v>
      </c>
      <c r="I286" s="0" t="s">
        <v>183</v>
      </c>
      <c r="J286" s="0" t="n">
        <v>-280</v>
      </c>
      <c r="L286" s="0" t="str">
        <f aca="false">IF(H286="Personal","Personal","Operating")</f>
        <v>Operating</v>
      </c>
    </row>
    <row r="287" customFormat="false" ht="12.75" hidden="false" customHeight="false" outlineLevel="0" collapsed="false">
      <c r="A287" s="0" t="n">
        <v>35599</v>
      </c>
      <c r="B287" s="44" t="n">
        <v>36712</v>
      </c>
      <c r="C287" s="0" t="s">
        <v>10</v>
      </c>
      <c r="D287" s="0" t="n">
        <v>2000</v>
      </c>
      <c r="F287" s="0" t="s">
        <v>138</v>
      </c>
      <c r="G287" s="0" t="s">
        <v>339</v>
      </c>
      <c r="H287" s="0" t="s">
        <v>17</v>
      </c>
      <c r="I287" s="0" t="s">
        <v>138</v>
      </c>
      <c r="J287" s="0" t="n">
        <f aca="false">2665+2237+12.88+0.5</f>
        <v>4915.38</v>
      </c>
      <c r="L287" s="0" t="str">
        <f aca="false">IF(H287="Personal","Personal","Operating")</f>
        <v>Operating</v>
      </c>
    </row>
    <row r="288" customFormat="false" ht="12.75" hidden="false" customHeight="false" outlineLevel="0" collapsed="false">
      <c r="A288" s="0" t="n">
        <v>35599</v>
      </c>
      <c r="B288" s="44" t="n">
        <v>36719</v>
      </c>
      <c r="C288" s="0" t="s">
        <v>10</v>
      </c>
      <c r="D288" s="0" t="n">
        <v>2000</v>
      </c>
      <c r="F288" s="0" t="s">
        <v>138</v>
      </c>
      <c r="G288" s="0" t="s">
        <v>340</v>
      </c>
      <c r="H288" s="0" t="s">
        <v>17</v>
      </c>
      <c r="I288" s="0" t="s">
        <v>138</v>
      </c>
      <c r="J288" s="0" t="n">
        <f aca="false">2195.14+1983</f>
        <v>4178.14</v>
      </c>
      <c r="L288" s="0" t="str">
        <f aca="false">IF(H288="Personal","Personal","Operating")</f>
        <v>Operating</v>
      </c>
    </row>
    <row r="289" customFormat="false" ht="12.75" hidden="false" customHeight="false" outlineLevel="0" collapsed="false">
      <c r="A289" s="0" t="n">
        <v>35599</v>
      </c>
      <c r="B289" s="44" t="n">
        <v>36724</v>
      </c>
      <c r="C289" s="0" t="s">
        <v>10</v>
      </c>
      <c r="D289" s="0" t="n">
        <v>2000</v>
      </c>
      <c r="F289" s="0" t="s">
        <v>138</v>
      </c>
      <c r="G289" s="0" t="s">
        <v>341</v>
      </c>
      <c r="H289" s="0" t="s">
        <v>17</v>
      </c>
      <c r="I289" s="0" t="s">
        <v>138</v>
      </c>
      <c r="J289" s="0" t="n">
        <f aca="false">2394+865</f>
        <v>3259</v>
      </c>
      <c r="L289" s="0" t="str">
        <f aca="false">IF(H289="Personal","Personal","Operating")</f>
        <v>Operating</v>
      </c>
    </row>
    <row r="290" customFormat="false" ht="12.75" hidden="false" customHeight="false" outlineLevel="0" collapsed="false">
      <c r="A290" s="0" t="n">
        <v>35599</v>
      </c>
      <c r="B290" s="44" t="n">
        <v>36732</v>
      </c>
      <c r="C290" s="0" t="s">
        <v>10</v>
      </c>
      <c r="D290" s="0" t="n">
        <v>2000</v>
      </c>
      <c r="F290" s="0" t="s">
        <v>138</v>
      </c>
      <c r="G290" s="0" t="s">
        <v>342</v>
      </c>
      <c r="H290" s="0" t="s">
        <v>17</v>
      </c>
      <c r="I290" s="0" t="s">
        <v>138</v>
      </c>
      <c r="J290" s="0" t="n">
        <f aca="false">2500.6+2185+1060.22</f>
        <v>5745.82</v>
      </c>
      <c r="L290" s="0" t="str">
        <f aca="false">IF(H290="Personal","Personal","Operating")</f>
        <v>Operating</v>
      </c>
    </row>
    <row r="291" customFormat="false" ht="12.75" hidden="false" customHeight="false" outlineLevel="0" collapsed="false">
      <c r="A291" s="0" t="n">
        <v>35599</v>
      </c>
      <c r="B291" s="44" t="n">
        <v>36725</v>
      </c>
      <c r="C291" s="0" t="s">
        <v>10</v>
      </c>
      <c r="D291" s="0" t="n">
        <v>2000</v>
      </c>
      <c r="F291" s="0" t="s">
        <v>143</v>
      </c>
      <c r="G291" s="0" t="s">
        <v>343</v>
      </c>
      <c r="H291" s="0" t="s">
        <v>19</v>
      </c>
      <c r="I291" s="0" t="s">
        <v>170</v>
      </c>
      <c r="J291" s="0" t="n">
        <v>-69.48</v>
      </c>
      <c r="L291" s="0" t="str">
        <f aca="false">IF(H291="Personal","Personal","Operating")</f>
        <v>Operating</v>
      </c>
    </row>
    <row r="292" customFormat="false" ht="12.75" hidden="false" customHeight="false" outlineLevel="0" collapsed="false">
      <c r="A292" s="0" t="n">
        <v>35599</v>
      </c>
      <c r="B292" s="44" t="n">
        <v>36710</v>
      </c>
      <c r="C292" s="0" t="s">
        <v>10</v>
      </c>
      <c r="D292" s="0" t="n">
        <v>2000</v>
      </c>
      <c r="F292" s="0" t="s">
        <v>146</v>
      </c>
      <c r="G292" s="0" t="s">
        <v>344</v>
      </c>
      <c r="H292" s="0" t="s">
        <v>21</v>
      </c>
      <c r="I292" s="0" t="s">
        <v>148</v>
      </c>
      <c r="J292" s="0" t="n">
        <v>-3397.5</v>
      </c>
      <c r="L292" s="0" t="str">
        <f aca="false">IF(H292="Personal","Personal","Operating")</f>
        <v>Operating</v>
      </c>
    </row>
    <row r="293" customFormat="false" ht="12.75" hidden="false" customHeight="false" outlineLevel="0" collapsed="false">
      <c r="A293" s="0" t="n">
        <v>35599</v>
      </c>
      <c r="B293" s="44" t="n">
        <v>36714</v>
      </c>
      <c r="C293" s="0" t="s">
        <v>10</v>
      </c>
      <c r="D293" s="0" t="n">
        <v>2000</v>
      </c>
      <c r="F293" s="0" t="s">
        <v>149</v>
      </c>
      <c r="G293" s="0" t="s">
        <v>51</v>
      </c>
      <c r="H293" s="0" t="s">
        <v>21</v>
      </c>
      <c r="I293" s="0" t="s">
        <v>150</v>
      </c>
      <c r="J293" s="0" t="n">
        <v>-96.69</v>
      </c>
      <c r="L293" s="0" t="str">
        <f aca="false">IF(H293="Personal","Personal","Operating")</f>
        <v>Operating</v>
      </c>
    </row>
    <row r="294" customFormat="false" ht="12.75" hidden="false" customHeight="false" outlineLevel="0" collapsed="false">
      <c r="A294" s="0" t="n">
        <v>35599</v>
      </c>
      <c r="B294" s="44" t="n">
        <v>36717</v>
      </c>
      <c r="C294" s="0" t="s">
        <v>10</v>
      </c>
      <c r="D294" s="0" t="n">
        <v>2000</v>
      </c>
      <c r="F294" s="0" t="s">
        <v>191</v>
      </c>
      <c r="G294" s="0" t="s">
        <v>192</v>
      </c>
      <c r="H294" s="0" t="s">
        <v>126</v>
      </c>
      <c r="I294" s="0" t="s">
        <v>193</v>
      </c>
      <c r="J294" s="0" t="n">
        <v>-10000</v>
      </c>
      <c r="L294" s="0" t="s">
        <v>128</v>
      </c>
    </row>
    <row r="295" customFormat="false" ht="12.75" hidden="false" customHeight="false" outlineLevel="0" collapsed="false">
      <c r="A295" s="0" t="n">
        <v>35599</v>
      </c>
      <c r="B295" s="45" t="n">
        <v>36710</v>
      </c>
      <c r="C295" s="26" t="s">
        <v>10</v>
      </c>
      <c r="D295" s="0" t="n">
        <v>2000</v>
      </c>
      <c r="E295" s="26" t="n">
        <v>1349</v>
      </c>
      <c r="F295" s="26" t="s">
        <v>168</v>
      </c>
      <c r="G295" s="26" t="s">
        <v>345</v>
      </c>
      <c r="H295" s="26" t="s">
        <v>19</v>
      </c>
      <c r="I295" s="26" t="s">
        <v>279</v>
      </c>
      <c r="J295" s="26" t="n">
        <v>-17.38</v>
      </c>
      <c r="K295" s="26"/>
      <c r="L295" s="0" t="str">
        <f aca="false">IF(H295="Personal","Personal","Operating")</f>
        <v>Operating</v>
      </c>
      <c r="M295" s="0" t="s">
        <v>315</v>
      </c>
    </row>
    <row r="296" customFormat="false" ht="12.75" hidden="false" customHeight="false" outlineLevel="0" collapsed="false">
      <c r="A296" s="0" t="n">
        <v>35599</v>
      </c>
      <c r="B296" s="45" t="n">
        <v>36705</v>
      </c>
      <c r="C296" s="26" t="s">
        <v>10</v>
      </c>
      <c r="D296" s="0" t="n">
        <v>2000</v>
      </c>
      <c r="E296" s="26" t="n">
        <v>1350</v>
      </c>
      <c r="F296" s="26" t="s">
        <v>243</v>
      </c>
      <c r="G296" s="26" t="s">
        <v>276</v>
      </c>
      <c r="H296" s="26" t="s">
        <v>127</v>
      </c>
      <c r="I296" s="26" t="s">
        <v>150</v>
      </c>
      <c r="J296" s="26" t="n">
        <v>-11.07</v>
      </c>
      <c r="K296" s="26"/>
      <c r="L296" s="0" t="s">
        <v>127</v>
      </c>
      <c r="M296" s="0" t="s">
        <v>315</v>
      </c>
    </row>
    <row r="297" customFormat="false" ht="12.75" hidden="false" customHeight="false" outlineLevel="0" collapsed="false">
      <c r="A297" s="0" t="n">
        <v>35599</v>
      </c>
      <c r="B297" s="45" t="n">
        <v>36706</v>
      </c>
      <c r="C297" s="26" t="s">
        <v>10</v>
      </c>
      <c r="D297" s="0" t="n">
        <v>2000</v>
      </c>
      <c r="E297" s="26" t="n">
        <v>1351</v>
      </c>
      <c r="F297" s="26" t="s">
        <v>173</v>
      </c>
      <c r="G297" s="26" t="s">
        <v>346</v>
      </c>
      <c r="H297" s="26" t="s">
        <v>19</v>
      </c>
      <c r="I297" s="26" t="s">
        <v>170</v>
      </c>
      <c r="J297" s="26" t="n">
        <v>-151.5</v>
      </c>
      <c r="K297" s="26"/>
      <c r="L297" s="0" t="s">
        <v>208</v>
      </c>
      <c r="M297" s="0" t="s">
        <v>315</v>
      </c>
    </row>
    <row r="298" customFormat="false" ht="12.75" hidden="false" customHeight="false" outlineLevel="0" collapsed="false">
      <c r="A298" s="0" t="n">
        <v>35599</v>
      </c>
      <c r="B298" s="44" t="n">
        <v>36707</v>
      </c>
      <c r="C298" s="0" t="s">
        <v>10</v>
      </c>
      <c r="D298" s="0" t="n">
        <v>2000</v>
      </c>
      <c r="E298" s="0" t="n">
        <v>1352</v>
      </c>
      <c r="F298" s="0" t="s">
        <v>293</v>
      </c>
      <c r="G298" s="0" t="s">
        <v>338</v>
      </c>
      <c r="H298" s="0" t="s">
        <v>18</v>
      </c>
      <c r="I298" s="0" t="s">
        <v>156</v>
      </c>
      <c r="J298" s="0" t="n">
        <v>-250</v>
      </c>
      <c r="L298" s="0" t="str">
        <f aca="false">IF(H298="Personal","Personal","Operating")</f>
        <v>Operating</v>
      </c>
    </row>
    <row r="299" customFormat="false" ht="12.75" hidden="false" customHeight="false" outlineLevel="0" collapsed="false">
      <c r="A299" s="0" t="n">
        <v>35599</v>
      </c>
      <c r="B299" s="44" t="n">
        <v>36707</v>
      </c>
      <c r="C299" s="0" t="s">
        <v>10</v>
      </c>
      <c r="D299" s="0" t="n">
        <v>2000</v>
      </c>
      <c r="E299" s="0" t="n">
        <v>1352</v>
      </c>
      <c r="F299" s="0" t="s">
        <v>293</v>
      </c>
      <c r="G299" s="0" t="s">
        <v>347</v>
      </c>
      <c r="H299" s="0" t="s">
        <v>18</v>
      </c>
      <c r="I299" s="0" t="s">
        <v>156</v>
      </c>
      <c r="J299" s="0" t="n">
        <v>-54</v>
      </c>
      <c r="L299" s="0" t="s">
        <v>208</v>
      </c>
    </row>
    <row r="300" customFormat="false" ht="12.75" hidden="false" customHeight="false" outlineLevel="0" collapsed="false">
      <c r="A300" s="0" t="n">
        <v>35599</v>
      </c>
      <c r="B300" s="44" t="n">
        <v>36707</v>
      </c>
      <c r="C300" s="0" t="s">
        <v>10</v>
      </c>
      <c r="D300" s="0" t="n">
        <v>2000</v>
      </c>
      <c r="E300" s="0" t="n">
        <v>1356</v>
      </c>
      <c r="F300" s="0" t="s">
        <v>293</v>
      </c>
      <c r="G300" s="0" t="s">
        <v>348</v>
      </c>
      <c r="H300" s="0" t="s">
        <v>18</v>
      </c>
      <c r="I300" s="0" t="s">
        <v>156</v>
      </c>
      <c r="J300" s="0" t="n">
        <v>-50</v>
      </c>
      <c r="L300" s="0" t="str">
        <f aca="false">IF(H300="Personal","Personal","Operating")</f>
        <v>Operating</v>
      </c>
    </row>
    <row r="301" customFormat="false" ht="12.75" hidden="false" customHeight="false" outlineLevel="0" collapsed="false">
      <c r="A301" s="0" t="n">
        <v>35599</v>
      </c>
      <c r="B301" s="45" t="n">
        <v>36710</v>
      </c>
      <c r="C301" s="26" t="s">
        <v>10</v>
      </c>
      <c r="D301" s="0" t="n">
        <v>2000</v>
      </c>
      <c r="E301" s="26" t="n">
        <v>1357</v>
      </c>
      <c r="F301" s="26" t="s">
        <v>211</v>
      </c>
      <c r="G301" s="26" t="s">
        <v>320</v>
      </c>
      <c r="H301" s="26" t="s">
        <v>21</v>
      </c>
      <c r="I301" s="26" t="s">
        <v>167</v>
      </c>
      <c r="J301" s="26" t="n">
        <v>-17.08</v>
      </c>
      <c r="K301" s="26"/>
      <c r="L301" s="0" t="str">
        <f aca="false">IF(H301="Personal","Personal","Operating")</f>
        <v>Operating</v>
      </c>
      <c r="M301" s="0" t="s">
        <v>315</v>
      </c>
    </row>
    <row r="302" customFormat="false" ht="12.75" hidden="false" customHeight="false" outlineLevel="0" collapsed="false">
      <c r="A302" s="0" t="n">
        <v>35599</v>
      </c>
      <c r="B302" s="45" t="n">
        <v>36712</v>
      </c>
      <c r="C302" s="26" t="s">
        <v>10</v>
      </c>
      <c r="D302" s="0" t="n">
        <v>2000</v>
      </c>
      <c r="E302" s="26" t="n">
        <v>1358</v>
      </c>
      <c r="F302" s="26" t="s">
        <v>165</v>
      </c>
      <c r="G302" s="26" t="s">
        <v>320</v>
      </c>
      <c r="H302" s="26" t="s">
        <v>21</v>
      </c>
      <c r="I302" s="26" t="s">
        <v>167</v>
      </c>
      <c r="J302" s="26" t="n">
        <v>-147.07</v>
      </c>
      <c r="K302" s="26"/>
      <c r="L302" s="0" t="str">
        <f aca="false">IF(H302="Personal","Personal","Operating")</f>
        <v>Operating</v>
      </c>
      <c r="M302" s="0" t="s">
        <v>315</v>
      </c>
    </row>
    <row r="303" customFormat="false" ht="12.75" hidden="false" customHeight="false" outlineLevel="0" collapsed="false">
      <c r="A303" s="0" t="n">
        <v>35599</v>
      </c>
      <c r="B303" s="44" t="n">
        <v>36710</v>
      </c>
      <c r="C303" s="0" t="s">
        <v>10</v>
      </c>
      <c r="D303" s="0" t="n">
        <v>2000</v>
      </c>
      <c r="E303" s="0" t="n">
        <v>1359</v>
      </c>
      <c r="F303" s="0" t="s">
        <v>180</v>
      </c>
      <c r="G303" s="0" t="s">
        <v>320</v>
      </c>
      <c r="H303" s="0" t="s">
        <v>19</v>
      </c>
      <c r="I303" s="0" t="s">
        <v>153</v>
      </c>
      <c r="J303" s="0" t="n">
        <v>-500</v>
      </c>
      <c r="L303" s="0" t="s">
        <v>208</v>
      </c>
      <c r="M303" s="0" t="s">
        <v>315</v>
      </c>
    </row>
    <row r="304" customFormat="false" ht="12.75" hidden="false" customHeight="false" outlineLevel="0" collapsed="false">
      <c r="A304" s="0" t="n">
        <v>35599</v>
      </c>
      <c r="B304" s="44" t="n">
        <v>36710</v>
      </c>
      <c r="C304" s="0" t="s">
        <v>10</v>
      </c>
      <c r="D304" s="0" t="n">
        <v>2000</v>
      </c>
      <c r="E304" s="0" t="n">
        <v>1359</v>
      </c>
      <c r="F304" s="0" t="s">
        <v>180</v>
      </c>
      <c r="G304" s="0" t="s">
        <v>320</v>
      </c>
      <c r="H304" s="0" t="s">
        <v>19</v>
      </c>
      <c r="I304" s="0" t="s">
        <v>153</v>
      </c>
      <c r="J304" s="0" t="n">
        <v>-191.87</v>
      </c>
      <c r="L304" s="0" t="str">
        <f aca="false">IF(H304="Personal","Personal","Operating")</f>
        <v>Operating</v>
      </c>
      <c r="M304" s="0" t="s">
        <v>315</v>
      </c>
    </row>
    <row r="305" customFormat="false" ht="12.75" hidden="false" customHeight="false" outlineLevel="0" collapsed="false">
      <c r="A305" s="0" t="n">
        <v>35599</v>
      </c>
      <c r="B305" s="44" t="n">
        <v>36708</v>
      </c>
      <c r="C305" s="0" t="s">
        <v>10</v>
      </c>
      <c r="D305" s="0" t="n">
        <v>2000</v>
      </c>
      <c r="E305" s="0" t="n">
        <v>1360</v>
      </c>
      <c r="F305" s="0" t="s">
        <v>177</v>
      </c>
      <c r="G305" s="0" t="s">
        <v>320</v>
      </c>
      <c r="H305" s="0" t="s">
        <v>20</v>
      </c>
      <c r="I305" s="0" t="s">
        <v>179</v>
      </c>
      <c r="J305" s="0" t="n">
        <v>-47.41</v>
      </c>
      <c r="L305" s="0" t="str">
        <f aca="false">IF(H305="Personal","Personal","Operating")</f>
        <v>Operating</v>
      </c>
      <c r="M305" s="0" t="s">
        <v>315</v>
      </c>
    </row>
    <row r="306" customFormat="false" ht="12.75" hidden="false" customHeight="false" outlineLevel="0" collapsed="false">
      <c r="A306" s="0" t="n">
        <v>35599</v>
      </c>
      <c r="B306" s="44" t="n">
        <v>36710</v>
      </c>
      <c r="C306" s="0" t="s">
        <v>10</v>
      </c>
      <c r="D306" s="0" t="n">
        <v>2000</v>
      </c>
      <c r="E306" s="0" t="n">
        <v>1361</v>
      </c>
      <c r="F306" s="0" t="s">
        <v>262</v>
      </c>
      <c r="G306" s="0" t="s">
        <v>349</v>
      </c>
      <c r="H306" s="0" t="s">
        <v>19</v>
      </c>
      <c r="I306" s="0" t="s">
        <v>185</v>
      </c>
      <c r="J306" s="0" t="n">
        <v>-98.8</v>
      </c>
      <c r="L306" s="0" t="str">
        <f aca="false">IF(H306="Personal","Personal","Operating")</f>
        <v>Operating</v>
      </c>
      <c r="M306" s="0" t="s">
        <v>315</v>
      </c>
    </row>
    <row r="307" customFormat="false" ht="12.75" hidden="false" customHeight="false" outlineLevel="0" collapsed="false">
      <c r="A307" s="0" t="n">
        <v>35599</v>
      </c>
      <c r="B307" s="44" t="n">
        <v>36710</v>
      </c>
      <c r="C307" s="0" t="s">
        <v>10</v>
      </c>
      <c r="D307" s="0" t="n">
        <v>2000</v>
      </c>
      <c r="E307" s="0" t="n">
        <v>1362</v>
      </c>
      <c r="F307" s="0" t="s">
        <v>202</v>
      </c>
      <c r="G307" s="0" t="s">
        <v>350</v>
      </c>
      <c r="H307" s="0" t="s">
        <v>19</v>
      </c>
      <c r="I307" s="0" t="s">
        <v>351</v>
      </c>
      <c r="J307" s="0" t="n">
        <v>-168.89</v>
      </c>
      <c r="L307" s="0" t="s">
        <v>208</v>
      </c>
      <c r="M307" s="0" t="s">
        <v>315</v>
      </c>
    </row>
    <row r="308" customFormat="false" ht="12.75" hidden="false" customHeight="false" outlineLevel="0" collapsed="false">
      <c r="A308" s="0" t="n">
        <v>35599</v>
      </c>
      <c r="B308" s="44" t="n">
        <v>36712</v>
      </c>
      <c r="C308" s="0" t="s">
        <v>10</v>
      </c>
      <c r="D308" s="0" t="n">
        <v>2000</v>
      </c>
      <c r="E308" s="0" t="n">
        <v>1363</v>
      </c>
      <c r="F308" s="0" t="s">
        <v>352</v>
      </c>
      <c r="G308" s="0" t="s">
        <v>353</v>
      </c>
      <c r="H308" s="0" t="s">
        <v>19</v>
      </c>
      <c r="I308" s="0" t="s">
        <v>175</v>
      </c>
      <c r="J308" s="0" t="n">
        <v>-70.41</v>
      </c>
      <c r="L308" s="0" t="str">
        <f aca="false">IF(H308="Personal","Personal","Operating")</f>
        <v>Operating</v>
      </c>
    </row>
    <row r="309" customFormat="false" ht="12.75" hidden="false" customHeight="false" outlineLevel="0" collapsed="false">
      <c r="A309" s="0" t="n">
        <v>35599</v>
      </c>
      <c r="B309" s="44" t="n">
        <v>36713</v>
      </c>
      <c r="C309" s="0" t="s">
        <v>10</v>
      </c>
      <c r="D309" s="0" t="n">
        <v>2000</v>
      </c>
      <c r="E309" s="0" t="n">
        <v>1364</v>
      </c>
      <c r="F309" s="0" t="s">
        <v>160</v>
      </c>
      <c r="G309" s="0" t="s">
        <v>354</v>
      </c>
      <c r="H309" s="0" t="s">
        <v>19</v>
      </c>
      <c r="I309" s="0" t="s">
        <v>162</v>
      </c>
      <c r="J309" s="0" t="n">
        <v>-9.09</v>
      </c>
      <c r="L309" s="0" t="str">
        <f aca="false">IF(H309="Personal","Personal","Operating")</f>
        <v>Operating</v>
      </c>
    </row>
    <row r="310" customFormat="false" ht="12.75" hidden="false" customHeight="false" outlineLevel="0" collapsed="false">
      <c r="A310" s="0" t="n">
        <v>35599</v>
      </c>
      <c r="B310" s="44" t="n">
        <v>36714</v>
      </c>
      <c r="C310" s="0" t="s">
        <v>10</v>
      </c>
      <c r="D310" s="0" t="n">
        <v>2000</v>
      </c>
      <c r="E310" s="0" t="n">
        <v>1365</v>
      </c>
      <c r="F310" s="0" t="s">
        <v>182</v>
      </c>
      <c r="G310" s="0" t="s">
        <v>355</v>
      </c>
      <c r="H310" s="0" t="s">
        <v>18</v>
      </c>
      <c r="I310" s="0" t="s">
        <v>183</v>
      </c>
      <c r="J310" s="0" t="n">
        <v>-280</v>
      </c>
      <c r="L310" s="0" t="str">
        <f aca="false">IF(H310="Personal","Personal","Operating")</f>
        <v>Operating</v>
      </c>
    </row>
    <row r="311" customFormat="false" ht="12.75" hidden="false" customHeight="false" outlineLevel="0" collapsed="false">
      <c r="A311" s="0" t="n">
        <v>35599</v>
      </c>
      <c r="B311" s="44" t="n">
        <v>36714</v>
      </c>
      <c r="C311" s="0" t="s">
        <v>10</v>
      </c>
      <c r="D311" s="0" t="n">
        <v>2000</v>
      </c>
      <c r="E311" s="0" t="n">
        <v>1366</v>
      </c>
      <c r="F311" s="0" t="s">
        <v>293</v>
      </c>
      <c r="G311" s="0" t="s">
        <v>355</v>
      </c>
      <c r="H311" s="0" t="s">
        <v>18</v>
      </c>
      <c r="I311" s="0" t="s">
        <v>156</v>
      </c>
      <c r="J311" s="0" t="n">
        <v>-250</v>
      </c>
      <c r="L311" s="0" t="str">
        <f aca="false">IF(H311="Personal","Personal","Operating")</f>
        <v>Operating</v>
      </c>
    </row>
    <row r="312" customFormat="false" ht="12.75" hidden="false" customHeight="false" outlineLevel="0" collapsed="false">
      <c r="A312" s="0" t="n">
        <v>35599</v>
      </c>
      <c r="B312" s="45" t="n">
        <v>36717</v>
      </c>
      <c r="C312" s="26" t="s">
        <v>10</v>
      </c>
      <c r="D312" s="0" t="n">
        <v>2000</v>
      </c>
      <c r="E312" s="26" t="n">
        <v>1367</v>
      </c>
      <c r="F312" s="26" t="s">
        <v>243</v>
      </c>
      <c r="G312" s="26" t="s">
        <v>276</v>
      </c>
      <c r="H312" s="26" t="s">
        <v>127</v>
      </c>
      <c r="I312" s="26" t="s">
        <v>150</v>
      </c>
      <c r="J312" s="26" t="n">
        <v>-10</v>
      </c>
      <c r="K312" s="26"/>
      <c r="L312" s="0" t="str">
        <f aca="false">IF(H312="Personal","Personal","Operating")</f>
        <v>Personal</v>
      </c>
      <c r="M312" s="0" t="s">
        <v>315</v>
      </c>
    </row>
    <row r="313" customFormat="false" ht="12.75" hidden="false" customHeight="false" outlineLevel="0" collapsed="false">
      <c r="A313" s="0" t="n">
        <v>35599</v>
      </c>
      <c r="B313" s="44" t="n">
        <v>36717</v>
      </c>
      <c r="C313" s="0" t="s">
        <v>10</v>
      </c>
      <c r="D313" s="0" t="n">
        <v>2000</v>
      </c>
      <c r="E313" s="0" t="n">
        <v>1368</v>
      </c>
      <c r="F313" s="0" t="s">
        <v>168</v>
      </c>
      <c r="G313" s="0" t="s">
        <v>329</v>
      </c>
      <c r="H313" s="0" t="s">
        <v>19</v>
      </c>
      <c r="I313" s="0" t="s">
        <v>207</v>
      </c>
      <c r="J313" s="0" t="n">
        <v>-166.71</v>
      </c>
      <c r="L313" s="0" t="s">
        <v>208</v>
      </c>
    </row>
    <row r="314" customFormat="false" ht="12.75" hidden="false" customHeight="false" outlineLevel="0" collapsed="false">
      <c r="A314" s="0" t="n">
        <v>35599</v>
      </c>
      <c r="B314" s="45" t="n">
        <v>36717</v>
      </c>
      <c r="C314" s="26" t="s">
        <v>10</v>
      </c>
      <c r="D314" s="0" t="n">
        <v>2000</v>
      </c>
      <c r="E314" s="26" t="n">
        <v>1369</v>
      </c>
      <c r="F314" s="26" t="s">
        <v>293</v>
      </c>
      <c r="G314" s="26" t="s">
        <v>356</v>
      </c>
      <c r="H314" s="26" t="s">
        <v>18</v>
      </c>
      <c r="I314" s="26" t="s">
        <v>156</v>
      </c>
      <c r="J314" s="26" t="n">
        <v>-25</v>
      </c>
      <c r="K314" s="26"/>
      <c r="L314" s="0" t="str">
        <f aca="false">IF(H314="Personal","Personal","Operating")</f>
        <v>Operating</v>
      </c>
    </row>
    <row r="315" customFormat="false" ht="12.75" hidden="false" customHeight="false" outlineLevel="0" collapsed="false">
      <c r="A315" s="0" t="n">
        <v>35599</v>
      </c>
      <c r="B315" s="45" t="n">
        <v>36717</v>
      </c>
      <c r="C315" s="26" t="s">
        <v>10</v>
      </c>
      <c r="D315" s="0" t="n">
        <v>2000</v>
      </c>
      <c r="E315" s="26" t="n">
        <v>1370</v>
      </c>
      <c r="F315" s="26" t="s">
        <v>293</v>
      </c>
      <c r="G315" s="26" t="s">
        <v>356</v>
      </c>
      <c r="H315" s="26" t="s">
        <v>18</v>
      </c>
      <c r="I315" s="26" t="s">
        <v>156</v>
      </c>
      <c r="J315" s="26" t="n">
        <v>-25</v>
      </c>
      <c r="K315" s="26"/>
      <c r="L315" s="0" t="str">
        <f aca="false">IF(H315="Personal","Personal","Operating")</f>
        <v>Operating</v>
      </c>
    </row>
    <row r="316" customFormat="false" ht="12.75" hidden="false" customHeight="false" outlineLevel="0" collapsed="false">
      <c r="A316" s="0" t="n">
        <v>35599</v>
      </c>
      <c r="B316" s="44" t="n">
        <v>36718</v>
      </c>
      <c r="C316" s="0" t="s">
        <v>10</v>
      </c>
      <c r="D316" s="0" t="n">
        <v>2000</v>
      </c>
      <c r="E316" s="0" t="n">
        <v>1371</v>
      </c>
      <c r="F316" s="0" t="s">
        <v>229</v>
      </c>
      <c r="G316" s="0" t="s">
        <v>357</v>
      </c>
      <c r="H316" s="0" t="s">
        <v>19</v>
      </c>
      <c r="I316" s="0" t="s">
        <v>175</v>
      </c>
      <c r="J316" s="0" t="n">
        <v>-17.6</v>
      </c>
      <c r="L316" s="0" t="s">
        <v>358</v>
      </c>
      <c r="M316" s="0" t="s">
        <v>315</v>
      </c>
    </row>
    <row r="317" customFormat="false" ht="12.75" hidden="false" customHeight="false" outlineLevel="0" collapsed="false">
      <c r="A317" s="0" t="n">
        <v>35599</v>
      </c>
      <c r="B317" s="44" t="n">
        <v>36718</v>
      </c>
      <c r="C317" s="0" t="s">
        <v>10</v>
      </c>
      <c r="D317" s="0" t="n">
        <v>2000</v>
      </c>
      <c r="E317" s="0" t="n">
        <v>1372</v>
      </c>
      <c r="F317" s="0" t="s">
        <v>313</v>
      </c>
      <c r="G317" s="0" t="s">
        <v>359</v>
      </c>
      <c r="H317" s="0" t="s">
        <v>19</v>
      </c>
      <c r="I317" s="0" t="s">
        <v>162</v>
      </c>
      <c r="J317" s="0" t="n">
        <v>-24.36</v>
      </c>
      <c r="L317" s="0" t="str">
        <f aca="false">IF(H317="Personal","Personal","Operating")</f>
        <v>Operating</v>
      </c>
    </row>
    <row r="318" customFormat="false" ht="12.75" hidden="false" customHeight="false" outlineLevel="0" collapsed="false">
      <c r="A318" s="0" t="n">
        <v>35599</v>
      </c>
      <c r="B318" s="45" t="n">
        <v>36718</v>
      </c>
      <c r="C318" s="26" t="s">
        <v>10</v>
      </c>
      <c r="D318" s="0" t="n">
        <v>2000</v>
      </c>
      <c r="E318" s="26" t="n">
        <v>1373</v>
      </c>
      <c r="F318" s="26" t="s">
        <v>168</v>
      </c>
      <c r="G318" s="26" t="s">
        <v>360</v>
      </c>
      <c r="H318" s="26" t="s">
        <v>19</v>
      </c>
      <c r="I318" s="26" t="s">
        <v>175</v>
      </c>
      <c r="J318" s="26" t="n">
        <v>-211.98</v>
      </c>
      <c r="K318" s="26" t="s">
        <v>361</v>
      </c>
      <c r="L318" s="0" t="s">
        <v>208</v>
      </c>
    </row>
    <row r="319" customFormat="false" ht="12.75" hidden="false" customHeight="false" outlineLevel="0" collapsed="false">
      <c r="A319" s="0" t="n">
        <v>35599</v>
      </c>
      <c r="B319" s="44" t="n">
        <v>36718</v>
      </c>
      <c r="C319" s="0" t="s">
        <v>10</v>
      </c>
      <c r="D319" s="0" t="n">
        <v>2000</v>
      </c>
      <c r="E319" s="0" t="n">
        <v>1374</v>
      </c>
      <c r="F319" s="26" t="s">
        <v>173</v>
      </c>
      <c r="G319" s="0" t="s">
        <v>188</v>
      </c>
      <c r="H319" s="0" t="s">
        <v>19</v>
      </c>
      <c r="I319" s="0" t="s">
        <v>170</v>
      </c>
      <c r="J319" s="0" t="n">
        <v>-43.29</v>
      </c>
      <c r="L319" s="0" t="str">
        <f aca="false">IF(H319="Personal","Personal","Operating")</f>
        <v>Operating</v>
      </c>
      <c r="M319" s="0" t="s">
        <v>315</v>
      </c>
    </row>
    <row r="320" customFormat="false" ht="12.75" hidden="false" customHeight="false" outlineLevel="0" collapsed="false">
      <c r="A320" s="0" t="n">
        <v>35599</v>
      </c>
      <c r="B320" s="44" t="n">
        <v>36718</v>
      </c>
      <c r="C320" s="0" t="s">
        <v>10</v>
      </c>
      <c r="D320" s="0" t="n">
        <v>2000</v>
      </c>
      <c r="E320" s="0" t="n">
        <v>1375</v>
      </c>
      <c r="F320" s="0" t="s">
        <v>168</v>
      </c>
      <c r="G320" s="0" t="s">
        <v>362</v>
      </c>
      <c r="H320" s="0" t="s">
        <v>19</v>
      </c>
      <c r="I320" s="0" t="s">
        <v>207</v>
      </c>
      <c r="J320" s="0" t="n">
        <v>-155.88</v>
      </c>
      <c r="L320" s="0" t="s">
        <v>208</v>
      </c>
    </row>
    <row r="321" customFormat="false" ht="12.75" hidden="false" customHeight="false" outlineLevel="0" collapsed="false">
      <c r="A321" s="0" t="n">
        <v>35599</v>
      </c>
      <c r="B321" s="45" t="n">
        <v>36719</v>
      </c>
      <c r="C321" s="26" t="s">
        <v>10</v>
      </c>
      <c r="D321" s="0" t="n">
        <v>2000</v>
      </c>
      <c r="E321" s="26" t="n">
        <v>1376</v>
      </c>
      <c r="F321" s="26" t="s">
        <v>168</v>
      </c>
      <c r="G321" s="26" t="s">
        <v>363</v>
      </c>
      <c r="H321" s="26" t="s">
        <v>19</v>
      </c>
      <c r="I321" s="26" t="s">
        <v>175</v>
      </c>
      <c r="J321" s="26" t="n">
        <v>-417.36</v>
      </c>
      <c r="K321" s="26"/>
      <c r="L321" s="0" t="s">
        <v>208</v>
      </c>
    </row>
    <row r="322" customFormat="false" ht="12.75" hidden="false" customHeight="false" outlineLevel="0" collapsed="false">
      <c r="A322" s="0" t="n">
        <v>35599</v>
      </c>
      <c r="B322" s="44" t="n">
        <v>36721</v>
      </c>
      <c r="C322" s="0" t="s">
        <v>10</v>
      </c>
      <c r="D322" s="0" t="n">
        <v>2000</v>
      </c>
      <c r="E322" s="0" t="n">
        <v>1377</v>
      </c>
      <c r="F322" s="0" t="s">
        <v>293</v>
      </c>
      <c r="G322" s="0" t="s">
        <v>364</v>
      </c>
      <c r="H322" s="0" t="s">
        <v>18</v>
      </c>
      <c r="I322" s="0" t="s">
        <v>156</v>
      </c>
      <c r="J322" s="0" t="n">
        <v>-250</v>
      </c>
      <c r="L322" s="0" t="str">
        <f aca="false">IF(H322="Personal","Personal","Operating")</f>
        <v>Operating</v>
      </c>
    </row>
    <row r="323" customFormat="false" ht="12.75" hidden="false" customHeight="false" outlineLevel="0" collapsed="false">
      <c r="A323" s="0" t="n">
        <v>35599</v>
      </c>
      <c r="B323" s="44" t="n">
        <v>36721</v>
      </c>
      <c r="C323" s="0" t="s">
        <v>10</v>
      </c>
      <c r="D323" s="0" t="n">
        <v>2000</v>
      </c>
      <c r="E323" s="0" t="n">
        <v>1378</v>
      </c>
      <c r="F323" s="0" t="s">
        <v>182</v>
      </c>
      <c r="G323" s="0" t="s">
        <v>364</v>
      </c>
      <c r="H323" s="0" t="s">
        <v>18</v>
      </c>
      <c r="I323" s="0" t="s">
        <v>183</v>
      </c>
      <c r="J323" s="0" t="n">
        <v>-280</v>
      </c>
      <c r="L323" s="0" t="str">
        <f aca="false">IF(H323="Personal","Personal","Operating")</f>
        <v>Operating</v>
      </c>
    </row>
    <row r="324" customFormat="false" ht="12.75" hidden="false" customHeight="false" outlineLevel="0" collapsed="false">
      <c r="A324" s="0" t="n">
        <v>35599</v>
      </c>
      <c r="B324" s="44" t="n">
        <v>36721</v>
      </c>
      <c r="C324" s="0" t="s">
        <v>10</v>
      </c>
      <c r="D324" s="0" t="n">
        <v>2000</v>
      </c>
      <c r="E324" s="0" t="n">
        <v>1378</v>
      </c>
      <c r="F324" s="0" t="s">
        <v>182</v>
      </c>
      <c r="G324" s="0" t="s">
        <v>365</v>
      </c>
      <c r="H324" s="0" t="s">
        <v>18</v>
      </c>
      <c r="I324" s="0" t="s">
        <v>183</v>
      </c>
      <c r="J324" s="0" t="n">
        <v>-300</v>
      </c>
      <c r="L324" s="0" t="s">
        <v>208</v>
      </c>
    </row>
    <row r="325" customFormat="false" ht="12.75" hidden="false" customHeight="false" outlineLevel="0" collapsed="false">
      <c r="A325" s="0" t="n">
        <v>35599</v>
      </c>
      <c r="B325" s="45" t="n">
        <v>36722</v>
      </c>
      <c r="C325" s="26" t="s">
        <v>10</v>
      </c>
      <c r="D325" s="0" t="n">
        <v>2000</v>
      </c>
      <c r="E325" s="26" t="n">
        <v>1379</v>
      </c>
      <c r="F325" s="26" t="s">
        <v>366</v>
      </c>
      <c r="G325" s="26" t="s">
        <v>367</v>
      </c>
      <c r="H325" s="26" t="s">
        <v>18</v>
      </c>
      <c r="I325" s="26" t="s">
        <v>183</v>
      </c>
      <c r="J325" s="26" t="n">
        <v>-20</v>
      </c>
      <c r="K325" s="26"/>
      <c r="L325" s="0" t="str">
        <f aca="false">IF(H325="Personal","Personal","Operating")</f>
        <v>Operating</v>
      </c>
      <c r="M325" s="26"/>
      <c r="N325" s="26"/>
    </row>
    <row r="326" customFormat="false" ht="12.75" hidden="false" customHeight="false" outlineLevel="0" collapsed="false">
      <c r="A326" s="0" t="n">
        <v>35599</v>
      </c>
      <c r="B326" s="45" t="n">
        <v>36721</v>
      </c>
      <c r="C326" s="26" t="s">
        <v>10</v>
      </c>
      <c r="D326" s="0" t="n">
        <v>2000</v>
      </c>
      <c r="E326" s="26" t="n">
        <v>1380</v>
      </c>
      <c r="F326" s="26" t="s">
        <v>368</v>
      </c>
      <c r="G326" s="26" t="s">
        <v>369</v>
      </c>
      <c r="H326" s="26" t="s">
        <v>20</v>
      </c>
      <c r="I326" s="26" t="s">
        <v>370</v>
      </c>
      <c r="J326" s="26" t="n">
        <v>-280</v>
      </c>
      <c r="K326" s="26"/>
      <c r="L326" s="0" t="str">
        <f aca="false">IF(H326="Personal","Personal","Operating")</f>
        <v>Operating</v>
      </c>
      <c r="M326" s="26" t="s">
        <v>315</v>
      </c>
      <c r="N326" s="26"/>
    </row>
    <row r="327" customFormat="false" ht="12.75" hidden="false" customHeight="false" outlineLevel="0" collapsed="false">
      <c r="A327" s="0" t="n">
        <v>35599</v>
      </c>
      <c r="B327" s="45" t="n">
        <v>36721</v>
      </c>
      <c r="C327" s="26" t="s">
        <v>10</v>
      </c>
      <c r="D327" s="0" t="n">
        <v>2000</v>
      </c>
      <c r="E327" s="26" t="n">
        <v>1381</v>
      </c>
      <c r="F327" s="26" t="s">
        <v>371</v>
      </c>
      <c r="G327" s="26" t="s">
        <v>367</v>
      </c>
      <c r="H327" s="26" t="s">
        <v>18</v>
      </c>
      <c r="I327" s="26" t="s">
        <v>183</v>
      </c>
      <c r="J327" s="26" t="n">
        <v>-30</v>
      </c>
      <c r="K327" s="26"/>
      <c r="L327" s="0" t="str">
        <f aca="false">IF(H327="Personal","Personal","Operating")</f>
        <v>Operating</v>
      </c>
      <c r="M327" s="26"/>
      <c r="N327" s="26"/>
    </row>
    <row r="328" customFormat="false" ht="12.75" hidden="false" customHeight="false" outlineLevel="0" collapsed="false">
      <c r="A328" s="0" t="n">
        <v>35599</v>
      </c>
      <c r="B328" s="45" t="n">
        <v>36721</v>
      </c>
      <c r="C328" s="26" t="s">
        <v>10</v>
      </c>
      <c r="D328" s="0" t="n">
        <v>2000</v>
      </c>
      <c r="E328" s="26" t="n">
        <v>1382</v>
      </c>
      <c r="F328" s="26" t="s">
        <v>277</v>
      </c>
      <c r="G328" s="26" t="s">
        <v>322</v>
      </c>
      <c r="H328" s="26" t="s">
        <v>19</v>
      </c>
      <c r="I328" s="26" t="s">
        <v>279</v>
      </c>
      <c r="J328" s="26" t="n">
        <v>-85</v>
      </c>
      <c r="K328" s="26"/>
      <c r="L328" s="0" t="s">
        <v>358</v>
      </c>
      <c r="M328" s="26"/>
      <c r="N328" s="26"/>
    </row>
    <row r="329" customFormat="false" ht="12.75" hidden="false" customHeight="false" outlineLevel="0" collapsed="false">
      <c r="A329" s="0" t="n">
        <v>35599</v>
      </c>
      <c r="B329" s="45" t="n">
        <v>36722</v>
      </c>
      <c r="C329" s="26" t="s">
        <v>10</v>
      </c>
      <c r="D329" s="0" t="n">
        <v>2000</v>
      </c>
      <c r="E329" s="26" t="n">
        <v>1383</v>
      </c>
      <c r="F329" s="26" t="s">
        <v>277</v>
      </c>
      <c r="G329" s="26" t="s">
        <v>322</v>
      </c>
      <c r="H329" s="26" t="s">
        <v>19</v>
      </c>
      <c r="I329" s="26" t="s">
        <v>279</v>
      </c>
      <c r="J329" s="26" t="n">
        <v>-85</v>
      </c>
      <c r="K329" s="26"/>
      <c r="L329" s="0" t="s">
        <v>358</v>
      </c>
      <c r="M329" s="26"/>
      <c r="N329" s="26"/>
    </row>
    <row r="330" customFormat="false" ht="12.75" hidden="false" customHeight="false" outlineLevel="0" collapsed="false">
      <c r="A330" s="0" t="n">
        <v>35599</v>
      </c>
      <c r="B330" s="45" t="n">
        <v>36725</v>
      </c>
      <c r="C330" s="26" t="s">
        <v>10</v>
      </c>
      <c r="D330" s="0" t="n">
        <v>2000</v>
      </c>
      <c r="E330" s="26" t="n">
        <v>1384</v>
      </c>
      <c r="F330" s="26" t="s">
        <v>372</v>
      </c>
      <c r="G330" s="26" t="s">
        <v>373</v>
      </c>
      <c r="H330" s="26" t="s">
        <v>127</v>
      </c>
      <c r="I330" s="26" t="s">
        <v>175</v>
      </c>
      <c r="J330" s="26" t="n">
        <v>-48.7</v>
      </c>
      <c r="K330" s="26"/>
      <c r="L330" s="0" t="str">
        <f aca="false">IF(H330="Personal","Personal","Operating")</f>
        <v>Personal</v>
      </c>
      <c r="M330" s="26"/>
      <c r="N330" s="26"/>
    </row>
    <row r="331" customFormat="false" ht="12.75" hidden="false" customHeight="false" outlineLevel="0" collapsed="false">
      <c r="A331" s="0" t="n">
        <v>35599</v>
      </c>
      <c r="B331" s="45" t="n">
        <v>36725</v>
      </c>
      <c r="C331" s="26" t="s">
        <v>10</v>
      </c>
      <c r="D331" s="0" t="n">
        <v>2000</v>
      </c>
      <c r="E331" s="26" t="n">
        <v>1385</v>
      </c>
      <c r="F331" s="26" t="s">
        <v>173</v>
      </c>
      <c r="G331" s="26" t="s">
        <v>257</v>
      </c>
      <c r="H331" s="26" t="s">
        <v>19</v>
      </c>
      <c r="I331" s="26" t="s">
        <v>170</v>
      </c>
      <c r="J331" s="26" t="n">
        <v>-28.99</v>
      </c>
      <c r="K331" s="26"/>
      <c r="L331" s="0" t="str">
        <f aca="false">IF(H331="Personal","Personal","Operating")</f>
        <v>Operating</v>
      </c>
      <c r="M331" s="26"/>
      <c r="N331" s="26"/>
    </row>
    <row r="332" customFormat="false" ht="12.75" hidden="false" customHeight="false" outlineLevel="0" collapsed="false">
      <c r="A332" s="0" t="n">
        <v>35599</v>
      </c>
      <c r="B332" s="45" t="n">
        <v>36725</v>
      </c>
      <c r="C332" s="26" t="s">
        <v>10</v>
      </c>
      <c r="D332" s="0" t="n">
        <v>2000</v>
      </c>
      <c r="E332" s="26" t="n">
        <v>1386</v>
      </c>
      <c r="F332" s="26" t="s">
        <v>243</v>
      </c>
      <c r="G332" s="26" t="s">
        <v>276</v>
      </c>
      <c r="H332" s="26" t="s">
        <v>127</v>
      </c>
      <c r="I332" s="26" t="s">
        <v>150</v>
      </c>
      <c r="J332" s="26" t="n">
        <v>-10</v>
      </c>
      <c r="K332" s="26"/>
      <c r="L332" s="0" t="str">
        <f aca="false">IF(H332="Personal","Personal","Operating")</f>
        <v>Personal</v>
      </c>
      <c r="M332" s="26"/>
      <c r="N332" s="26"/>
    </row>
    <row r="333" customFormat="false" ht="12.75" hidden="false" customHeight="false" outlineLevel="0" collapsed="false">
      <c r="A333" s="0" t="n">
        <v>35599</v>
      </c>
      <c r="B333" s="45" t="n">
        <v>36726</v>
      </c>
      <c r="C333" s="26" t="s">
        <v>10</v>
      </c>
      <c r="D333" s="0" t="n">
        <v>2000</v>
      </c>
      <c r="E333" s="26" t="n">
        <v>1387</v>
      </c>
      <c r="F333" s="26" t="s">
        <v>168</v>
      </c>
      <c r="G333" s="26" t="s">
        <v>374</v>
      </c>
      <c r="H333" s="26" t="s">
        <v>19</v>
      </c>
      <c r="I333" s="26" t="s">
        <v>223</v>
      </c>
      <c r="J333" s="26" t="n">
        <v>-108.05</v>
      </c>
      <c r="K333" s="26"/>
      <c r="L333" s="0" t="str">
        <f aca="false">IF(H333="Personal","Personal","Operating")</f>
        <v>Operating</v>
      </c>
      <c r="M333" s="26" t="s">
        <v>315</v>
      </c>
      <c r="N333" s="26"/>
    </row>
    <row r="334" customFormat="false" ht="12.75" hidden="false" customHeight="false" outlineLevel="0" collapsed="false">
      <c r="A334" s="0" t="n">
        <v>35599</v>
      </c>
      <c r="B334" s="44" t="n">
        <v>36726</v>
      </c>
      <c r="C334" s="0" t="s">
        <v>10</v>
      </c>
      <c r="D334" s="0" t="n">
        <v>2000</v>
      </c>
      <c r="E334" s="26" t="n">
        <v>1388</v>
      </c>
      <c r="F334" s="26" t="s">
        <v>168</v>
      </c>
      <c r="G334" s="26" t="s">
        <v>375</v>
      </c>
      <c r="H334" s="26" t="s">
        <v>19</v>
      </c>
      <c r="I334" s="26" t="s">
        <v>256</v>
      </c>
      <c r="J334" s="26" t="n">
        <v>-73.95</v>
      </c>
      <c r="K334" s="26"/>
      <c r="L334" s="0" t="str">
        <f aca="false">IF(H334="Personal","Personal","Operating")</f>
        <v>Operating</v>
      </c>
      <c r="M334" s="26" t="s">
        <v>315</v>
      </c>
      <c r="N334" s="26"/>
    </row>
    <row r="335" customFormat="false" ht="12.75" hidden="false" customHeight="false" outlineLevel="0" collapsed="false">
      <c r="A335" s="0" t="n">
        <v>35599</v>
      </c>
      <c r="B335" s="44" t="n">
        <v>36727</v>
      </c>
      <c r="C335" s="0" t="s">
        <v>10</v>
      </c>
      <c r="D335" s="0" t="n">
        <v>2000</v>
      </c>
      <c r="E335" s="0" t="n">
        <v>1389</v>
      </c>
      <c r="F335" s="0" t="s">
        <v>160</v>
      </c>
      <c r="G335" s="0" t="s">
        <v>376</v>
      </c>
      <c r="H335" s="0" t="s">
        <v>19</v>
      </c>
      <c r="I335" s="0" t="s">
        <v>162</v>
      </c>
      <c r="J335" s="0" t="n">
        <v>-15.16</v>
      </c>
      <c r="L335" s="0" t="str">
        <f aca="false">IF(H335="Personal","Personal","Operating")</f>
        <v>Operating</v>
      </c>
    </row>
    <row r="336" customFormat="false" ht="12.75" hidden="false" customHeight="false" outlineLevel="0" collapsed="false">
      <c r="A336" s="0" t="n">
        <v>35599</v>
      </c>
      <c r="B336" s="44" t="n">
        <v>36727</v>
      </c>
      <c r="C336" s="0" t="s">
        <v>10</v>
      </c>
      <c r="D336" s="0" t="n">
        <v>2000</v>
      </c>
      <c r="E336" s="0" t="n">
        <v>1390</v>
      </c>
      <c r="F336" s="0" t="s">
        <v>186</v>
      </c>
      <c r="G336" s="0" t="s">
        <v>377</v>
      </c>
      <c r="H336" s="0" t="s">
        <v>17</v>
      </c>
      <c r="I336" s="0" t="s">
        <v>187</v>
      </c>
      <c r="J336" s="0" t="n">
        <v>-129.8</v>
      </c>
      <c r="L336" s="0" t="str">
        <f aca="false">IF(H336="Personal","Personal","Operating")</f>
        <v>Operating</v>
      </c>
    </row>
    <row r="337" customFormat="false" ht="12.75" hidden="false" customHeight="false" outlineLevel="0" collapsed="false">
      <c r="A337" s="0" t="n">
        <v>35599</v>
      </c>
      <c r="B337" s="45" t="n">
        <v>36727</v>
      </c>
      <c r="C337" s="26" t="s">
        <v>10</v>
      </c>
      <c r="D337" s="0" t="n">
        <v>2000</v>
      </c>
      <c r="E337" s="26" t="n">
        <v>1391</v>
      </c>
      <c r="F337" s="0" t="s">
        <v>205</v>
      </c>
      <c r="G337" s="26" t="s">
        <v>377</v>
      </c>
      <c r="H337" s="26" t="s">
        <v>19</v>
      </c>
      <c r="I337" s="26" t="s">
        <v>207</v>
      </c>
      <c r="J337" s="26" t="n">
        <v>-1000</v>
      </c>
      <c r="K337" s="26" t="n">
        <v>44</v>
      </c>
      <c r="L337" s="0" t="s">
        <v>208</v>
      </c>
    </row>
    <row r="338" customFormat="false" ht="12.75" hidden="false" customHeight="false" outlineLevel="0" collapsed="false">
      <c r="A338" s="0" t="n">
        <v>35599</v>
      </c>
      <c r="B338" s="44" t="n">
        <v>36727</v>
      </c>
      <c r="C338" s="0" t="s">
        <v>10</v>
      </c>
      <c r="D338" s="0" t="n">
        <v>2000</v>
      </c>
      <c r="E338" s="0" t="n">
        <v>1392</v>
      </c>
      <c r="F338" s="0" t="s">
        <v>313</v>
      </c>
      <c r="G338" s="0" t="s">
        <v>359</v>
      </c>
      <c r="H338" s="0" t="s">
        <v>19</v>
      </c>
      <c r="I338" s="0" t="s">
        <v>162</v>
      </c>
      <c r="J338" s="0" t="n">
        <v>-24.36</v>
      </c>
      <c r="K338" s="0" t="n">
        <v>44</v>
      </c>
      <c r="L338" s="0" t="s">
        <v>208</v>
      </c>
      <c r="M338" s="0" t="s">
        <v>315</v>
      </c>
    </row>
    <row r="339" customFormat="false" ht="12.75" hidden="false" customHeight="false" outlineLevel="0" collapsed="false">
      <c r="A339" s="0" t="n">
        <v>35599</v>
      </c>
      <c r="B339" s="44" t="n">
        <v>36728</v>
      </c>
      <c r="C339" s="0" t="s">
        <v>10</v>
      </c>
      <c r="D339" s="0" t="n">
        <v>2000</v>
      </c>
      <c r="E339" s="0" t="n">
        <v>1393</v>
      </c>
      <c r="F339" s="0" t="s">
        <v>277</v>
      </c>
      <c r="G339" s="0" t="s">
        <v>322</v>
      </c>
      <c r="H339" s="0" t="s">
        <v>19</v>
      </c>
      <c r="I339" s="0" t="s">
        <v>279</v>
      </c>
      <c r="J339" s="0" t="n">
        <v>-85</v>
      </c>
      <c r="L339" s="0" t="s">
        <v>208</v>
      </c>
      <c r="M339" s="0" t="s">
        <v>315</v>
      </c>
    </row>
    <row r="340" customFormat="false" ht="12.75" hidden="false" customHeight="false" outlineLevel="0" collapsed="false">
      <c r="A340" s="0" t="n">
        <v>35599</v>
      </c>
      <c r="B340" s="44" t="n">
        <v>36728</v>
      </c>
      <c r="C340" s="0" t="s">
        <v>10</v>
      </c>
      <c r="D340" s="0" t="n">
        <v>2000</v>
      </c>
      <c r="E340" s="0" t="n">
        <v>1394</v>
      </c>
      <c r="F340" s="0" t="s">
        <v>313</v>
      </c>
      <c r="G340" s="0" t="s">
        <v>378</v>
      </c>
      <c r="H340" s="0" t="s">
        <v>19</v>
      </c>
      <c r="I340" s="0" t="s">
        <v>207</v>
      </c>
      <c r="J340" s="0" t="n">
        <v>-18.94</v>
      </c>
      <c r="L340" s="0" t="s">
        <v>208</v>
      </c>
      <c r="M340" s="0" t="s">
        <v>315</v>
      </c>
    </row>
    <row r="341" customFormat="false" ht="12.75" hidden="false" customHeight="false" outlineLevel="0" collapsed="false">
      <c r="A341" s="0" t="n">
        <v>35599</v>
      </c>
      <c r="B341" s="44" t="n">
        <v>36728</v>
      </c>
      <c r="C341" s="0" t="s">
        <v>10</v>
      </c>
      <c r="D341" s="0" t="n">
        <v>2000</v>
      </c>
      <c r="E341" s="0" t="n">
        <v>1395</v>
      </c>
      <c r="F341" s="0" t="s">
        <v>277</v>
      </c>
      <c r="G341" s="0" t="s">
        <v>322</v>
      </c>
      <c r="H341" s="0" t="s">
        <v>19</v>
      </c>
      <c r="I341" s="0" t="s">
        <v>279</v>
      </c>
      <c r="J341" s="0" t="n">
        <v>-85</v>
      </c>
      <c r="L341" s="0" t="s">
        <v>208</v>
      </c>
      <c r="M341" s="0" t="s">
        <v>315</v>
      </c>
    </row>
    <row r="342" customFormat="false" ht="12.75" hidden="false" customHeight="false" outlineLevel="0" collapsed="false">
      <c r="A342" s="0" t="n">
        <v>35599</v>
      </c>
      <c r="B342" s="44" t="n">
        <v>36728</v>
      </c>
      <c r="C342" s="0" t="s">
        <v>10</v>
      </c>
      <c r="D342" s="0" t="n">
        <v>2000</v>
      </c>
      <c r="E342" s="0" t="n">
        <v>1396</v>
      </c>
      <c r="F342" s="0" t="s">
        <v>293</v>
      </c>
      <c r="G342" s="0" t="s">
        <v>379</v>
      </c>
      <c r="H342" s="0" t="s">
        <v>18</v>
      </c>
      <c r="I342" s="0" t="s">
        <v>156</v>
      </c>
      <c r="J342" s="0" t="n">
        <v>-250</v>
      </c>
      <c r="L342" s="0" t="str">
        <f aca="false">IF(H342="Personal","Personal","Operating")</f>
        <v>Operating</v>
      </c>
    </row>
    <row r="343" customFormat="false" ht="12.75" hidden="false" customHeight="false" outlineLevel="0" collapsed="false">
      <c r="A343" s="0" t="n">
        <v>35599</v>
      </c>
      <c r="B343" s="44" t="n">
        <v>36728</v>
      </c>
      <c r="C343" s="0" t="s">
        <v>10</v>
      </c>
      <c r="D343" s="0" t="n">
        <v>2000</v>
      </c>
      <c r="E343" s="0" t="n">
        <v>1396</v>
      </c>
      <c r="F343" s="0" t="s">
        <v>293</v>
      </c>
      <c r="G343" s="0" t="s">
        <v>379</v>
      </c>
      <c r="H343" s="0" t="s">
        <v>18</v>
      </c>
      <c r="I343" s="0" t="s">
        <v>156</v>
      </c>
      <c r="J343" s="0" t="n">
        <v>-158</v>
      </c>
      <c r="L343" s="0" t="s">
        <v>208</v>
      </c>
    </row>
    <row r="344" customFormat="false" ht="12.75" hidden="false" customHeight="false" outlineLevel="0" collapsed="false">
      <c r="A344" s="0" t="n">
        <v>35599</v>
      </c>
      <c r="B344" s="44" t="n">
        <v>36728</v>
      </c>
      <c r="C344" s="0" t="s">
        <v>10</v>
      </c>
      <c r="D344" s="0" t="n">
        <v>2000</v>
      </c>
      <c r="E344" s="0" t="n">
        <v>1397</v>
      </c>
      <c r="F344" s="0" t="s">
        <v>182</v>
      </c>
      <c r="G344" s="0" t="s">
        <v>379</v>
      </c>
      <c r="H344" s="0" t="s">
        <v>18</v>
      </c>
      <c r="I344" s="0" t="s">
        <v>183</v>
      </c>
      <c r="J344" s="0" t="n">
        <v>-280</v>
      </c>
      <c r="L344" s="0" t="str">
        <f aca="false">IF(H344="Personal","Personal","Operating")</f>
        <v>Operating</v>
      </c>
    </row>
    <row r="345" customFormat="false" ht="12.75" hidden="false" customHeight="false" outlineLevel="0" collapsed="false">
      <c r="A345" s="0" t="n">
        <v>35599</v>
      </c>
      <c r="B345" s="44" t="n">
        <v>36728</v>
      </c>
      <c r="C345" s="0" t="s">
        <v>10</v>
      </c>
      <c r="D345" s="0" t="n">
        <v>2000</v>
      </c>
      <c r="E345" s="0" t="n">
        <v>1397</v>
      </c>
      <c r="F345" s="0" t="s">
        <v>182</v>
      </c>
      <c r="G345" s="0" t="s">
        <v>379</v>
      </c>
      <c r="H345" s="0" t="s">
        <v>18</v>
      </c>
      <c r="I345" s="0" t="s">
        <v>183</v>
      </c>
      <c r="J345" s="0" t="n">
        <v>-120</v>
      </c>
      <c r="L345" s="0" t="s">
        <v>208</v>
      </c>
    </row>
    <row r="346" customFormat="false" ht="12.75" hidden="false" customHeight="false" outlineLevel="0" collapsed="false">
      <c r="A346" s="0" t="n">
        <v>35599</v>
      </c>
      <c r="B346" s="45" t="n">
        <v>36728</v>
      </c>
      <c r="C346" s="26" t="s">
        <v>10</v>
      </c>
      <c r="D346" s="0" t="n">
        <v>2000</v>
      </c>
      <c r="E346" s="26" t="n">
        <v>1398</v>
      </c>
      <c r="F346" s="26" t="s">
        <v>380</v>
      </c>
      <c r="G346" s="26" t="s">
        <v>369</v>
      </c>
      <c r="H346" s="26" t="s">
        <v>20</v>
      </c>
      <c r="I346" s="26" t="s">
        <v>370</v>
      </c>
      <c r="J346" s="26" t="n">
        <v>-70</v>
      </c>
      <c r="K346" s="26"/>
      <c r="L346" s="0" t="str">
        <f aca="false">IF(H346="Personal","Personal","Operating")</f>
        <v>Operating</v>
      </c>
      <c r="M346" s="0" t="s">
        <v>315</v>
      </c>
    </row>
    <row r="347" customFormat="false" ht="12.75" hidden="false" customHeight="false" outlineLevel="0" collapsed="false">
      <c r="A347" s="0" t="n">
        <v>35599</v>
      </c>
      <c r="B347" s="44" t="n">
        <v>36728</v>
      </c>
      <c r="C347" s="0" t="s">
        <v>10</v>
      </c>
      <c r="D347" s="0" t="n">
        <v>2000</v>
      </c>
      <c r="E347" s="0" t="n">
        <v>1400</v>
      </c>
      <c r="F347" s="0" t="s">
        <v>368</v>
      </c>
      <c r="G347" s="0" t="s">
        <v>381</v>
      </c>
      <c r="H347" s="26" t="s">
        <v>20</v>
      </c>
      <c r="I347" s="0" t="s">
        <v>370</v>
      </c>
      <c r="J347" s="0" t="n">
        <v>-70</v>
      </c>
      <c r="L347" s="0" t="str">
        <f aca="false">IF(H347="Personal","Personal","Operating")</f>
        <v>Operating</v>
      </c>
      <c r="M347" s="0" t="s">
        <v>315</v>
      </c>
    </row>
    <row r="348" customFormat="false" ht="12.75" hidden="false" customHeight="false" outlineLevel="0" collapsed="false">
      <c r="A348" s="0" t="n">
        <v>35599</v>
      </c>
      <c r="B348" s="44" t="n">
        <v>36732</v>
      </c>
      <c r="C348" s="0" t="s">
        <v>10</v>
      </c>
      <c r="D348" s="0" t="n">
        <v>2000</v>
      </c>
      <c r="E348" s="0" t="n">
        <v>1401</v>
      </c>
      <c r="F348" s="0" t="s">
        <v>313</v>
      </c>
      <c r="G348" s="0" t="s">
        <v>382</v>
      </c>
      <c r="H348" s="0" t="s">
        <v>19</v>
      </c>
      <c r="I348" s="0" t="s">
        <v>162</v>
      </c>
      <c r="J348" s="0" t="n">
        <v>-16.24</v>
      </c>
      <c r="K348" s="0" t="n">
        <v>44</v>
      </c>
      <c r="L348" s="0" t="s">
        <v>208</v>
      </c>
    </row>
    <row r="349" customFormat="false" ht="12.75" hidden="false" customHeight="false" outlineLevel="0" collapsed="false">
      <c r="A349" s="0" t="n">
        <v>35599</v>
      </c>
      <c r="B349" s="44" t="n">
        <v>36733</v>
      </c>
      <c r="C349" s="0" t="s">
        <v>10</v>
      </c>
      <c r="D349" s="0" t="n">
        <v>2000</v>
      </c>
      <c r="E349" s="0" t="n">
        <v>1402</v>
      </c>
      <c r="F349" s="0" t="s">
        <v>277</v>
      </c>
      <c r="G349" s="0" t="s">
        <v>322</v>
      </c>
      <c r="H349" s="0" t="s">
        <v>19</v>
      </c>
      <c r="I349" s="0" t="s">
        <v>279</v>
      </c>
      <c r="J349" s="0" t="n">
        <v>-65</v>
      </c>
      <c r="L349" s="0" t="str">
        <f aca="false">IF(H349="Personal","Personal","Operating")</f>
        <v>Operating</v>
      </c>
    </row>
    <row r="350" customFormat="false" ht="12.75" hidden="false" customHeight="false" outlineLevel="0" collapsed="false">
      <c r="A350" s="0" t="n">
        <v>35599</v>
      </c>
      <c r="B350" s="44" t="n">
        <v>36735</v>
      </c>
      <c r="C350" s="0" t="s">
        <v>10</v>
      </c>
      <c r="D350" s="0" t="n">
        <v>2000</v>
      </c>
      <c r="E350" s="0" t="n">
        <v>1403</v>
      </c>
      <c r="F350" s="0" t="s">
        <v>293</v>
      </c>
      <c r="G350" s="0" t="s">
        <v>383</v>
      </c>
      <c r="H350" s="0" t="s">
        <v>18</v>
      </c>
      <c r="I350" s="0" t="s">
        <v>156</v>
      </c>
      <c r="J350" s="0" t="n">
        <v>-86</v>
      </c>
      <c r="L350" s="0" t="s">
        <v>208</v>
      </c>
    </row>
    <row r="351" customFormat="false" ht="12.75" hidden="false" customHeight="false" outlineLevel="0" collapsed="false">
      <c r="A351" s="0" t="n">
        <v>35599</v>
      </c>
      <c r="B351" s="44" t="n">
        <v>36735</v>
      </c>
      <c r="C351" s="0" t="s">
        <v>10</v>
      </c>
      <c r="D351" s="0" t="n">
        <v>2000</v>
      </c>
      <c r="E351" s="0" t="n">
        <v>1403</v>
      </c>
      <c r="F351" s="0" t="s">
        <v>293</v>
      </c>
      <c r="G351" s="0" t="s">
        <v>383</v>
      </c>
      <c r="H351" s="0" t="s">
        <v>18</v>
      </c>
      <c r="I351" s="0" t="s">
        <v>156</v>
      </c>
      <c r="J351" s="0" t="n">
        <v>-250</v>
      </c>
      <c r="L351" s="0" t="str">
        <f aca="false">IF(H351="Personal","Personal","Operating")</f>
        <v>Operating</v>
      </c>
    </row>
    <row r="352" customFormat="false" ht="12.75" hidden="false" customHeight="false" outlineLevel="0" collapsed="false">
      <c r="A352" s="0" t="n">
        <v>35599</v>
      </c>
      <c r="B352" s="44" t="n">
        <v>36735</v>
      </c>
      <c r="C352" s="0" t="s">
        <v>10</v>
      </c>
      <c r="D352" s="0" t="n">
        <v>2000</v>
      </c>
      <c r="E352" s="0" t="n">
        <v>1404</v>
      </c>
      <c r="F352" s="0" t="s">
        <v>368</v>
      </c>
      <c r="G352" s="0" t="s">
        <v>254</v>
      </c>
      <c r="H352" s="26" t="s">
        <v>20</v>
      </c>
      <c r="I352" s="0" t="s">
        <v>370</v>
      </c>
      <c r="J352" s="0" t="n">
        <v>-183.75</v>
      </c>
      <c r="L352" s="0" t="str">
        <f aca="false">IF(H352="Personal","Personal","Operating")</f>
        <v>Operating</v>
      </c>
      <c r="M352" s="0" t="s">
        <v>315</v>
      </c>
    </row>
    <row r="353" customFormat="false" ht="12.75" hidden="false" customHeight="false" outlineLevel="0" collapsed="false">
      <c r="A353" s="0" t="n">
        <v>35599</v>
      </c>
      <c r="B353" s="44" t="n">
        <v>36735</v>
      </c>
      <c r="C353" s="0" t="s">
        <v>10</v>
      </c>
      <c r="D353" s="0" t="n">
        <v>2000</v>
      </c>
      <c r="E353" s="0" t="n">
        <v>1405</v>
      </c>
      <c r="F353" s="0" t="s">
        <v>182</v>
      </c>
      <c r="G353" s="0" t="s">
        <v>384</v>
      </c>
      <c r="H353" s="0" t="s">
        <v>18</v>
      </c>
      <c r="I353" s="0" t="s">
        <v>183</v>
      </c>
      <c r="J353" s="0" t="n">
        <v>-190</v>
      </c>
      <c r="L353" s="0" t="s">
        <v>208</v>
      </c>
    </row>
    <row r="354" customFormat="false" ht="12.75" hidden="false" customHeight="false" outlineLevel="0" collapsed="false">
      <c r="A354" s="0" t="n">
        <v>35599</v>
      </c>
      <c r="B354" s="44" t="n">
        <v>36735</v>
      </c>
      <c r="C354" s="0" t="s">
        <v>10</v>
      </c>
      <c r="D354" s="0" t="n">
        <v>2000</v>
      </c>
      <c r="E354" s="0" t="n">
        <v>1405</v>
      </c>
      <c r="F354" s="0" t="s">
        <v>182</v>
      </c>
      <c r="G354" s="0" t="s">
        <v>383</v>
      </c>
      <c r="H354" s="0" t="s">
        <v>18</v>
      </c>
      <c r="I354" s="0" t="s">
        <v>183</v>
      </c>
      <c r="J354" s="0" t="n">
        <v>-280</v>
      </c>
      <c r="L354" s="0" t="str">
        <f aca="false">IF(H354="Personal","Personal","Operating")</f>
        <v>Operating</v>
      </c>
    </row>
    <row r="355" customFormat="false" ht="12.75" hidden="false" customHeight="false" outlineLevel="0" collapsed="false">
      <c r="A355" s="0" t="n">
        <v>35599</v>
      </c>
      <c r="B355" s="44" t="n">
        <v>36740</v>
      </c>
      <c r="C355" s="0" t="s">
        <v>11</v>
      </c>
      <c r="D355" s="0" t="n">
        <v>2000</v>
      </c>
      <c r="F355" s="0" t="s">
        <v>138</v>
      </c>
      <c r="G355" s="0" t="s">
        <v>385</v>
      </c>
      <c r="H355" s="0" t="s">
        <v>17</v>
      </c>
      <c r="I355" s="0" t="s">
        <v>138</v>
      </c>
      <c r="J355" s="0" t="n">
        <v>6516.78</v>
      </c>
      <c r="L355" s="0" t="str">
        <f aca="false">IF(H355="Personal","Personal","Operating")</f>
        <v>Operating</v>
      </c>
    </row>
    <row r="356" customFormat="false" ht="12.75" hidden="false" customHeight="false" outlineLevel="0" collapsed="false">
      <c r="A356" s="0" t="n">
        <v>35599</v>
      </c>
      <c r="B356" s="44" t="n">
        <v>36748</v>
      </c>
      <c r="C356" s="0" t="s">
        <v>11</v>
      </c>
      <c r="D356" s="0" t="n">
        <v>2000</v>
      </c>
      <c r="F356" s="0" t="s">
        <v>138</v>
      </c>
      <c r="G356" s="0" t="s">
        <v>386</v>
      </c>
      <c r="H356" s="0" t="s">
        <v>17</v>
      </c>
      <c r="I356" s="0" t="s">
        <v>138</v>
      </c>
      <c r="J356" s="0" t="n">
        <v>4591.13</v>
      </c>
      <c r="L356" s="0" t="str">
        <f aca="false">IF(H356="Personal","Personal","Operating")</f>
        <v>Operating</v>
      </c>
    </row>
    <row r="357" customFormat="false" ht="12.75" hidden="false" customHeight="false" outlineLevel="0" collapsed="false">
      <c r="A357" s="0" t="n">
        <v>35599</v>
      </c>
      <c r="B357" s="44" t="n">
        <v>36755</v>
      </c>
      <c r="C357" s="0" t="s">
        <v>11</v>
      </c>
      <c r="D357" s="0" t="n">
        <v>2000</v>
      </c>
      <c r="F357" s="0" t="s">
        <v>138</v>
      </c>
      <c r="G357" s="0" t="s">
        <v>387</v>
      </c>
      <c r="H357" s="0" t="s">
        <v>17</v>
      </c>
      <c r="I357" s="0" t="s">
        <v>138</v>
      </c>
      <c r="J357" s="0" t="n">
        <v>3807</v>
      </c>
      <c r="L357" s="0" t="str">
        <f aca="false">IF(H357="Personal","Personal","Operating")</f>
        <v>Operating</v>
      </c>
    </row>
    <row r="358" customFormat="false" ht="12.75" hidden="false" customHeight="false" outlineLevel="0" collapsed="false">
      <c r="A358" s="0" t="n">
        <v>35599</v>
      </c>
      <c r="B358" s="44" t="n">
        <v>36761</v>
      </c>
      <c r="C358" s="0" t="s">
        <v>11</v>
      </c>
      <c r="D358" s="0" t="n">
        <v>2000</v>
      </c>
      <c r="F358" s="0" t="s">
        <v>138</v>
      </c>
      <c r="G358" s="0" t="s">
        <v>388</v>
      </c>
      <c r="H358" s="0" t="s">
        <v>17</v>
      </c>
      <c r="I358" s="0" t="s">
        <v>138</v>
      </c>
      <c r="J358" s="0" t="n">
        <v>4808</v>
      </c>
      <c r="L358" s="0" t="str">
        <f aca="false">IF(H358="Personal","Personal","Operating")</f>
        <v>Operating</v>
      </c>
    </row>
    <row r="359" customFormat="false" ht="12.75" hidden="false" customHeight="false" outlineLevel="0" collapsed="false">
      <c r="A359" s="0" t="n">
        <v>35599</v>
      </c>
      <c r="B359" s="44" t="n">
        <v>36768</v>
      </c>
      <c r="C359" s="0" t="s">
        <v>11</v>
      </c>
      <c r="D359" s="0" t="n">
        <v>2000</v>
      </c>
      <c r="F359" s="0" t="s">
        <v>138</v>
      </c>
      <c r="G359" s="0" t="s">
        <v>389</v>
      </c>
      <c r="H359" s="0" t="s">
        <v>17</v>
      </c>
      <c r="I359" s="0" t="s">
        <v>138</v>
      </c>
      <c r="J359" s="0" t="n">
        <v>4150</v>
      </c>
      <c r="L359" s="0" t="str">
        <f aca="false">IF(H359="Personal","Personal","Operating")</f>
        <v>Operating</v>
      </c>
    </row>
    <row r="360" customFormat="false" ht="12.75" hidden="false" customHeight="false" outlineLevel="0" collapsed="false">
      <c r="A360" s="0" t="n">
        <v>35599</v>
      </c>
      <c r="B360" s="44" t="n">
        <v>36746</v>
      </c>
      <c r="C360" s="0" t="s">
        <v>11</v>
      </c>
      <c r="D360" s="0" t="n">
        <v>2000</v>
      </c>
      <c r="F360" s="0" t="s">
        <v>143</v>
      </c>
      <c r="G360" s="0" t="s">
        <v>343</v>
      </c>
      <c r="H360" s="0" t="s">
        <v>19</v>
      </c>
      <c r="I360" s="0" t="s">
        <v>170</v>
      </c>
      <c r="J360" s="0" t="n">
        <v>-21.75</v>
      </c>
      <c r="L360" s="0" t="str">
        <f aca="false">IF(H360="Personal","Personal","Operating")</f>
        <v>Operating</v>
      </c>
    </row>
    <row r="361" customFormat="false" ht="12.75" hidden="false" customHeight="false" outlineLevel="0" collapsed="false">
      <c r="A361" s="0" t="n">
        <v>35599</v>
      </c>
      <c r="B361" s="44" t="n">
        <v>36741</v>
      </c>
      <c r="C361" s="0" t="s">
        <v>11</v>
      </c>
      <c r="D361" s="0" t="n">
        <v>2000</v>
      </c>
      <c r="F361" s="0" t="s">
        <v>146</v>
      </c>
      <c r="G361" s="0" t="s">
        <v>390</v>
      </c>
      <c r="H361" s="0" t="s">
        <v>21</v>
      </c>
      <c r="I361" s="0" t="s">
        <v>148</v>
      </c>
      <c r="J361" s="0" t="n">
        <v>-5160.42</v>
      </c>
      <c r="L361" s="0" t="str">
        <f aca="false">IF(H361="Personal","Personal","Operating")</f>
        <v>Operating</v>
      </c>
    </row>
    <row r="362" customFormat="false" ht="12.75" hidden="false" customHeight="false" outlineLevel="0" collapsed="false">
      <c r="A362" s="0" t="n">
        <v>35599</v>
      </c>
      <c r="B362" s="44" t="n">
        <v>36745</v>
      </c>
      <c r="C362" s="0" t="s">
        <v>11</v>
      </c>
      <c r="D362" s="0" t="n">
        <v>2000</v>
      </c>
      <c r="F362" s="0" t="s">
        <v>149</v>
      </c>
      <c r="G362" s="0" t="s">
        <v>53</v>
      </c>
      <c r="H362" s="0" t="s">
        <v>21</v>
      </c>
      <c r="I362" s="0" t="s">
        <v>150</v>
      </c>
      <c r="J362" s="0" t="n">
        <v>-116.01</v>
      </c>
      <c r="L362" s="0" t="str">
        <f aca="false">IF(H362="Personal","Personal","Operating")</f>
        <v>Operating</v>
      </c>
    </row>
    <row r="363" customFormat="false" ht="12.75" hidden="false" customHeight="false" outlineLevel="0" collapsed="false">
      <c r="A363" s="0" t="n">
        <v>35599</v>
      </c>
      <c r="B363" s="44" t="n">
        <v>36768</v>
      </c>
      <c r="C363" s="0" t="s">
        <v>11</v>
      </c>
      <c r="D363" s="0" t="n">
        <v>2000</v>
      </c>
      <c r="F363" s="0" t="s">
        <v>191</v>
      </c>
      <c r="G363" s="0" t="s">
        <v>192</v>
      </c>
      <c r="H363" s="0" t="s">
        <v>126</v>
      </c>
      <c r="I363" s="0" t="s">
        <v>193</v>
      </c>
      <c r="J363" s="0" t="n">
        <v>-10000</v>
      </c>
      <c r="L363" s="0" t="s">
        <v>128</v>
      </c>
    </row>
    <row r="364" customFormat="false" ht="12.75" hidden="false" customHeight="false" outlineLevel="0" collapsed="false">
      <c r="A364" s="0" t="n">
        <v>35599</v>
      </c>
      <c r="B364" s="44" t="n">
        <v>36722</v>
      </c>
      <c r="C364" s="0" t="s">
        <v>11</v>
      </c>
      <c r="D364" s="0" t="n">
        <v>2000</v>
      </c>
      <c r="E364" s="0" t="n">
        <v>1399</v>
      </c>
      <c r="F364" s="0" t="s">
        <v>391</v>
      </c>
      <c r="G364" s="0" t="s">
        <v>392</v>
      </c>
      <c r="H364" s="26" t="s">
        <v>20</v>
      </c>
      <c r="I364" s="0" t="s">
        <v>370</v>
      </c>
      <c r="J364" s="0" t="n">
        <v>-70</v>
      </c>
      <c r="L364" s="0" t="str">
        <f aca="false">IF(H364="Personal","Personal","Operating")</f>
        <v>Operating</v>
      </c>
    </row>
    <row r="365" customFormat="false" ht="12.75" hidden="false" customHeight="false" outlineLevel="0" collapsed="false">
      <c r="A365" s="0" t="n">
        <v>35599</v>
      </c>
      <c r="B365" s="44" t="n">
        <v>36738</v>
      </c>
      <c r="C365" s="0" t="s">
        <v>11</v>
      </c>
      <c r="D365" s="0" t="n">
        <v>2000</v>
      </c>
      <c r="E365" s="0" t="n">
        <v>1406</v>
      </c>
      <c r="F365" s="0" t="s">
        <v>168</v>
      </c>
      <c r="G365" s="0" t="s">
        <v>393</v>
      </c>
      <c r="H365" s="0" t="s">
        <v>19</v>
      </c>
      <c r="I365" s="0" t="s">
        <v>207</v>
      </c>
      <c r="J365" s="0" t="n">
        <v>-284.24</v>
      </c>
      <c r="L365" s="0" t="s">
        <v>208</v>
      </c>
    </row>
    <row r="366" customFormat="false" ht="12.75" hidden="false" customHeight="false" outlineLevel="0" collapsed="false">
      <c r="A366" s="0" t="n">
        <v>35599</v>
      </c>
      <c r="B366" s="44" t="n">
        <v>36738</v>
      </c>
      <c r="C366" s="0" t="s">
        <v>11</v>
      </c>
      <c r="D366" s="0" t="n">
        <v>2000</v>
      </c>
      <c r="E366" s="0" t="n">
        <v>1407</v>
      </c>
      <c r="F366" s="0" t="s">
        <v>394</v>
      </c>
      <c r="G366" s="0" t="s">
        <v>395</v>
      </c>
      <c r="H366" s="0" t="s">
        <v>19</v>
      </c>
      <c r="I366" s="0" t="s">
        <v>185</v>
      </c>
      <c r="J366" s="0" t="n">
        <v>-175</v>
      </c>
      <c r="K366" s="0" t="n">
        <v>16</v>
      </c>
      <c r="L366" s="0" t="s">
        <v>208</v>
      </c>
      <c r="M366" s="0" t="s">
        <v>315</v>
      </c>
    </row>
    <row r="367" customFormat="false" ht="12.75" hidden="false" customHeight="false" outlineLevel="0" collapsed="false">
      <c r="A367" s="0" t="n">
        <v>35599</v>
      </c>
      <c r="B367" s="44" t="n">
        <v>36739</v>
      </c>
      <c r="C367" s="0" t="s">
        <v>11</v>
      </c>
      <c r="D367" s="0" t="n">
        <v>2000</v>
      </c>
      <c r="E367" s="0" t="n">
        <v>1408</v>
      </c>
      <c r="F367" s="26" t="s">
        <v>165</v>
      </c>
      <c r="G367" s="26" t="s">
        <v>377</v>
      </c>
      <c r="H367" s="26" t="s">
        <v>21</v>
      </c>
      <c r="I367" s="26" t="s">
        <v>167</v>
      </c>
      <c r="J367" s="26" t="n">
        <v>-150.1</v>
      </c>
      <c r="K367" s="26"/>
      <c r="L367" s="0" t="str">
        <f aca="false">IF(H367="Personal","Personal","Operating")</f>
        <v>Operating</v>
      </c>
      <c r="M367" s="0" t="s">
        <v>315</v>
      </c>
    </row>
    <row r="368" customFormat="false" ht="12.75" hidden="false" customHeight="false" outlineLevel="0" collapsed="false">
      <c r="A368" s="0" t="n">
        <v>35599</v>
      </c>
      <c r="B368" s="44" t="n">
        <v>36739</v>
      </c>
      <c r="C368" s="0" t="s">
        <v>11</v>
      </c>
      <c r="D368" s="0" t="n">
        <v>2000</v>
      </c>
      <c r="E368" s="0" t="n">
        <v>1409</v>
      </c>
      <c r="F368" s="0" t="s">
        <v>211</v>
      </c>
      <c r="G368" s="0" t="s">
        <v>377</v>
      </c>
      <c r="H368" s="0" t="s">
        <v>21</v>
      </c>
      <c r="I368" s="0" t="s">
        <v>167</v>
      </c>
      <c r="J368" s="0" t="n">
        <v>-15.36</v>
      </c>
      <c r="L368" s="0" t="str">
        <f aca="false">IF(H368="Personal","Personal","Operating")</f>
        <v>Operating</v>
      </c>
      <c r="M368" s="0" t="s">
        <v>315</v>
      </c>
    </row>
    <row r="369" customFormat="false" ht="12.75" hidden="false" customHeight="false" outlineLevel="0" collapsed="false">
      <c r="A369" s="0" t="n">
        <v>35599</v>
      </c>
      <c r="B369" s="44" t="n">
        <v>36739</v>
      </c>
      <c r="C369" s="0" t="s">
        <v>11</v>
      </c>
      <c r="D369" s="0" t="n">
        <v>2000</v>
      </c>
      <c r="E369" s="0" t="n">
        <v>1410</v>
      </c>
      <c r="F369" s="0" t="s">
        <v>229</v>
      </c>
      <c r="H369" s="0" t="s">
        <v>19</v>
      </c>
      <c r="J369" s="0" t="n">
        <v>-542.85</v>
      </c>
      <c r="L369" s="0" t="str">
        <f aca="false">IF(H369="Personal","Personal","Operating")</f>
        <v>Operating</v>
      </c>
    </row>
    <row r="370" customFormat="false" ht="12.75" hidden="false" customHeight="false" outlineLevel="0" collapsed="false">
      <c r="A370" s="0" t="n">
        <v>35599</v>
      </c>
      <c r="B370" s="44" t="n">
        <v>36739</v>
      </c>
      <c r="C370" s="0" t="s">
        <v>11</v>
      </c>
      <c r="D370" s="0" t="n">
        <v>2000</v>
      </c>
      <c r="E370" s="0" t="n">
        <v>1411</v>
      </c>
      <c r="F370" s="0" t="s">
        <v>293</v>
      </c>
      <c r="H370" s="0" t="s">
        <v>18</v>
      </c>
      <c r="I370" s="0" t="s">
        <v>156</v>
      </c>
      <c r="J370" s="0" t="n">
        <v>-100</v>
      </c>
      <c r="L370" s="0" t="str">
        <f aca="false">IF(H370="Personal","Personal","Operating")</f>
        <v>Operating</v>
      </c>
    </row>
    <row r="371" customFormat="false" ht="12.75" hidden="false" customHeight="false" outlineLevel="0" collapsed="false">
      <c r="A371" s="0" t="n">
        <v>35599</v>
      </c>
      <c r="B371" s="44" t="n">
        <v>36739</v>
      </c>
      <c r="C371" s="0" t="s">
        <v>11</v>
      </c>
      <c r="D371" s="0" t="n">
        <v>2000</v>
      </c>
      <c r="E371" s="0" t="n">
        <v>1412</v>
      </c>
      <c r="F371" s="0" t="s">
        <v>205</v>
      </c>
      <c r="G371" s="0" t="s">
        <v>396</v>
      </c>
      <c r="H371" s="0" t="s">
        <v>19</v>
      </c>
      <c r="I371" s="0" t="s">
        <v>207</v>
      </c>
      <c r="J371" s="0" t="n">
        <v>-1000</v>
      </c>
      <c r="L371" s="0" t="s">
        <v>208</v>
      </c>
    </row>
    <row r="372" customFormat="false" ht="12.75" hidden="false" customHeight="false" outlineLevel="0" collapsed="false">
      <c r="A372" s="0" t="n">
        <v>35599</v>
      </c>
      <c r="B372" s="44" t="n">
        <v>36739</v>
      </c>
      <c r="C372" s="0" t="s">
        <v>11</v>
      </c>
      <c r="D372" s="0" t="n">
        <v>2000</v>
      </c>
      <c r="E372" s="0" t="n">
        <v>1413</v>
      </c>
      <c r="F372" s="0" t="s">
        <v>171</v>
      </c>
      <c r="G372" s="0" t="s">
        <v>172</v>
      </c>
      <c r="H372" s="0" t="s">
        <v>19</v>
      </c>
      <c r="I372" s="0" t="s">
        <v>170</v>
      </c>
      <c r="J372" s="0" t="n">
        <v>-15.7</v>
      </c>
      <c r="L372" s="0" t="str">
        <f aca="false">IF(H372="Personal","Personal","Operating")</f>
        <v>Operating</v>
      </c>
      <c r="M372" s="0" t="s">
        <v>315</v>
      </c>
    </row>
    <row r="373" customFormat="false" ht="12.75" hidden="false" customHeight="false" outlineLevel="0" collapsed="false">
      <c r="A373" s="0" t="n">
        <v>35599</v>
      </c>
      <c r="B373" s="44" t="n">
        <v>36740</v>
      </c>
      <c r="C373" s="0" t="s">
        <v>11</v>
      </c>
      <c r="D373" s="0" t="n">
        <v>2000</v>
      </c>
      <c r="E373" s="0" t="n">
        <v>1414</v>
      </c>
      <c r="F373" s="0" t="s">
        <v>173</v>
      </c>
      <c r="G373" s="0" t="s">
        <v>397</v>
      </c>
      <c r="H373" s="0" t="s">
        <v>19</v>
      </c>
      <c r="I373" s="0" t="s">
        <v>170</v>
      </c>
      <c r="J373" s="0" t="n">
        <v>-11.84</v>
      </c>
      <c r="L373" s="0" t="str">
        <f aca="false">IF(H373="Personal","Personal","Operating")</f>
        <v>Operating</v>
      </c>
      <c r="M373" s="0" t="s">
        <v>315</v>
      </c>
    </row>
    <row r="374" customFormat="false" ht="12.75" hidden="false" customHeight="false" outlineLevel="0" collapsed="false">
      <c r="A374" s="0" t="n">
        <v>35599</v>
      </c>
      <c r="B374" s="44" t="n">
        <v>36741</v>
      </c>
      <c r="C374" s="0" t="s">
        <v>11</v>
      </c>
      <c r="D374" s="0" t="n">
        <v>2000</v>
      </c>
      <c r="E374" s="0" t="n">
        <v>1415</v>
      </c>
      <c r="F374" s="0" t="s">
        <v>180</v>
      </c>
      <c r="G374" s="0" t="s">
        <v>398</v>
      </c>
      <c r="H374" s="0" t="s">
        <v>19</v>
      </c>
      <c r="I374" s="0" t="s">
        <v>153</v>
      </c>
      <c r="J374" s="0" t="n">
        <v>-400</v>
      </c>
      <c r="K374" s="0" t="n">
        <v>44</v>
      </c>
      <c r="L374" s="0" t="s">
        <v>208</v>
      </c>
      <c r="M374" s="0" t="s">
        <v>315</v>
      </c>
    </row>
    <row r="375" customFormat="false" ht="12.75" hidden="false" customHeight="false" outlineLevel="0" collapsed="false">
      <c r="A375" s="0" t="n">
        <v>35599</v>
      </c>
      <c r="B375" s="44" t="n">
        <v>36741</v>
      </c>
      <c r="C375" s="0" t="s">
        <v>11</v>
      </c>
      <c r="D375" s="0" t="n">
        <v>2000</v>
      </c>
      <c r="E375" s="0" t="n">
        <v>1415</v>
      </c>
      <c r="F375" s="0" t="s">
        <v>180</v>
      </c>
      <c r="G375" s="0" t="s">
        <v>399</v>
      </c>
      <c r="H375" s="0" t="s">
        <v>19</v>
      </c>
      <c r="I375" s="0" t="s">
        <v>153</v>
      </c>
      <c r="J375" s="0" t="n">
        <v>-380.65</v>
      </c>
      <c r="L375" s="0" t="str">
        <f aca="false">IF(H375="Personal","Personal","Operating")</f>
        <v>Operating</v>
      </c>
      <c r="M375" s="0" t="s">
        <v>315</v>
      </c>
    </row>
    <row r="376" customFormat="false" ht="12.75" hidden="false" customHeight="false" outlineLevel="0" collapsed="false">
      <c r="A376" s="0" t="n">
        <v>35599</v>
      </c>
      <c r="B376" s="44" t="n">
        <v>36742</v>
      </c>
      <c r="C376" s="0" t="s">
        <v>11</v>
      </c>
      <c r="D376" s="0" t="n">
        <v>2000</v>
      </c>
      <c r="E376" s="0" t="n">
        <v>1417</v>
      </c>
      <c r="F376" s="0" t="s">
        <v>293</v>
      </c>
      <c r="G376" s="0" t="s">
        <v>400</v>
      </c>
      <c r="H376" s="0" t="s">
        <v>18</v>
      </c>
      <c r="I376" s="0" t="s">
        <v>156</v>
      </c>
      <c r="J376" s="0" t="n">
        <v>-260</v>
      </c>
      <c r="L376" s="0" t="str">
        <f aca="false">IF(H376="Personal","Personal","Operating")</f>
        <v>Operating</v>
      </c>
    </row>
    <row r="377" customFormat="false" ht="12.75" hidden="false" customHeight="false" outlineLevel="0" collapsed="false">
      <c r="A377" s="0" t="n">
        <v>35599</v>
      </c>
      <c r="B377" s="44" t="n">
        <v>36742</v>
      </c>
      <c r="C377" s="0" t="s">
        <v>11</v>
      </c>
      <c r="D377" s="0" t="n">
        <v>2000</v>
      </c>
      <c r="E377" s="0" t="n">
        <v>1417</v>
      </c>
      <c r="F377" s="0" t="s">
        <v>293</v>
      </c>
      <c r="G377" s="0" t="s">
        <v>401</v>
      </c>
      <c r="H377" s="0" t="s">
        <v>18</v>
      </c>
      <c r="I377" s="0" t="s">
        <v>156</v>
      </c>
      <c r="J377" s="0" t="n">
        <v>-150</v>
      </c>
      <c r="L377" s="0" t="s">
        <v>208</v>
      </c>
    </row>
    <row r="378" customFormat="false" ht="12.75" hidden="false" customHeight="false" outlineLevel="0" collapsed="false">
      <c r="A378" s="0" t="n">
        <v>35599</v>
      </c>
      <c r="B378" s="44" t="n">
        <v>36742</v>
      </c>
      <c r="C378" s="0" t="s">
        <v>11</v>
      </c>
      <c r="D378" s="0" t="n">
        <v>2000</v>
      </c>
      <c r="E378" s="0" t="n">
        <v>1416</v>
      </c>
      <c r="F378" s="0" t="s">
        <v>182</v>
      </c>
      <c r="G378" s="0" t="s">
        <v>400</v>
      </c>
      <c r="H378" s="0" t="s">
        <v>18</v>
      </c>
      <c r="I378" s="0" t="s">
        <v>183</v>
      </c>
      <c r="J378" s="0" t="n">
        <v>-270</v>
      </c>
      <c r="L378" s="0" t="str">
        <f aca="false">IF(H378="Personal","Personal","Operating")</f>
        <v>Operating</v>
      </c>
    </row>
    <row r="379" customFormat="false" ht="12.75" hidden="false" customHeight="false" outlineLevel="0" collapsed="false">
      <c r="A379" s="0" t="n">
        <v>35599</v>
      </c>
      <c r="B379" s="44" t="n">
        <v>36742</v>
      </c>
      <c r="C379" s="0" t="s">
        <v>11</v>
      </c>
      <c r="D379" s="0" t="n">
        <v>2000</v>
      </c>
      <c r="E379" s="0" t="n">
        <v>1416</v>
      </c>
      <c r="F379" s="0" t="s">
        <v>182</v>
      </c>
      <c r="G379" s="0" t="s">
        <v>401</v>
      </c>
      <c r="H379" s="0" t="s">
        <v>18</v>
      </c>
      <c r="I379" s="0" t="s">
        <v>183</v>
      </c>
      <c r="J379" s="0" t="n">
        <v>-270</v>
      </c>
      <c r="L379" s="0" t="s">
        <v>208</v>
      </c>
    </row>
    <row r="380" customFormat="false" ht="12.75" hidden="false" customHeight="false" outlineLevel="0" collapsed="false">
      <c r="A380" s="0" t="n">
        <v>35599</v>
      </c>
      <c r="B380" s="44" t="n">
        <v>36742</v>
      </c>
      <c r="C380" s="0" t="s">
        <v>11</v>
      </c>
      <c r="D380" s="0" t="n">
        <v>2000</v>
      </c>
      <c r="E380" s="0" t="n">
        <v>1418</v>
      </c>
      <c r="F380" s="0" t="s">
        <v>380</v>
      </c>
      <c r="G380" s="0" t="s">
        <v>402</v>
      </c>
      <c r="H380" s="26" t="s">
        <v>20</v>
      </c>
      <c r="I380" s="0" t="s">
        <v>370</v>
      </c>
      <c r="J380" s="0" t="n">
        <v>-70</v>
      </c>
      <c r="L380" s="0" t="str">
        <f aca="false">IF(H380="Personal","Personal","Operating")</f>
        <v>Operating</v>
      </c>
      <c r="M380" s="0" t="s">
        <v>315</v>
      </c>
    </row>
    <row r="381" customFormat="false" ht="12.75" hidden="false" customHeight="false" outlineLevel="0" collapsed="false">
      <c r="A381" s="0" t="n">
        <v>35599</v>
      </c>
      <c r="B381" s="44" t="n">
        <v>36742</v>
      </c>
      <c r="C381" s="0" t="s">
        <v>11</v>
      </c>
      <c r="D381" s="0" t="n">
        <v>2000</v>
      </c>
      <c r="E381" s="0" t="n">
        <v>1419</v>
      </c>
      <c r="F381" s="0" t="s">
        <v>368</v>
      </c>
      <c r="G381" s="0" t="s">
        <v>403</v>
      </c>
      <c r="H381" s="26" t="s">
        <v>20</v>
      </c>
      <c r="I381" s="0" t="s">
        <v>370</v>
      </c>
      <c r="J381" s="0" t="n">
        <v>-35</v>
      </c>
      <c r="L381" s="0" t="str">
        <f aca="false">IF(H381="Personal","Personal","Operating")</f>
        <v>Operating</v>
      </c>
      <c r="M381" s="0" t="s">
        <v>315</v>
      </c>
    </row>
    <row r="382" customFormat="false" ht="12.75" hidden="false" customHeight="false" outlineLevel="0" collapsed="false">
      <c r="A382" s="0" t="n">
        <v>35599</v>
      </c>
      <c r="B382" s="44" t="n">
        <v>36745</v>
      </c>
      <c r="C382" s="0" t="s">
        <v>11</v>
      </c>
      <c r="D382" s="0" t="n">
        <v>2000</v>
      </c>
      <c r="E382" s="0" t="n">
        <v>1420</v>
      </c>
      <c r="F382" s="0" t="s">
        <v>186</v>
      </c>
      <c r="G382" s="0" t="s">
        <v>404</v>
      </c>
      <c r="H382" s="0" t="s">
        <v>17</v>
      </c>
      <c r="I382" s="0" t="s">
        <v>187</v>
      </c>
      <c r="J382" s="0" t="n">
        <v>-210.11</v>
      </c>
      <c r="L382" s="0" t="str">
        <f aca="false">IF(H382="Personal","Personal","Operating")</f>
        <v>Operating</v>
      </c>
      <c r="M382" s="0" t="s">
        <v>315</v>
      </c>
    </row>
    <row r="383" customFormat="false" ht="12.75" hidden="false" customHeight="false" outlineLevel="0" collapsed="false">
      <c r="A383" s="0" t="n">
        <v>35599</v>
      </c>
      <c r="B383" s="44" t="n">
        <v>36745</v>
      </c>
      <c r="C383" s="0" t="s">
        <v>11</v>
      </c>
      <c r="D383" s="0" t="n">
        <v>2000</v>
      </c>
      <c r="E383" s="0" t="n">
        <v>1421</v>
      </c>
      <c r="F383" s="0" t="s">
        <v>286</v>
      </c>
      <c r="G383" s="0" t="s">
        <v>405</v>
      </c>
      <c r="H383" s="0" t="s">
        <v>20</v>
      </c>
      <c r="I383" s="0" t="s">
        <v>287</v>
      </c>
      <c r="J383" s="0" t="n">
        <v>-102</v>
      </c>
      <c r="L383" s="0" t="str">
        <f aca="false">IF(H383="Personal","Personal","Operating")</f>
        <v>Operating</v>
      </c>
      <c r="M383" s="0" t="s">
        <v>315</v>
      </c>
    </row>
    <row r="384" customFormat="false" ht="12.75" hidden="false" customHeight="false" outlineLevel="0" collapsed="false">
      <c r="A384" s="0" t="n">
        <v>35599</v>
      </c>
      <c r="B384" s="44" t="n">
        <v>36745</v>
      </c>
      <c r="C384" s="0" t="s">
        <v>11</v>
      </c>
      <c r="D384" s="0" t="n">
        <v>2000</v>
      </c>
      <c r="E384" s="0" t="n">
        <v>1422</v>
      </c>
      <c r="F384" s="0" t="s">
        <v>151</v>
      </c>
      <c r="G384" s="0" t="s">
        <v>406</v>
      </c>
      <c r="H384" s="0" t="s">
        <v>19</v>
      </c>
      <c r="I384" s="0" t="s">
        <v>407</v>
      </c>
      <c r="J384" s="0" t="n">
        <v>-1124.78</v>
      </c>
      <c r="L384" s="0" t="s">
        <v>208</v>
      </c>
      <c r="M384" s="0" t="s">
        <v>315</v>
      </c>
    </row>
    <row r="385" customFormat="false" ht="12.75" hidden="false" customHeight="false" outlineLevel="0" collapsed="false">
      <c r="A385" s="0" t="n">
        <v>35599</v>
      </c>
      <c r="B385" s="44" t="n">
        <v>36746</v>
      </c>
      <c r="C385" s="0" t="s">
        <v>11</v>
      </c>
      <c r="D385" s="0" t="n">
        <v>2000</v>
      </c>
      <c r="E385" s="0" t="n">
        <v>1423</v>
      </c>
      <c r="F385" s="0" t="s">
        <v>177</v>
      </c>
      <c r="G385" s="0" t="s">
        <v>377</v>
      </c>
      <c r="H385" s="0" t="s">
        <v>20</v>
      </c>
      <c r="I385" s="0" t="s">
        <v>179</v>
      </c>
      <c r="J385" s="0" t="n">
        <v>-47.41</v>
      </c>
      <c r="L385" s="0" t="str">
        <f aca="false">IF(H385="Personal","Personal","Operating")</f>
        <v>Operating</v>
      </c>
      <c r="M385" s="0" t="s">
        <v>315</v>
      </c>
    </row>
    <row r="386" customFormat="false" ht="12.75" hidden="false" customHeight="false" outlineLevel="0" collapsed="false">
      <c r="A386" s="0" t="n">
        <v>35599</v>
      </c>
      <c r="B386" s="44" t="n">
        <v>36747</v>
      </c>
      <c r="C386" s="0" t="s">
        <v>11</v>
      </c>
      <c r="D386" s="0" t="n">
        <v>2000</v>
      </c>
      <c r="E386" s="0" t="n">
        <v>1424</v>
      </c>
      <c r="F386" s="0" t="s">
        <v>168</v>
      </c>
      <c r="G386" s="0" t="s">
        <v>408</v>
      </c>
      <c r="H386" s="0" t="s">
        <v>19</v>
      </c>
      <c r="I386" s="0" t="s">
        <v>223</v>
      </c>
      <c r="J386" s="0" t="n">
        <v>-17.09</v>
      </c>
      <c r="L386" s="0" t="str">
        <f aca="false">IF(H386="Personal","Personal","Operating")</f>
        <v>Operating</v>
      </c>
      <c r="M386" s="0" t="s">
        <v>315</v>
      </c>
    </row>
    <row r="387" customFormat="false" ht="12.75" hidden="false" customHeight="false" outlineLevel="0" collapsed="false">
      <c r="A387" s="0" t="n">
        <v>35599</v>
      </c>
      <c r="B387" s="44" t="n">
        <v>36748</v>
      </c>
      <c r="C387" s="0" t="s">
        <v>11</v>
      </c>
      <c r="D387" s="0" t="n">
        <v>2000</v>
      </c>
      <c r="E387" s="0" t="n">
        <v>1425</v>
      </c>
      <c r="F387" s="0" t="s">
        <v>182</v>
      </c>
      <c r="G387" s="0" t="s">
        <v>409</v>
      </c>
      <c r="H387" s="0" t="s">
        <v>18</v>
      </c>
      <c r="I387" s="0" t="s">
        <v>183</v>
      </c>
      <c r="J387" s="0" t="n">
        <v>-270</v>
      </c>
      <c r="L387" s="0" t="str">
        <f aca="false">IF(H387="Personal","Personal","Operating")</f>
        <v>Operating</v>
      </c>
    </row>
    <row r="388" customFormat="false" ht="12.75" hidden="false" customHeight="false" outlineLevel="0" collapsed="false">
      <c r="A388" s="0" t="n">
        <v>35599</v>
      </c>
      <c r="B388" s="44" t="n">
        <v>36748</v>
      </c>
      <c r="C388" s="0" t="s">
        <v>11</v>
      </c>
      <c r="D388" s="0" t="n">
        <v>2000</v>
      </c>
      <c r="E388" s="0" t="n">
        <v>1425</v>
      </c>
      <c r="F388" s="0" t="s">
        <v>182</v>
      </c>
      <c r="G388" s="0" t="s">
        <v>410</v>
      </c>
      <c r="H388" s="0" t="s">
        <v>18</v>
      </c>
      <c r="I388" s="0" t="s">
        <v>183</v>
      </c>
      <c r="J388" s="0" t="n">
        <v>-130</v>
      </c>
      <c r="L388" s="0" t="s">
        <v>208</v>
      </c>
    </row>
    <row r="389" customFormat="false" ht="12.75" hidden="false" customHeight="false" outlineLevel="0" collapsed="false">
      <c r="A389" s="0" t="n">
        <v>35599</v>
      </c>
      <c r="B389" s="44" t="n">
        <v>36749</v>
      </c>
      <c r="C389" s="0" t="s">
        <v>11</v>
      </c>
      <c r="D389" s="0" t="n">
        <v>2000</v>
      </c>
      <c r="E389" s="0" t="n">
        <v>1426</v>
      </c>
      <c r="F389" s="0" t="s">
        <v>293</v>
      </c>
      <c r="G389" s="0" t="s">
        <v>409</v>
      </c>
      <c r="H389" s="0" t="s">
        <v>18</v>
      </c>
      <c r="I389" s="0" t="s">
        <v>156</v>
      </c>
      <c r="J389" s="0" t="n">
        <v>-260</v>
      </c>
      <c r="L389" s="0" t="str">
        <f aca="false">IF(H389="Personal","Personal","Operating")</f>
        <v>Operating</v>
      </c>
    </row>
    <row r="390" customFormat="false" ht="12.75" hidden="false" customHeight="false" outlineLevel="0" collapsed="false">
      <c r="A390" s="0" t="n">
        <v>35599</v>
      </c>
      <c r="B390" s="44" t="n">
        <v>36752</v>
      </c>
      <c r="C390" s="0" t="s">
        <v>11</v>
      </c>
      <c r="D390" s="0" t="n">
        <v>2000</v>
      </c>
      <c r="E390" s="0" t="n">
        <v>1427</v>
      </c>
      <c r="F390" s="0" t="s">
        <v>173</v>
      </c>
      <c r="G390" s="0" t="s">
        <v>411</v>
      </c>
      <c r="H390" s="0" t="s">
        <v>19</v>
      </c>
      <c r="I390" s="0" t="s">
        <v>170</v>
      </c>
      <c r="J390" s="0" t="n">
        <v>-108.25</v>
      </c>
      <c r="L390" s="0" t="str">
        <f aca="false">IF(H390="Personal","Personal","Operating")</f>
        <v>Operating</v>
      </c>
      <c r="M390" s="0" t="s">
        <v>315</v>
      </c>
    </row>
    <row r="391" customFormat="false" ht="12.75" hidden="false" customHeight="false" outlineLevel="0" collapsed="false">
      <c r="A391" s="0" t="n">
        <v>35599</v>
      </c>
      <c r="B391" s="44" t="n">
        <v>36753</v>
      </c>
      <c r="C391" s="0" t="s">
        <v>11</v>
      </c>
      <c r="D391" s="0" t="n">
        <v>2000</v>
      </c>
      <c r="E391" s="0" t="n">
        <v>1428</v>
      </c>
      <c r="F391" s="0" t="s">
        <v>394</v>
      </c>
      <c r="G391" s="0" t="s">
        <v>412</v>
      </c>
      <c r="H391" s="0" t="s">
        <v>19</v>
      </c>
      <c r="I391" s="0" t="s">
        <v>185</v>
      </c>
      <c r="J391" s="0" t="n">
        <v>-308.56</v>
      </c>
      <c r="L391" s="0" t="s">
        <v>208</v>
      </c>
    </row>
    <row r="392" customFormat="false" ht="12.75" hidden="false" customHeight="false" outlineLevel="0" collapsed="false">
      <c r="A392" s="0" t="n">
        <v>35599</v>
      </c>
      <c r="B392" s="44" t="n">
        <v>36754</v>
      </c>
      <c r="C392" s="0" t="s">
        <v>11</v>
      </c>
      <c r="D392" s="0" t="n">
        <v>2000</v>
      </c>
      <c r="E392" s="0" t="n">
        <v>1429</v>
      </c>
      <c r="F392" s="0" t="s">
        <v>168</v>
      </c>
      <c r="G392" s="0" t="s">
        <v>323</v>
      </c>
      <c r="H392" s="0" t="s">
        <v>19</v>
      </c>
      <c r="I392" s="0" t="s">
        <v>207</v>
      </c>
      <c r="J392" s="0" t="n">
        <v>-166.71</v>
      </c>
      <c r="K392" s="0" t="n">
        <v>23</v>
      </c>
      <c r="L392" s="0" t="s">
        <v>208</v>
      </c>
    </row>
    <row r="393" customFormat="false" ht="12.75" hidden="false" customHeight="false" outlineLevel="0" collapsed="false">
      <c r="A393" s="0" t="n">
        <v>35599</v>
      </c>
      <c r="B393" s="44" t="n">
        <v>36755</v>
      </c>
      <c r="C393" s="0" t="s">
        <v>11</v>
      </c>
      <c r="D393" s="0" t="n">
        <v>2000</v>
      </c>
      <c r="E393" s="0" t="n">
        <v>1430</v>
      </c>
      <c r="F393" s="0" t="s">
        <v>182</v>
      </c>
      <c r="G393" s="0" t="s">
        <v>413</v>
      </c>
      <c r="H393" s="0" t="s">
        <v>18</v>
      </c>
      <c r="I393" s="0" t="s">
        <v>183</v>
      </c>
      <c r="J393" s="0" t="n">
        <v>-270</v>
      </c>
      <c r="L393" s="0" t="str">
        <f aca="false">IF(H393="Personal","Personal","Operating")</f>
        <v>Operating</v>
      </c>
    </row>
    <row r="394" customFormat="false" ht="12.75" hidden="false" customHeight="false" outlineLevel="0" collapsed="false">
      <c r="A394" s="0" t="n">
        <v>35599</v>
      </c>
      <c r="B394" s="44" t="n">
        <v>36756</v>
      </c>
      <c r="C394" s="0" t="s">
        <v>11</v>
      </c>
      <c r="D394" s="0" t="n">
        <v>2000</v>
      </c>
      <c r="E394" s="0" t="n">
        <v>1431</v>
      </c>
      <c r="F394" s="0" t="s">
        <v>394</v>
      </c>
      <c r="G394" s="0" t="s">
        <v>414</v>
      </c>
      <c r="H394" s="0" t="s">
        <v>19</v>
      </c>
      <c r="I394" s="0" t="s">
        <v>185</v>
      </c>
      <c r="J394" s="0" t="n">
        <v>-149.95</v>
      </c>
      <c r="K394" s="0" t="n">
        <v>23</v>
      </c>
      <c r="L394" s="0" t="s">
        <v>208</v>
      </c>
      <c r="M394" s="0" t="s">
        <v>315</v>
      </c>
    </row>
    <row r="395" customFormat="false" ht="12.75" hidden="false" customHeight="false" outlineLevel="0" collapsed="false">
      <c r="A395" s="0" t="n">
        <v>35599</v>
      </c>
      <c r="B395" s="44" t="n">
        <v>36756</v>
      </c>
      <c r="C395" s="0" t="s">
        <v>11</v>
      </c>
      <c r="D395" s="0" t="n">
        <v>2000</v>
      </c>
      <c r="E395" s="0" t="n">
        <v>1432</v>
      </c>
      <c r="F395" s="0" t="s">
        <v>293</v>
      </c>
      <c r="G395" s="0" t="s">
        <v>413</v>
      </c>
      <c r="H395" s="0" t="s">
        <v>18</v>
      </c>
      <c r="I395" s="0" t="s">
        <v>156</v>
      </c>
      <c r="J395" s="0" t="n">
        <v>-260</v>
      </c>
      <c r="L395" s="0" t="str">
        <f aca="false">IF(H395="Personal","Personal","Operating")</f>
        <v>Operating</v>
      </c>
    </row>
    <row r="396" customFormat="false" ht="12.75" hidden="false" customHeight="false" outlineLevel="0" collapsed="false">
      <c r="A396" s="0" t="n">
        <v>35599</v>
      </c>
      <c r="B396" s="44" t="n">
        <v>36759</v>
      </c>
      <c r="C396" s="0" t="s">
        <v>11</v>
      </c>
      <c r="D396" s="0" t="n">
        <v>2000</v>
      </c>
      <c r="E396" s="0" t="n">
        <v>1433</v>
      </c>
      <c r="F396" s="0" t="s">
        <v>415</v>
      </c>
      <c r="G396" s="0" t="s">
        <v>416</v>
      </c>
      <c r="H396" s="0" t="s">
        <v>17</v>
      </c>
      <c r="I396" s="0" t="s">
        <v>159</v>
      </c>
      <c r="J396" s="0" t="n">
        <v>-125</v>
      </c>
      <c r="K396" s="0" t="n">
        <v>27</v>
      </c>
      <c r="L396" s="0" t="str">
        <f aca="false">IF(H396="Personal","Personal","Operating")</f>
        <v>Operating</v>
      </c>
    </row>
    <row r="397" customFormat="false" ht="12.75" hidden="false" customHeight="false" outlineLevel="0" collapsed="false">
      <c r="A397" s="0" t="n">
        <v>35599</v>
      </c>
      <c r="B397" s="44" t="n">
        <v>36761</v>
      </c>
      <c r="C397" s="0" t="s">
        <v>11</v>
      </c>
      <c r="D397" s="0" t="n">
        <v>2000</v>
      </c>
      <c r="E397" s="0" t="n">
        <v>1434</v>
      </c>
      <c r="F397" s="0" t="s">
        <v>368</v>
      </c>
      <c r="G397" s="0" t="s">
        <v>417</v>
      </c>
      <c r="H397" s="26" t="s">
        <v>20</v>
      </c>
      <c r="I397" s="0" t="s">
        <v>370</v>
      </c>
      <c r="J397" s="0" t="n">
        <v>-70</v>
      </c>
      <c r="L397" s="0" t="str">
        <f aca="false">IF(H397="Personal","Personal","Operating")</f>
        <v>Operating</v>
      </c>
      <c r="M397" s="0" t="s">
        <v>315</v>
      </c>
    </row>
    <row r="398" customFormat="false" ht="12.75" hidden="false" customHeight="false" outlineLevel="0" collapsed="false">
      <c r="A398" s="0" t="n">
        <v>35599</v>
      </c>
      <c r="B398" s="44" t="n">
        <v>36761</v>
      </c>
      <c r="C398" s="0" t="s">
        <v>11</v>
      </c>
      <c r="D398" s="0" t="n">
        <v>2000</v>
      </c>
      <c r="E398" s="0" t="n">
        <v>1435</v>
      </c>
      <c r="F398" s="0" t="s">
        <v>418</v>
      </c>
      <c r="G398" s="0" t="s">
        <v>419</v>
      </c>
      <c r="H398" s="26" t="s">
        <v>20</v>
      </c>
      <c r="I398" s="0" t="s">
        <v>370</v>
      </c>
      <c r="J398" s="0" t="n">
        <v>-70</v>
      </c>
      <c r="L398" s="0" t="str">
        <f aca="false">IF(H398="Personal","Personal","Operating")</f>
        <v>Operating</v>
      </c>
      <c r="M398" s="0" t="s">
        <v>315</v>
      </c>
    </row>
    <row r="399" customFormat="false" ht="12.75" hidden="false" customHeight="false" outlineLevel="0" collapsed="false">
      <c r="A399" s="0" t="n">
        <v>35599</v>
      </c>
      <c r="B399" s="44" t="n">
        <v>36763</v>
      </c>
      <c r="C399" s="0" t="s">
        <v>11</v>
      </c>
      <c r="D399" s="0" t="n">
        <v>2000</v>
      </c>
      <c r="E399" s="0" t="n">
        <v>1436</v>
      </c>
      <c r="F399" s="0" t="s">
        <v>182</v>
      </c>
      <c r="G399" s="0" t="s">
        <v>420</v>
      </c>
      <c r="H399" s="0" t="s">
        <v>18</v>
      </c>
      <c r="I399" s="0" t="s">
        <v>183</v>
      </c>
      <c r="J399" s="0" t="n">
        <v>-270</v>
      </c>
      <c r="L399" s="0" t="str">
        <f aca="false">IF(H399="Personal","Personal","Operating")</f>
        <v>Operating</v>
      </c>
    </row>
    <row r="400" customFormat="false" ht="12.75" hidden="false" customHeight="false" outlineLevel="0" collapsed="false">
      <c r="A400" s="0" t="n">
        <v>35599</v>
      </c>
      <c r="B400" s="44" t="n">
        <v>36764</v>
      </c>
      <c r="C400" s="0" t="s">
        <v>11</v>
      </c>
      <c r="D400" s="0" t="n">
        <v>2000</v>
      </c>
      <c r="E400" s="0" t="n">
        <v>1437</v>
      </c>
      <c r="F400" s="0" t="s">
        <v>293</v>
      </c>
      <c r="G400" s="0" t="s">
        <v>420</v>
      </c>
      <c r="H400" s="0" t="s">
        <v>18</v>
      </c>
      <c r="I400" s="0" t="s">
        <v>156</v>
      </c>
      <c r="J400" s="0" t="n">
        <v>-260</v>
      </c>
      <c r="L400" s="0" t="str">
        <f aca="false">IF(H400="Personal","Personal","Operating")</f>
        <v>Operating</v>
      </c>
    </row>
    <row r="401" customFormat="false" ht="12.75" hidden="false" customHeight="false" outlineLevel="0" collapsed="false">
      <c r="A401" s="0" t="n">
        <v>35599</v>
      </c>
      <c r="B401" s="44" t="n">
        <v>36767</v>
      </c>
      <c r="C401" s="0" t="s">
        <v>11</v>
      </c>
      <c r="D401" s="0" t="n">
        <v>2000</v>
      </c>
      <c r="E401" s="0" t="n">
        <v>1438</v>
      </c>
      <c r="F401" s="0" t="s">
        <v>168</v>
      </c>
      <c r="H401" s="0" t="s">
        <v>19</v>
      </c>
      <c r="I401" s="0" t="s">
        <v>175</v>
      </c>
      <c r="J401" s="0" t="n">
        <v>-94</v>
      </c>
      <c r="L401" s="0" t="str">
        <f aca="false">IF(H401="Personal","Personal","Operating")</f>
        <v>Operating</v>
      </c>
    </row>
    <row r="402" customFormat="false" ht="12.75" hidden="false" customHeight="false" outlineLevel="0" collapsed="false">
      <c r="A402" s="0" t="n">
        <v>38385</v>
      </c>
      <c r="B402" s="44" t="n">
        <v>36384</v>
      </c>
      <c r="C402" s="0" t="s">
        <v>11</v>
      </c>
      <c r="D402" s="0" t="n">
        <v>1999</v>
      </c>
      <c r="F402" s="0" t="s">
        <v>421</v>
      </c>
      <c r="G402" s="0" t="s">
        <v>422</v>
      </c>
      <c r="H402" s="0" t="s">
        <v>126</v>
      </c>
      <c r="I402" s="0" t="s">
        <v>423</v>
      </c>
      <c r="J402" s="0" t="n">
        <v>200</v>
      </c>
      <c r="L402" s="0" t="s">
        <v>128</v>
      </c>
    </row>
    <row r="403" customFormat="false" ht="12.75" hidden="false" customHeight="false" outlineLevel="0" collapsed="false">
      <c r="A403" s="0" t="n">
        <v>38385</v>
      </c>
      <c r="B403" s="44" t="n">
        <v>36494</v>
      </c>
      <c r="C403" s="0" t="s">
        <v>124</v>
      </c>
      <c r="D403" s="0" t="n">
        <v>1999</v>
      </c>
      <c r="F403" s="0" t="s">
        <v>143</v>
      </c>
      <c r="G403" s="0" t="s">
        <v>424</v>
      </c>
      <c r="H403" s="0" t="s">
        <v>20</v>
      </c>
      <c r="I403" s="0" t="s">
        <v>145</v>
      </c>
      <c r="J403" s="0" t="n">
        <v>-10</v>
      </c>
      <c r="L403" s="0" t="str">
        <f aca="false">IF(H403="Personal","Personal","Operating")</f>
        <v>Operating</v>
      </c>
    </row>
    <row r="404" customFormat="false" ht="12.75" hidden="false" customHeight="false" outlineLevel="0" collapsed="false">
      <c r="A404" s="0" t="n">
        <v>38385</v>
      </c>
      <c r="B404" s="44" t="n">
        <v>36464</v>
      </c>
      <c r="C404" s="0" t="s">
        <v>13</v>
      </c>
      <c r="D404" s="0" t="n">
        <v>1999</v>
      </c>
      <c r="F404" s="0" t="s">
        <v>143</v>
      </c>
      <c r="G404" s="0" t="s">
        <v>424</v>
      </c>
      <c r="H404" s="0" t="s">
        <v>20</v>
      </c>
      <c r="I404" s="0" t="s">
        <v>145</v>
      </c>
      <c r="J404" s="0" t="n">
        <v>-10</v>
      </c>
      <c r="L404" s="0" t="str">
        <f aca="false">IF(H404="Personal","Personal","Operating")</f>
        <v>Operating</v>
      </c>
    </row>
    <row r="405" customFormat="false" ht="12.75" hidden="false" customHeight="false" outlineLevel="0" collapsed="false">
      <c r="A405" s="0" t="n">
        <v>38385</v>
      </c>
      <c r="B405" s="44" t="n">
        <v>36433</v>
      </c>
      <c r="C405" s="0" t="s">
        <v>12</v>
      </c>
      <c r="D405" s="0" t="n">
        <v>1999</v>
      </c>
      <c r="F405" s="0" t="s">
        <v>143</v>
      </c>
      <c r="G405" s="0" t="s">
        <v>424</v>
      </c>
      <c r="H405" s="0" t="s">
        <v>20</v>
      </c>
      <c r="I405" s="0" t="s">
        <v>145</v>
      </c>
      <c r="J405" s="0" t="n">
        <v>-10</v>
      </c>
      <c r="L405" s="0" t="str">
        <f aca="false">IF(H405="Personal","Personal","Operating")</f>
        <v>Operating</v>
      </c>
    </row>
    <row r="406" customFormat="false" ht="12.75" hidden="false" customHeight="false" outlineLevel="0" collapsed="false">
      <c r="A406" s="0" t="n">
        <v>38385</v>
      </c>
      <c r="B406" s="44" t="n">
        <v>36524</v>
      </c>
      <c r="C406" s="0" t="s">
        <v>4</v>
      </c>
      <c r="D406" s="0" t="n">
        <v>2000</v>
      </c>
      <c r="F406" s="0" t="s">
        <v>425</v>
      </c>
      <c r="G406" s="0" t="s">
        <v>426</v>
      </c>
      <c r="H406" s="0" t="s">
        <v>127</v>
      </c>
      <c r="I406" s="0" t="s">
        <v>427</v>
      </c>
      <c r="J406" s="0" t="n">
        <v>-15350</v>
      </c>
      <c r="L406" s="0" t="str">
        <f aca="false">IF(H406="Personal","Personal","Operating")</f>
        <v>Personal</v>
      </c>
    </row>
    <row r="407" customFormat="false" ht="12.75" hidden="false" customHeight="false" outlineLevel="0" collapsed="false">
      <c r="A407" s="0" t="n">
        <v>38385</v>
      </c>
      <c r="B407" s="44" t="n">
        <v>36522</v>
      </c>
      <c r="C407" s="0" t="s">
        <v>4</v>
      </c>
      <c r="D407" s="0" t="n">
        <v>2000</v>
      </c>
      <c r="F407" s="0" t="s">
        <v>428</v>
      </c>
      <c r="H407" s="0" t="s">
        <v>128</v>
      </c>
      <c r="I407" s="0" t="s">
        <v>429</v>
      </c>
      <c r="J407" s="0" t="n">
        <v>-3941.3</v>
      </c>
      <c r="L407" s="0" t="s">
        <v>128</v>
      </c>
    </row>
    <row r="408" customFormat="false" ht="12.75" hidden="false" customHeight="false" outlineLevel="0" collapsed="false">
      <c r="A408" s="0" t="n">
        <v>38385</v>
      </c>
      <c r="B408" s="44" t="n">
        <v>36533</v>
      </c>
      <c r="C408" s="0" t="s">
        <v>4</v>
      </c>
      <c r="D408" s="0" t="n">
        <v>2000</v>
      </c>
      <c r="F408" s="0" t="s">
        <v>430</v>
      </c>
      <c r="H408" s="0" t="s">
        <v>127</v>
      </c>
      <c r="I408" s="0" t="s">
        <v>431</v>
      </c>
      <c r="J408" s="0" t="n">
        <v>-496.58</v>
      </c>
      <c r="L408" s="0" t="str">
        <f aca="false">IF(H408="Personal","Personal","Operating")</f>
        <v>Personal</v>
      </c>
    </row>
    <row r="409" customFormat="false" ht="12.75" hidden="false" customHeight="false" outlineLevel="0" collapsed="false">
      <c r="A409" s="0" t="n">
        <v>38385</v>
      </c>
      <c r="B409" s="44" t="n">
        <v>36525</v>
      </c>
      <c r="C409" s="0" t="s">
        <v>4</v>
      </c>
      <c r="D409" s="0" t="n">
        <v>2000</v>
      </c>
      <c r="F409" s="0" t="s">
        <v>432</v>
      </c>
      <c r="H409" s="0" t="s">
        <v>22</v>
      </c>
      <c r="I409" s="0" t="s">
        <v>433</v>
      </c>
      <c r="J409" s="46" t="n">
        <v>-11639.77</v>
      </c>
      <c r="L409" s="0" t="str">
        <f aca="false">IF(H409="Personal","Personal","Operating")</f>
        <v>Operating</v>
      </c>
    </row>
    <row r="410" customFormat="false" ht="12.75" hidden="false" customHeight="false" outlineLevel="0" collapsed="false">
      <c r="A410" s="0" t="n">
        <v>38385</v>
      </c>
      <c r="B410" s="44" t="n">
        <v>36530</v>
      </c>
      <c r="C410" s="0" t="s">
        <v>4</v>
      </c>
      <c r="D410" s="0" t="n">
        <v>2000</v>
      </c>
      <c r="F410" s="0" t="s">
        <v>143</v>
      </c>
      <c r="G410" s="0" t="s">
        <v>434</v>
      </c>
      <c r="H410" s="0" t="s">
        <v>20</v>
      </c>
      <c r="I410" s="0" t="s">
        <v>145</v>
      </c>
      <c r="J410" s="0" t="n">
        <v>-17</v>
      </c>
      <c r="L410" s="0" t="str">
        <f aca="false">IF(H410="Personal","Personal","Operating")</f>
        <v>Operating</v>
      </c>
    </row>
    <row r="411" customFormat="false" ht="12.75" hidden="false" customHeight="false" outlineLevel="0" collapsed="false">
      <c r="A411" s="0" t="n">
        <v>38385</v>
      </c>
      <c r="B411" s="44" t="n">
        <v>36557</v>
      </c>
      <c r="C411" s="0" t="s">
        <v>5</v>
      </c>
      <c r="D411" s="0" t="n">
        <v>2000</v>
      </c>
      <c r="F411" s="0" t="s">
        <v>435</v>
      </c>
      <c r="H411" s="0" t="s">
        <v>126</v>
      </c>
      <c r="I411" s="0" t="s">
        <v>193</v>
      </c>
      <c r="J411" s="47" t="n">
        <v>10000</v>
      </c>
      <c r="L411" s="0" t="s">
        <v>128</v>
      </c>
    </row>
    <row r="412" customFormat="false" ht="12.75" hidden="false" customHeight="false" outlineLevel="0" collapsed="false">
      <c r="A412" s="0" t="n">
        <v>38385</v>
      </c>
      <c r="B412" s="44" t="n">
        <v>36563</v>
      </c>
      <c r="C412" s="0" t="s">
        <v>5</v>
      </c>
      <c r="D412" s="0" t="n">
        <v>2000</v>
      </c>
      <c r="F412" s="0" t="s">
        <v>436</v>
      </c>
      <c r="H412" s="0" t="s">
        <v>19</v>
      </c>
      <c r="J412" s="0" t="n">
        <v>-87.82</v>
      </c>
      <c r="L412" s="0" t="s">
        <v>208</v>
      </c>
    </row>
    <row r="413" customFormat="false" ht="12.75" hidden="false" customHeight="false" outlineLevel="0" collapsed="false">
      <c r="A413" s="0" t="n">
        <v>38385</v>
      </c>
      <c r="B413" s="44" t="n">
        <v>36563</v>
      </c>
      <c r="C413" s="0" t="s">
        <v>5</v>
      </c>
      <c r="D413" s="0" t="n">
        <v>2000</v>
      </c>
      <c r="F413" s="0" t="s">
        <v>437</v>
      </c>
      <c r="H413" s="0" t="s">
        <v>19</v>
      </c>
      <c r="J413" s="0" t="n">
        <v>-18.82</v>
      </c>
      <c r="L413" s="0" t="str">
        <f aca="false">IF(H413="Personal","Personal","Operating")</f>
        <v>Operating</v>
      </c>
    </row>
    <row r="414" customFormat="false" ht="12.75" hidden="false" customHeight="false" outlineLevel="0" collapsed="false">
      <c r="A414" s="0" t="n">
        <v>38385</v>
      </c>
      <c r="B414" s="44" t="n">
        <v>36564</v>
      </c>
      <c r="C414" s="0" t="s">
        <v>5</v>
      </c>
      <c r="D414" s="0" t="n">
        <v>2000</v>
      </c>
      <c r="F414" s="0" t="s">
        <v>436</v>
      </c>
      <c r="H414" s="0" t="s">
        <v>19</v>
      </c>
      <c r="J414" s="0" t="n">
        <v>-21.11</v>
      </c>
      <c r="L414" s="0" t="s">
        <v>208</v>
      </c>
    </row>
    <row r="415" customFormat="false" ht="12.75" hidden="false" customHeight="false" outlineLevel="0" collapsed="false">
      <c r="A415" s="0" t="n">
        <v>38385</v>
      </c>
      <c r="B415" s="44" t="n">
        <v>36572</v>
      </c>
      <c r="C415" s="0" t="s">
        <v>5</v>
      </c>
      <c r="D415" s="0" t="n">
        <v>2000</v>
      </c>
      <c r="F415" s="0" t="s">
        <v>436</v>
      </c>
      <c r="H415" s="0" t="s">
        <v>19</v>
      </c>
      <c r="J415" s="0" t="n">
        <v>-58.31</v>
      </c>
      <c r="L415" s="0" t="s">
        <v>208</v>
      </c>
    </row>
    <row r="416" customFormat="false" ht="12.75" hidden="false" customHeight="false" outlineLevel="0" collapsed="false">
      <c r="A416" s="0" t="n">
        <v>38385</v>
      </c>
      <c r="B416" s="44" t="n">
        <v>36578</v>
      </c>
      <c r="C416" s="0" t="s">
        <v>5</v>
      </c>
      <c r="D416" s="0" t="n">
        <v>2000</v>
      </c>
      <c r="F416" s="0" t="s">
        <v>438</v>
      </c>
      <c r="H416" s="0" t="s">
        <v>19</v>
      </c>
      <c r="J416" s="0" t="n">
        <v>-396.2</v>
      </c>
      <c r="L416" s="0" t="str">
        <f aca="false">IF(H416="Personal","Personal","Operating")</f>
        <v>Operating</v>
      </c>
    </row>
    <row r="417" customFormat="false" ht="12.75" hidden="false" customHeight="false" outlineLevel="0" collapsed="false">
      <c r="A417" s="0" t="n">
        <v>38385</v>
      </c>
      <c r="B417" s="44" t="n">
        <v>36578</v>
      </c>
      <c r="C417" s="0" t="s">
        <v>5</v>
      </c>
      <c r="D417" s="0" t="n">
        <v>2000</v>
      </c>
      <c r="F417" s="0" t="s">
        <v>437</v>
      </c>
      <c r="H417" s="0" t="s">
        <v>19</v>
      </c>
      <c r="J417" s="0" t="n">
        <v>-74.55</v>
      </c>
      <c r="L417" s="0" t="str">
        <f aca="false">IF(H417="Personal","Personal","Operating")</f>
        <v>Operating</v>
      </c>
    </row>
    <row r="418" customFormat="false" ht="12.75" hidden="false" customHeight="false" outlineLevel="0" collapsed="false">
      <c r="A418" s="0" t="n">
        <v>38385</v>
      </c>
      <c r="B418" s="44" t="n">
        <v>36578</v>
      </c>
      <c r="C418" s="0" t="s">
        <v>5</v>
      </c>
      <c r="D418" s="0" t="n">
        <v>2000</v>
      </c>
      <c r="F418" s="0" t="s">
        <v>436</v>
      </c>
      <c r="H418" s="0" t="s">
        <v>19</v>
      </c>
      <c r="J418" s="0" t="n">
        <v>-35.78</v>
      </c>
      <c r="L418" s="0" t="s">
        <v>208</v>
      </c>
    </row>
    <row r="419" customFormat="false" ht="12.75" hidden="false" customHeight="false" outlineLevel="0" collapsed="false">
      <c r="A419" s="0" t="n">
        <v>38385</v>
      </c>
      <c r="B419" s="44" t="n">
        <v>36578</v>
      </c>
      <c r="C419" s="0" t="s">
        <v>5</v>
      </c>
      <c r="D419" s="0" t="n">
        <v>2000</v>
      </c>
      <c r="F419" s="0" t="s">
        <v>437</v>
      </c>
      <c r="H419" s="0" t="s">
        <v>19</v>
      </c>
      <c r="J419" s="0" t="n">
        <v>-15.52</v>
      </c>
      <c r="L419" s="0" t="str">
        <f aca="false">IF(H419="Personal","Personal","Operating")</f>
        <v>Operating</v>
      </c>
    </row>
    <row r="420" customFormat="false" ht="12.75" hidden="false" customHeight="false" outlineLevel="0" collapsed="false">
      <c r="A420" s="0" t="n">
        <v>38385</v>
      </c>
      <c r="B420" s="44" t="n">
        <v>36579</v>
      </c>
      <c r="C420" s="0" t="s">
        <v>5</v>
      </c>
      <c r="D420" s="0" t="n">
        <v>2000</v>
      </c>
      <c r="F420" s="0" t="s">
        <v>436</v>
      </c>
      <c r="H420" s="0" t="s">
        <v>19</v>
      </c>
      <c r="J420" s="0" t="n">
        <v>-31.32</v>
      </c>
      <c r="L420" s="0" t="s">
        <v>208</v>
      </c>
    </row>
    <row r="421" customFormat="false" ht="12.75" hidden="false" customHeight="false" outlineLevel="0" collapsed="false">
      <c r="A421" s="0" t="n">
        <v>38385</v>
      </c>
      <c r="B421" s="44" t="n">
        <v>36580</v>
      </c>
      <c r="C421" s="0" t="s">
        <v>5</v>
      </c>
      <c r="D421" s="0" t="n">
        <v>2000</v>
      </c>
      <c r="F421" s="0" t="s">
        <v>438</v>
      </c>
      <c r="H421" s="0" t="s">
        <v>19</v>
      </c>
      <c r="J421" s="0" t="n">
        <v>-47.11</v>
      </c>
      <c r="L421" s="0" t="str">
        <f aca="false">IF(H421="Personal","Personal","Operating")</f>
        <v>Operating</v>
      </c>
    </row>
    <row r="422" customFormat="false" ht="12.75" hidden="false" customHeight="false" outlineLevel="0" collapsed="false">
      <c r="A422" s="0" t="n">
        <v>38385</v>
      </c>
      <c r="B422" s="44" t="n">
        <v>36581</v>
      </c>
      <c r="C422" s="0" t="s">
        <v>5</v>
      </c>
      <c r="D422" s="0" t="n">
        <v>2000</v>
      </c>
      <c r="F422" s="0" t="s">
        <v>436</v>
      </c>
      <c r="H422" s="0" t="s">
        <v>19</v>
      </c>
      <c r="J422" s="0" t="n">
        <v>-19.47</v>
      </c>
      <c r="L422" s="0" t="s">
        <v>208</v>
      </c>
    </row>
    <row r="423" customFormat="false" ht="12.75" hidden="false" customHeight="false" outlineLevel="0" collapsed="false">
      <c r="A423" s="0" t="n">
        <v>38385</v>
      </c>
      <c r="B423" s="44" t="n">
        <v>36584</v>
      </c>
      <c r="C423" s="0" t="s">
        <v>5</v>
      </c>
      <c r="D423" s="0" t="n">
        <v>2000</v>
      </c>
      <c r="F423" s="0" t="s">
        <v>435</v>
      </c>
      <c r="H423" s="0" t="s">
        <v>126</v>
      </c>
      <c r="I423" s="0" t="s">
        <v>193</v>
      </c>
      <c r="J423" s="47" t="n">
        <v>10000</v>
      </c>
      <c r="L423" s="0" t="s">
        <v>128</v>
      </c>
    </row>
    <row r="424" customFormat="false" ht="12.75" hidden="false" customHeight="false" outlineLevel="0" collapsed="false">
      <c r="A424" s="0" t="n">
        <v>38385</v>
      </c>
      <c r="B424" s="44" t="n">
        <v>36584</v>
      </c>
      <c r="C424" s="0" t="s">
        <v>5</v>
      </c>
      <c r="D424" s="0" t="n">
        <v>2000</v>
      </c>
      <c r="F424" s="0" t="s">
        <v>439</v>
      </c>
      <c r="G424" s="0" t="s">
        <v>440</v>
      </c>
      <c r="H424" s="0" t="s">
        <v>19</v>
      </c>
      <c r="J424" s="0" t="n">
        <v>-560.95</v>
      </c>
      <c r="L424" s="0" t="s">
        <v>208</v>
      </c>
    </row>
    <row r="425" customFormat="false" ht="12.75" hidden="false" customHeight="false" outlineLevel="0" collapsed="false">
      <c r="B425" s="44"/>
      <c r="C425" s="0" t="s">
        <v>5</v>
      </c>
      <c r="D425" s="0" t="n">
        <v>2000</v>
      </c>
      <c r="F425" s="0" t="s">
        <v>146</v>
      </c>
      <c r="G425" s="0" t="s">
        <v>441</v>
      </c>
      <c r="H425" s="0" t="s">
        <v>20</v>
      </c>
      <c r="I425" s="0" t="s">
        <v>145</v>
      </c>
      <c r="J425" s="0" t="n">
        <v>-130</v>
      </c>
      <c r="L425" s="0" t="s">
        <v>208</v>
      </c>
    </row>
    <row r="426" customFormat="false" ht="12.75" hidden="false" customHeight="false" outlineLevel="0" collapsed="false">
      <c r="A426" s="0" t="n">
        <v>38385</v>
      </c>
      <c r="B426" s="44" t="n">
        <v>36584</v>
      </c>
      <c r="C426" s="0" t="s">
        <v>5</v>
      </c>
      <c r="D426" s="0" t="n">
        <v>2000</v>
      </c>
      <c r="F426" s="0" t="s">
        <v>437</v>
      </c>
      <c r="H426" s="0" t="s">
        <v>19</v>
      </c>
      <c r="J426" s="0" t="n">
        <v>-61.04</v>
      </c>
      <c r="L426" s="0" t="str">
        <f aca="false">IF(H426="Personal","Personal","Operating")</f>
        <v>Operating</v>
      </c>
    </row>
    <row r="427" customFormat="false" ht="12.75" hidden="false" customHeight="false" outlineLevel="0" collapsed="false">
      <c r="A427" s="0" t="n">
        <v>38385</v>
      </c>
      <c r="B427" s="44" t="n">
        <v>36584</v>
      </c>
      <c r="C427" s="0" t="s">
        <v>5</v>
      </c>
      <c r="D427" s="0" t="n">
        <v>2000</v>
      </c>
      <c r="F427" s="0" t="s">
        <v>437</v>
      </c>
      <c r="H427" s="0" t="s">
        <v>19</v>
      </c>
      <c r="J427" s="0" t="n">
        <v>-54.87</v>
      </c>
      <c r="L427" s="0" t="str">
        <f aca="false">IF(H427="Personal","Personal","Operating")</f>
        <v>Operating</v>
      </c>
    </row>
    <row r="428" customFormat="false" ht="12.75" hidden="false" customHeight="false" outlineLevel="0" collapsed="false">
      <c r="A428" s="0" t="n">
        <v>38385</v>
      </c>
      <c r="B428" s="44" t="n">
        <v>36555</v>
      </c>
      <c r="C428" s="0" t="s">
        <v>5</v>
      </c>
      <c r="D428" s="0" t="n">
        <v>2000</v>
      </c>
      <c r="F428" s="0" t="s">
        <v>428</v>
      </c>
      <c r="H428" s="0" t="s">
        <v>128</v>
      </c>
      <c r="I428" s="0" t="s">
        <v>429</v>
      </c>
      <c r="J428" s="0" t="n">
        <v>-3941.3</v>
      </c>
      <c r="L428" s="0" t="s">
        <v>128</v>
      </c>
    </row>
    <row r="429" customFormat="false" ht="12.75" hidden="false" customHeight="false" outlineLevel="0" collapsed="false">
      <c r="A429" s="0" t="n">
        <v>38385</v>
      </c>
      <c r="B429" s="44" t="n">
        <v>36586</v>
      </c>
      <c r="C429" s="0" t="s">
        <v>6</v>
      </c>
      <c r="D429" s="0" t="n">
        <v>2000</v>
      </c>
      <c r="F429" s="0" t="s">
        <v>435</v>
      </c>
      <c r="H429" s="0" t="s">
        <v>126</v>
      </c>
      <c r="I429" s="0" t="s">
        <v>193</v>
      </c>
      <c r="J429" s="47" t="n">
        <v>10000</v>
      </c>
      <c r="L429" s="0" t="s">
        <v>128</v>
      </c>
    </row>
    <row r="430" customFormat="false" ht="12.75" hidden="false" customHeight="false" outlineLevel="0" collapsed="false">
      <c r="A430" s="0" t="n">
        <v>38385</v>
      </c>
      <c r="B430" s="44" t="n">
        <v>36586</v>
      </c>
      <c r="C430" s="0" t="s">
        <v>6</v>
      </c>
      <c r="D430" s="0" t="n">
        <v>2000</v>
      </c>
      <c r="F430" s="0" t="s">
        <v>428</v>
      </c>
      <c r="H430" s="0" t="s">
        <v>128</v>
      </c>
      <c r="I430" s="0" t="s">
        <v>429</v>
      </c>
      <c r="J430" s="0" t="n">
        <v>-3941.3</v>
      </c>
      <c r="L430" s="0" t="s">
        <v>128</v>
      </c>
    </row>
    <row r="431" customFormat="false" ht="12.75" hidden="false" customHeight="false" outlineLevel="0" collapsed="false">
      <c r="A431" s="0" t="n">
        <v>38385</v>
      </c>
      <c r="B431" s="44" t="n">
        <v>36586</v>
      </c>
      <c r="C431" s="0" t="s">
        <v>6</v>
      </c>
      <c r="D431" s="0" t="n">
        <v>2000</v>
      </c>
      <c r="F431" s="0" t="s">
        <v>430</v>
      </c>
      <c r="H431" s="0" t="s">
        <v>127</v>
      </c>
      <c r="I431" s="0" t="s">
        <v>431</v>
      </c>
      <c r="J431" s="0" t="n">
        <v>-496.58</v>
      </c>
      <c r="L431" s="0" t="str">
        <f aca="false">IF(H431="Personal","Personal","Operating")</f>
        <v>Personal</v>
      </c>
    </row>
    <row r="432" customFormat="false" ht="12.75" hidden="false" customHeight="false" outlineLevel="0" collapsed="false">
      <c r="A432" s="0" t="n">
        <v>38385</v>
      </c>
      <c r="B432" s="44" t="n">
        <v>36586</v>
      </c>
      <c r="C432" s="0" t="s">
        <v>6</v>
      </c>
      <c r="D432" s="0" t="n">
        <v>2000</v>
      </c>
      <c r="F432" s="0" t="s">
        <v>442</v>
      </c>
      <c r="G432" s="0" t="s">
        <v>443</v>
      </c>
      <c r="H432" s="0" t="s">
        <v>127</v>
      </c>
      <c r="I432" s="0" t="s">
        <v>150</v>
      </c>
      <c r="J432" s="47" t="n">
        <v>-120</v>
      </c>
      <c r="L432" s="0" t="str">
        <f aca="false">IF(H432="Personal","Personal","Operating")</f>
        <v>Personal</v>
      </c>
    </row>
    <row r="433" customFormat="false" ht="12.75" hidden="false" customHeight="false" outlineLevel="0" collapsed="false">
      <c r="A433" s="0" t="n">
        <v>38385</v>
      </c>
      <c r="B433" s="44" t="n">
        <v>36586</v>
      </c>
      <c r="C433" s="0" t="s">
        <v>6</v>
      </c>
      <c r="D433" s="0" t="n">
        <v>2000</v>
      </c>
      <c r="F433" s="0" t="s">
        <v>444</v>
      </c>
      <c r="G433" s="0" t="s">
        <v>443</v>
      </c>
      <c r="H433" s="0" t="s">
        <v>19</v>
      </c>
      <c r="I433" s="0" t="s">
        <v>175</v>
      </c>
      <c r="J433" s="47" t="n">
        <v>-1100</v>
      </c>
      <c r="L433" s="0" t="s">
        <v>208</v>
      </c>
    </row>
    <row r="434" customFormat="false" ht="12.75" hidden="false" customHeight="false" outlineLevel="0" collapsed="false">
      <c r="A434" s="0" t="n">
        <v>38385</v>
      </c>
      <c r="B434" s="44" t="n">
        <v>36586</v>
      </c>
      <c r="C434" s="0" t="s">
        <v>6</v>
      </c>
      <c r="D434" s="0" t="n">
        <v>2000</v>
      </c>
      <c r="F434" s="0" t="s">
        <v>445</v>
      </c>
      <c r="G434" s="0" t="s">
        <v>443</v>
      </c>
      <c r="H434" s="0" t="s">
        <v>19</v>
      </c>
      <c r="I434" s="0" t="s">
        <v>175</v>
      </c>
      <c r="J434" s="47" t="n">
        <v>-422</v>
      </c>
      <c r="L434" s="0" t="s">
        <v>358</v>
      </c>
    </row>
    <row r="435" customFormat="false" ht="12.75" hidden="false" customHeight="false" outlineLevel="0" collapsed="false">
      <c r="A435" s="0" t="n">
        <v>38385</v>
      </c>
      <c r="B435" s="44" t="n">
        <v>36619</v>
      </c>
      <c r="C435" s="0" t="s">
        <v>7</v>
      </c>
      <c r="D435" s="0" t="n">
        <v>2000</v>
      </c>
      <c r="F435" s="0" t="s">
        <v>229</v>
      </c>
      <c r="H435" s="0" t="s">
        <v>19</v>
      </c>
      <c r="J435" s="0" t="n">
        <v>-75.2</v>
      </c>
      <c r="L435" s="0" t="str">
        <f aca="false">IF(H435="Personal","Personal","Operating")</f>
        <v>Operating</v>
      </c>
    </row>
    <row r="436" customFormat="false" ht="12.75" hidden="false" customHeight="false" outlineLevel="0" collapsed="false">
      <c r="A436" s="0" t="n">
        <v>38385</v>
      </c>
      <c r="B436" s="44" t="n">
        <v>36619</v>
      </c>
      <c r="C436" s="0" t="s">
        <v>7</v>
      </c>
      <c r="D436" s="0" t="n">
        <v>2000</v>
      </c>
      <c r="F436" s="0" t="s">
        <v>437</v>
      </c>
      <c r="H436" s="0" t="s">
        <v>19</v>
      </c>
      <c r="J436" s="0" t="n">
        <v>-21.3</v>
      </c>
      <c r="L436" s="0" t="str">
        <f aca="false">IF(H436="Personal","Personal","Operating")</f>
        <v>Operating</v>
      </c>
    </row>
    <row r="437" customFormat="false" ht="12.75" hidden="false" customHeight="false" outlineLevel="0" collapsed="false">
      <c r="A437" s="0" t="n">
        <v>38385</v>
      </c>
      <c r="B437" s="44" t="n">
        <v>36620</v>
      </c>
      <c r="C437" s="0" t="s">
        <v>7</v>
      </c>
      <c r="D437" s="0" t="n">
        <v>2000</v>
      </c>
      <c r="F437" s="0" t="s">
        <v>446</v>
      </c>
      <c r="H437" s="0" t="s">
        <v>127</v>
      </c>
      <c r="I437" s="0" t="s">
        <v>150</v>
      </c>
      <c r="J437" s="0" t="n">
        <v>-5</v>
      </c>
      <c r="L437" s="0" t="str">
        <f aca="false">IF(H437="Personal","Personal","Operating")</f>
        <v>Personal</v>
      </c>
    </row>
    <row r="438" customFormat="false" ht="12.75" hidden="false" customHeight="false" outlineLevel="0" collapsed="false">
      <c r="A438" s="0" t="n">
        <v>38385</v>
      </c>
      <c r="B438" s="44" t="n">
        <v>36621</v>
      </c>
      <c r="C438" s="0" t="s">
        <v>7</v>
      </c>
      <c r="D438" s="0" t="n">
        <v>2000</v>
      </c>
      <c r="F438" s="0" t="s">
        <v>437</v>
      </c>
      <c r="H438" s="0" t="s">
        <v>19</v>
      </c>
      <c r="J438" s="0" t="n">
        <v>-69.74</v>
      </c>
      <c r="L438" s="0" t="str">
        <f aca="false">IF(H438="Personal","Personal","Operating")</f>
        <v>Operating</v>
      </c>
    </row>
    <row r="439" customFormat="false" ht="12.75" hidden="false" customHeight="false" outlineLevel="0" collapsed="false">
      <c r="A439" s="0" t="n">
        <v>38385</v>
      </c>
      <c r="B439" s="44" t="n">
        <v>36621</v>
      </c>
      <c r="C439" s="0" t="s">
        <v>7</v>
      </c>
      <c r="D439" s="0" t="n">
        <v>2000</v>
      </c>
      <c r="F439" s="0" t="s">
        <v>229</v>
      </c>
      <c r="H439" s="0" t="s">
        <v>19</v>
      </c>
      <c r="J439" s="0" t="n">
        <v>-3.22</v>
      </c>
      <c r="L439" s="0" t="str">
        <f aca="false">IF(H439="Personal","Personal","Operating")</f>
        <v>Operating</v>
      </c>
    </row>
    <row r="440" customFormat="false" ht="12.75" hidden="false" customHeight="false" outlineLevel="0" collapsed="false">
      <c r="A440" s="0" t="n">
        <v>38385</v>
      </c>
      <c r="B440" s="44" t="n">
        <v>36622</v>
      </c>
      <c r="C440" s="0" t="s">
        <v>7</v>
      </c>
      <c r="D440" s="0" t="n">
        <v>2000</v>
      </c>
      <c r="F440" s="0" t="s">
        <v>437</v>
      </c>
      <c r="H440" s="0" t="s">
        <v>19</v>
      </c>
      <c r="J440" s="0" t="n">
        <v>-21.89</v>
      </c>
      <c r="L440" s="0" t="str">
        <f aca="false">IF(H440="Personal","Personal","Operating")</f>
        <v>Operating</v>
      </c>
    </row>
    <row r="441" customFormat="false" ht="12.75" hidden="false" customHeight="false" outlineLevel="0" collapsed="false">
      <c r="A441" s="0" t="n">
        <v>38385</v>
      </c>
      <c r="B441" s="44" t="n">
        <v>36623</v>
      </c>
      <c r="C441" s="0" t="s">
        <v>7</v>
      </c>
      <c r="D441" s="0" t="n">
        <v>2000</v>
      </c>
      <c r="F441" s="0" t="s">
        <v>442</v>
      </c>
      <c r="H441" s="0" t="s">
        <v>127</v>
      </c>
      <c r="I441" s="0" t="s">
        <v>150</v>
      </c>
      <c r="J441" s="0" t="n">
        <v>-29.2</v>
      </c>
      <c r="L441" s="0" t="str">
        <f aca="false">IF(H441="Personal","Personal","Operating")</f>
        <v>Personal</v>
      </c>
    </row>
    <row r="442" customFormat="false" ht="12.75" hidden="false" customHeight="false" outlineLevel="0" collapsed="false">
      <c r="A442" s="0" t="n">
        <v>38385</v>
      </c>
      <c r="B442" s="44" t="n">
        <v>36623</v>
      </c>
      <c r="C442" s="0" t="s">
        <v>7</v>
      </c>
      <c r="D442" s="0" t="n">
        <v>2000</v>
      </c>
      <c r="F442" s="0" t="s">
        <v>437</v>
      </c>
      <c r="H442" s="0" t="s">
        <v>19</v>
      </c>
      <c r="J442" s="0" t="n">
        <v>-8.89</v>
      </c>
      <c r="L442" s="0" t="str">
        <f aca="false">IF(H442="Personal","Personal","Operating")</f>
        <v>Operating</v>
      </c>
    </row>
    <row r="443" customFormat="false" ht="12.75" hidden="false" customHeight="false" outlineLevel="0" collapsed="false">
      <c r="A443" s="0" t="n">
        <v>38385</v>
      </c>
      <c r="B443" s="44" t="n">
        <v>36626</v>
      </c>
      <c r="C443" s="0" t="s">
        <v>7</v>
      </c>
      <c r="D443" s="0" t="n">
        <v>2000</v>
      </c>
      <c r="F443" s="0" t="s">
        <v>437</v>
      </c>
      <c r="H443" s="0" t="s">
        <v>19</v>
      </c>
      <c r="J443" s="0" t="n">
        <v>-27.96</v>
      </c>
      <c r="L443" s="0" t="str">
        <f aca="false">IF(H443="Personal","Personal","Operating")</f>
        <v>Operating</v>
      </c>
    </row>
    <row r="444" customFormat="false" ht="12.75" hidden="false" customHeight="false" outlineLevel="0" collapsed="false">
      <c r="A444" s="0" t="n">
        <v>38385</v>
      </c>
      <c r="B444" s="44" t="n">
        <v>36626</v>
      </c>
      <c r="C444" s="0" t="s">
        <v>7</v>
      </c>
      <c r="D444" s="0" t="n">
        <v>2000</v>
      </c>
      <c r="F444" s="0" t="s">
        <v>438</v>
      </c>
      <c r="H444" s="0" t="s">
        <v>19</v>
      </c>
      <c r="J444" s="0" t="n">
        <v>-17.59</v>
      </c>
      <c r="L444" s="0" t="str">
        <f aca="false">IF(H444="Personal","Personal","Operating")</f>
        <v>Operating</v>
      </c>
    </row>
    <row r="445" customFormat="false" ht="12.75" hidden="false" customHeight="false" outlineLevel="0" collapsed="false">
      <c r="A445" s="0" t="n">
        <v>38385</v>
      </c>
      <c r="B445" s="44" t="n">
        <v>36627</v>
      </c>
      <c r="C445" s="0" t="s">
        <v>7</v>
      </c>
      <c r="D445" s="0" t="n">
        <v>2000</v>
      </c>
      <c r="F445" s="0" t="s">
        <v>447</v>
      </c>
      <c r="H445" s="0" t="s">
        <v>19</v>
      </c>
      <c r="J445" s="0" t="n">
        <v>-18.9</v>
      </c>
      <c r="L445" s="0" t="str">
        <f aca="false">IF(H445="Personal","Personal","Operating")</f>
        <v>Operating</v>
      </c>
    </row>
    <row r="446" customFormat="false" ht="12.75" hidden="false" customHeight="false" outlineLevel="0" collapsed="false">
      <c r="A446" s="0" t="n">
        <v>38385</v>
      </c>
      <c r="B446" s="44" t="n">
        <v>36627</v>
      </c>
      <c r="C446" s="0" t="s">
        <v>7</v>
      </c>
      <c r="D446" s="0" t="n">
        <v>2000</v>
      </c>
      <c r="F446" s="0" t="s">
        <v>229</v>
      </c>
      <c r="H446" s="0" t="s">
        <v>448</v>
      </c>
      <c r="J446" s="0" t="n">
        <v>-4.97</v>
      </c>
      <c r="L446" s="0" t="str">
        <f aca="false">IF(H446="Personal","Personal","Operating")</f>
        <v>Operating</v>
      </c>
    </row>
    <row r="447" customFormat="false" ht="12.75" hidden="false" customHeight="false" outlineLevel="0" collapsed="false">
      <c r="A447" s="0" t="n">
        <v>38385</v>
      </c>
      <c r="B447" s="44" t="n">
        <v>36630</v>
      </c>
      <c r="C447" s="0" t="s">
        <v>7</v>
      </c>
      <c r="D447" s="0" t="n">
        <v>2000</v>
      </c>
      <c r="F447" s="0" t="s">
        <v>442</v>
      </c>
      <c r="H447" s="0" t="s">
        <v>127</v>
      </c>
      <c r="I447" s="0" t="s">
        <v>150</v>
      </c>
      <c r="J447" s="0" t="n">
        <v>-29</v>
      </c>
      <c r="L447" s="0" t="str">
        <f aca="false">IF(H447="Personal","Personal","Operating")</f>
        <v>Personal</v>
      </c>
    </row>
    <row r="448" customFormat="false" ht="12.75" hidden="false" customHeight="false" outlineLevel="0" collapsed="false">
      <c r="A448" s="0" t="n">
        <v>38385</v>
      </c>
      <c r="B448" s="44" t="n">
        <v>36633</v>
      </c>
      <c r="C448" s="0" t="s">
        <v>7</v>
      </c>
      <c r="D448" s="0" t="n">
        <v>2000</v>
      </c>
      <c r="F448" s="0" t="s">
        <v>313</v>
      </c>
      <c r="G448" s="0" t="s">
        <v>449</v>
      </c>
      <c r="H448" s="0" t="s">
        <v>19</v>
      </c>
      <c r="I448" s="0" t="s">
        <v>450</v>
      </c>
      <c r="J448" s="0" t="n">
        <v>16.24</v>
      </c>
      <c r="L448" s="0" t="str">
        <f aca="false">IF(H448="Personal","Personal","Operating")</f>
        <v>Operating</v>
      </c>
    </row>
    <row r="449" customFormat="false" ht="12.75" hidden="false" customHeight="false" outlineLevel="0" collapsed="false">
      <c r="A449" s="0" t="n">
        <v>38385</v>
      </c>
      <c r="B449" s="44" t="n">
        <v>36633</v>
      </c>
      <c r="C449" s="0" t="s">
        <v>7</v>
      </c>
      <c r="D449" s="0" t="n">
        <v>2000</v>
      </c>
      <c r="F449" s="0" t="s">
        <v>437</v>
      </c>
      <c r="H449" s="0" t="s">
        <v>19</v>
      </c>
      <c r="J449" s="0" t="n">
        <v>-88.47</v>
      </c>
      <c r="L449" s="0" t="str">
        <f aca="false">IF(H449="Personal","Personal","Operating")</f>
        <v>Operating</v>
      </c>
    </row>
    <row r="450" customFormat="false" ht="12.75" hidden="false" customHeight="false" outlineLevel="0" collapsed="false">
      <c r="A450" s="0" t="n">
        <v>38385</v>
      </c>
      <c r="B450" s="44" t="n">
        <v>36633</v>
      </c>
      <c r="C450" s="0" t="s">
        <v>7</v>
      </c>
      <c r="D450" s="0" t="n">
        <v>2000</v>
      </c>
      <c r="F450" s="0" t="s">
        <v>313</v>
      </c>
      <c r="H450" s="0" t="s">
        <v>19</v>
      </c>
      <c r="I450" s="0" t="s">
        <v>450</v>
      </c>
      <c r="J450" s="0" t="n">
        <v>-56.83</v>
      </c>
      <c r="L450" s="0" t="str">
        <f aca="false">IF(H450="Personal","Personal","Operating")</f>
        <v>Operating</v>
      </c>
    </row>
    <row r="451" customFormat="false" ht="12.75" hidden="false" customHeight="false" outlineLevel="0" collapsed="false">
      <c r="A451" s="0" t="n">
        <v>38385</v>
      </c>
      <c r="B451" s="44" t="n">
        <v>36634</v>
      </c>
      <c r="C451" s="0" t="s">
        <v>7</v>
      </c>
      <c r="D451" s="0" t="n">
        <v>2000</v>
      </c>
      <c r="F451" s="0" t="s">
        <v>451</v>
      </c>
      <c r="H451" s="0" t="s">
        <v>19</v>
      </c>
      <c r="J451" s="0" t="n">
        <v>-21.41</v>
      </c>
      <c r="L451" s="0" t="str">
        <f aca="false">IF(H451="Personal","Personal","Operating")</f>
        <v>Operating</v>
      </c>
    </row>
    <row r="452" customFormat="false" ht="12.75" hidden="false" customHeight="false" outlineLevel="0" collapsed="false">
      <c r="A452" s="0" t="n">
        <v>38385</v>
      </c>
      <c r="B452" s="44" t="n">
        <v>36635</v>
      </c>
      <c r="C452" s="0" t="s">
        <v>7</v>
      </c>
      <c r="D452" s="0" t="n">
        <v>2000</v>
      </c>
      <c r="F452" s="0" t="s">
        <v>437</v>
      </c>
      <c r="H452" s="0" t="s">
        <v>19</v>
      </c>
      <c r="J452" s="0" t="n">
        <v>-17.35</v>
      </c>
      <c r="L452" s="0" t="str">
        <f aca="false">IF(H452="Personal","Personal","Operating")</f>
        <v>Operating</v>
      </c>
    </row>
    <row r="453" customFormat="false" ht="12.75" hidden="false" customHeight="false" outlineLevel="0" collapsed="false">
      <c r="A453" s="0" t="n">
        <v>38385</v>
      </c>
      <c r="B453" s="44" t="n">
        <v>36636</v>
      </c>
      <c r="C453" s="0" t="s">
        <v>7</v>
      </c>
      <c r="D453" s="0" t="n">
        <v>2000</v>
      </c>
      <c r="F453" s="0" t="s">
        <v>437</v>
      </c>
      <c r="H453" s="0" t="s">
        <v>19</v>
      </c>
      <c r="J453" s="0" t="n">
        <v>-7.77</v>
      </c>
      <c r="L453" s="0" t="str">
        <f aca="false">IF(H453="Personal","Personal","Operating")</f>
        <v>Operating</v>
      </c>
    </row>
    <row r="454" customFormat="false" ht="12.75" hidden="false" customHeight="false" outlineLevel="0" collapsed="false">
      <c r="A454" s="0" t="n">
        <v>38385</v>
      </c>
      <c r="B454" s="44" t="n">
        <v>36637</v>
      </c>
      <c r="C454" s="0" t="s">
        <v>7</v>
      </c>
      <c r="D454" s="0" t="n">
        <v>2000</v>
      </c>
      <c r="F454" s="0" t="s">
        <v>452</v>
      </c>
      <c r="H454" s="0" t="s">
        <v>127</v>
      </c>
      <c r="I454" s="0" t="s">
        <v>150</v>
      </c>
      <c r="J454" s="0" t="n">
        <v>-20</v>
      </c>
      <c r="L454" s="0" t="str">
        <f aca="false">IF(H454="Personal","Personal","Operating")</f>
        <v>Personal</v>
      </c>
    </row>
    <row r="455" customFormat="false" ht="12.75" hidden="false" customHeight="false" outlineLevel="0" collapsed="false">
      <c r="A455" s="0" t="n">
        <v>38385</v>
      </c>
      <c r="B455" s="44" t="n">
        <v>36640</v>
      </c>
      <c r="C455" s="0" t="s">
        <v>7</v>
      </c>
      <c r="D455" s="0" t="n">
        <v>2000</v>
      </c>
      <c r="F455" s="0" t="s">
        <v>437</v>
      </c>
      <c r="H455" s="0" t="s">
        <v>19</v>
      </c>
      <c r="J455" s="0" t="n">
        <v>-102.91</v>
      </c>
      <c r="L455" s="0" t="str">
        <f aca="false">IF(H455="Personal","Personal","Operating")</f>
        <v>Operating</v>
      </c>
    </row>
    <row r="456" customFormat="false" ht="12.75" hidden="false" customHeight="false" outlineLevel="0" collapsed="false">
      <c r="A456" s="0" t="n">
        <v>38385</v>
      </c>
      <c r="B456" s="44" t="n">
        <v>36640</v>
      </c>
      <c r="C456" s="0" t="s">
        <v>7</v>
      </c>
      <c r="D456" s="0" t="n">
        <v>2000</v>
      </c>
      <c r="F456" s="0" t="s">
        <v>453</v>
      </c>
      <c r="H456" s="0" t="s">
        <v>19</v>
      </c>
      <c r="J456" s="0" t="n">
        <v>-84.38</v>
      </c>
      <c r="L456" s="0" t="str">
        <f aca="false">IF(H456="Personal","Personal","Operating")</f>
        <v>Operating</v>
      </c>
    </row>
    <row r="457" customFormat="false" ht="12.75" hidden="false" customHeight="false" outlineLevel="0" collapsed="false">
      <c r="A457" s="0" t="n">
        <v>38385</v>
      </c>
      <c r="B457" s="44" t="n">
        <v>36640</v>
      </c>
      <c r="C457" s="0" t="s">
        <v>7</v>
      </c>
      <c r="D457" s="0" t="n">
        <v>2000</v>
      </c>
      <c r="F457" s="0" t="s">
        <v>454</v>
      </c>
      <c r="H457" s="0" t="s">
        <v>127</v>
      </c>
      <c r="I457" s="0" t="s">
        <v>150</v>
      </c>
      <c r="J457" s="0" t="n">
        <v>-31</v>
      </c>
      <c r="L457" s="0" t="str">
        <f aca="false">IF(H457="Personal","Personal","Operating")</f>
        <v>Personal</v>
      </c>
    </row>
    <row r="458" customFormat="false" ht="12.75" hidden="false" customHeight="false" outlineLevel="0" collapsed="false">
      <c r="A458" s="0" t="n">
        <v>38385</v>
      </c>
      <c r="B458" s="44" t="n">
        <v>36640</v>
      </c>
      <c r="C458" s="0" t="s">
        <v>7</v>
      </c>
      <c r="D458" s="0" t="n">
        <v>2000</v>
      </c>
      <c r="F458" s="0" t="s">
        <v>437</v>
      </c>
      <c r="H458" s="0" t="s">
        <v>19</v>
      </c>
      <c r="J458" s="0" t="n">
        <v>-6.19</v>
      </c>
      <c r="L458" s="0" t="str">
        <f aca="false">IF(H458="Personal","Personal","Operating")</f>
        <v>Operating</v>
      </c>
    </row>
    <row r="459" customFormat="false" ht="12.75" hidden="false" customHeight="false" outlineLevel="0" collapsed="false">
      <c r="A459" s="0" t="n">
        <v>38385</v>
      </c>
      <c r="B459" s="44" t="n">
        <v>36614</v>
      </c>
      <c r="C459" s="0" t="s">
        <v>7</v>
      </c>
      <c r="D459" s="0" t="n">
        <v>2000</v>
      </c>
      <c r="F459" s="0" t="s">
        <v>428</v>
      </c>
      <c r="H459" s="0" t="s">
        <v>128</v>
      </c>
      <c r="I459" s="0" t="s">
        <v>429</v>
      </c>
      <c r="J459" s="0" t="n">
        <v>-3941.3</v>
      </c>
      <c r="L459" s="0" t="s">
        <v>128</v>
      </c>
    </row>
    <row r="460" customFormat="false" ht="12.75" hidden="false" customHeight="false" outlineLevel="0" collapsed="false">
      <c r="A460" s="0" t="n">
        <v>38385</v>
      </c>
      <c r="B460" s="44" t="n">
        <v>36613</v>
      </c>
      <c r="C460" s="0" t="s">
        <v>7</v>
      </c>
      <c r="D460" s="0" t="n">
        <v>2000</v>
      </c>
      <c r="F460" s="0" t="s">
        <v>455</v>
      </c>
      <c r="H460" s="0" t="s">
        <v>127</v>
      </c>
      <c r="I460" s="0" t="s">
        <v>456</v>
      </c>
      <c r="J460" s="0" t="n">
        <v>-792.2</v>
      </c>
      <c r="L460" s="0" t="str">
        <f aca="false">IF(H460="Personal","Personal","Operating")</f>
        <v>Personal</v>
      </c>
    </row>
    <row r="461" customFormat="false" ht="12.75" hidden="false" customHeight="false" outlineLevel="0" collapsed="false">
      <c r="A461" s="0" t="n">
        <v>38385</v>
      </c>
      <c r="B461" s="44" t="n">
        <v>36614</v>
      </c>
      <c r="C461" s="0" t="s">
        <v>7</v>
      </c>
      <c r="D461" s="0" t="n">
        <v>2000</v>
      </c>
      <c r="F461" s="0" t="s">
        <v>457</v>
      </c>
      <c r="H461" s="0" t="s">
        <v>127</v>
      </c>
      <c r="I461" s="0" t="s">
        <v>126</v>
      </c>
      <c r="J461" s="0" t="n">
        <v>-12</v>
      </c>
      <c r="L461" s="0" t="str">
        <f aca="false">IF(H461="Personal","Personal","Operating")</f>
        <v>Personal</v>
      </c>
    </row>
    <row r="462" customFormat="false" ht="12.75" hidden="false" customHeight="false" outlineLevel="0" collapsed="false">
      <c r="A462" s="0" t="n">
        <v>38385</v>
      </c>
      <c r="B462" s="44" t="n">
        <v>36647</v>
      </c>
      <c r="C462" s="0" t="s">
        <v>8</v>
      </c>
      <c r="D462" s="0" t="n">
        <v>2000</v>
      </c>
      <c r="F462" s="0" t="s">
        <v>442</v>
      </c>
      <c r="H462" s="0" t="s">
        <v>127</v>
      </c>
      <c r="I462" s="0" t="s">
        <v>150</v>
      </c>
      <c r="J462" s="0" t="n">
        <v>-21</v>
      </c>
      <c r="L462" s="0" t="str">
        <f aca="false">IF(H462="Personal","Personal","Operating")</f>
        <v>Personal</v>
      </c>
    </row>
    <row r="463" customFormat="false" ht="12.75" hidden="false" customHeight="false" outlineLevel="0" collapsed="false">
      <c r="A463" s="0" t="n">
        <v>38385</v>
      </c>
      <c r="B463" s="44" t="n">
        <v>36647</v>
      </c>
      <c r="C463" s="0" t="s">
        <v>8</v>
      </c>
      <c r="D463" s="0" t="n">
        <v>2000</v>
      </c>
      <c r="F463" s="0" t="s">
        <v>452</v>
      </c>
      <c r="H463" s="0" t="s">
        <v>127</v>
      </c>
      <c r="I463" s="0" t="s">
        <v>150</v>
      </c>
      <c r="J463" s="0" t="n">
        <v>-15</v>
      </c>
      <c r="L463" s="0" t="str">
        <f aca="false">IF(H463="Personal","Personal","Operating")</f>
        <v>Personal</v>
      </c>
    </row>
    <row r="464" customFormat="false" ht="12.75" hidden="false" customHeight="false" outlineLevel="0" collapsed="false">
      <c r="A464" s="0" t="n">
        <v>38385</v>
      </c>
      <c r="B464" s="44" t="n">
        <v>36647</v>
      </c>
      <c r="C464" s="0" t="s">
        <v>8</v>
      </c>
      <c r="D464" s="0" t="n">
        <v>2000</v>
      </c>
      <c r="F464" s="0" t="s">
        <v>437</v>
      </c>
      <c r="H464" s="0" t="s">
        <v>19</v>
      </c>
      <c r="J464" s="0" t="n">
        <v>-12.3</v>
      </c>
      <c r="L464" s="0" t="str">
        <f aca="false">IF(H464="Personal","Personal","Operating")</f>
        <v>Operating</v>
      </c>
    </row>
    <row r="465" customFormat="false" ht="12.75" hidden="false" customHeight="false" outlineLevel="0" collapsed="false">
      <c r="A465" s="0" t="n">
        <v>38385</v>
      </c>
      <c r="B465" s="44" t="n">
        <v>36650</v>
      </c>
      <c r="C465" s="0" t="s">
        <v>8</v>
      </c>
      <c r="D465" s="0" t="n">
        <v>2000</v>
      </c>
      <c r="F465" s="0" t="s">
        <v>442</v>
      </c>
      <c r="H465" s="0" t="s">
        <v>127</v>
      </c>
      <c r="I465" s="0" t="s">
        <v>150</v>
      </c>
      <c r="J465" s="0" t="n">
        <v>-20</v>
      </c>
      <c r="L465" s="0" t="str">
        <f aca="false">IF(H465="Personal","Personal","Operating")</f>
        <v>Personal</v>
      </c>
    </row>
    <row r="466" customFormat="false" ht="12.75" hidden="false" customHeight="false" outlineLevel="0" collapsed="false">
      <c r="A466" s="0" t="n">
        <v>38385</v>
      </c>
      <c r="B466" s="44" t="n">
        <v>36651</v>
      </c>
      <c r="C466" s="0" t="s">
        <v>8</v>
      </c>
      <c r="D466" s="0" t="n">
        <v>2000</v>
      </c>
      <c r="F466" s="0" t="s">
        <v>435</v>
      </c>
      <c r="H466" s="0" t="s">
        <v>126</v>
      </c>
      <c r="I466" s="0" t="s">
        <v>193</v>
      </c>
      <c r="J466" s="47" t="n">
        <v>10000</v>
      </c>
      <c r="L466" s="0" t="s">
        <v>128</v>
      </c>
    </row>
    <row r="467" customFormat="false" ht="12.75" hidden="false" customHeight="false" outlineLevel="0" collapsed="false">
      <c r="A467" s="0" t="n">
        <v>38385</v>
      </c>
      <c r="B467" s="44" t="n">
        <v>36651</v>
      </c>
      <c r="C467" s="0" t="s">
        <v>8</v>
      </c>
      <c r="D467" s="0" t="n">
        <v>2000</v>
      </c>
      <c r="F467" s="0" t="s">
        <v>437</v>
      </c>
      <c r="H467" s="0" t="s">
        <v>19</v>
      </c>
      <c r="J467" s="0" t="n">
        <v>-96.02</v>
      </c>
      <c r="L467" s="0" t="str">
        <f aca="false">IF(H467="Personal","Personal","Operating")</f>
        <v>Operating</v>
      </c>
    </row>
    <row r="468" customFormat="false" ht="12.75" hidden="false" customHeight="false" outlineLevel="0" collapsed="false">
      <c r="A468" s="0" t="n">
        <v>38385</v>
      </c>
      <c r="B468" s="44" t="n">
        <v>36651</v>
      </c>
      <c r="C468" s="0" t="s">
        <v>8</v>
      </c>
      <c r="D468" s="0" t="n">
        <v>2000</v>
      </c>
      <c r="F468" s="0" t="s">
        <v>458</v>
      </c>
      <c r="H468" s="0" t="s">
        <v>19</v>
      </c>
      <c r="J468" s="0" t="n">
        <v>-8</v>
      </c>
      <c r="L468" s="0" t="str">
        <f aca="false">IF(H468="Personal","Personal","Operating")</f>
        <v>Operating</v>
      </c>
    </row>
    <row r="469" customFormat="false" ht="12.75" hidden="false" customHeight="false" outlineLevel="0" collapsed="false">
      <c r="A469" s="0" t="n">
        <v>38385</v>
      </c>
      <c r="B469" s="44" t="n">
        <v>36654</v>
      </c>
      <c r="C469" s="0" t="s">
        <v>8</v>
      </c>
      <c r="D469" s="0" t="n">
        <v>2000</v>
      </c>
      <c r="F469" s="0" t="s">
        <v>453</v>
      </c>
      <c r="H469" s="0" t="s">
        <v>19</v>
      </c>
      <c r="J469" s="0" t="n">
        <v>-75.76</v>
      </c>
      <c r="L469" s="0" t="str">
        <f aca="false">IF(H469="Personal","Personal","Operating")</f>
        <v>Operating</v>
      </c>
    </row>
    <row r="470" customFormat="false" ht="12.75" hidden="false" customHeight="false" outlineLevel="0" collapsed="false">
      <c r="A470" s="0" t="n">
        <v>38385</v>
      </c>
      <c r="B470" s="44" t="n">
        <v>36654</v>
      </c>
      <c r="C470" s="0" t="s">
        <v>8</v>
      </c>
      <c r="D470" s="0" t="n">
        <v>2000</v>
      </c>
      <c r="F470" s="0" t="s">
        <v>437</v>
      </c>
      <c r="H470" s="0" t="s">
        <v>19</v>
      </c>
      <c r="J470" s="0" t="n">
        <v>-28.43</v>
      </c>
      <c r="L470" s="0" t="str">
        <f aca="false">IF(H470="Personal","Personal","Operating")</f>
        <v>Operating</v>
      </c>
    </row>
    <row r="471" customFormat="false" ht="12.75" hidden="false" customHeight="false" outlineLevel="0" collapsed="false">
      <c r="A471" s="0" t="n">
        <v>38385</v>
      </c>
      <c r="B471" s="44" t="n">
        <v>36654</v>
      </c>
      <c r="C471" s="0" t="s">
        <v>8</v>
      </c>
      <c r="D471" s="0" t="n">
        <v>2000</v>
      </c>
      <c r="F471" s="0" t="s">
        <v>437</v>
      </c>
      <c r="H471" s="0" t="s">
        <v>19</v>
      </c>
      <c r="J471" s="0" t="n">
        <v>-24.63</v>
      </c>
      <c r="L471" s="0" t="str">
        <f aca="false">IF(H471="Personal","Personal","Operating")</f>
        <v>Operating</v>
      </c>
    </row>
    <row r="472" customFormat="false" ht="12.75" hidden="false" customHeight="false" outlineLevel="0" collapsed="false">
      <c r="A472" s="0" t="n">
        <v>38385</v>
      </c>
      <c r="B472" s="44" t="n">
        <v>36655</v>
      </c>
      <c r="C472" s="0" t="s">
        <v>8</v>
      </c>
      <c r="D472" s="0" t="n">
        <v>2000</v>
      </c>
      <c r="F472" s="0" t="s">
        <v>438</v>
      </c>
      <c r="H472" s="0" t="s">
        <v>19</v>
      </c>
      <c r="J472" s="0" t="n">
        <v>-34.74</v>
      </c>
      <c r="L472" s="0" t="str">
        <f aca="false">IF(H472="Personal","Personal","Operating")</f>
        <v>Operating</v>
      </c>
    </row>
    <row r="473" customFormat="false" ht="12.75" hidden="false" customHeight="false" outlineLevel="0" collapsed="false">
      <c r="A473" s="0" t="n">
        <v>38385</v>
      </c>
      <c r="B473" s="44" t="n">
        <v>36656</v>
      </c>
      <c r="C473" s="0" t="s">
        <v>8</v>
      </c>
      <c r="D473" s="0" t="n">
        <v>2000</v>
      </c>
      <c r="F473" s="0" t="s">
        <v>437</v>
      </c>
      <c r="H473" s="0" t="s">
        <v>19</v>
      </c>
      <c r="J473" s="0" t="n">
        <v>-80.2</v>
      </c>
      <c r="L473" s="0" t="str">
        <f aca="false">IF(H473="Personal","Personal","Operating")</f>
        <v>Operating</v>
      </c>
    </row>
    <row r="474" customFormat="false" ht="12.75" hidden="false" customHeight="false" outlineLevel="0" collapsed="false">
      <c r="A474" s="0" t="n">
        <v>38385</v>
      </c>
      <c r="B474" s="44" t="n">
        <v>36657</v>
      </c>
      <c r="C474" s="0" t="s">
        <v>8</v>
      </c>
      <c r="D474" s="0" t="n">
        <v>2000</v>
      </c>
      <c r="F474" s="0" t="s">
        <v>438</v>
      </c>
      <c r="H474" s="0" t="s">
        <v>19</v>
      </c>
      <c r="J474" s="0" t="n">
        <v>-41.78</v>
      </c>
      <c r="L474" s="0" t="str">
        <f aca="false">IF(H474="Personal","Personal","Operating")</f>
        <v>Operating</v>
      </c>
    </row>
    <row r="475" customFormat="false" ht="12.75" hidden="false" customHeight="false" outlineLevel="0" collapsed="false">
      <c r="A475" s="0" t="n">
        <v>38385</v>
      </c>
      <c r="B475" s="44" t="n">
        <v>36657</v>
      </c>
      <c r="C475" s="0" t="s">
        <v>8</v>
      </c>
      <c r="D475" s="0" t="n">
        <v>2000</v>
      </c>
      <c r="F475" s="0" t="s">
        <v>229</v>
      </c>
      <c r="H475" s="0" t="s">
        <v>19</v>
      </c>
      <c r="J475" s="0" t="n">
        <v>-25.92</v>
      </c>
      <c r="L475" s="0" t="str">
        <f aca="false">IF(H475="Personal","Personal","Operating")</f>
        <v>Operating</v>
      </c>
    </row>
    <row r="476" customFormat="false" ht="12.75" hidden="false" customHeight="false" outlineLevel="0" collapsed="false">
      <c r="A476" s="0" t="n">
        <v>38385</v>
      </c>
      <c r="B476" s="44" t="n">
        <v>36657</v>
      </c>
      <c r="C476" s="0" t="s">
        <v>8</v>
      </c>
      <c r="D476" s="0" t="n">
        <v>2000</v>
      </c>
      <c r="F476" s="0" t="s">
        <v>442</v>
      </c>
      <c r="H476" s="0" t="s">
        <v>127</v>
      </c>
      <c r="I476" s="0" t="s">
        <v>150</v>
      </c>
      <c r="J476" s="0" t="n">
        <v>-20</v>
      </c>
      <c r="L476" s="0" t="str">
        <f aca="false">IF(H476="Personal","Personal","Operating")</f>
        <v>Personal</v>
      </c>
    </row>
    <row r="477" customFormat="false" ht="12.75" hidden="false" customHeight="false" outlineLevel="0" collapsed="false">
      <c r="A477" s="0" t="n">
        <v>38385</v>
      </c>
      <c r="B477" s="44" t="n">
        <v>36658</v>
      </c>
      <c r="C477" s="0" t="s">
        <v>8</v>
      </c>
      <c r="D477" s="0" t="n">
        <v>2000</v>
      </c>
      <c r="F477" s="0" t="s">
        <v>437</v>
      </c>
      <c r="H477" s="0" t="s">
        <v>19</v>
      </c>
      <c r="J477" s="0" t="n">
        <v>-17.72</v>
      </c>
      <c r="L477" s="0" t="str">
        <f aca="false">IF(H477="Personal","Personal","Operating")</f>
        <v>Operating</v>
      </c>
    </row>
    <row r="478" customFormat="false" ht="12.75" hidden="false" customHeight="false" outlineLevel="0" collapsed="false">
      <c r="A478" s="0" t="n">
        <v>38385</v>
      </c>
      <c r="B478" s="44" t="n">
        <v>36676</v>
      </c>
      <c r="C478" s="0" t="s">
        <v>8</v>
      </c>
      <c r="D478" s="0" t="n">
        <v>2000</v>
      </c>
      <c r="F478" s="0" t="s">
        <v>437</v>
      </c>
      <c r="H478" s="0" t="s">
        <v>19</v>
      </c>
      <c r="J478" s="0" t="n">
        <v>-351.65</v>
      </c>
      <c r="L478" s="0" t="s">
        <v>208</v>
      </c>
    </row>
    <row r="479" customFormat="false" ht="12.75" hidden="false" customHeight="false" outlineLevel="0" collapsed="false">
      <c r="A479" s="0" t="n">
        <v>38385</v>
      </c>
      <c r="B479" s="44" t="n">
        <v>36676</v>
      </c>
      <c r="C479" s="0" t="s">
        <v>8</v>
      </c>
      <c r="D479" s="0" t="n">
        <v>2000</v>
      </c>
      <c r="F479" s="0" t="s">
        <v>438</v>
      </c>
      <c r="H479" s="0" t="s">
        <v>19</v>
      </c>
      <c r="J479" s="0" t="n">
        <v>-192.61</v>
      </c>
      <c r="L479" s="0" t="s">
        <v>208</v>
      </c>
    </row>
    <row r="480" customFormat="false" ht="12.75" hidden="false" customHeight="false" outlineLevel="0" collapsed="false">
      <c r="A480" s="0" t="n">
        <v>38385</v>
      </c>
      <c r="B480" s="44" t="n">
        <v>36676</v>
      </c>
      <c r="C480" s="0" t="s">
        <v>8</v>
      </c>
      <c r="D480" s="0" t="n">
        <v>2000</v>
      </c>
      <c r="F480" s="0" t="s">
        <v>442</v>
      </c>
      <c r="H480" s="0" t="s">
        <v>127</v>
      </c>
      <c r="I480" s="0" t="s">
        <v>150</v>
      </c>
      <c r="J480" s="0" t="n">
        <v>-30</v>
      </c>
      <c r="L480" s="0" t="str">
        <f aca="false">IF(H480="Personal","Personal","Operating")</f>
        <v>Personal</v>
      </c>
    </row>
    <row r="481" customFormat="false" ht="12.75" hidden="false" customHeight="false" outlineLevel="0" collapsed="false">
      <c r="A481" s="0" t="n">
        <v>38385</v>
      </c>
      <c r="B481" s="44" t="n">
        <v>36676</v>
      </c>
      <c r="C481" s="0" t="s">
        <v>8</v>
      </c>
      <c r="D481" s="0" t="n">
        <v>2000</v>
      </c>
      <c r="F481" s="0" t="s">
        <v>437</v>
      </c>
      <c r="H481" s="0" t="s">
        <v>19</v>
      </c>
      <c r="J481" s="0" t="n">
        <v>-25.58</v>
      </c>
      <c r="L481" s="0" t="str">
        <f aca="false">IF(H481="Personal","Personal","Operating")</f>
        <v>Operating</v>
      </c>
    </row>
    <row r="482" customFormat="false" ht="12.75" hidden="false" customHeight="false" outlineLevel="0" collapsed="false">
      <c r="A482" s="0" t="n">
        <v>38385</v>
      </c>
      <c r="B482" s="44" t="n">
        <v>36677</v>
      </c>
      <c r="C482" s="0" t="s">
        <v>8</v>
      </c>
      <c r="D482" s="0" t="n">
        <v>2000</v>
      </c>
      <c r="F482" s="0" t="s">
        <v>437</v>
      </c>
      <c r="H482" s="0" t="s">
        <v>19</v>
      </c>
      <c r="J482" s="0" t="n">
        <v>-108.98</v>
      </c>
      <c r="L482" s="0" t="str">
        <f aca="false">IF(H482="Personal","Personal","Operating")</f>
        <v>Operating</v>
      </c>
    </row>
    <row r="483" customFormat="false" ht="12.75" hidden="false" customHeight="false" outlineLevel="0" collapsed="false">
      <c r="A483" s="0" t="n">
        <v>38385</v>
      </c>
      <c r="B483" s="44" t="n">
        <v>36677</v>
      </c>
      <c r="C483" s="0" t="s">
        <v>8</v>
      </c>
      <c r="D483" s="0" t="n">
        <v>2000</v>
      </c>
      <c r="F483" s="0" t="s">
        <v>442</v>
      </c>
      <c r="H483" s="0" t="s">
        <v>127</v>
      </c>
      <c r="I483" s="0" t="s">
        <v>150</v>
      </c>
      <c r="J483" s="0" t="n">
        <v>-26.94</v>
      </c>
      <c r="L483" s="0" t="str">
        <f aca="false">IF(H483="Personal","Personal","Operating")</f>
        <v>Personal</v>
      </c>
    </row>
    <row r="484" customFormat="false" ht="12.75" hidden="false" customHeight="false" outlineLevel="0" collapsed="false">
      <c r="A484" s="0" t="n">
        <v>38385</v>
      </c>
      <c r="B484" s="44" t="n">
        <v>36555</v>
      </c>
      <c r="C484" s="0" t="s">
        <v>8</v>
      </c>
      <c r="D484" s="0" t="n">
        <v>2000</v>
      </c>
      <c r="F484" s="0" t="s">
        <v>425</v>
      </c>
      <c r="H484" s="0" t="s">
        <v>18</v>
      </c>
      <c r="I484" s="0" t="s">
        <v>183</v>
      </c>
      <c r="J484" s="0" t="n">
        <v>-3205</v>
      </c>
      <c r="L484" s="0" t="s">
        <v>208</v>
      </c>
    </row>
    <row r="485" customFormat="false" ht="12.75" hidden="false" customHeight="false" outlineLevel="0" collapsed="false">
      <c r="A485" s="0" t="n">
        <v>38385</v>
      </c>
      <c r="B485" s="44" t="n">
        <v>36644</v>
      </c>
      <c r="C485" s="0" t="s">
        <v>8</v>
      </c>
      <c r="D485" s="0" t="n">
        <v>2000</v>
      </c>
      <c r="E485" s="0" t="n">
        <v>1157</v>
      </c>
      <c r="F485" s="0" t="s">
        <v>455</v>
      </c>
      <c r="H485" s="0" t="s">
        <v>127</v>
      </c>
      <c r="I485" s="0" t="s">
        <v>456</v>
      </c>
      <c r="J485" s="0" t="n">
        <v>-792.28</v>
      </c>
      <c r="L485" s="0" t="str">
        <f aca="false">IF(H485="Personal","Personal","Operating")</f>
        <v>Personal</v>
      </c>
    </row>
    <row r="486" customFormat="false" ht="12.75" hidden="false" customHeight="false" outlineLevel="0" collapsed="false">
      <c r="A486" s="0" t="n">
        <v>38385</v>
      </c>
      <c r="B486" s="44" t="n">
        <v>36644</v>
      </c>
      <c r="C486" s="0" t="s">
        <v>8</v>
      </c>
      <c r="D486" s="0" t="n">
        <v>2000</v>
      </c>
      <c r="E486" s="0" t="n">
        <v>1158</v>
      </c>
      <c r="F486" s="0" t="s">
        <v>428</v>
      </c>
      <c r="H486" s="0" t="s">
        <v>128</v>
      </c>
      <c r="I486" s="0" t="s">
        <v>429</v>
      </c>
      <c r="J486" s="0" t="n">
        <v>-3941.3</v>
      </c>
      <c r="L486" s="0" t="s">
        <v>128</v>
      </c>
    </row>
    <row r="487" customFormat="false" ht="12.75" hidden="false" customHeight="false" outlineLevel="0" collapsed="false">
      <c r="A487" s="0" t="n">
        <v>38385</v>
      </c>
      <c r="B487" s="44" t="n">
        <v>36645</v>
      </c>
      <c r="C487" s="0" t="s">
        <v>8</v>
      </c>
      <c r="D487" s="0" t="n">
        <v>2000</v>
      </c>
      <c r="E487" s="0" t="n">
        <v>1159</v>
      </c>
      <c r="F487" s="0" t="s">
        <v>430</v>
      </c>
      <c r="H487" s="0" t="s">
        <v>127</v>
      </c>
      <c r="I487" s="0" t="s">
        <v>431</v>
      </c>
      <c r="J487" s="0" t="n">
        <v>-496.58</v>
      </c>
      <c r="L487" s="0" t="str">
        <f aca="false">IF(H487="Personal","Personal","Operating")</f>
        <v>Personal</v>
      </c>
    </row>
    <row r="488" customFormat="false" ht="12.75" hidden="false" customHeight="false" outlineLevel="0" collapsed="false">
      <c r="A488" s="0" t="n">
        <v>38385</v>
      </c>
      <c r="B488" s="44" t="n">
        <v>36658</v>
      </c>
      <c r="C488" s="0" t="s">
        <v>8</v>
      </c>
      <c r="D488" s="0" t="n">
        <v>2000</v>
      </c>
      <c r="E488" s="0" t="n">
        <v>1160</v>
      </c>
      <c r="F488" s="0" t="s">
        <v>459</v>
      </c>
      <c r="H488" s="0" t="s">
        <v>127</v>
      </c>
      <c r="I488" s="0" t="s">
        <v>126</v>
      </c>
      <c r="J488" s="0" t="n">
        <v>-480</v>
      </c>
      <c r="L488" s="0" t="str">
        <f aca="false">IF(H488="Personal","Personal","Operating")</f>
        <v>Personal</v>
      </c>
    </row>
    <row r="489" customFormat="false" ht="12.75" hidden="false" customHeight="false" outlineLevel="0" collapsed="false">
      <c r="A489" s="0" t="n">
        <v>38385</v>
      </c>
      <c r="B489" s="44" t="n">
        <v>36678</v>
      </c>
      <c r="C489" s="0" t="s">
        <v>9</v>
      </c>
      <c r="D489" s="0" t="n">
        <v>2000</v>
      </c>
      <c r="F489" s="0" t="s">
        <v>437</v>
      </c>
      <c r="H489" s="0" t="s">
        <v>19</v>
      </c>
      <c r="J489" s="0" t="n">
        <v>-25.71</v>
      </c>
      <c r="L489" s="0" t="str">
        <f aca="false">IF(H489="Personal","Personal","Operating")</f>
        <v>Operating</v>
      </c>
    </row>
    <row r="490" customFormat="false" ht="12.75" hidden="false" customHeight="false" outlineLevel="0" collapsed="false">
      <c r="A490" s="0" t="n">
        <v>38385</v>
      </c>
      <c r="B490" s="44" t="n">
        <v>36679</v>
      </c>
      <c r="C490" s="0" t="s">
        <v>9</v>
      </c>
      <c r="D490" s="0" t="n">
        <v>2000</v>
      </c>
      <c r="F490" s="0" t="s">
        <v>437</v>
      </c>
      <c r="H490" s="0" t="s">
        <v>19</v>
      </c>
      <c r="J490" s="0" t="n">
        <v>-7.62</v>
      </c>
      <c r="L490" s="0" t="str">
        <f aca="false">IF(H490="Personal","Personal","Operating")</f>
        <v>Operating</v>
      </c>
    </row>
    <row r="491" customFormat="false" ht="12.75" hidden="false" customHeight="false" outlineLevel="0" collapsed="false">
      <c r="A491" s="0" t="n">
        <v>38385</v>
      </c>
      <c r="B491" s="44" t="n">
        <v>36682</v>
      </c>
      <c r="C491" s="0" t="s">
        <v>9</v>
      </c>
      <c r="D491" s="0" t="n">
        <v>2000</v>
      </c>
      <c r="F491" s="0" t="s">
        <v>435</v>
      </c>
      <c r="H491" s="0" t="s">
        <v>126</v>
      </c>
      <c r="I491" s="0" t="s">
        <v>193</v>
      </c>
      <c r="J491" s="47" t="n">
        <v>10000</v>
      </c>
      <c r="L491" s="0" t="s">
        <v>128</v>
      </c>
    </row>
    <row r="492" customFormat="false" ht="12.75" hidden="false" customHeight="false" outlineLevel="0" collapsed="false">
      <c r="A492" s="0" t="n">
        <v>38385</v>
      </c>
      <c r="B492" s="44" t="n">
        <v>36682</v>
      </c>
      <c r="C492" s="0" t="s">
        <v>9</v>
      </c>
      <c r="D492" s="0" t="n">
        <v>2000</v>
      </c>
      <c r="F492" s="0" t="s">
        <v>460</v>
      </c>
      <c r="H492" s="0" t="s">
        <v>127</v>
      </c>
      <c r="I492" s="0" t="s">
        <v>150</v>
      </c>
      <c r="J492" s="0" t="n">
        <v>-30</v>
      </c>
      <c r="L492" s="0" t="str">
        <f aca="false">IF(H492="Personal","Personal","Operating")</f>
        <v>Personal</v>
      </c>
    </row>
    <row r="493" customFormat="false" ht="12.75" hidden="false" customHeight="false" outlineLevel="0" collapsed="false">
      <c r="A493" s="0" t="n">
        <v>38385</v>
      </c>
      <c r="B493" s="44" t="n">
        <v>36682</v>
      </c>
      <c r="C493" s="0" t="s">
        <v>9</v>
      </c>
      <c r="D493" s="0" t="n">
        <v>2000</v>
      </c>
      <c r="F493" s="0" t="s">
        <v>437</v>
      </c>
      <c r="H493" s="0" t="s">
        <v>19</v>
      </c>
      <c r="J493" s="0" t="n">
        <v>-18.32</v>
      </c>
      <c r="L493" s="0" t="str">
        <f aca="false">IF(H493="Personal","Personal","Operating")</f>
        <v>Operating</v>
      </c>
    </row>
    <row r="494" customFormat="false" ht="12.75" hidden="false" customHeight="false" outlineLevel="0" collapsed="false">
      <c r="A494" s="0" t="n">
        <v>38385</v>
      </c>
      <c r="B494" s="44" t="n">
        <v>36685</v>
      </c>
      <c r="C494" s="0" t="s">
        <v>9</v>
      </c>
      <c r="D494" s="0" t="n">
        <v>2000</v>
      </c>
      <c r="F494" s="0" t="s">
        <v>437</v>
      </c>
      <c r="H494" s="0" t="s">
        <v>19</v>
      </c>
      <c r="J494" s="0" t="n">
        <v>-51.69</v>
      </c>
      <c r="L494" s="0" t="str">
        <f aca="false">IF(H494="Personal","Personal","Operating")</f>
        <v>Operating</v>
      </c>
    </row>
    <row r="495" customFormat="false" ht="12.75" hidden="false" customHeight="false" outlineLevel="0" collapsed="false">
      <c r="A495" s="0" t="n">
        <v>38385</v>
      </c>
      <c r="B495" s="44" t="n">
        <v>36686</v>
      </c>
      <c r="C495" s="0" t="s">
        <v>9</v>
      </c>
      <c r="D495" s="0" t="n">
        <v>2000</v>
      </c>
      <c r="F495" s="0" t="s">
        <v>436</v>
      </c>
      <c r="H495" s="0" t="s">
        <v>19</v>
      </c>
      <c r="I495" s="0" t="s">
        <v>461</v>
      </c>
      <c r="J495" s="0" t="n">
        <v>-13.96</v>
      </c>
      <c r="L495" s="0" t="str">
        <f aca="false">IF(H495="Personal","Personal","Operating")</f>
        <v>Operating</v>
      </c>
    </row>
    <row r="496" customFormat="false" ht="12.75" hidden="false" customHeight="false" outlineLevel="0" collapsed="false">
      <c r="A496" s="0" t="n">
        <v>38385</v>
      </c>
      <c r="B496" s="44" t="n">
        <v>36689</v>
      </c>
      <c r="C496" s="0" t="s">
        <v>9</v>
      </c>
      <c r="D496" s="0" t="n">
        <v>2000</v>
      </c>
      <c r="F496" s="0" t="s">
        <v>437</v>
      </c>
      <c r="H496" s="0" t="s">
        <v>19</v>
      </c>
      <c r="J496" s="0" t="n">
        <v>-56.75</v>
      </c>
      <c r="L496" s="0" t="str">
        <f aca="false">IF(H496="Personal","Personal","Operating")</f>
        <v>Operating</v>
      </c>
    </row>
    <row r="497" customFormat="false" ht="12.75" hidden="false" customHeight="false" outlineLevel="0" collapsed="false">
      <c r="A497" s="0" t="n">
        <v>38385</v>
      </c>
      <c r="B497" s="44" t="n">
        <v>36689</v>
      </c>
      <c r="C497" s="0" t="s">
        <v>9</v>
      </c>
      <c r="D497" s="0" t="n">
        <v>2000</v>
      </c>
      <c r="F497" s="0" t="s">
        <v>454</v>
      </c>
      <c r="H497" s="0" t="s">
        <v>127</v>
      </c>
      <c r="I497" s="0" t="s">
        <v>150</v>
      </c>
      <c r="J497" s="0" t="n">
        <v>-15</v>
      </c>
      <c r="L497" s="0" t="str">
        <f aca="false">IF(H497="Personal","Personal","Operating")</f>
        <v>Personal</v>
      </c>
    </row>
    <row r="498" customFormat="false" ht="12.75" hidden="false" customHeight="false" outlineLevel="0" collapsed="false">
      <c r="A498" s="0" t="n">
        <v>38385</v>
      </c>
      <c r="B498" s="44" t="n">
        <v>36690</v>
      </c>
      <c r="C498" s="0" t="s">
        <v>9</v>
      </c>
      <c r="D498" s="0" t="n">
        <v>2000</v>
      </c>
      <c r="F498" s="0" t="s">
        <v>438</v>
      </c>
      <c r="H498" s="0" t="s">
        <v>19</v>
      </c>
      <c r="J498" s="0" t="n">
        <v>-27.58</v>
      </c>
      <c r="L498" s="0" t="str">
        <f aca="false">IF(H498="Personal","Personal","Operating")</f>
        <v>Operating</v>
      </c>
    </row>
    <row r="499" customFormat="false" ht="12.75" hidden="false" customHeight="false" outlineLevel="0" collapsed="false">
      <c r="A499" s="0" t="n">
        <v>38385</v>
      </c>
      <c r="B499" s="44" t="n">
        <v>36692</v>
      </c>
      <c r="C499" s="0" t="s">
        <v>9</v>
      </c>
      <c r="D499" s="0" t="n">
        <v>2000</v>
      </c>
      <c r="F499" s="0" t="s">
        <v>436</v>
      </c>
      <c r="H499" s="0" t="s">
        <v>19</v>
      </c>
      <c r="I499" s="0" t="s">
        <v>461</v>
      </c>
      <c r="J499" s="0" t="n">
        <v>-77.08</v>
      </c>
      <c r="L499" s="0" t="str">
        <f aca="false">IF(H499="Personal","Personal","Operating")</f>
        <v>Operating</v>
      </c>
    </row>
    <row r="500" customFormat="false" ht="12.75" hidden="false" customHeight="false" outlineLevel="0" collapsed="false">
      <c r="A500" s="0" t="n">
        <v>38385</v>
      </c>
      <c r="B500" s="44" t="n">
        <v>36692</v>
      </c>
      <c r="C500" s="0" t="s">
        <v>9</v>
      </c>
      <c r="D500" s="0" t="n">
        <v>2000</v>
      </c>
      <c r="F500" s="0" t="s">
        <v>438</v>
      </c>
      <c r="H500" s="0" t="s">
        <v>19</v>
      </c>
      <c r="J500" s="0" t="n">
        <v>-53</v>
      </c>
      <c r="L500" s="0" t="str">
        <f aca="false">IF(H500="Personal","Personal","Operating")</f>
        <v>Operating</v>
      </c>
    </row>
    <row r="501" customFormat="false" ht="12.75" hidden="false" customHeight="false" outlineLevel="0" collapsed="false">
      <c r="A501" s="0" t="n">
        <v>38385</v>
      </c>
      <c r="B501" s="44" t="n">
        <v>36693</v>
      </c>
      <c r="C501" s="0" t="s">
        <v>9</v>
      </c>
      <c r="D501" s="0" t="n">
        <v>2000</v>
      </c>
      <c r="F501" s="0" t="s">
        <v>437</v>
      </c>
      <c r="H501" s="0" t="s">
        <v>19</v>
      </c>
      <c r="J501" s="0" t="n">
        <v>-78.92</v>
      </c>
      <c r="L501" s="0" t="str">
        <f aca="false">IF(H501="Personal","Personal","Operating")</f>
        <v>Operating</v>
      </c>
    </row>
    <row r="502" customFormat="false" ht="12.75" hidden="false" customHeight="false" outlineLevel="0" collapsed="false">
      <c r="A502" s="0" t="n">
        <v>38385</v>
      </c>
      <c r="B502" s="44" t="n">
        <v>36693</v>
      </c>
      <c r="C502" s="0" t="s">
        <v>9</v>
      </c>
      <c r="D502" s="0" t="n">
        <v>2000</v>
      </c>
      <c r="F502" s="0" t="s">
        <v>462</v>
      </c>
      <c r="H502" s="0" t="s">
        <v>127</v>
      </c>
      <c r="I502" s="0" t="s">
        <v>150</v>
      </c>
      <c r="J502" s="0" t="n">
        <v>-31.5</v>
      </c>
      <c r="L502" s="0" t="str">
        <f aca="false">IF(H502="Personal","Personal","Operating")</f>
        <v>Personal</v>
      </c>
    </row>
    <row r="503" customFormat="false" ht="12.75" hidden="false" customHeight="false" outlineLevel="0" collapsed="false">
      <c r="A503" s="0" t="n">
        <v>38385</v>
      </c>
      <c r="B503" s="44" t="n">
        <v>36696</v>
      </c>
      <c r="C503" s="0" t="s">
        <v>9</v>
      </c>
      <c r="D503" s="0" t="n">
        <v>2000</v>
      </c>
      <c r="F503" s="0" t="s">
        <v>438</v>
      </c>
      <c r="H503" s="0" t="s">
        <v>19</v>
      </c>
      <c r="J503" s="0" t="n">
        <v>-733.94</v>
      </c>
      <c r="L503" s="0" t="s">
        <v>208</v>
      </c>
    </row>
    <row r="504" customFormat="false" ht="12.75" hidden="false" customHeight="false" outlineLevel="0" collapsed="false">
      <c r="A504" s="0" t="n">
        <v>38385</v>
      </c>
      <c r="B504" s="44" t="n">
        <v>36696</v>
      </c>
      <c r="C504" s="0" t="s">
        <v>9</v>
      </c>
      <c r="D504" s="0" t="n">
        <v>2000</v>
      </c>
      <c r="F504" s="0" t="s">
        <v>437</v>
      </c>
      <c r="H504" s="0" t="s">
        <v>19</v>
      </c>
      <c r="J504" s="0" t="n">
        <v>-41</v>
      </c>
      <c r="L504" s="0" t="str">
        <f aca="false">IF(H504="Personal","Personal","Operating")</f>
        <v>Operating</v>
      </c>
    </row>
    <row r="505" customFormat="false" ht="12.75" hidden="false" customHeight="false" outlineLevel="0" collapsed="false">
      <c r="A505" s="0" t="n">
        <v>38385</v>
      </c>
      <c r="B505" s="44" t="n">
        <v>36698</v>
      </c>
      <c r="C505" s="0" t="s">
        <v>9</v>
      </c>
      <c r="D505" s="0" t="n">
        <v>2000</v>
      </c>
      <c r="F505" s="0" t="s">
        <v>462</v>
      </c>
      <c r="H505" s="0" t="s">
        <v>127</v>
      </c>
      <c r="I505" s="0" t="s">
        <v>150</v>
      </c>
      <c r="J505" s="0" t="n">
        <v>-25</v>
      </c>
      <c r="L505" s="0" t="str">
        <f aca="false">IF(H505="Personal","Personal","Operating")</f>
        <v>Personal</v>
      </c>
    </row>
    <row r="506" customFormat="false" ht="12.75" hidden="false" customHeight="false" outlineLevel="0" collapsed="false">
      <c r="A506" s="0" t="n">
        <v>38385</v>
      </c>
      <c r="B506" s="44" t="n">
        <v>36699</v>
      </c>
      <c r="C506" s="0" t="s">
        <v>9</v>
      </c>
      <c r="D506" s="0" t="n">
        <v>2000</v>
      </c>
      <c r="F506" s="0" t="s">
        <v>180</v>
      </c>
      <c r="H506" s="0" t="s">
        <v>19</v>
      </c>
      <c r="J506" s="0" t="n">
        <v>-41.38</v>
      </c>
      <c r="L506" s="0" t="str">
        <f aca="false">IF(H506="Personal","Personal","Operating")</f>
        <v>Operating</v>
      </c>
    </row>
    <row r="507" customFormat="false" ht="12.75" hidden="false" customHeight="false" outlineLevel="0" collapsed="false">
      <c r="A507" s="0" t="n">
        <v>38385</v>
      </c>
      <c r="B507" s="44" t="n">
        <v>36700</v>
      </c>
      <c r="C507" s="0" t="s">
        <v>9</v>
      </c>
      <c r="D507" s="0" t="n">
        <v>2000</v>
      </c>
      <c r="F507" s="0" t="s">
        <v>438</v>
      </c>
      <c r="H507" s="0" t="s">
        <v>19</v>
      </c>
      <c r="J507" s="46" t="n">
        <v>-1303.55</v>
      </c>
      <c r="L507" s="0" t="s">
        <v>208</v>
      </c>
    </row>
    <row r="508" customFormat="false" ht="12.75" hidden="false" customHeight="false" outlineLevel="0" collapsed="false">
      <c r="A508" s="0" t="n">
        <v>38385</v>
      </c>
      <c r="B508" s="44" t="n">
        <v>36703</v>
      </c>
      <c r="C508" s="0" t="s">
        <v>9</v>
      </c>
      <c r="D508" s="0" t="n">
        <v>2000</v>
      </c>
      <c r="F508" s="0" t="s">
        <v>438</v>
      </c>
      <c r="H508" s="0" t="s">
        <v>19</v>
      </c>
      <c r="J508" s="0" t="n">
        <v>-150.47</v>
      </c>
      <c r="L508" s="0" t="s">
        <v>208</v>
      </c>
    </row>
    <row r="509" customFormat="false" ht="12.75" hidden="false" customHeight="false" outlineLevel="0" collapsed="false">
      <c r="A509" s="0" t="n">
        <v>38385</v>
      </c>
      <c r="B509" s="44" t="n">
        <v>36703</v>
      </c>
      <c r="C509" s="0" t="s">
        <v>9</v>
      </c>
      <c r="D509" s="0" t="n">
        <v>2000</v>
      </c>
      <c r="F509" s="0" t="s">
        <v>463</v>
      </c>
      <c r="H509" s="0" t="s">
        <v>19</v>
      </c>
      <c r="J509" s="0" t="n">
        <v>-45.91</v>
      </c>
      <c r="L509" s="0" t="str">
        <f aca="false">IF(H509="Personal","Personal","Operating")</f>
        <v>Operating</v>
      </c>
    </row>
    <row r="510" customFormat="false" ht="12.75" hidden="false" customHeight="false" outlineLevel="0" collapsed="false">
      <c r="A510" s="0" t="n">
        <v>38385</v>
      </c>
      <c r="B510" s="44" t="n">
        <v>36703</v>
      </c>
      <c r="C510" s="0" t="s">
        <v>9</v>
      </c>
      <c r="D510" s="0" t="n">
        <v>2000</v>
      </c>
      <c r="F510" s="0" t="s">
        <v>229</v>
      </c>
      <c r="H510" s="0" t="s">
        <v>19</v>
      </c>
      <c r="J510" s="0" t="n">
        <v>-37.67</v>
      </c>
      <c r="L510" s="0" t="str">
        <f aca="false">IF(H510="Personal","Personal","Operating")</f>
        <v>Operating</v>
      </c>
    </row>
    <row r="511" customFormat="false" ht="12.75" hidden="false" customHeight="false" outlineLevel="0" collapsed="false">
      <c r="A511" s="0" t="n">
        <v>38385</v>
      </c>
      <c r="B511" s="44" t="n">
        <v>36703</v>
      </c>
      <c r="C511" s="0" t="s">
        <v>9</v>
      </c>
      <c r="D511" s="0" t="n">
        <v>2000</v>
      </c>
      <c r="F511" s="0" t="s">
        <v>452</v>
      </c>
      <c r="H511" s="0" t="s">
        <v>127</v>
      </c>
      <c r="I511" s="0" t="s">
        <v>150</v>
      </c>
      <c r="J511" s="0" t="n">
        <v>-25</v>
      </c>
      <c r="L511" s="0" t="str">
        <f aca="false">IF(H511="Personal","Personal","Operating")</f>
        <v>Personal</v>
      </c>
    </row>
    <row r="512" customFormat="false" ht="12.75" hidden="false" customHeight="false" outlineLevel="0" collapsed="false">
      <c r="A512" s="0" t="n">
        <v>38385</v>
      </c>
      <c r="B512" s="44" t="n">
        <v>36703</v>
      </c>
      <c r="C512" s="0" t="s">
        <v>9</v>
      </c>
      <c r="D512" s="0" t="n">
        <v>2000</v>
      </c>
      <c r="F512" s="0" t="s">
        <v>464</v>
      </c>
      <c r="H512" s="0" t="s">
        <v>19</v>
      </c>
      <c r="I512" s="0" t="s">
        <v>207</v>
      </c>
      <c r="J512" s="0" t="n">
        <v>-21.51</v>
      </c>
      <c r="L512" s="0" t="s">
        <v>208</v>
      </c>
    </row>
    <row r="513" customFormat="false" ht="12.75" hidden="false" customHeight="false" outlineLevel="0" collapsed="false">
      <c r="A513" s="0" t="n">
        <v>38385</v>
      </c>
      <c r="B513" s="44" t="n">
        <v>36703</v>
      </c>
      <c r="C513" s="0" t="s">
        <v>9</v>
      </c>
      <c r="D513" s="0" t="n">
        <v>2000</v>
      </c>
      <c r="F513" s="0" t="s">
        <v>229</v>
      </c>
      <c r="H513" s="0" t="s">
        <v>19</v>
      </c>
      <c r="J513" s="0" t="n">
        <v>-18.93</v>
      </c>
      <c r="L513" s="0" t="str">
        <f aca="false">IF(H513="Personal","Personal","Operating")</f>
        <v>Operating</v>
      </c>
    </row>
    <row r="514" customFormat="false" ht="12.75" hidden="false" customHeight="false" outlineLevel="0" collapsed="false">
      <c r="A514" s="0" t="n">
        <v>38385</v>
      </c>
      <c r="B514" s="44" t="n">
        <v>36703</v>
      </c>
      <c r="C514" s="0" t="s">
        <v>9</v>
      </c>
      <c r="D514" s="0" t="n">
        <v>2000</v>
      </c>
      <c r="F514" s="0" t="s">
        <v>436</v>
      </c>
      <c r="H514" s="0" t="s">
        <v>19</v>
      </c>
      <c r="I514" s="0" t="s">
        <v>461</v>
      </c>
      <c r="J514" s="0" t="n">
        <v>-17.54</v>
      </c>
      <c r="L514" s="0" t="str">
        <f aca="false">IF(H514="Personal","Personal","Operating")</f>
        <v>Operating</v>
      </c>
    </row>
    <row r="515" customFormat="false" ht="12.75" hidden="false" customHeight="false" outlineLevel="0" collapsed="false">
      <c r="A515" s="0" t="n">
        <v>38385</v>
      </c>
      <c r="B515" s="44" t="n">
        <v>36703</v>
      </c>
      <c r="C515" s="0" t="s">
        <v>9</v>
      </c>
      <c r="D515" s="0" t="n">
        <v>2000</v>
      </c>
      <c r="F515" s="0" t="s">
        <v>438</v>
      </c>
      <c r="H515" s="0" t="s">
        <v>19</v>
      </c>
      <c r="J515" s="0" t="n">
        <v>-16.61</v>
      </c>
      <c r="L515" s="0" t="str">
        <f aca="false">IF(H515="Personal","Personal","Operating")</f>
        <v>Operating</v>
      </c>
    </row>
    <row r="516" customFormat="false" ht="12.75" hidden="false" customHeight="false" outlineLevel="0" collapsed="false">
      <c r="A516" s="0" t="n">
        <v>38385</v>
      </c>
      <c r="B516" s="44" t="n">
        <v>36703</v>
      </c>
      <c r="C516" s="0" t="s">
        <v>9</v>
      </c>
      <c r="D516" s="0" t="n">
        <v>2000</v>
      </c>
      <c r="F516" s="0" t="s">
        <v>446</v>
      </c>
      <c r="H516" s="0" t="s">
        <v>127</v>
      </c>
      <c r="I516" s="0" t="s">
        <v>150</v>
      </c>
      <c r="J516" s="0" t="n">
        <v>-6.46</v>
      </c>
      <c r="L516" s="0" t="str">
        <f aca="false">IF(H516="Personal","Personal","Operating")</f>
        <v>Personal</v>
      </c>
    </row>
    <row r="517" customFormat="false" ht="12.75" hidden="false" customHeight="false" outlineLevel="0" collapsed="false">
      <c r="A517" s="0" t="n">
        <v>38385</v>
      </c>
      <c r="B517" s="44" t="n">
        <v>36705</v>
      </c>
      <c r="C517" s="0" t="s">
        <v>9</v>
      </c>
      <c r="D517" s="0" t="n">
        <v>2000</v>
      </c>
      <c r="F517" s="0" t="s">
        <v>438</v>
      </c>
      <c r="H517" s="0" t="s">
        <v>19</v>
      </c>
      <c r="J517" s="0" t="n">
        <v>-46.21</v>
      </c>
      <c r="L517" s="0" t="str">
        <f aca="false">IF(H517="Personal","Personal","Operating")</f>
        <v>Operating</v>
      </c>
    </row>
    <row r="518" customFormat="false" ht="12.75" hidden="false" customHeight="false" outlineLevel="0" collapsed="false">
      <c r="A518" s="0" t="n">
        <v>38385</v>
      </c>
      <c r="B518" s="44" t="n">
        <v>36706</v>
      </c>
      <c r="C518" s="0" t="s">
        <v>9</v>
      </c>
      <c r="D518" s="0" t="n">
        <v>2000</v>
      </c>
      <c r="F518" s="0" t="s">
        <v>465</v>
      </c>
      <c r="H518" s="0" t="s">
        <v>127</v>
      </c>
      <c r="I518" s="0" t="s">
        <v>150</v>
      </c>
      <c r="J518" s="0" t="n">
        <v>-20.01</v>
      </c>
      <c r="L518" s="0" t="str">
        <f aca="false">IF(H518="Personal","Personal","Operating")</f>
        <v>Personal</v>
      </c>
    </row>
    <row r="519" customFormat="false" ht="12.75" hidden="false" customHeight="false" outlineLevel="0" collapsed="false">
      <c r="A519" s="0" t="n">
        <v>38385</v>
      </c>
      <c r="B519" s="44" t="n">
        <v>36707</v>
      </c>
      <c r="C519" s="0" t="s">
        <v>9</v>
      </c>
      <c r="D519" s="0" t="n">
        <v>2000</v>
      </c>
      <c r="F519" s="0" t="s">
        <v>438</v>
      </c>
      <c r="H519" s="0" t="s">
        <v>19</v>
      </c>
      <c r="J519" s="0" t="n">
        <v>-16.55</v>
      </c>
      <c r="L519" s="0" t="str">
        <f aca="false">IF(H519="Personal","Personal","Operating")</f>
        <v>Operating</v>
      </c>
    </row>
    <row r="520" customFormat="false" ht="12.75" hidden="false" customHeight="false" outlineLevel="0" collapsed="false">
      <c r="A520" s="0" t="n">
        <v>38385</v>
      </c>
      <c r="B520" s="44" t="n">
        <v>36675</v>
      </c>
      <c r="C520" s="0" t="s">
        <v>9</v>
      </c>
      <c r="D520" s="0" t="n">
        <v>2000</v>
      </c>
      <c r="F520" s="0" t="s">
        <v>151</v>
      </c>
      <c r="H520" s="0" t="s">
        <v>19</v>
      </c>
      <c r="J520" s="0" t="n">
        <v>-206.12</v>
      </c>
      <c r="L520" s="0" t="str">
        <f aca="false">IF(H520="Personal","Personal","Operating")</f>
        <v>Operating</v>
      </c>
    </row>
    <row r="521" customFormat="false" ht="12.75" hidden="false" customHeight="false" outlineLevel="0" collapsed="false">
      <c r="A521" s="0" t="n">
        <v>38385</v>
      </c>
      <c r="B521" s="44" t="n">
        <v>36676</v>
      </c>
      <c r="C521" s="0" t="s">
        <v>9</v>
      </c>
      <c r="D521" s="0" t="n">
        <v>2000</v>
      </c>
      <c r="F521" s="0" t="s">
        <v>428</v>
      </c>
      <c r="H521" s="0" t="s">
        <v>128</v>
      </c>
      <c r="I521" s="0" t="s">
        <v>429</v>
      </c>
      <c r="J521" s="46" t="n">
        <v>-3941.3</v>
      </c>
      <c r="L521" s="0" t="s">
        <v>128</v>
      </c>
    </row>
    <row r="522" customFormat="false" ht="12.75" hidden="false" customHeight="false" outlineLevel="0" collapsed="false">
      <c r="A522" s="0" t="n">
        <v>38385</v>
      </c>
      <c r="B522" s="44" t="n">
        <v>36676</v>
      </c>
      <c r="C522" s="0" t="s">
        <v>9</v>
      </c>
      <c r="D522" s="0" t="n">
        <v>2000</v>
      </c>
      <c r="F522" s="0" t="s">
        <v>455</v>
      </c>
      <c r="H522" s="0" t="s">
        <v>127</v>
      </c>
      <c r="I522" s="0" t="s">
        <v>456</v>
      </c>
      <c r="J522" s="0" t="n">
        <v>-792.28</v>
      </c>
      <c r="L522" s="0" t="str">
        <f aca="false">IF(H522="Personal","Personal","Operating")</f>
        <v>Personal</v>
      </c>
    </row>
    <row r="523" customFormat="false" ht="12.75" hidden="false" customHeight="false" outlineLevel="0" collapsed="false">
      <c r="A523" s="0" t="n">
        <v>38385</v>
      </c>
      <c r="B523" s="44" t="n">
        <v>36683</v>
      </c>
      <c r="C523" s="0" t="s">
        <v>9</v>
      </c>
      <c r="D523" s="0" t="n">
        <v>2000</v>
      </c>
      <c r="F523" s="0" t="s">
        <v>430</v>
      </c>
      <c r="H523" s="0" t="s">
        <v>127</v>
      </c>
      <c r="I523" s="0" t="s">
        <v>431</v>
      </c>
      <c r="J523" s="0" t="n">
        <v>-496.58</v>
      </c>
      <c r="L523" s="0" t="str">
        <f aca="false">IF(H523="Personal","Personal","Operating")</f>
        <v>Personal</v>
      </c>
    </row>
    <row r="524" customFormat="false" ht="12.75" hidden="false" customHeight="false" outlineLevel="0" collapsed="false">
      <c r="A524" s="0" t="n">
        <v>38385</v>
      </c>
      <c r="B524" s="44" t="n">
        <v>36710</v>
      </c>
      <c r="C524" s="0" t="s">
        <v>10</v>
      </c>
      <c r="D524" s="0" t="n">
        <v>2000</v>
      </c>
      <c r="F524" s="0" t="s">
        <v>229</v>
      </c>
      <c r="H524" s="0" t="s">
        <v>19</v>
      </c>
      <c r="J524" s="0" t="n">
        <v>-19.77</v>
      </c>
      <c r="L524" s="0" t="str">
        <f aca="false">IF(H524="Personal","Personal","Operating")</f>
        <v>Operating</v>
      </c>
    </row>
    <row r="525" customFormat="false" ht="12.75" hidden="false" customHeight="false" outlineLevel="0" collapsed="false">
      <c r="A525" s="0" t="n">
        <v>38385</v>
      </c>
      <c r="B525" s="44" t="n">
        <v>36712</v>
      </c>
      <c r="C525" s="0" t="s">
        <v>10</v>
      </c>
      <c r="D525" s="0" t="n">
        <v>2000</v>
      </c>
      <c r="F525" s="0" t="s">
        <v>462</v>
      </c>
      <c r="H525" s="0" t="s">
        <v>127</v>
      </c>
      <c r="I525" s="0" t="s">
        <v>150</v>
      </c>
      <c r="J525" s="0" t="n">
        <v>-30</v>
      </c>
      <c r="L525" s="0" t="str">
        <f aca="false">IF(H525="Personal","Personal","Operating")</f>
        <v>Personal</v>
      </c>
    </row>
    <row r="526" customFormat="false" ht="12.75" hidden="false" customHeight="false" outlineLevel="0" collapsed="false">
      <c r="A526" s="0" t="n">
        <v>38385</v>
      </c>
      <c r="B526" s="44" t="n">
        <v>36714</v>
      </c>
      <c r="C526" s="0" t="s">
        <v>10</v>
      </c>
      <c r="D526" s="0" t="n">
        <v>2000</v>
      </c>
      <c r="F526" s="0" t="s">
        <v>438</v>
      </c>
      <c r="H526" s="0" t="s">
        <v>19</v>
      </c>
      <c r="J526" s="0" t="n">
        <v>-64.78</v>
      </c>
      <c r="L526" s="0" t="str">
        <f aca="false">IF(H526="Personal","Personal","Operating")</f>
        <v>Operating</v>
      </c>
    </row>
    <row r="527" customFormat="false" ht="12.75" hidden="false" customHeight="false" outlineLevel="0" collapsed="false">
      <c r="A527" s="0" t="n">
        <v>38385</v>
      </c>
      <c r="B527" s="44" t="n">
        <v>36714</v>
      </c>
      <c r="C527" s="0" t="s">
        <v>10</v>
      </c>
      <c r="D527" s="0" t="n">
        <v>2000</v>
      </c>
      <c r="F527" s="0" t="s">
        <v>438</v>
      </c>
      <c r="H527" s="0" t="s">
        <v>19</v>
      </c>
      <c r="J527" s="0" t="n">
        <v>-20.24</v>
      </c>
      <c r="L527" s="0" t="str">
        <f aca="false">IF(H527="Personal","Personal","Operating")</f>
        <v>Operating</v>
      </c>
    </row>
    <row r="528" customFormat="false" ht="12.75" hidden="false" customHeight="false" outlineLevel="0" collapsed="false">
      <c r="A528" s="0" t="n">
        <v>38385</v>
      </c>
      <c r="B528" s="44" t="n">
        <v>36717</v>
      </c>
      <c r="C528" s="0" t="s">
        <v>10</v>
      </c>
      <c r="D528" s="0" t="n">
        <v>2000</v>
      </c>
      <c r="F528" s="0" t="s">
        <v>466</v>
      </c>
      <c r="H528" s="0" t="s">
        <v>126</v>
      </c>
      <c r="I528" s="0" t="s">
        <v>193</v>
      </c>
      <c r="J528" s="47" t="n">
        <v>10000</v>
      </c>
      <c r="L528" s="0" t="s">
        <v>128</v>
      </c>
    </row>
    <row r="529" customFormat="false" ht="12.75" hidden="false" customHeight="false" outlineLevel="0" collapsed="false">
      <c r="A529" s="0" t="n">
        <v>38385</v>
      </c>
      <c r="B529" s="44" t="n">
        <v>36717</v>
      </c>
      <c r="C529" s="0" t="s">
        <v>10</v>
      </c>
      <c r="D529" s="0" t="n">
        <v>2000</v>
      </c>
      <c r="F529" s="0" t="s">
        <v>467</v>
      </c>
      <c r="H529" s="0" t="s">
        <v>19</v>
      </c>
      <c r="I529" s="0" t="s">
        <v>461</v>
      </c>
      <c r="J529" s="0" t="n">
        <v>-224.59</v>
      </c>
      <c r="L529" s="0" t="str">
        <f aca="false">IF(H529="Personal","Personal","Operating")</f>
        <v>Operating</v>
      </c>
    </row>
    <row r="530" customFormat="false" ht="12.75" hidden="false" customHeight="false" outlineLevel="0" collapsed="false">
      <c r="A530" s="0" t="n">
        <v>38385</v>
      </c>
      <c r="B530" s="44" t="n">
        <v>36717</v>
      </c>
      <c r="C530" s="0" t="s">
        <v>10</v>
      </c>
      <c r="D530" s="0" t="n">
        <v>2000</v>
      </c>
      <c r="F530" s="0" t="s">
        <v>229</v>
      </c>
      <c r="H530" s="0" t="s">
        <v>19</v>
      </c>
      <c r="J530" s="0" t="n">
        <v>-30.81</v>
      </c>
      <c r="L530" s="0" t="str">
        <f aca="false">IF(H530="Personal","Personal","Operating")</f>
        <v>Operating</v>
      </c>
    </row>
    <row r="531" customFormat="false" ht="12.75" hidden="false" customHeight="false" outlineLevel="0" collapsed="false">
      <c r="A531" s="0" t="n">
        <v>38385</v>
      </c>
      <c r="B531" s="44" t="n">
        <v>36717</v>
      </c>
      <c r="C531" s="0" t="s">
        <v>10</v>
      </c>
      <c r="D531" s="0" t="n">
        <v>2000</v>
      </c>
      <c r="F531" s="0" t="s">
        <v>229</v>
      </c>
      <c r="H531" s="0" t="s">
        <v>19</v>
      </c>
      <c r="J531" s="0" t="n">
        <v>-28.04</v>
      </c>
      <c r="L531" s="0" t="str">
        <f aca="false">IF(H531="Personal","Personal","Operating")</f>
        <v>Operating</v>
      </c>
    </row>
    <row r="532" customFormat="false" ht="12.75" hidden="false" customHeight="false" outlineLevel="0" collapsed="false">
      <c r="A532" s="0" t="n">
        <v>38385</v>
      </c>
      <c r="B532" s="44" t="n">
        <v>36718</v>
      </c>
      <c r="C532" s="0" t="s">
        <v>10</v>
      </c>
      <c r="D532" s="0" t="n">
        <v>2000</v>
      </c>
      <c r="F532" s="0" t="s">
        <v>442</v>
      </c>
      <c r="H532" s="0" t="s">
        <v>127</v>
      </c>
      <c r="I532" s="0" t="s">
        <v>150</v>
      </c>
      <c r="J532" s="0" t="n">
        <v>-31.5</v>
      </c>
      <c r="L532" s="0" t="str">
        <f aca="false">IF(H532="Personal","Personal","Operating")</f>
        <v>Personal</v>
      </c>
    </row>
    <row r="533" customFormat="false" ht="12.75" hidden="false" customHeight="false" outlineLevel="0" collapsed="false">
      <c r="A533" s="0" t="n">
        <v>38385</v>
      </c>
      <c r="B533" s="44" t="n">
        <v>36718</v>
      </c>
      <c r="C533" s="0" t="s">
        <v>10</v>
      </c>
      <c r="D533" s="0" t="n">
        <v>2000</v>
      </c>
      <c r="F533" s="0" t="s">
        <v>438</v>
      </c>
      <c r="H533" s="0" t="s">
        <v>19</v>
      </c>
      <c r="J533" s="0" t="n">
        <v>-11.37</v>
      </c>
      <c r="L533" s="0" t="str">
        <f aca="false">IF(H533="Personal","Personal","Operating")</f>
        <v>Operating</v>
      </c>
    </row>
    <row r="534" customFormat="false" ht="12.75" hidden="false" customHeight="false" outlineLevel="0" collapsed="false">
      <c r="A534" s="0" t="n">
        <v>38385</v>
      </c>
      <c r="B534" s="44" t="n">
        <v>36724</v>
      </c>
      <c r="C534" s="0" t="s">
        <v>10</v>
      </c>
      <c r="D534" s="0" t="n">
        <v>2000</v>
      </c>
      <c r="F534" s="0" t="s">
        <v>436</v>
      </c>
      <c r="H534" s="0" t="s">
        <v>19</v>
      </c>
      <c r="I534" s="0" t="s">
        <v>461</v>
      </c>
      <c r="J534" s="0" t="n">
        <v>-119.84</v>
      </c>
      <c r="L534" s="0" t="s">
        <v>208</v>
      </c>
    </row>
    <row r="535" customFormat="false" ht="12.75" hidden="false" customHeight="false" outlineLevel="0" collapsed="false">
      <c r="A535" s="0" t="n">
        <v>38385</v>
      </c>
      <c r="B535" s="44" t="n">
        <v>36724</v>
      </c>
      <c r="C535" s="0" t="s">
        <v>10</v>
      </c>
      <c r="D535" s="0" t="n">
        <v>2000</v>
      </c>
      <c r="F535" s="0" t="s">
        <v>437</v>
      </c>
      <c r="H535" s="0" t="s">
        <v>19</v>
      </c>
      <c r="J535" s="0" t="n">
        <v>-21.16</v>
      </c>
      <c r="L535" s="0" t="str">
        <f aca="false">IF(H535="Personal","Personal","Operating")</f>
        <v>Operating</v>
      </c>
    </row>
    <row r="536" customFormat="false" ht="12.75" hidden="false" customHeight="false" outlineLevel="0" collapsed="false">
      <c r="A536" s="0" t="n">
        <v>38385</v>
      </c>
      <c r="B536" s="44" t="n">
        <v>36725</v>
      </c>
      <c r="C536" s="0" t="s">
        <v>10</v>
      </c>
      <c r="D536" s="0" t="n">
        <v>2000</v>
      </c>
      <c r="F536" s="0" t="s">
        <v>438</v>
      </c>
      <c r="H536" s="0" t="s">
        <v>19</v>
      </c>
      <c r="J536" s="0" t="n">
        <v>-29.57</v>
      </c>
      <c r="L536" s="0" t="str">
        <f aca="false">IF(H536="Personal","Personal","Operating")</f>
        <v>Operating</v>
      </c>
    </row>
    <row r="537" customFormat="false" ht="12.75" hidden="false" customHeight="false" outlineLevel="0" collapsed="false">
      <c r="A537" s="0" t="n">
        <v>38385</v>
      </c>
      <c r="B537" s="44" t="n">
        <v>36725</v>
      </c>
      <c r="C537" s="0" t="s">
        <v>10</v>
      </c>
      <c r="D537" s="0" t="n">
        <v>2000</v>
      </c>
      <c r="F537" s="0" t="s">
        <v>465</v>
      </c>
      <c r="H537" s="0" t="s">
        <v>127</v>
      </c>
      <c r="I537" s="0" t="s">
        <v>150</v>
      </c>
      <c r="J537" s="0" t="n">
        <v>-21.83</v>
      </c>
      <c r="L537" s="0" t="str">
        <f aca="false">IF(H537="Personal","Personal","Operating")</f>
        <v>Personal</v>
      </c>
    </row>
    <row r="538" customFormat="false" ht="12.75" hidden="false" customHeight="false" outlineLevel="0" collapsed="false">
      <c r="A538" s="0" t="n">
        <v>38385</v>
      </c>
      <c r="B538" s="44" t="n">
        <v>36726</v>
      </c>
      <c r="C538" s="0" t="s">
        <v>10</v>
      </c>
      <c r="D538" s="0" t="n">
        <v>2000</v>
      </c>
      <c r="F538" s="0" t="s">
        <v>438</v>
      </c>
      <c r="H538" s="0" t="s">
        <v>19</v>
      </c>
      <c r="J538" s="0" t="n">
        <v>-215.42</v>
      </c>
      <c r="L538" s="0" t="s">
        <v>208</v>
      </c>
    </row>
    <row r="539" customFormat="false" ht="12.75" hidden="false" customHeight="false" outlineLevel="0" collapsed="false">
      <c r="A539" s="0" t="n">
        <v>38385</v>
      </c>
      <c r="B539" s="44" t="n">
        <v>36727</v>
      </c>
      <c r="C539" s="0" t="s">
        <v>10</v>
      </c>
      <c r="D539" s="0" t="n">
        <v>2000</v>
      </c>
      <c r="F539" s="0" t="s">
        <v>437</v>
      </c>
      <c r="H539" s="0" t="s">
        <v>19</v>
      </c>
      <c r="J539" s="0" t="n">
        <v>-10.96</v>
      </c>
      <c r="L539" s="0" t="str">
        <f aca="false">IF(H539="Personal","Personal","Operating")</f>
        <v>Operating</v>
      </c>
    </row>
    <row r="540" customFormat="false" ht="12.75" hidden="false" customHeight="false" outlineLevel="0" collapsed="false">
      <c r="A540" s="0" t="n">
        <v>38385</v>
      </c>
      <c r="B540" s="44" t="n">
        <v>36731</v>
      </c>
      <c r="C540" s="0" t="s">
        <v>10</v>
      </c>
      <c r="D540" s="0" t="n">
        <v>2000</v>
      </c>
      <c r="F540" s="0" t="s">
        <v>436</v>
      </c>
      <c r="H540" s="0" t="s">
        <v>19</v>
      </c>
      <c r="I540" s="0" t="s">
        <v>461</v>
      </c>
      <c r="J540" s="0" t="n">
        <v>-142.9</v>
      </c>
      <c r="L540" s="0" t="s">
        <v>208</v>
      </c>
    </row>
    <row r="541" customFormat="false" ht="12.75" hidden="false" customHeight="false" outlineLevel="0" collapsed="false">
      <c r="A541" s="0" t="n">
        <v>38385</v>
      </c>
      <c r="B541" s="44" t="n">
        <v>36731</v>
      </c>
      <c r="C541" s="0" t="s">
        <v>10</v>
      </c>
      <c r="D541" s="0" t="n">
        <v>2000</v>
      </c>
      <c r="F541" s="0" t="s">
        <v>437</v>
      </c>
      <c r="H541" s="0" t="s">
        <v>19</v>
      </c>
      <c r="J541" s="0" t="n">
        <v>-32.25</v>
      </c>
      <c r="L541" s="0" t="str">
        <f aca="false">IF(H541="Personal","Personal","Operating")</f>
        <v>Operating</v>
      </c>
    </row>
    <row r="542" customFormat="false" ht="12.75" hidden="false" customHeight="false" outlineLevel="0" collapsed="false">
      <c r="A542" s="0" t="n">
        <v>38385</v>
      </c>
      <c r="B542" s="44" t="n">
        <v>36731</v>
      </c>
      <c r="C542" s="0" t="s">
        <v>10</v>
      </c>
      <c r="D542" s="0" t="n">
        <v>2000</v>
      </c>
      <c r="F542" s="0" t="s">
        <v>436</v>
      </c>
      <c r="H542" s="0" t="s">
        <v>19</v>
      </c>
      <c r="I542" s="0" t="s">
        <v>461</v>
      </c>
      <c r="J542" s="0" t="n">
        <v>-21.65</v>
      </c>
      <c r="L542" s="0" t="str">
        <f aca="false">IF(H542="Personal","Personal","Operating")</f>
        <v>Operating</v>
      </c>
    </row>
    <row r="543" customFormat="false" ht="12.75" hidden="false" customHeight="false" outlineLevel="0" collapsed="false">
      <c r="A543" s="0" t="n">
        <v>38385</v>
      </c>
      <c r="B543" s="44" t="n">
        <v>36731</v>
      </c>
      <c r="C543" s="0" t="s">
        <v>10</v>
      </c>
      <c r="D543" s="0" t="n">
        <v>2000</v>
      </c>
      <c r="F543" s="0" t="s">
        <v>437</v>
      </c>
      <c r="H543" s="0" t="s">
        <v>19</v>
      </c>
      <c r="J543" s="0" t="n">
        <v>-20.37</v>
      </c>
      <c r="L543" s="0" t="str">
        <f aca="false">IF(H543="Personal","Personal","Operating")</f>
        <v>Operating</v>
      </c>
    </row>
    <row r="544" customFormat="false" ht="12.75" hidden="false" customHeight="false" outlineLevel="0" collapsed="false">
      <c r="A544" s="0" t="n">
        <v>38385</v>
      </c>
      <c r="B544" s="44" t="n">
        <v>36732</v>
      </c>
      <c r="C544" s="0" t="s">
        <v>10</v>
      </c>
      <c r="D544" s="0" t="n">
        <v>2000</v>
      </c>
      <c r="F544" s="0" t="s">
        <v>151</v>
      </c>
      <c r="H544" s="0" t="s">
        <v>19</v>
      </c>
      <c r="J544" s="0" t="n">
        <v>-80.65</v>
      </c>
      <c r="L544" s="0" t="str">
        <f aca="false">IF(H544="Personal","Personal","Operating")</f>
        <v>Operating</v>
      </c>
    </row>
    <row r="545" customFormat="false" ht="12.75" hidden="false" customHeight="false" outlineLevel="0" collapsed="false">
      <c r="A545" s="0" t="n">
        <v>38385</v>
      </c>
      <c r="B545" s="44" t="n">
        <v>36732</v>
      </c>
      <c r="C545" s="0" t="s">
        <v>10</v>
      </c>
      <c r="D545" s="0" t="n">
        <v>2000</v>
      </c>
      <c r="F545" s="0" t="s">
        <v>442</v>
      </c>
      <c r="H545" s="0" t="s">
        <v>127</v>
      </c>
      <c r="I545" s="0" t="s">
        <v>150</v>
      </c>
      <c r="J545" s="0" t="n">
        <v>-31.5</v>
      </c>
      <c r="L545" s="0" t="str">
        <f aca="false">IF(H545="Personal","Personal","Operating")</f>
        <v>Personal</v>
      </c>
    </row>
    <row r="546" customFormat="false" ht="12.75" hidden="false" customHeight="false" outlineLevel="0" collapsed="false">
      <c r="A546" s="0" t="n">
        <v>38385</v>
      </c>
      <c r="B546" s="44" t="n">
        <v>36734</v>
      </c>
      <c r="C546" s="0" t="s">
        <v>10</v>
      </c>
      <c r="D546" s="0" t="n">
        <v>2000</v>
      </c>
      <c r="F546" s="0" t="s">
        <v>436</v>
      </c>
      <c r="H546" s="0" t="s">
        <v>19</v>
      </c>
      <c r="I546" s="0" t="s">
        <v>461</v>
      </c>
      <c r="J546" s="0" t="n">
        <v>-55.42</v>
      </c>
      <c r="L546" s="0" t="s">
        <v>208</v>
      </c>
    </row>
    <row r="547" customFormat="false" ht="12.75" hidden="false" customHeight="false" outlineLevel="0" collapsed="false">
      <c r="A547" s="0" t="n">
        <v>38385</v>
      </c>
      <c r="B547" s="44" t="n">
        <v>36735</v>
      </c>
      <c r="C547" s="0" t="s">
        <v>10</v>
      </c>
      <c r="D547" s="0" t="n">
        <v>2000</v>
      </c>
      <c r="F547" s="0" t="s">
        <v>436</v>
      </c>
      <c r="H547" s="0" t="s">
        <v>19</v>
      </c>
      <c r="I547" s="0" t="s">
        <v>461</v>
      </c>
      <c r="J547" s="0" t="n">
        <v>-103.95</v>
      </c>
      <c r="L547" s="0" t="s">
        <v>208</v>
      </c>
    </row>
    <row r="548" customFormat="false" ht="12.75" hidden="false" customHeight="false" outlineLevel="0" collapsed="false">
      <c r="A548" s="0" t="n">
        <v>38385</v>
      </c>
      <c r="B548" s="44" t="n">
        <v>36738</v>
      </c>
      <c r="C548" s="0" t="s">
        <v>10</v>
      </c>
      <c r="D548" s="0" t="n">
        <v>2000</v>
      </c>
      <c r="F548" s="0" t="s">
        <v>437</v>
      </c>
      <c r="H548" s="0" t="s">
        <v>19</v>
      </c>
      <c r="J548" s="0" t="n">
        <v>-62.51</v>
      </c>
      <c r="L548" s="0" t="str">
        <f aca="false">IF(H548="Personal","Personal","Operating")</f>
        <v>Operating</v>
      </c>
    </row>
    <row r="549" customFormat="false" ht="12.75" hidden="false" customHeight="false" outlineLevel="0" collapsed="false">
      <c r="A549" s="0" t="n">
        <v>38385</v>
      </c>
      <c r="B549" s="44" t="n">
        <v>36738</v>
      </c>
      <c r="C549" s="0" t="s">
        <v>10</v>
      </c>
      <c r="D549" s="0" t="n">
        <v>2000</v>
      </c>
      <c r="F549" s="0" t="s">
        <v>437</v>
      </c>
      <c r="H549" s="0" t="s">
        <v>19</v>
      </c>
      <c r="J549" s="0" t="n">
        <v>-29.78</v>
      </c>
      <c r="L549" s="0" t="str">
        <f aca="false">IF(H549="Personal","Personal","Operating")</f>
        <v>Operating</v>
      </c>
    </row>
    <row r="550" customFormat="false" ht="12.75" hidden="false" customHeight="false" outlineLevel="0" collapsed="false">
      <c r="A550" s="0" t="n">
        <v>38385</v>
      </c>
      <c r="B550" s="44" t="n">
        <v>36738</v>
      </c>
      <c r="C550" s="0" t="s">
        <v>10</v>
      </c>
      <c r="D550" s="0" t="n">
        <v>2000</v>
      </c>
      <c r="F550" s="0" t="s">
        <v>465</v>
      </c>
      <c r="H550" s="0" t="s">
        <v>127</v>
      </c>
      <c r="I550" s="0" t="s">
        <v>150</v>
      </c>
      <c r="J550" s="0" t="n">
        <v>-29</v>
      </c>
      <c r="L550" s="0" t="str">
        <f aca="false">IF(H550="Personal","Personal","Operating")</f>
        <v>Personal</v>
      </c>
    </row>
    <row r="551" customFormat="false" ht="12.75" hidden="false" customHeight="false" outlineLevel="0" collapsed="false">
      <c r="A551" s="0" t="n">
        <v>38385</v>
      </c>
      <c r="B551" s="44" t="n">
        <v>36706</v>
      </c>
      <c r="C551" s="0" t="s">
        <v>10</v>
      </c>
      <c r="D551" s="0" t="n">
        <v>2000</v>
      </c>
      <c r="F551" s="0" t="s">
        <v>468</v>
      </c>
      <c r="H551" s="0" t="s">
        <v>127</v>
      </c>
      <c r="I551" s="0" t="s">
        <v>126</v>
      </c>
      <c r="J551" s="0" t="n">
        <v>-44</v>
      </c>
      <c r="L551" s="0" t="str">
        <f aca="false">IF(H551="Personal","Personal","Operating")</f>
        <v>Personal</v>
      </c>
    </row>
    <row r="552" customFormat="false" ht="12.75" hidden="false" customHeight="false" outlineLevel="0" collapsed="false">
      <c r="A552" s="0" t="n">
        <v>38385</v>
      </c>
      <c r="B552" s="44" t="n">
        <v>36708</v>
      </c>
      <c r="C552" s="0" t="s">
        <v>10</v>
      </c>
      <c r="D552" s="0" t="n">
        <v>2000</v>
      </c>
      <c r="F552" s="0" t="s">
        <v>428</v>
      </c>
      <c r="H552" s="0" t="s">
        <v>128</v>
      </c>
      <c r="I552" s="0" t="s">
        <v>429</v>
      </c>
      <c r="J552" s="46" t="n">
        <v>-3941.3</v>
      </c>
      <c r="L552" s="0" t="s">
        <v>128</v>
      </c>
    </row>
    <row r="553" customFormat="false" ht="12.75" hidden="false" customHeight="false" outlineLevel="0" collapsed="false">
      <c r="A553" s="0" t="n">
        <v>38385</v>
      </c>
      <c r="B553" s="44" t="n">
        <v>36707</v>
      </c>
      <c r="C553" s="0" t="s">
        <v>10</v>
      </c>
      <c r="D553" s="0" t="n">
        <v>2000</v>
      </c>
      <c r="F553" s="0" t="s">
        <v>455</v>
      </c>
      <c r="H553" s="0" t="s">
        <v>127</v>
      </c>
      <c r="I553" s="0" t="s">
        <v>456</v>
      </c>
      <c r="J553" s="0" t="n">
        <v>-792.28</v>
      </c>
      <c r="L553" s="0" t="str">
        <f aca="false">IF(H553="Personal","Personal","Operating")</f>
        <v>Personal</v>
      </c>
    </row>
    <row r="554" customFormat="false" ht="12.75" hidden="false" customHeight="false" outlineLevel="0" collapsed="false">
      <c r="A554" s="0" t="n">
        <v>38385</v>
      </c>
      <c r="B554" s="44" t="n">
        <v>36708</v>
      </c>
      <c r="C554" s="0" t="s">
        <v>10</v>
      </c>
      <c r="D554" s="0" t="n">
        <v>2000</v>
      </c>
      <c r="F554" s="0" t="s">
        <v>430</v>
      </c>
      <c r="H554" s="0" t="s">
        <v>127</v>
      </c>
      <c r="I554" s="0" t="s">
        <v>431</v>
      </c>
      <c r="J554" s="0" t="n">
        <v>-496.58</v>
      </c>
      <c r="L554" s="0" t="str">
        <f aca="false">IF(H554="Personal","Personal","Operating")</f>
        <v>Personal</v>
      </c>
    </row>
    <row r="555" customFormat="false" ht="12.75" hidden="false" customHeight="false" outlineLevel="0" collapsed="false">
      <c r="A555" s="0" t="n">
        <v>38385</v>
      </c>
      <c r="B555" s="44" t="n">
        <v>36728</v>
      </c>
      <c r="C555" s="0" t="s">
        <v>10</v>
      </c>
      <c r="D555" s="0" t="n">
        <v>2000</v>
      </c>
      <c r="F555" s="0" t="s">
        <v>469</v>
      </c>
      <c r="H555" s="0" t="s">
        <v>19</v>
      </c>
      <c r="I555" s="0" t="s">
        <v>470</v>
      </c>
      <c r="J555" s="0" t="n">
        <v>-200</v>
      </c>
      <c r="L555" s="0" t="str">
        <f aca="false">IF(H555="Personal","Personal","Operating")</f>
        <v>Operating</v>
      </c>
    </row>
    <row r="556" customFormat="false" ht="12.75" hidden="false" customHeight="false" outlineLevel="0" collapsed="false">
      <c r="A556" s="0" t="n">
        <v>38385</v>
      </c>
      <c r="B556" s="44" t="n">
        <v>36739</v>
      </c>
      <c r="C556" s="0" t="s">
        <v>11</v>
      </c>
      <c r="D556" s="0" t="n">
        <v>2000</v>
      </c>
      <c r="F556" s="0" t="s">
        <v>438</v>
      </c>
      <c r="H556" s="0" t="s">
        <v>19</v>
      </c>
      <c r="J556" s="0" t="n">
        <v>-370.53</v>
      </c>
      <c r="L556" s="0" t="s">
        <v>208</v>
      </c>
    </row>
    <row r="557" customFormat="false" ht="12.75" hidden="false" customHeight="false" outlineLevel="0" collapsed="false">
      <c r="A557" s="0" t="n">
        <v>38385</v>
      </c>
      <c r="B557" s="44" t="n">
        <v>36742</v>
      </c>
      <c r="C557" s="0" t="s">
        <v>11</v>
      </c>
      <c r="D557" s="0" t="n">
        <v>2000</v>
      </c>
      <c r="F557" s="0" t="s">
        <v>471</v>
      </c>
      <c r="H557" s="0" t="s">
        <v>19</v>
      </c>
      <c r="J557" s="0" t="n">
        <v>-24</v>
      </c>
      <c r="L557" s="0" t="str">
        <f aca="false">IF(H557="Personal","Personal","Operating")</f>
        <v>Operating</v>
      </c>
    </row>
    <row r="558" customFormat="false" ht="12.75" hidden="false" customHeight="false" outlineLevel="0" collapsed="false">
      <c r="A558" s="0" t="n">
        <v>38385</v>
      </c>
      <c r="B558" s="44" t="n">
        <v>36745</v>
      </c>
      <c r="C558" s="0" t="s">
        <v>11</v>
      </c>
      <c r="D558" s="0" t="n">
        <v>2000</v>
      </c>
      <c r="F558" s="0" t="s">
        <v>151</v>
      </c>
      <c r="H558" s="0" t="s">
        <v>19</v>
      </c>
      <c r="J558" s="0" t="n">
        <v>-338.49</v>
      </c>
      <c r="L558" s="0" t="s">
        <v>208</v>
      </c>
    </row>
    <row r="559" customFormat="false" ht="12.75" hidden="false" customHeight="false" outlineLevel="0" collapsed="false">
      <c r="A559" s="0" t="n">
        <v>38385</v>
      </c>
      <c r="B559" s="44" t="n">
        <v>36745</v>
      </c>
      <c r="C559" s="0" t="s">
        <v>11</v>
      </c>
      <c r="D559" s="0" t="n">
        <v>2000</v>
      </c>
      <c r="F559" s="0" t="s">
        <v>438</v>
      </c>
      <c r="H559" s="0" t="s">
        <v>19</v>
      </c>
      <c r="J559" s="0" t="n">
        <v>-123.79</v>
      </c>
      <c r="L559" s="0" t="str">
        <f aca="false">IF(H559="Personal","Personal","Operating")</f>
        <v>Operating</v>
      </c>
    </row>
    <row r="560" customFormat="false" ht="12.75" hidden="false" customHeight="false" outlineLevel="0" collapsed="false">
      <c r="A560" s="0" t="n">
        <v>38385</v>
      </c>
      <c r="B560" s="44" t="n">
        <v>36745</v>
      </c>
      <c r="C560" s="0" t="s">
        <v>11</v>
      </c>
      <c r="D560" s="0" t="n">
        <v>2000</v>
      </c>
      <c r="F560" s="0" t="s">
        <v>462</v>
      </c>
      <c r="H560" s="0" t="s">
        <v>127</v>
      </c>
      <c r="I560" s="0" t="s">
        <v>150</v>
      </c>
      <c r="J560" s="0" t="n">
        <v>-32</v>
      </c>
      <c r="L560" s="0" t="str">
        <f aca="false">IF(H560="Personal","Personal","Operating")</f>
        <v>Personal</v>
      </c>
    </row>
    <row r="561" customFormat="false" ht="12.75" hidden="false" customHeight="false" outlineLevel="0" collapsed="false">
      <c r="A561" s="0" t="n">
        <v>38385</v>
      </c>
      <c r="B561" s="44" t="n">
        <v>36746</v>
      </c>
      <c r="C561" s="0" t="s">
        <v>11</v>
      </c>
      <c r="D561" s="0" t="n">
        <v>2000</v>
      </c>
      <c r="F561" s="0" t="s">
        <v>438</v>
      </c>
      <c r="H561" s="0" t="s">
        <v>19</v>
      </c>
      <c r="J561" s="0" t="n">
        <v>-24.03</v>
      </c>
      <c r="L561" s="0" t="str">
        <f aca="false">IF(H561="Personal","Personal","Operating")</f>
        <v>Operating</v>
      </c>
    </row>
    <row r="562" customFormat="false" ht="12.75" hidden="false" customHeight="false" outlineLevel="0" collapsed="false">
      <c r="A562" s="0" t="n">
        <v>38385</v>
      </c>
      <c r="B562" s="44" t="n">
        <v>36748</v>
      </c>
      <c r="C562" s="0" t="s">
        <v>11</v>
      </c>
      <c r="D562" s="0" t="n">
        <v>2000</v>
      </c>
      <c r="F562" s="0" t="s">
        <v>151</v>
      </c>
      <c r="H562" s="0" t="s">
        <v>19</v>
      </c>
      <c r="J562" s="0" t="n">
        <v>-116.03</v>
      </c>
      <c r="L562" s="0" t="str">
        <f aca="false">IF(H562="Personal","Personal","Operating")</f>
        <v>Operating</v>
      </c>
    </row>
    <row r="563" customFormat="false" ht="12.75" hidden="false" customHeight="false" outlineLevel="0" collapsed="false">
      <c r="A563" s="0" t="n">
        <v>38385</v>
      </c>
      <c r="B563" s="44" t="n">
        <v>36748</v>
      </c>
      <c r="C563" s="0" t="s">
        <v>11</v>
      </c>
      <c r="D563" s="0" t="n">
        <v>2000</v>
      </c>
      <c r="F563" s="0" t="s">
        <v>437</v>
      </c>
      <c r="H563" s="0" t="s">
        <v>19</v>
      </c>
      <c r="J563" s="0" t="n">
        <v>-59.42</v>
      </c>
      <c r="L563" s="0" t="str">
        <f aca="false">IF(H563="Personal","Personal","Operating")</f>
        <v>Operating</v>
      </c>
    </row>
    <row r="564" customFormat="false" ht="12.75" hidden="false" customHeight="false" outlineLevel="0" collapsed="false">
      <c r="A564" s="0" t="n">
        <v>38385</v>
      </c>
      <c r="B564" s="44" t="n">
        <v>36752</v>
      </c>
      <c r="C564" s="0" t="s">
        <v>11</v>
      </c>
      <c r="D564" s="0" t="n">
        <v>2000</v>
      </c>
      <c r="F564" s="0" t="s">
        <v>472</v>
      </c>
      <c r="H564" s="0" t="s">
        <v>19</v>
      </c>
      <c r="J564" s="0" t="n">
        <v>-9.29</v>
      </c>
      <c r="L564" s="0" t="str">
        <f aca="false">IF(H564="Personal","Personal","Operating")</f>
        <v>Operating</v>
      </c>
    </row>
    <row r="565" customFormat="false" ht="12.75" hidden="false" customHeight="false" outlineLevel="0" collapsed="false">
      <c r="A565" s="0" t="n">
        <v>38385</v>
      </c>
      <c r="B565" s="44" t="n">
        <v>36753</v>
      </c>
      <c r="C565" s="0" t="s">
        <v>11</v>
      </c>
      <c r="D565" s="0" t="n">
        <v>2000</v>
      </c>
      <c r="F565" s="0" t="s">
        <v>438</v>
      </c>
      <c r="H565" s="0" t="s">
        <v>19</v>
      </c>
      <c r="J565" s="0" t="n">
        <v>-68.59</v>
      </c>
      <c r="L565" s="0" t="str">
        <f aca="false">IF(H565="Personal","Personal","Operating")</f>
        <v>Operating</v>
      </c>
    </row>
    <row r="566" customFormat="false" ht="12.75" hidden="false" customHeight="false" outlineLevel="0" collapsed="false">
      <c r="A566" s="0" t="n">
        <v>38385</v>
      </c>
      <c r="B566" s="44" t="n">
        <v>36756</v>
      </c>
      <c r="C566" s="0" t="s">
        <v>11</v>
      </c>
      <c r="D566" s="0" t="n">
        <v>2000</v>
      </c>
      <c r="F566" s="0" t="s">
        <v>452</v>
      </c>
      <c r="H566" s="0" t="s">
        <v>127</v>
      </c>
      <c r="I566" s="0" t="s">
        <v>150</v>
      </c>
      <c r="J566" s="0" t="n">
        <v>-25</v>
      </c>
      <c r="L566" s="0" t="str">
        <f aca="false">IF(H566="Personal","Personal","Operating")</f>
        <v>Personal</v>
      </c>
    </row>
    <row r="567" customFormat="false" ht="12.75" hidden="false" customHeight="false" outlineLevel="0" collapsed="false">
      <c r="A567" s="0" t="n">
        <v>38385</v>
      </c>
      <c r="B567" s="44" t="n">
        <v>36756</v>
      </c>
      <c r="C567" s="0" t="s">
        <v>11</v>
      </c>
      <c r="D567" s="0" t="n">
        <v>2000</v>
      </c>
      <c r="F567" s="0" t="s">
        <v>437</v>
      </c>
      <c r="H567" s="0" t="s">
        <v>19</v>
      </c>
      <c r="J567" s="0" t="n">
        <v>-22.65</v>
      </c>
      <c r="L567" s="0" t="str">
        <f aca="false">IF(H567="Personal","Personal","Operating")</f>
        <v>Operating</v>
      </c>
    </row>
    <row r="568" customFormat="false" ht="12.75" hidden="false" customHeight="false" outlineLevel="0" collapsed="false">
      <c r="A568" s="0" t="n">
        <v>38385</v>
      </c>
      <c r="B568" s="44" t="n">
        <v>36759</v>
      </c>
      <c r="C568" s="0" t="s">
        <v>11</v>
      </c>
      <c r="D568" s="0" t="n">
        <v>2000</v>
      </c>
      <c r="F568" s="0" t="s">
        <v>168</v>
      </c>
      <c r="H568" s="0" t="s">
        <v>19</v>
      </c>
      <c r="J568" s="0" t="n">
        <v>-19.86</v>
      </c>
      <c r="L568" s="0" t="str">
        <f aca="false">IF(H568="Personal","Personal","Operating")</f>
        <v>Operating</v>
      </c>
    </row>
    <row r="569" customFormat="false" ht="12.75" hidden="false" customHeight="false" outlineLevel="0" collapsed="false">
      <c r="A569" s="0" t="n">
        <v>38385</v>
      </c>
      <c r="B569" s="44" t="n">
        <v>36759</v>
      </c>
      <c r="C569" s="0" t="s">
        <v>11</v>
      </c>
      <c r="D569" s="0" t="n">
        <v>2000</v>
      </c>
      <c r="F569" s="0" t="s">
        <v>437</v>
      </c>
      <c r="H569" s="0" t="s">
        <v>19</v>
      </c>
      <c r="J569" s="0" t="n">
        <v>-14.8</v>
      </c>
      <c r="L569" s="0" t="str">
        <f aca="false">IF(H569="Personal","Personal","Operating")</f>
        <v>Operating</v>
      </c>
    </row>
    <row r="570" customFormat="false" ht="12.75" hidden="false" customHeight="false" outlineLevel="0" collapsed="false">
      <c r="A570" s="0" t="n">
        <v>38385</v>
      </c>
      <c r="B570" s="44" t="n">
        <v>36760</v>
      </c>
      <c r="C570" s="0" t="s">
        <v>11</v>
      </c>
      <c r="D570" s="0" t="n">
        <v>2000</v>
      </c>
      <c r="F570" s="0" t="s">
        <v>452</v>
      </c>
      <c r="H570" s="0" t="s">
        <v>127</v>
      </c>
      <c r="I570" s="0" t="s">
        <v>150</v>
      </c>
      <c r="J570" s="0" t="n">
        <v>-25</v>
      </c>
      <c r="L570" s="0" t="str">
        <f aca="false">IF(H570="Personal","Personal","Operating")</f>
        <v>Personal</v>
      </c>
    </row>
    <row r="571" customFormat="false" ht="12.75" hidden="false" customHeight="false" outlineLevel="0" collapsed="false">
      <c r="A571" s="0" t="n">
        <v>38385</v>
      </c>
      <c r="B571" s="44" t="n">
        <v>36761</v>
      </c>
      <c r="C571" s="0" t="s">
        <v>11</v>
      </c>
      <c r="D571" s="0" t="n">
        <v>2000</v>
      </c>
      <c r="F571" s="0" t="s">
        <v>438</v>
      </c>
      <c r="H571" s="0" t="s">
        <v>19</v>
      </c>
      <c r="J571" s="0" t="n">
        <v>-198.68</v>
      </c>
      <c r="L571" s="0" t="s">
        <v>208</v>
      </c>
    </row>
    <row r="572" customFormat="false" ht="12.75" hidden="false" customHeight="false" outlineLevel="0" collapsed="false">
      <c r="A572" s="0" t="n">
        <v>38385</v>
      </c>
      <c r="B572" s="44" t="n">
        <v>36762</v>
      </c>
      <c r="C572" s="0" t="s">
        <v>11</v>
      </c>
      <c r="D572" s="0" t="n">
        <v>2000</v>
      </c>
      <c r="F572" s="0" t="s">
        <v>465</v>
      </c>
      <c r="H572" s="0" t="s">
        <v>127</v>
      </c>
      <c r="I572" s="0" t="s">
        <v>150</v>
      </c>
      <c r="J572" s="0" t="n">
        <v>-25</v>
      </c>
      <c r="L572" s="0" t="str">
        <f aca="false">IF(H572="Personal","Personal","Operating")</f>
        <v>Personal</v>
      </c>
    </row>
    <row r="573" customFormat="false" ht="12.75" hidden="false" customHeight="false" outlineLevel="0" collapsed="false">
      <c r="A573" s="0" t="n">
        <v>38385</v>
      </c>
      <c r="B573" s="44" t="n">
        <v>36763</v>
      </c>
      <c r="C573" s="0" t="s">
        <v>11</v>
      </c>
      <c r="D573" s="0" t="n">
        <v>2000</v>
      </c>
      <c r="F573" s="0" t="s">
        <v>437</v>
      </c>
      <c r="H573" s="0" t="s">
        <v>19</v>
      </c>
      <c r="J573" s="0" t="n">
        <v>-20.96</v>
      </c>
      <c r="L573" s="0" t="str">
        <f aca="false">IF(H573="Personal","Personal","Operating")</f>
        <v>Operating</v>
      </c>
    </row>
    <row r="574" customFormat="false" ht="12.75" hidden="false" customHeight="false" outlineLevel="0" collapsed="false">
      <c r="A574" s="0" t="n">
        <v>38385</v>
      </c>
      <c r="B574" s="44" t="n">
        <v>36766</v>
      </c>
      <c r="C574" s="0" t="s">
        <v>11</v>
      </c>
      <c r="D574" s="0" t="n">
        <v>2000</v>
      </c>
      <c r="F574" s="0" t="s">
        <v>191</v>
      </c>
      <c r="H574" s="0" t="s">
        <v>126</v>
      </c>
      <c r="I574" s="0" t="s">
        <v>193</v>
      </c>
      <c r="J574" s="47" t="n">
        <v>10000</v>
      </c>
      <c r="L574" s="0" t="s">
        <v>128</v>
      </c>
    </row>
    <row r="575" customFormat="false" ht="12.75" hidden="false" customHeight="false" outlineLevel="0" collapsed="false">
      <c r="A575" s="0" t="n">
        <v>38385</v>
      </c>
      <c r="B575" s="44" t="n">
        <v>36766</v>
      </c>
      <c r="C575" s="0" t="s">
        <v>11</v>
      </c>
      <c r="D575" s="0" t="n">
        <v>2000</v>
      </c>
      <c r="F575" s="0" t="s">
        <v>438</v>
      </c>
      <c r="H575" s="0" t="s">
        <v>19</v>
      </c>
      <c r="J575" s="0" t="n">
        <v>-15.45</v>
      </c>
      <c r="L575" s="0" t="str">
        <f aca="false">IF(H575="Personal","Personal","Operating")</f>
        <v>Operating</v>
      </c>
    </row>
    <row r="576" customFormat="false" ht="12.75" hidden="false" customHeight="false" outlineLevel="0" collapsed="false">
      <c r="A576" s="0" t="n">
        <v>38385</v>
      </c>
      <c r="B576" s="44" t="n">
        <v>36767</v>
      </c>
      <c r="C576" s="0" t="s">
        <v>11</v>
      </c>
      <c r="D576" s="0" t="n">
        <v>2000</v>
      </c>
      <c r="F576" s="0" t="s">
        <v>454</v>
      </c>
      <c r="H576" s="0" t="s">
        <v>127</v>
      </c>
      <c r="I576" s="0" t="s">
        <v>150</v>
      </c>
      <c r="J576" s="0" t="n">
        <v>-30</v>
      </c>
      <c r="L576" s="0" t="str">
        <f aca="false">IF(H576="Personal","Personal","Operating")</f>
        <v>Personal</v>
      </c>
    </row>
    <row r="577" customFormat="false" ht="12.75" hidden="false" customHeight="false" outlineLevel="0" collapsed="false">
      <c r="A577" s="0" t="n">
        <v>38385</v>
      </c>
      <c r="B577" s="44" t="n">
        <v>36718</v>
      </c>
      <c r="C577" s="0" t="s">
        <v>11</v>
      </c>
      <c r="D577" s="0" t="n">
        <v>2000</v>
      </c>
      <c r="E577" s="0" t="n">
        <v>1169</v>
      </c>
      <c r="F577" s="0" t="s">
        <v>473</v>
      </c>
      <c r="G577" s="0" t="s">
        <v>474</v>
      </c>
      <c r="H577" s="0" t="s">
        <v>127</v>
      </c>
      <c r="I577" s="0" t="s">
        <v>126</v>
      </c>
      <c r="J577" s="0" t="n">
        <v>-21.17</v>
      </c>
      <c r="L577" s="0" t="str">
        <f aca="false">IF(H577="Personal","Personal","Operating")</f>
        <v>Personal</v>
      </c>
    </row>
    <row r="578" customFormat="false" ht="12.75" hidden="false" customHeight="false" outlineLevel="0" collapsed="false">
      <c r="A578" s="0" t="n">
        <v>38385</v>
      </c>
      <c r="B578" s="44" t="n">
        <v>36732</v>
      </c>
      <c r="C578" s="0" t="s">
        <v>11</v>
      </c>
      <c r="D578" s="0" t="n">
        <v>2000</v>
      </c>
      <c r="E578" s="0" t="n">
        <v>1171</v>
      </c>
      <c r="F578" s="0" t="s">
        <v>425</v>
      </c>
      <c r="H578" s="0" t="s">
        <v>18</v>
      </c>
      <c r="I578" s="0" t="s">
        <v>183</v>
      </c>
      <c r="J578" s="46" t="n">
        <v>-4235</v>
      </c>
      <c r="L578" s="0" t="s">
        <v>208</v>
      </c>
    </row>
    <row r="579" customFormat="false" ht="12.75" hidden="false" customHeight="false" outlineLevel="0" collapsed="false">
      <c r="A579" s="0" t="n">
        <v>38385</v>
      </c>
      <c r="B579" s="44" t="n">
        <v>36739</v>
      </c>
      <c r="C579" s="0" t="s">
        <v>11</v>
      </c>
      <c r="D579" s="0" t="n">
        <v>2000</v>
      </c>
      <c r="E579" s="0" t="n">
        <v>1172</v>
      </c>
      <c r="F579" s="0" t="s">
        <v>430</v>
      </c>
      <c r="H579" s="0" t="s">
        <v>127</v>
      </c>
      <c r="I579" s="0" t="s">
        <v>431</v>
      </c>
      <c r="J579" s="0" t="n">
        <v>-496.58</v>
      </c>
      <c r="L579" s="0" t="str">
        <f aca="false">IF(H579="Personal","Personal","Operating")</f>
        <v>Personal</v>
      </c>
    </row>
    <row r="580" customFormat="false" ht="12.75" hidden="false" customHeight="false" outlineLevel="0" collapsed="false">
      <c r="A580" s="0" t="n">
        <v>38385</v>
      </c>
      <c r="B580" s="44" t="n">
        <v>36739</v>
      </c>
      <c r="C580" s="0" t="s">
        <v>11</v>
      </c>
      <c r="D580" s="0" t="n">
        <v>2000</v>
      </c>
      <c r="E580" s="0" t="n">
        <v>1173</v>
      </c>
      <c r="F580" s="0" t="s">
        <v>428</v>
      </c>
      <c r="H580" s="0" t="s">
        <v>128</v>
      </c>
      <c r="I580" s="0" t="s">
        <v>429</v>
      </c>
      <c r="J580" s="0" t="n">
        <v>-3941.3</v>
      </c>
      <c r="L580" s="0" t="s">
        <v>128</v>
      </c>
    </row>
    <row r="581" customFormat="false" ht="12.75" hidden="false" customHeight="false" outlineLevel="0" collapsed="false">
      <c r="A581" s="0" t="n">
        <v>38385</v>
      </c>
      <c r="B581" s="44" t="n">
        <v>36739</v>
      </c>
      <c r="C581" s="0" t="s">
        <v>11</v>
      </c>
      <c r="D581" s="0" t="n">
        <v>2000</v>
      </c>
      <c r="E581" s="0" t="n">
        <v>1174</v>
      </c>
      <c r="F581" s="0" t="s">
        <v>455</v>
      </c>
      <c r="H581" s="0" t="s">
        <v>127</v>
      </c>
      <c r="I581" s="0" t="s">
        <v>456</v>
      </c>
      <c r="J581" s="0" t="n">
        <v>-792.28</v>
      </c>
      <c r="L581" s="0" t="str">
        <f aca="false">IF(H581="Personal","Personal","Operating")</f>
        <v>Personal</v>
      </c>
    </row>
    <row r="582" customFormat="false" ht="12.75" hidden="false" customHeight="false" outlineLevel="0" collapsed="false">
      <c r="A582" s="0" t="n">
        <v>38385</v>
      </c>
      <c r="B582" s="44" t="n">
        <v>36739</v>
      </c>
      <c r="C582" s="0" t="s">
        <v>11</v>
      </c>
      <c r="D582" s="0" t="n">
        <v>2000</v>
      </c>
      <c r="E582" s="0" t="n">
        <v>1175</v>
      </c>
      <c r="F582" s="0" t="s">
        <v>475</v>
      </c>
      <c r="G582" s="0" t="s">
        <v>476</v>
      </c>
      <c r="H582" s="0" t="s">
        <v>22</v>
      </c>
      <c r="I582" s="0" t="s">
        <v>35</v>
      </c>
      <c r="J582" s="46" t="n">
        <v>-4071.58</v>
      </c>
      <c r="L582" s="0" t="str">
        <f aca="false">IF(H582="Personal","Personal","Operating")</f>
        <v>Operating</v>
      </c>
    </row>
    <row r="583" customFormat="false" ht="12.75" hidden="false" customHeight="false" outlineLevel="0" collapsed="false">
      <c r="A583" s="0" t="n">
        <v>38385</v>
      </c>
      <c r="B583" s="44" t="n">
        <v>36742</v>
      </c>
      <c r="C583" s="0" t="s">
        <v>11</v>
      </c>
      <c r="D583" s="0" t="n">
        <v>2000</v>
      </c>
      <c r="E583" s="0" t="n">
        <v>1176</v>
      </c>
      <c r="F583" s="0" t="s">
        <v>477</v>
      </c>
      <c r="H583" s="0" t="s">
        <v>127</v>
      </c>
      <c r="I583" s="0" t="s">
        <v>478</v>
      </c>
      <c r="J583" s="0" t="n">
        <v>-50</v>
      </c>
      <c r="L583" s="0" t="str">
        <f aca="false">IF(H583="Personal","Personal","Operating")</f>
        <v>Personal</v>
      </c>
    </row>
    <row r="584" customFormat="false" ht="12.75" hidden="false" customHeight="false" outlineLevel="0" collapsed="false">
      <c r="A584" s="0" t="n">
        <v>38385</v>
      </c>
      <c r="B584" s="44" t="n">
        <v>36755</v>
      </c>
      <c r="C584" s="0" t="s">
        <v>11</v>
      </c>
      <c r="D584" s="0" t="n">
        <v>2000</v>
      </c>
      <c r="E584" s="0" t="n">
        <v>1177</v>
      </c>
      <c r="F584" s="0" t="s">
        <v>479</v>
      </c>
      <c r="H584" s="0" t="s">
        <v>127</v>
      </c>
      <c r="I584" s="0" t="s">
        <v>480</v>
      </c>
      <c r="J584" s="0" t="n">
        <v>-200</v>
      </c>
      <c r="L584" s="0" t="str">
        <f aca="false">IF(H584="Personal","Personal","Operating")</f>
        <v>Personal</v>
      </c>
    </row>
    <row r="585" customFormat="false" ht="12.75" hidden="false" customHeight="false" outlineLevel="0" collapsed="false">
      <c r="A585" s="0" t="n">
        <v>35599</v>
      </c>
      <c r="B585" s="44" t="n">
        <v>36775</v>
      </c>
      <c r="C585" s="0" t="s">
        <v>12</v>
      </c>
      <c r="D585" s="0" t="n">
        <v>2000</v>
      </c>
      <c r="F585" s="0" t="s">
        <v>138</v>
      </c>
      <c r="G585" s="0" t="s">
        <v>481</v>
      </c>
      <c r="H585" s="0" t="s">
        <v>17</v>
      </c>
      <c r="I585" s="0" t="s">
        <v>138</v>
      </c>
      <c r="J585" s="47" t="n">
        <v>5676</v>
      </c>
      <c r="L585" s="0" t="str">
        <f aca="false">IF(H585="Personal","Personal","Operating")</f>
        <v>Operating</v>
      </c>
    </row>
    <row r="586" customFormat="false" ht="12.75" hidden="false" customHeight="false" outlineLevel="0" collapsed="false">
      <c r="A586" s="0" t="n">
        <v>35599</v>
      </c>
      <c r="B586" s="44" t="n">
        <v>36781</v>
      </c>
      <c r="C586" s="0" t="s">
        <v>12</v>
      </c>
      <c r="D586" s="0" t="n">
        <v>2000</v>
      </c>
      <c r="F586" s="0" t="s">
        <v>138</v>
      </c>
      <c r="G586" s="0" t="s">
        <v>482</v>
      </c>
      <c r="H586" s="0" t="s">
        <v>17</v>
      </c>
      <c r="I586" s="0" t="s">
        <v>138</v>
      </c>
      <c r="J586" s="47" t="n">
        <v>3527</v>
      </c>
      <c r="L586" s="0" t="str">
        <f aca="false">IF(H586="Personal","Personal","Operating")</f>
        <v>Operating</v>
      </c>
    </row>
    <row r="587" customFormat="false" ht="12.75" hidden="false" customHeight="false" outlineLevel="0" collapsed="false">
      <c r="A587" s="0" t="n">
        <v>35599</v>
      </c>
      <c r="B587" s="44" t="n">
        <v>36789</v>
      </c>
      <c r="C587" s="0" t="s">
        <v>12</v>
      </c>
      <c r="D587" s="0" t="n">
        <v>2000</v>
      </c>
      <c r="F587" s="0" t="s">
        <v>138</v>
      </c>
      <c r="G587" s="0" t="s">
        <v>483</v>
      </c>
      <c r="H587" s="0" t="s">
        <v>17</v>
      </c>
      <c r="I587" s="0" t="s">
        <v>138</v>
      </c>
      <c r="J587" s="46" t="n">
        <v>5049.18</v>
      </c>
      <c r="L587" s="0" t="str">
        <f aca="false">IF(H587="Personal","Personal","Operating")</f>
        <v>Operating</v>
      </c>
    </row>
    <row r="588" customFormat="false" ht="12.75" hidden="false" customHeight="false" outlineLevel="0" collapsed="false">
      <c r="A588" s="0" t="n">
        <v>35599</v>
      </c>
      <c r="B588" s="44" t="n">
        <v>36794</v>
      </c>
      <c r="C588" s="0" t="s">
        <v>12</v>
      </c>
      <c r="D588" s="0" t="n">
        <v>2000</v>
      </c>
      <c r="F588" s="0" t="s">
        <v>191</v>
      </c>
      <c r="G588" s="0" t="s">
        <v>192</v>
      </c>
      <c r="H588" s="0" t="s">
        <v>126</v>
      </c>
      <c r="I588" s="0" t="s">
        <v>193</v>
      </c>
      <c r="J588" s="47" t="n">
        <v>-10000</v>
      </c>
      <c r="L588" s="0" t="s">
        <v>128</v>
      </c>
    </row>
    <row r="589" customFormat="false" ht="12.75" hidden="false" customHeight="false" outlineLevel="0" collapsed="false">
      <c r="A589" s="0" t="n">
        <v>35599</v>
      </c>
      <c r="B589" s="44" t="n">
        <v>36795</v>
      </c>
      <c r="C589" s="0" t="s">
        <v>12</v>
      </c>
      <c r="D589" s="0" t="n">
        <v>2000</v>
      </c>
      <c r="F589" s="0" t="s">
        <v>138</v>
      </c>
      <c r="G589" s="0" t="s">
        <v>484</v>
      </c>
      <c r="H589" s="0" t="s">
        <v>17</v>
      </c>
      <c r="I589" s="0" t="s">
        <v>138</v>
      </c>
      <c r="J589" s="47" t="n">
        <v>3921</v>
      </c>
      <c r="L589" s="0" t="str">
        <f aca="false">IF(H589="Personal","Personal","Operating")</f>
        <v>Operating</v>
      </c>
    </row>
    <row r="590" customFormat="false" ht="12.75" hidden="false" customHeight="false" outlineLevel="0" collapsed="false">
      <c r="A590" s="0" t="n">
        <v>35599</v>
      </c>
      <c r="B590" s="44" t="n">
        <v>36774</v>
      </c>
      <c r="C590" s="0" t="s">
        <v>12</v>
      </c>
      <c r="D590" s="0" t="n">
        <v>2000</v>
      </c>
      <c r="F590" s="0" t="s">
        <v>146</v>
      </c>
      <c r="G590" s="0" t="s">
        <v>485</v>
      </c>
      <c r="H590" s="0" t="s">
        <v>21</v>
      </c>
      <c r="I590" s="0" t="s">
        <v>148</v>
      </c>
      <c r="J590" s="46" t="n">
        <v>-4618.73</v>
      </c>
      <c r="L590" s="0" t="str">
        <f aca="false">IF(H590="Personal","Personal","Operating")</f>
        <v>Operating</v>
      </c>
    </row>
    <row r="591" customFormat="false" ht="12.75" hidden="false" customHeight="false" outlineLevel="0" collapsed="false">
      <c r="A591" s="0" t="n">
        <v>35599</v>
      </c>
      <c r="B591" s="44" t="n">
        <v>36775</v>
      </c>
      <c r="C591" s="0" t="s">
        <v>12</v>
      </c>
      <c r="D591" s="0" t="n">
        <v>2000</v>
      </c>
      <c r="F591" s="0" t="s">
        <v>149</v>
      </c>
      <c r="G591" s="0" t="s">
        <v>486</v>
      </c>
      <c r="H591" s="0" t="s">
        <v>21</v>
      </c>
      <c r="I591" s="0" t="s">
        <v>150</v>
      </c>
      <c r="J591" s="46" t="n">
        <v>-98.83</v>
      </c>
      <c r="L591" s="0" t="str">
        <f aca="false">IF(H591="Personal","Personal","Operating")</f>
        <v>Operating</v>
      </c>
    </row>
    <row r="592" customFormat="false" ht="12.75" hidden="false" customHeight="false" outlineLevel="0" collapsed="false">
      <c r="A592" s="0" t="n">
        <v>35599</v>
      </c>
      <c r="B592" s="44" t="n">
        <v>36769</v>
      </c>
      <c r="C592" s="0" t="s">
        <v>12</v>
      </c>
      <c r="D592" s="0" t="n">
        <v>2000</v>
      </c>
      <c r="E592" s="0" t="n">
        <v>1439</v>
      </c>
      <c r="F592" s="0" t="s">
        <v>173</v>
      </c>
      <c r="H592" s="0" t="s">
        <v>19</v>
      </c>
      <c r="I592" s="0" t="s">
        <v>361</v>
      </c>
      <c r="J592" s="0" t="n">
        <v>-10.36</v>
      </c>
      <c r="L592" s="0" t="str">
        <f aca="false">IF(H592="Personal","Personal","Operating")</f>
        <v>Operating</v>
      </c>
    </row>
    <row r="593" customFormat="false" ht="12.75" hidden="false" customHeight="false" outlineLevel="0" collapsed="false">
      <c r="A593" s="0" t="n">
        <v>35599</v>
      </c>
      <c r="B593" s="44" t="n">
        <v>36769</v>
      </c>
      <c r="C593" s="0" t="s">
        <v>12</v>
      </c>
      <c r="D593" s="0" t="n">
        <v>2000</v>
      </c>
      <c r="E593" s="0" t="n">
        <v>1440</v>
      </c>
      <c r="F593" s="0" t="s">
        <v>146</v>
      </c>
      <c r="G593" s="0" t="s">
        <v>487</v>
      </c>
      <c r="H593" s="0" t="s">
        <v>20</v>
      </c>
      <c r="I593" s="0" t="s">
        <v>126</v>
      </c>
      <c r="J593" s="0" t="n">
        <v>-25</v>
      </c>
      <c r="L593" s="0" t="str">
        <f aca="false">IF(H593="Personal","Personal","Operating")</f>
        <v>Operating</v>
      </c>
    </row>
    <row r="594" customFormat="false" ht="12.75" hidden="false" customHeight="false" outlineLevel="0" collapsed="false">
      <c r="A594" s="0" t="n">
        <v>35599</v>
      </c>
      <c r="B594" s="44" t="n">
        <v>36770</v>
      </c>
      <c r="C594" s="0" t="s">
        <v>12</v>
      </c>
      <c r="D594" s="0" t="n">
        <v>2000</v>
      </c>
      <c r="E594" s="0" t="n">
        <v>1441</v>
      </c>
      <c r="F594" s="0" t="s">
        <v>182</v>
      </c>
      <c r="H594" s="0" t="s">
        <v>18</v>
      </c>
      <c r="I594" s="0" t="s">
        <v>183</v>
      </c>
      <c r="J594" s="0" t="n">
        <v>-270</v>
      </c>
      <c r="L594" s="0" t="str">
        <f aca="false">IF(H594="Personal","Personal","Operating")</f>
        <v>Operating</v>
      </c>
    </row>
    <row r="595" customFormat="false" ht="12.75" hidden="false" customHeight="false" outlineLevel="0" collapsed="false">
      <c r="A595" s="0" t="n">
        <v>35599</v>
      </c>
      <c r="B595" s="44" t="n">
        <v>36770</v>
      </c>
      <c r="C595" s="0" t="s">
        <v>12</v>
      </c>
      <c r="D595" s="0" t="n">
        <v>2000</v>
      </c>
      <c r="E595" s="0" t="n">
        <v>1442</v>
      </c>
      <c r="F595" s="0" t="s">
        <v>293</v>
      </c>
      <c r="H595" s="0" t="s">
        <v>18</v>
      </c>
      <c r="I595" s="0" t="s">
        <v>156</v>
      </c>
      <c r="J595" s="0" t="n">
        <v>-260</v>
      </c>
      <c r="L595" s="0" t="str">
        <f aca="false">IF(H595="Personal","Personal","Operating")</f>
        <v>Operating</v>
      </c>
    </row>
    <row r="596" customFormat="false" ht="12.75" hidden="false" customHeight="false" outlineLevel="0" collapsed="false">
      <c r="A596" s="0" t="n">
        <v>35599</v>
      </c>
      <c r="B596" s="44" t="n">
        <v>36770</v>
      </c>
      <c r="C596" s="0" t="s">
        <v>12</v>
      </c>
      <c r="D596" s="0" t="n">
        <v>2000</v>
      </c>
      <c r="E596" s="0" t="n">
        <v>1443</v>
      </c>
      <c r="F596" s="0" t="s">
        <v>368</v>
      </c>
      <c r="H596" s="26" t="s">
        <v>20</v>
      </c>
      <c r="I596" s="0" t="s">
        <v>370</v>
      </c>
      <c r="J596" s="0" t="n">
        <v>-175</v>
      </c>
      <c r="L596" s="0" t="str">
        <f aca="false">IF(H596="Personal","Personal","Operating")</f>
        <v>Operating</v>
      </c>
      <c r="M596" s="0" t="s">
        <v>315</v>
      </c>
    </row>
    <row r="597" customFormat="false" ht="12.75" hidden="false" customHeight="false" outlineLevel="0" collapsed="false">
      <c r="A597" s="0" t="n">
        <v>35599</v>
      </c>
      <c r="B597" s="44" t="n">
        <v>36770</v>
      </c>
      <c r="C597" s="0" t="s">
        <v>12</v>
      </c>
      <c r="D597" s="0" t="n">
        <v>2000</v>
      </c>
      <c r="E597" s="0" t="n">
        <v>1444</v>
      </c>
      <c r="F597" s="0" t="s">
        <v>391</v>
      </c>
      <c r="H597" s="26" t="s">
        <v>20</v>
      </c>
      <c r="I597" s="0" t="s">
        <v>370</v>
      </c>
      <c r="J597" s="0" t="n">
        <v>-70</v>
      </c>
      <c r="L597" s="0" t="str">
        <f aca="false">IF(H597="Personal","Personal","Operating")</f>
        <v>Operating</v>
      </c>
      <c r="M597" s="0" t="s">
        <v>315</v>
      </c>
    </row>
    <row r="598" customFormat="false" ht="12.75" hidden="false" customHeight="false" outlineLevel="0" collapsed="false">
      <c r="A598" s="0" t="n">
        <v>35599</v>
      </c>
      <c r="B598" s="44" t="n">
        <v>36770</v>
      </c>
      <c r="C598" s="0" t="s">
        <v>12</v>
      </c>
      <c r="D598" s="0" t="n">
        <v>2000</v>
      </c>
      <c r="E598" s="0" t="n">
        <v>1445</v>
      </c>
      <c r="F598" s="0" t="s">
        <v>380</v>
      </c>
      <c r="H598" s="26" t="s">
        <v>20</v>
      </c>
      <c r="I598" s="0" t="s">
        <v>370</v>
      </c>
      <c r="J598" s="0" t="n">
        <v>-70</v>
      </c>
      <c r="L598" s="0" t="str">
        <f aca="false">IF(H598="Personal","Personal","Operating")</f>
        <v>Operating</v>
      </c>
      <c r="M598" s="0" t="s">
        <v>315</v>
      </c>
    </row>
    <row r="599" customFormat="false" ht="12.75" hidden="false" customHeight="false" outlineLevel="0" collapsed="false">
      <c r="A599" s="0" t="n">
        <v>35599</v>
      </c>
      <c r="B599" s="44" t="n">
        <v>36770</v>
      </c>
      <c r="C599" s="0" t="s">
        <v>12</v>
      </c>
      <c r="D599" s="0" t="n">
        <v>2000</v>
      </c>
      <c r="E599" s="0" t="n">
        <v>1446</v>
      </c>
      <c r="F599" s="0" t="s">
        <v>488</v>
      </c>
      <c r="H599" s="26" t="s">
        <v>20</v>
      </c>
      <c r="I599" s="0" t="s">
        <v>370</v>
      </c>
      <c r="J599" s="0" t="n">
        <v>-70</v>
      </c>
      <c r="L599" s="0" t="str">
        <f aca="false">IF(H599="Personal","Personal","Operating")</f>
        <v>Operating</v>
      </c>
      <c r="M599" s="0" t="s">
        <v>315</v>
      </c>
    </row>
    <row r="600" customFormat="false" ht="12.75" hidden="false" customHeight="false" outlineLevel="0" collapsed="false">
      <c r="A600" s="0" t="n">
        <v>35599</v>
      </c>
      <c r="B600" s="44" t="n">
        <v>36774</v>
      </c>
      <c r="C600" s="0" t="s">
        <v>12</v>
      </c>
      <c r="D600" s="0" t="n">
        <v>2000</v>
      </c>
      <c r="E600" s="0" t="n">
        <v>1447</v>
      </c>
      <c r="F600" s="0" t="s">
        <v>168</v>
      </c>
      <c r="H600" s="0" t="s">
        <v>19</v>
      </c>
      <c r="I600" s="0" t="s">
        <v>207</v>
      </c>
      <c r="J600" s="0" t="n">
        <v>-542.27</v>
      </c>
      <c r="K600" s="0" t="s">
        <v>489</v>
      </c>
      <c r="L600" s="0" t="s">
        <v>208</v>
      </c>
    </row>
    <row r="601" customFormat="false" ht="12.75" hidden="false" customHeight="false" outlineLevel="0" collapsed="false">
      <c r="A601" s="0" t="n">
        <v>35599</v>
      </c>
      <c r="B601" s="44" t="n">
        <v>36774</v>
      </c>
      <c r="C601" s="0" t="s">
        <v>12</v>
      </c>
      <c r="D601" s="0" t="n">
        <v>2000</v>
      </c>
      <c r="E601" s="0" t="n">
        <v>1448</v>
      </c>
      <c r="F601" s="0" t="s">
        <v>165</v>
      </c>
      <c r="H601" s="0" t="s">
        <v>21</v>
      </c>
      <c r="I601" s="0" t="s">
        <v>167</v>
      </c>
      <c r="J601" s="0" t="n">
        <v>-152.64</v>
      </c>
      <c r="L601" s="0" t="str">
        <f aca="false">IF(H601="Personal","Personal","Operating")</f>
        <v>Operating</v>
      </c>
      <c r="M601" s="0" t="s">
        <v>315</v>
      </c>
    </row>
    <row r="602" customFormat="false" ht="12.75" hidden="false" customHeight="false" outlineLevel="0" collapsed="false">
      <c r="A602" s="0" t="n">
        <v>35599</v>
      </c>
      <c r="B602" s="44" t="n">
        <v>36774</v>
      </c>
      <c r="C602" s="0" t="s">
        <v>12</v>
      </c>
      <c r="D602" s="0" t="n">
        <v>2000</v>
      </c>
      <c r="E602" s="0" t="n">
        <v>1449</v>
      </c>
      <c r="F602" s="0" t="s">
        <v>229</v>
      </c>
      <c r="H602" s="0" t="s">
        <v>19</v>
      </c>
      <c r="I602" s="0" t="s">
        <v>153</v>
      </c>
      <c r="J602" s="0" t="n">
        <v>-150</v>
      </c>
      <c r="K602" s="0" t="s">
        <v>490</v>
      </c>
      <c r="L602" s="0" t="s">
        <v>208</v>
      </c>
      <c r="M602" s="0" t="s">
        <v>315</v>
      </c>
    </row>
    <row r="603" customFormat="false" ht="12.75" hidden="false" customHeight="false" outlineLevel="0" collapsed="false">
      <c r="A603" s="0" t="n">
        <v>35599</v>
      </c>
      <c r="B603" s="44" t="n">
        <v>36774</v>
      </c>
      <c r="C603" s="0" t="s">
        <v>12</v>
      </c>
      <c r="D603" s="0" t="n">
        <v>2000</v>
      </c>
      <c r="E603" s="0" t="n">
        <v>1449</v>
      </c>
      <c r="F603" s="0" t="s">
        <v>229</v>
      </c>
      <c r="H603" s="0" t="s">
        <v>19</v>
      </c>
      <c r="I603" s="0" t="s">
        <v>153</v>
      </c>
      <c r="J603" s="0" t="n">
        <v>-210.91</v>
      </c>
      <c r="K603" s="0" t="s">
        <v>491</v>
      </c>
      <c r="L603" s="0" t="s">
        <v>358</v>
      </c>
      <c r="M603" s="0" t="s">
        <v>315</v>
      </c>
    </row>
    <row r="604" customFormat="false" ht="12.75" hidden="false" customHeight="false" outlineLevel="0" collapsed="false">
      <c r="A604" s="0" t="n">
        <v>35599</v>
      </c>
      <c r="B604" s="44" t="n">
        <v>36774</v>
      </c>
      <c r="C604" s="0" t="s">
        <v>12</v>
      </c>
      <c r="D604" s="0" t="n">
        <v>2000</v>
      </c>
      <c r="E604" s="0" t="n">
        <v>1450</v>
      </c>
      <c r="F604" s="0" t="s">
        <v>492</v>
      </c>
      <c r="G604" s="0" t="s">
        <v>493</v>
      </c>
      <c r="H604" s="0" t="s">
        <v>19</v>
      </c>
      <c r="I604" s="0" t="s">
        <v>185</v>
      </c>
      <c r="J604" s="0" t="n">
        <v>-393.18</v>
      </c>
      <c r="K604" s="0" t="s">
        <v>494</v>
      </c>
      <c r="L604" s="0" t="str">
        <f aca="false">IF(H604="Personal","Personal","Operating")</f>
        <v>Operating</v>
      </c>
      <c r="M604" s="0" t="s">
        <v>315</v>
      </c>
    </row>
    <row r="605" customFormat="false" ht="12.75" hidden="false" customHeight="false" outlineLevel="0" collapsed="false">
      <c r="A605" s="0" t="n">
        <v>35599</v>
      </c>
      <c r="B605" s="44" t="n">
        <v>36774</v>
      </c>
      <c r="C605" s="0" t="s">
        <v>12</v>
      </c>
      <c r="D605" s="0" t="n">
        <v>2000</v>
      </c>
      <c r="E605" s="0" t="n">
        <v>1451</v>
      </c>
      <c r="F605" s="0" t="s">
        <v>495</v>
      </c>
      <c r="G605" s="0" t="s">
        <v>496</v>
      </c>
      <c r="H605" s="0" t="s">
        <v>127</v>
      </c>
      <c r="I605" s="0" t="s">
        <v>126</v>
      </c>
      <c r="J605" s="0" t="n">
        <v>-41</v>
      </c>
      <c r="L605" s="0" t="str">
        <f aca="false">IF(H605="Personal","Personal","Operating")</f>
        <v>Personal</v>
      </c>
      <c r="M605" s="0" t="s">
        <v>315</v>
      </c>
    </row>
    <row r="606" customFormat="false" ht="12.75" hidden="false" customHeight="false" outlineLevel="0" collapsed="false">
      <c r="A606" s="0" t="n">
        <v>35599</v>
      </c>
      <c r="B606" s="44" t="n">
        <v>36774</v>
      </c>
      <c r="C606" s="0" t="s">
        <v>12</v>
      </c>
      <c r="D606" s="0" t="n">
        <v>2000</v>
      </c>
      <c r="E606" s="0" t="n">
        <v>1452</v>
      </c>
      <c r="F606" s="0" t="s">
        <v>497</v>
      </c>
      <c r="H606" s="0" t="s">
        <v>20</v>
      </c>
      <c r="I606" s="0" t="s">
        <v>498</v>
      </c>
      <c r="J606" s="0" t="n">
        <v>-47.41</v>
      </c>
      <c r="L606" s="0" t="str">
        <f aca="false">IF(H606="Personal","Personal","Operating")</f>
        <v>Operating</v>
      </c>
      <c r="M606" s="0" t="s">
        <v>315</v>
      </c>
    </row>
    <row r="607" customFormat="false" ht="12.75" hidden="false" customHeight="false" outlineLevel="0" collapsed="false">
      <c r="A607" s="0" t="n">
        <v>35599</v>
      </c>
      <c r="B607" s="44" t="n">
        <v>36774</v>
      </c>
      <c r="C607" s="0" t="s">
        <v>12</v>
      </c>
      <c r="D607" s="0" t="n">
        <v>2000</v>
      </c>
      <c r="E607" s="0" t="n">
        <v>1453</v>
      </c>
      <c r="F607" s="0" t="s">
        <v>262</v>
      </c>
      <c r="H607" s="0" t="s">
        <v>19</v>
      </c>
      <c r="I607" s="0" t="s">
        <v>185</v>
      </c>
      <c r="J607" s="0" t="n">
        <v>-32.4</v>
      </c>
      <c r="L607" s="0" t="str">
        <f aca="false">IF(H607="Personal","Personal","Operating")</f>
        <v>Operating</v>
      </c>
      <c r="M607" s="0" t="s">
        <v>315</v>
      </c>
    </row>
    <row r="608" customFormat="false" ht="12.75" hidden="false" customHeight="false" outlineLevel="0" collapsed="false">
      <c r="A608" s="0" t="n">
        <v>35599</v>
      </c>
      <c r="B608" s="44" t="n">
        <v>36774</v>
      </c>
      <c r="C608" s="0" t="s">
        <v>12</v>
      </c>
      <c r="D608" s="0" t="n">
        <v>2000</v>
      </c>
      <c r="E608" s="0" t="n">
        <v>1454</v>
      </c>
      <c r="F608" s="0" t="s">
        <v>205</v>
      </c>
      <c r="H608" s="0" t="s">
        <v>19</v>
      </c>
      <c r="I608" s="0" t="s">
        <v>207</v>
      </c>
      <c r="J608" s="0" t="n">
        <v>-285.46</v>
      </c>
      <c r="L608" s="0" t="s">
        <v>208</v>
      </c>
      <c r="M608" s="0" t="s">
        <v>315</v>
      </c>
    </row>
    <row r="609" customFormat="false" ht="12.75" hidden="false" customHeight="false" outlineLevel="0" collapsed="false">
      <c r="A609" s="0" t="n">
        <v>35599</v>
      </c>
      <c r="B609" s="44" t="n">
        <v>36774</v>
      </c>
      <c r="C609" s="0" t="s">
        <v>12</v>
      </c>
      <c r="D609" s="0" t="n">
        <v>2000</v>
      </c>
      <c r="E609" s="0" t="n">
        <v>1455</v>
      </c>
      <c r="F609" s="0" t="s">
        <v>499</v>
      </c>
      <c r="G609" s="0" t="s">
        <v>500</v>
      </c>
      <c r="H609" s="0" t="s">
        <v>17</v>
      </c>
      <c r="I609" s="0" t="s">
        <v>187</v>
      </c>
      <c r="J609" s="0" t="n">
        <v>-64.65</v>
      </c>
      <c r="L609" s="0" t="str">
        <f aca="false">IF(H609="Personal","Personal","Operating")</f>
        <v>Operating</v>
      </c>
      <c r="M609" s="0" t="s">
        <v>315</v>
      </c>
    </row>
    <row r="610" customFormat="false" ht="12.75" hidden="false" customHeight="false" outlineLevel="0" collapsed="false">
      <c r="A610" s="0" t="n">
        <v>35599</v>
      </c>
      <c r="B610" s="44" t="n">
        <v>36774</v>
      </c>
      <c r="C610" s="0" t="s">
        <v>12</v>
      </c>
      <c r="D610" s="0" t="n">
        <v>2000</v>
      </c>
      <c r="E610" s="0" t="n">
        <v>1456</v>
      </c>
      <c r="F610" s="0" t="s">
        <v>501</v>
      </c>
      <c r="H610" s="0" t="s">
        <v>21</v>
      </c>
      <c r="I610" s="0" t="s">
        <v>167</v>
      </c>
      <c r="J610" s="0" t="n">
        <v>-21.47</v>
      </c>
      <c r="L610" s="0" t="str">
        <f aca="false">IF(H610="Personal","Personal","Operating")</f>
        <v>Operating</v>
      </c>
      <c r="M610" s="0" t="s">
        <v>315</v>
      </c>
    </row>
    <row r="611" customFormat="false" ht="12.75" hidden="false" customHeight="false" outlineLevel="0" collapsed="false">
      <c r="A611" s="0" t="n">
        <v>35599</v>
      </c>
      <c r="B611" s="44" t="n">
        <v>36774</v>
      </c>
      <c r="C611" s="0" t="s">
        <v>12</v>
      </c>
      <c r="D611" s="0" t="n">
        <v>2000</v>
      </c>
      <c r="E611" s="0" t="n">
        <v>1457</v>
      </c>
      <c r="F611" s="0" t="s">
        <v>180</v>
      </c>
      <c r="H611" s="0" t="s">
        <v>19</v>
      </c>
      <c r="I611" s="0" t="s">
        <v>153</v>
      </c>
      <c r="J611" s="0" t="n">
        <v>-100</v>
      </c>
      <c r="L611" s="0" t="str">
        <f aca="false">IF(H611="Personal","Personal","Operating")</f>
        <v>Operating</v>
      </c>
      <c r="M611" s="0" t="s">
        <v>315</v>
      </c>
    </row>
    <row r="612" customFormat="false" ht="12.75" hidden="false" customHeight="false" outlineLevel="0" collapsed="false">
      <c r="A612" s="0" t="n">
        <v>35599</v>
      </c>
      <c r="B612" s="44" t="n">
        <v>36774</v>
      </c>
      <c r="C612" s="0" t="s">
        <v>12</v>
      </c>
      <c r="D612" s="0" t="n">
        <v>2000</v>
      </c>
      <c r="E612" s="0" t="n">
        <v>1457</v>
      </c>
      <c r="F612" s="0" t="s">
        <v>180</v>
      </c>
      <c r="H612" s="0" t="s">
        <v>19</v>
      </c>
      <c r="I612" s="0" t="s">
        <v>153</v>
      </c>
      <c r="J612" s="0" t="n">
        <v>-343.83</v>
      </c>
      <c r="L612" s="0" t="s">
        <v>208</v>
      </c>
      <c r="M612" s="0" t="s">
        <v>315</v>
      </c>
    </row>
    <row r="613" customFormat="false" ht="12.75" hidden="false" customHeight="false" outlineLevel="0" collapsed="false">
      <c r="A613" s="0" t="n">
        <v>35599</v>
      </c>
      <c r="B613" s="44" t="n">
        <v>36777</v>
      </c>
      <c r="C613" s="0" t="s">
        <v>12</v>
      </c>
      <c r="D613" s="0" t="n">
        <v>2000</v>
      </c>
      <c r="E613" s="0" t="n">
        <v>1458</v>
      </c>
      <c r="F613" s="0" t="s">
        <v>182</v>
      </c>
      <c r="H613" s="0" t="s">
        <v>18</v>
      </c>
      <c r="I613" s="0" t="s">
        <v>183</v>
      </c>
      <c r="J613" s="0" t="n">
        <v>-270</v>
      </c>
      <c r="L613" s="0" t="str">
        <f aca="false">IF(H613="Personal","Personal","Operating")</f>
        <v>Operating</v>
      </c>
    </row>
    <row r="614" customFormat="false" ht="12.75" hidden="false" customHeight="false" outlineLevel="0" collapsed="false">
      <c r="A614" s="0" t="n">
        <v>35599</v>
      </c>
      <c r="B614" s="44" t="n">
        <v>36777</v>
      </c>
      <c r="C614" s="0" t="s">
        <v>12</v>
      </c>
      <c r="D614" s="0" t="n">
        <v>2000</v>
      </c>
      <c r="E614" s="0" t="n">
        <v>1459</v>
      </c>
      <c r="F614" s="0" t="s">
        <v>293</v>
      </c>
      <c r="H614" s="0" t="s">
        <v>18</v>
      </c>
      <c r="I614" s="0" t="s">
        <v>156</v>
      </c>
      <c r="J614" s="0" t="n">
        <v>-260</v>
      </c>
      <c r="L614" s="0" t="str">
        <f aca="false">IF(H614="Personal","Personal","Operating")</f>
        <v>Operating</v>
      </c>
    </row>
    <row r="615" customFormat="false" ht="12.75" hidden="false" customHeight="false" outlineLevel="0" collapsed="false">
      <c r="A615" s="0" t="n">
        <v>35599</v>
      </c>
      <c r="B615" s="44" t="n">
        <v>36777</v>
      </c>
      <c r="C615" s="0" t="s">
        <v>12</v>
      </c>
      <c r="D615" s="0" t="n">
        <v>2000</v>
      </c>
      <c r="E615" s="0" t="n">
        <v>1460</v>
      </c>
      <c r="F615" s="0" t="s">
        <v>502</v>
      </c>
      <c r="H615" s="26" t="s">
        <v>20</v>
      </c>
      <c r="I615" s="0" t="s">
        <v>370</v>
      </c>
      <c r="J615" s="0" t="n">
        <v>-120</v>
      </c>
      <c r="L615" s="0" t="str">
        <f aca="false">IF(H615="Personal","Personal","Operating")</f>
        <v>Operating</v>
      </c>
      <c r="M615" s="0" t="s">
        <v>315</v>
      </c>
    </row>
    <row r="616" customFormat="false" ht="12.75" hidden="false" customHeight="false" outlineLevel="0" collapsed="false">
      <c r="A616" s="0" t="n">
        <v>35599</v>
      </c>
      <c r="B616" s="44" t="n">
        <v>36780</v>
      </c>
      <c r="C616" s="0" t="s">
        <v>12</v>
      </c>
      <c r="D616" s="0" t="n">
        <v>2000</v>
      </c>
      <c r="E616" s="0" t="n">
        <v>1461</v>
      </c>
      <c r="F616" s="0" t="s">
        <v>171</v>
      </c>
      <c r="H616" s="0" t="s">
        <v>19</v>
      </c>
      <c r="I616" s="0" t="s">
        <v>361</v>
      </c>
      <c r="J616" s="0" t="n">
        <v>-10.65</v>
      </c>
      <c r="L616" s="0" t="str">
        <f aca="false">IF(H616="Personal","Personal","Operating")</f>
        <v>Operating</v>
      </c>
      <c r="M616" s="0" t="s">
        <v>315</v>
      </c>
    </row>
    <row r="617" customFormat="false" ht="12.75" hidden="false" customHeight="false" outlineLevel="0" collapsed="false">
      <c r="A617" s="0" t="n">
        <v>35599</v>
      </c>
      <c r="B617" s="44" t="n">
        <v>36780</v>
      </c>
      <c r="C617" s="0" t="s">
        <v>12</v>
      </c>
      <c r="D617" s="0" t="n">
        <v>2000</v>
      </c>
      <c r="E617" s="0" t="n">
        <v>1462</v>
      </c>
      <c r="F617" s="0" t="s">
        <v>368</v>
      </c>
      <c r="H617" s="26" t="s">
        <v>20</v>
      </c>
      <c r="I617" s="0" t="s">
        <v>370</v>
      </c>
      <c r="J617" s="0" t="n">
        <v>-87.5</v>
      </c>
      <c r="L617" s="0" t="str">
        <f aca="false">IF(H617="Personal","Personal","Operating")</f>
        <v>Operating</v>
      </c>
      <c r="M617" s="0" t="s">
        <v>315</v>
      </c>
    </row>
    <row r="618" customFormat="false" ht="12.75" hidden="false" customHeight="false" outlineLevel="0" collapsed="false">
      <c r="A618" s="0" t="n">
        <v>35599</v>
      </c>
      <c r="B618" s="44" t="n">
        <v>36780</v>
      </c>
      <c r="C618" s="0" t="s">
        <v>12</v>
      </c>
      <c r="D618" s="0" t="n">
        <v>2000</v>
      </c>
      <c r="E618" s="0" t="n">
        <v>1463</v>
      </c>
      <c r="F618" s="0" t="s">
        <v>380</v>
      </c>
      <c r="H618" s="26" t="s">
        <v>20</v>
      </c>
      <c r="I618" s="0" t="s">
        <v>370</v>
      </c>
      <c r="J618" s="0" t="n">
        <v>-70</v>
      </c>
      <c r="L618" s="0" t="str">
        <f aca="false">IF(H618="Personal","Personal","Operating")</f>
        <v>Operating</v>
      </c>
      <c r="M618" s="0" t="s">
        <v>315</v>
      </c>
    </row>
    <row r="619" customFormat="false" ht="12.75" hidden="false" customHeight="false" outlineLevel="0" collapsed="false">
      <c r="A619" s="0" t="n">
        <v>35599</v>
      </c>
      <c r="B619" s="44" t="n">
        <v>36780</v>
      </c>
      <c r="C619" s="0" t="s">
        <v>12</v>
      </c>
      <c r="D619" s="0" t="n">
        <v>2000</v>
      </c>
      <c r="E619" s="0" t="n">
        <v>1464</v>
      </c>
      <c r="F619" s="0" t="s">
        <v>503</v>
      </c>
      <c r="H619" s="26" t="s">
        <v>20</v>
      </c>
      <c r="I619" s="0" t="s">
        <v>370</v>
      </c>
      <c r="J619" s="0" t="n">
        <v>-70</v>
      </c>
      <c r="L619" s="0" t="str">
        <f aca="false">IF(H619="Personal","Personal","Operating")</f>
        <v>Operating</v>
      </c>
      <c r="M619" s="0" t="s">
        <v>315</v>
      </c>
    </row>
    <row r="620" customFormat="false" ht="12.75" hidden="false" customHeight="false" outlineLevel="0" collapsed="false">
      <c r="A620" s="0" t="n">
        <v>35599</v>
      </c>
      <c r="B620" s="44" t="n">
        <v>36783</v>
      </c>
      <c r="C620" s="0" t="s">
        <v>12</v>
      </c>
      <c r="D620" s="0" t="n">
        <v>2000</v>
      </c>
      <c r="E620" s="0" t="n">
        <v>1465</v>
      </c>
      <c r="F620" s="0" t="s">
        <v>168</v>
      </c>
      <c r="H620" s="0" t="s">
        <v>19</v>
      </c>
      <c r="I620" s="0" t="s">
        <v>207</v>
      </c>
      <c r="J620" s="0" t="n">
        <v>-342.76</v>
      </c>
      <c r="K620" s="0" t="s">
        <v>504</v>
      </c>
      <c r="L620" s="0" t="s">
        <v>208</v>
      </c>
    </row>
    <row r="621" customFormat="false" ht="12.75" hidden="false" customHeight="false" outlineLevel="0" collapsed="false">
      <c r="A621" s="0" t="n">
        <v>35599</v>
      </c>
      <c r="B621" s="44" t="n">
        <v>36784</v>
      </c>
      <c r="C621" s="0" t="s">
        <v>12</v>
      </c>
      <c r="D621" s="0" t="n">
        <v>2000</v>
      </c>
      <c r="E621" s="0" t="n">
        <v>1466</v>
      </c>
      <c r="F621" s="0" t="s">
        <v>173</v>
      </c>
      <c r="H621" s="0" t="s">
        <v>19</v>
      </c>
      <c r="I621" s="0" t="s">
        <v>361</v>
      </c>
      <c r="J621" s="0" t="n">
        <v>-29.22</v>
      </c>
      <c r="L621" s="0" t="str">
        <f aca="false">IF(H621="Personal","Personal","Operating")</f>
        <v>Operating</v>
      </c>
    </row>
    <row r="622" customFormat="false" ht="12.75" hidden="false" customHeight="false" outlineLevel="0" collapsed="false">
      <c r="A622" s="0" t="n">
        <v>35599</v>
      </c>
      <c r="B622" s="44" t="n">
        <v>36784</v>
      </c>
      <c r="C622" s="0" t="s">
        <v>12</v>
      </c>
      <c r="D622" s="0" t="n">
        <v>2000</v>
      </c>
      <c r="E622" s="0" t="n">
        <v>1467</v>
      </c>
      <c r="F622" s="0" t="s">
        <v>182</v>
      </c>
      <c r="H622" s="0" t="s">
        <v>18</v>
      </c>
      <c r="I622" s="0" t="s">
        <v>183</v>
      </c>
      <c r="J622" s="0" t="n">
        <v>-270</v>
      </c>
      <c r="L622" s="0" t="str">
        <f aca="false">IF(H622="Personal","Personal","Operating")</f>
        <v>Operating</v>
      </c>
    </row>
    <row r="623" customFormat="false" ht="12.75" hidden="false" customHeight="false" outlineLevel="0" collapsed="false">
      <c r="A623" s="0" t="n">
        <v>35599</v>
      </c>
      <c r="B623" s="44" t="n">
        <v>36784</v>
      </c>
      <c r="C623" s="0" t="s">
        <v>12</v>
      </c>
      <c r="D623" s="0" t="n">
        <v>2000</v>
      </c>
      <c r="E623" s="0" t="n">
        <v>1468</v>
      </c>
      <c r="F623" s="0" t="s">
        <v>293</v>
      </c>
      <c r="H623" s="0" t="s">
        <v>18</v>
      </c>
      <c r="I623" s="0" t="s">
        <v>156</v>
      </c>
      <c r="J623" s="0" t="n">
        <v>-260</v>
      </c>
      <c r="L623" s="0" t="str">
        <f aca="false">IF(H623="Personal","Personal","Operating")</f>
        <v>Operating</v>
      </c>
    </row>
    <row r="624" customFormat="false" ht="12.75" hidden="false" customHeight="false" outlineLevel="0" collapsed="false">
      <c r="A624" s="0" t="n">
        <v>35599</v>
      </c>
      <c r="B624" s="44" t="n">
        <v>36784</v>
      </c>
      <c r="C624" s="0" t="s">
        <v>12</v>
      </c>
      <c r="D624" s="0" t="n">
        <v>2000</v>
      </c>
      <c r="E624" s="0" t="n">
        <v>1469</v>
      </c>
      <c r="F624" s="0" t="s">
        <v>368</v>
      </c>
      <c r="H624" s="26" t="s">
        <v>20</v>
      </c>
      <c r="I624" s="0" t="s">
        <v>370</v>
      </c>
      <c r="J624" s="0" t="n">
        <v>-157.5</v>
      </c>
      <c r="L624" s="0" t="str">
        <f aca="false">IF(H624="Personal","Personal","Operating")</f>
        <v>Operating</v>
      </c>
    </row>
    <row r="625" customFormat="false" ht="12.75" hidden="false" customHeight="false" outlineLevel="0" collapsed="false">
      <c r="A625" s="0" t="n">
        <v>35599</v>
      </c>
      <c r="B625" s="44" t="n">
        <v>36784</v>
      </c>
      <c r="C625" s="0" t="s">
        <v>12</v>
      </c>
      <c r="D625" s="0" t="n">
        <v>2000</v>
      </c>
      <c r="E625" s="0" t="n">
        <v>1470</v>
      </c>
      <c r="F625" s="0" t="s">
        <v>503</v>
      </c>
      <c r="H625" s="26" t="s">
        <v>20</v>
      </c>
      <c r="I625" s="0" t="s">
        <v>370</v>
      </c>
      <c r="J625" s="0" t="n">
        <v>-140</v>
      </c>
      <c r="L625" s="0" t="str">
        <f aca="false">IF(H625="Personal","Personal","Operating")</f>
        <v>Operating</v>
      </c>
    </row>
    <row r="626" customFormat="false" ht="12.75" hidden="false" customHeight="false" outlineLevel="0" collapsed="false">
      <c r="A626" s="0" t="n">
        <v>35599</v>
      </c>
      <c r="B626" s="44" t="n">
        <v>36784</v>
      </c>
      <c r="C626" s="0" t="s">
        <v>12</v>
      </c>
      <c r="D626" s="0" t="n">
        <v>2000</v>
      </c>
      <c r="E626" s="0" t="n">
        <v>1471</v>
      </c>
      <c r="F626" s="0" t="s">
        <v>380</v>
      </c>
      <c r="H626" s="26" t="s">
        <v>20</v>
      </c>
      <c r="I626" s="0" t="s">
        <v>370</v>
      </c>
      <c r="J626" s="0" t="n">
        <v>-70</v>
      </c>
      <c r="L626" s="0" t="str">
        <f aca="false">IF(H626="Personal","Personal","Operating")</f>
        <v>Operating</v>
      </c>
    </row>
    <row r="627" customFormat="false" ht="12.75" hidden="false" customHeight="false" outlineLevel="0" collapsed="false">
      <c r="A627" s="0" t="n">
        <v>35599</v>
      </c>
      <c r="B627" s="44" t="n">
        <v>36787</v>
      </c>
      <c r="C627" s="0" t="s">
        <v>12</v>
      </c>
      <c r="D627" s="0" t="n">
        <v>2000</v>
      </c>
      <c r="E627" s="0" t="n">
        <v>1472</v>
      </c>
      <c r="F627" s="0" t="s">
        <v>394</v>
      </c>
      <c r="H627" s="0" t="s">
        <v>19</v>
      </c>
      <c r="I627" s="0" t="s">
        <v>185</v>
      </c>
      <c r="J627" s="0" t="n">
        <v>-176.14</v>
      </c>
      <c r="K627" s="0" t="s">
        <v>505</v>
      </c>
      <c r="L627" s="0" t="s">
        <v>208</v>
      </c>
    </row>
    <row r="628" customFormat="false" ht="12.75" hidden="false" customHeight="false" outlineLevel="0" collapsed="false">
      <c r="A628" s="0" t="n">
        <v>35599</v>
      </c>
      <c r="B628" s="44" t="n">
        <v>36788</v>
      </c>
      <c r="C628" s="0" t="s">
        <v>12</v>
      </c>
      <c r="D628" s="0" t="n">
        <v>2000</v>
      </c>
      <c r="E628" s="0" t="n">
        <v>1473</v>
      </c>
      <c r="F628" s="0" t="s">
        <v>506</v>
      </c>
      <c r="H628" s="0" t="s">
        <v>17</v>
      </c>
      <c r="I628" s="0" t="s">
        <v>507</v>
      </c>
      <c r="J628" s="0" t="n">
        <v>-100</v>
      </c>
      <c r="L628" s="0" t="str">
        <f aca="false">IF(H628="Personal","Personal","Operating")</f>
        <v>Operating</v>
      </c>
    </row>
    <row r="629" customFormat="false" ht="12.75" hidden="false" customHeight="false" outlineLevel="0" collapsed="false">
      <c r="A629" s="0" t="n">
        <v>35599</v>
      </c>
      <c r="B629" s="44" t="n">
        <v>36789</v>
      </c>
      <c r="C629" s="0" t="s">
        <v>12</v>
      </c>
      <c r="D629" s="0" t="n">
        <v>2000</v>
      </c>
      <c r="E629" s="0" t="n">
        <v>1474</v>
      </c>
      <c r="F629" s="0" t="s">
        <v>508</v>
      </c>
      <c r="H629" s="0" t="s">
        <v>18</v>
      </c>
      <c r="I629" s="0" t="s">
        <v>183</v>
      </c>
      <c r="J629" s="0" t="n">
        <v>-12</v>
      </c>
      <c r="L629" s="0" t="str">
        <f aca="false">IF(H629="Personal","Personal","Operating")</f>
        <v>Operating</v>
      </c>
    </row>
    <row r="630" customFormat="false" ht="12.75" hidden="false" customHeight="false" outlineLevel="0" collapsed="false">
      <c r="A630" s="0" t="n">
        <v>35599</v>
      </c>
      <c r="B630" s="44" t="n">
        <v>36791</v>
      </c>
      <c r="C630" s="0" t="s">
        <v>12</v>
      </c>
      <c r="D630" s="0" t="n">
        <v>2000</v>
      </c>
      <c r="E630" s="0" t="n">
        <v>1475</v>
      </c>
      <c r="F630" s="0" t="s">
        <v>293</v>
      </c>
      <c r="H630" s="0" t="s">
        <v>18</v>
      </c>
      <c r="I630" s="0" t="s">
        <v>156</v>
      </c>
      <c r="J630" s="0" t="n">
        <v>-260</v>
      </c>
      <c r="L630" s="0" t="str">
        <f aca="false">IF(H630="Personal","Personal","Operating")</f>
        <v>Operating</v>
      </c>
    </row>
    <row r="631" customFormat="false" ht="12.75" hidden="false" customHeight="false" outlineLevel="0" collapsed="false">
      <c r="A631" s="0" t="n">
        <v>35599</v>
      </c>
      <c r="B631" s="44" t="n">
        <v>36791</v>
      </c>
      <c r="C631" s="0" t="s">
        <v>12</v>
      </c>
      <c r="D631" s="0" t="n">
        <v>2000</v>
      </c>
      <c r="E631" s="0" t="n">
        <v>1476</v>
      </c>
      <c r="F631" s="0" t="s">
        <v>182</v>
      </c>
      <c r="H631" s="0" t="s">
        <v>18</v>
      </c>
      <c r="I631" s="0" t="s">
        <v>183</v>
      </c>
      <c r="J631" s="0" t="n">
        <v>-270</v>
      </c>
      <c r="L631" s="0" t="str">
        <f aca="false">IF(H631="Personal","Personal","Operating")</f>
        <v>Operating</v>
      </c>
    </row>
    <row r="632" customFormat="false" ht="12.75" hidden="false" customHeight="false" outlineLevel="0" collapsed="false">
      <c r="A632" s="0" t="n">
        <v>35599</v>
      </c>
      <c r="B632" s="44" t="n">
        <v>36791</v>
      </c>
      <c r="C632" s="0" t="s">
        <v>12</v>
      </c>
      <c r="D632" s="0" t="n">
        <v>2000</v>
      </c>
      <c r="E632" s="0" t="n">
        <v>1477</v>
      </c>
      <c r="F632" s="0" t="s">
        <v>202</v>
      </c>
      <c r="G632" s="0" t="s">
        <v>350</v>
      </c>
      <c r="H632" s="0" t="s">
        <v>19</v>
      </c>
      <c r="I632" s="0" t="s">
        <v>470</v>
      </c>
      <c r="J632" s="0" t="n">
        <v>-322.34</v>
      </c>
      <c r="L632" s="0" t="s">
        <v>208</v>
      </c>
    </row>
    <row r="633" customFormat="false" ht="12.75" hidden="false" customHeight="false" outlineLevel="0" collapsed="false">
      <c r="A633" s="0" t="n">
        <v>35599</v>
      </c>
      <c r="B633" s="44" t="n">
        <v>36798</v>
      </c>
      <c r="C633" s="0" t="s">
        <v>12</v>
      </c>
      <c r="D633" s="0" t="n">
        <v>2000</v>
      </c>
      <c r="E633" s="0" t="n">
        <v>1479</v>
      </c>
      <c r="F633" s="0" t="s">
        <v>182</v>
      </c>
      <c r="H633" s="0" t="s">
        <v>18</v>
      </c>
      <c r="I633" s="0" t="s">
        <v>183</v>
      </c>
      <c r="J633" s="0" t="n">
        <v>-270</v>
      </c>
      <c r="L633" s="0" t="str">
        <f aca="false">IF(H633="Personal","Personal","Operating")</f>
        <v>Operating</v>
      </c>
    </row>
    <row r="634" customFormat="false" ht="12.75" hidden="false" customHeight="false" outlineLevel="0" collapsed="false">
      <c r="A634" s="0" t="n">
        <v>35599</v>
      </c>
      <c r="B634" s="44" t="n">
        <v>36798</v>
      </c>
      <c r="C634" s="0" t="s">
        <v>12</v>
      </c>
      <c r="D634" s="0" t="n">
        <v>2000</v>
      </c>
      <c r="E634" s="0" t="n">
        <v>1480</v>
      </c>
      <c r="F634" s="0" t="s">
        <v>293</v>
      </c>
      <c r="H634" s="0" t="s">
        <v>18</v>
      </c>
      <c r="I634" s="0" t="s">
        <v>156</v>
      </c>
      <c r="J634" s="0" t="n">
        <v>-260</v>
      </c>
      <c r="L634" s="0" t="str">
        <f aca="false">IF(H634="Personal","Personal","Operating")</f>
        <v>Operating</v>
      </c>
    </row>
    <row r="635" customFormat="false" ht="12.75" hidden="false" customHeight="false" outlineLevel="0" collapsed="false">
      <c r="A635" s="0" t="n">
        <v>38385</v>
      </c>
      <c r="B635" s="44" t="n">
        <v>36770</v>
      </c>
      <c r="C635" s="0" t="s">
        <v>12</v>
      </c>
      <c r="D635" s="0" t="n">
        <v>2000</v>
      </c>
      <c r="F635" s="0" t="s">
        <v>437</v>
      </c>
      <c r="G635" s="0" t="s">
        <v>509</v>
      </c>
      <c r="H635" s="0" t="s">
        <v>19</v>
      </c>
      <c r="I635" s="0" t="s">
        <v>175</v>
      </c>
      <c r="J635" s="0" t="n">
        <v>-24.67</v>
      </c>
      <c r="K635" s="0" t="n">
        <v>19</v>
      </c>
      <c r="L635" s="0" t="str">
        <f aca="false">IF(H635="Personal","Personal","Operating")</f>
        <v>Operating</v>
      </c>
      <c r="M635" s="0" t="s">
        <v>315</v>
      </c>
    </row>
    <row r="636" customFormat="false" ht="12.75" hidden="false" customHeight="false" outlineLevel="0" collapsed="false">
      <c r="A636" s="0" t="n">
        <v>38385</v>
      </c>
      <c r="B636" s="44" t="n">
        <v>36774</v>
      </c>
      <c r="C636" s="0" t="s">
        <v>12</v>
      </c>
      <c r="D636" s="0" t="n">
        <v>2000</v>
      </c>
      <c r="F636" s="0" t="s">
        <v>151</v>
      </c>
      <c r="G636" s="0" t="s">
        <v>510</v>
      </c>
      <c r="H636" s="0" t="s">
        <v>19</v>
      </c>
      <c r="I636" s="0" t="s">
        <v>256</v>
      </c>
      <c r="J636" s="0" t="n">
        <v>-57.37</v>
      </c>
      <c r="K636" s="0" t="n">
        <v>19</v>
      </c>
      <c r="L636" s="0" t="s">
        <v>208</v>
      </c>
      <c r="M636" s="0" t="s">
        <v>315</v>
      </c>
    </row>
    <row r="637" customFormat="false" ht="12.75" hidden="false" customHeight="false" outlineLevel="0" collapsed="false">
      <c r="A637" s="0" t="n">
        <v>38385</v>
      </c>
      <c r="B637" s="44" t="n">
        <v>36775</v>
      </c>
      <c r="C637" s="0" t="s">
        <v>12</v>
      </c>
      <c r="D637" s="0" t="n">
        <v>2000</v>
      </c>
      <c r="F637" s="0" t="s">
        <v>462</v>
      </c>
      <c r="H637" s="0" t="s">
        <v>127</v>
      </c>
      <c r="I637" s="0" t="s">
        <v>150</v>
      </c>
      <c r="J637" s="0" t="n">
        <v>-31.16</v>
      </c>
      <c r="L637" s="0" t="str">
        <f aca="false">IF(H637="Personal","Personal","Operating")</f>
        <v>Personal</v>
      </c>
    </row>
    <row r="638" customFormat="false" ht="12.75" hidden="false" customHeight="false" outlineLevel="0" collapsed="false">
      <c r="A638" s="0" t="n">
        <v>38385</v>
      </c>
      <c r="B638" s="44" t="n">
        <v>36775</v>
      </c>
      <c r="C638" s="0" t="s">
        <v>12</v>
      </c>
      <c r="D638" s="0" t="n">
        <v>2000</v>
      </c>
      <c r="F638" s="0" t="s">
        <v>511</v>
      </c>
      <c r="G638" s="0" t="s">
        <v>512</v>
      </c>
      <c r="H638" s="0" t="s">
        <v>19</v>
      </c>
      <c r="I638" s="0" t="s">
        <v>513</v>
      </c>
      <c r="J638" s="0" t="n">
        <v>-25.16</v>
      </c>
      <c r="K638" s="0" t="s">
        <v>514</v>
      </c>
      <c r="L638" s="0" t="str">
        <f aca="false">IF(H638="Personal","Personal","Operating")</f>
        <v>Operating</v>
      </c>
      <c r="M638" s="0" t="s">
        <v>315</v>
      </c>
    </row>
    <row r="639" customFormat="false" ht="12.75" hidden="false" customHeight="false" outlineLevel="0" collapsed="false">
      <c r="A639" s="0" t="n">
        <v>38385</v>
      </c>
      <c r="B639" s="44" t="n">
        <v>36777</v>
      </c>
      <c r="C639" s="0" t="s">
        <v>12</v>
      </c>
      <c r="D639" s="0" t="n">
        <v>2000</v>
      </c>
      <c r="F639" s="0" t="s">
        <v>437</v>
      </c>
      <c r="G639" s="0" t="s">
        <v>515</v>
      </c>
      <c r="H639" s="0" t="s">
        <v>19</v>
      </c>
      <c r="I639" s="0" t="s">
        <v>153</v>
      </c>
      <c r="J639" s="0" t="n">
        <v>-21.97</v>
      </c>
      <c r="K639" s="0" t="n">
        <v>44</v>
      </c>
      <c r="L639" s="0" t="s">
        <v>208</v>
      </c>
      <c r="M639" s="0" t="s">
        <v>315</v>
      </c>
    </row>
    <row r="640" customFormat="false" ht="12.75" hidden="false" customHeight="false" outlineLevel="0" collapsed="false">
      <c r="A640" s="0" t="n">
        <v>38385</v>
      </c>
      <c r="B640" s="44" t="n">
        <v>36780</v>
      </c>
      <c r="C640" s="0" t="s">
        <v>12</v>
      </c>
      <c r="D640" s="0" t="n">
        <v>2000</v>
      </c>
      <c r="F640" s="0" t="s">
        <v>437</v>
      </c>
      <c r="H640" s="0" t="s">
        <v>19</v>
      </c>
      <c r="J640" s="0" t="n">
        <v>-131.49</v>
      </c>
      <c r="L640" s="0" t="s">
        <v>358</v>
      </c>
    </row>
    <row r="641" customFormat="false" ht="12.75" hidden="false" customHeight="false" outlineLevel="0" collapsed="false">
      <c r="A641" s="0" t="n">
        <v>38385</v>
      </c>
      <c r="B641" s="44" t="n">
        <v>36780</v>
      </c>
      <c r="C641" s="0" t="s">
        <v>12</v>
      </c>
      <c r="D641" s="0" t="n">
        <v>2000</v>
      </c>
      <c r="F641" s="0" t="s">
        <v>437</v>
      </c>
      <c r="G641" s="0" t="s">
        <v>516</v>
      </c>
      <c r="H641" s="0" t="s">
        <v>19</v>
      </c>
      <c r="I641" s="0" t="s">
        <v>256</v>
      </c>
      <c r="J641" s="0" t="n">
        <v>-46.23</v>
      </c>
      <c r="L641" s="0" t="s">
        <v>208</v>
      </c>
      <c r="M641" s="0" t="s">
        <v>315</v>
      </c>
    </row>
    <row r="642" customFormat="false" ht="12.75" hidden="false" customHeight="false" outlineLevel="0" collapsed="false">
      <c r="A642" s="0" t="n">
        <v>38385</v>
      </c>
      <c r="B642" s="44" t="n">
        <v>36780</v>
      </c>
      <c r="C642" s="0" t="s">
        <v>12</v>
      </c>
      <c r="D642" s="0" t="n">
        <v>2000</v>
      </c>
      <c r="F642" s="0" t="s">
        <v>465</v>
      </c>
      <c r="H642" s="0" t="s">
        <v>127</v>
      </c>
      <c r="I642" s="0" t="s">
        <v>150</v>
      </c>
      <c r="J642" s="0" t="n">
        <v>-20</v>
      </c>
      <c r="L642" s="0" t="str">
        <f aca="false">IF(H642="Personal","Personal","Operating")</f>
        <v>Personal</v>
      </c>
    </row>
    <row r="643" customFormat="false" ht="12.75" hidden="false" customHeight="false" outlineLevel="0" collapsed="false">
      <c r="A643" s="0" t="n">
        <v>38385</v>
      </c>
      <c r="B643" s="44" t="n">
        <v>36782</v>
      </c>
      <c r="C643" s="0" t="s">
        <v>12</v>
      </c>
      <c r="D643" s="0" t="n">
        <v>2000</v>
      </c>
      <c r="F643" s="0" t="s">
        <v>438</v>
      </c>
      <c r="G643" s="0" t="s">
        <v>517</v>
      </c>
      <c r="H643" s="0" t="s">
        <v>19</v>
      </c>
      <c r="I643" s="0" t="s">
        <v>407</v>
      </c>
      <c r="J643" s="0" t="n">
        <v>-215.15</v>
      </c>
      <c r="K643" s="0" t="s">
        <v>518</v>
      </c>
      <c r="L643" s="0" t="s">
        <v>208</v>
      </c>
      <c r="M643" s="0" t="s">
        <v>315</v>
      </c>
    </row>
    <row r="644" customFormat="false" ht="12.75" hidden="false" customHeight="false" outlineLevel="0" collapsed="false">
      <c r="A644" s="0" t="n">
        <v>38385</v>
      </c>
      <c r="B644" s="44" t="n">
        <v>36782</v>
      </c>
      <c r="C644" s="0" t="s">
        <v>12</v>
      </c>
      <c r="D644" s="0" t="n">
        <v>2000</v>
      </c>
      <c r="F644" s="0" t="s">
        <v>465</v>
      </c>
      <c r="H644" s="0" t="s">
        <v>127</v>
      </c>
      <c r="I644" s="0" t="s">
        <v>150</v>
      </c>
      <c r="J644" s="0" t="n">
        <v>-29</v>
      </c>
      <c r="L644" s="0" t="str">
        <f aca="false">IF(H644="Personal","Personal","Operating")</f>
        <v>Personal</v>
      </c>
    </row>
    <row r="645" customFormat="false" ht="12.75" hidden="false" customHeight="false" outlineLevel="0" collapsed="false">
      <c r="A645" s="0" t="n">
        <v>38385</v>
      </c>
      <c r="B645" s="44" t="n">
        <v>36788</v>
      </c>
      <c r="C645" s="0" t="s">
        <v>12</v>
      </c>
      <c r="D645" s="0" t="n">
        <v>2000</v>
      </c>
      <c r="F645" s="0" t="s">
        <v>452</v>
      </c>
      <c r="H645" s="0" t="s">
        <v>127</v>
      </c>
      <c r="I645" s="0" t="s">
        <v>150</v>
      </c>
      <c r="J645" s="0" t="n">
        <v>-31.3</v>
      </c>
      <c r="L645" s="0" t="str">
        <f aca="false">IF(H645="Personal","Personal","Operating")</f>
        <v>Personal</v>
      </c>
    </row>
    <row r="646" customFormat="false" ht="12.75" hidden="false" customHeight="false" outlineLevel="0" collapsed="false">
      <c r="A646" s="0" t="n">
        <v>38385</v>
      </c>
      <c r="B646" s="44" t="n">
        <v>36791</v>
      </c>
      <c r="C646" s="0" t="s">
        <v>12</v>
      </c>
      <c r="D646" s="0" t="n">
        <v>2000</v>
      </c>
      <c r="F646" s="0" t="s">
        <v>437</v>
      </c>
      <c r="G646" s="0" t="s">
        <v>519</v>
      </c>
      <c r="H646" s="0" t="s">
        <v>19</v>
      </c>
      <c r="I646" s="0" t="s">
        <v>256</v>
      </c>
      <c r="J646" s="0" t="n">
        <v>-162.67</v>
      </c>
      <c r="K646" s="0" t="s">
        <v>520</v>
      </c>
      <c r="L646" s="0" t="s">
        <v>208</v>
      </c>
      <c r="M646" s="0" t="s">
        <v>315</v>
      </c>
    </row>
    <row r="647" customFormat="false" ht="12.75" hidden="false" customHeight="false" outlineLevel="0" collapsed="false">
      <c r="A647" s="0" t="n">
        <v>38385</v>
      </c>
      <c r="B647" s="44" t="n">
        <v>36794</v>
      </c>
      <c r="C647" s="0" t="s">
        <v>12</v>
      </c>
      <c r="D647" s="0" t="n">
        <v>2000</v>
      </c>
      <c r="F647" s="0" t="s">
        <v>191</v>
      </c>
      <c r="H647" s="0" t="s">
        <v>126</v>
      </c>
      <c r="I647" s="0" t="s">
        <v>193</v>
      </c>
      <c r="J647" s="47" t="n">
        <v>10000</v>
      </c>
      <c r="L647" s="0" t="s">
        <v>128</v>
      </c>
    </row>
    <row r="648" customFormat="false" ht="12.75" hidden="false" customHeight="false" outlineLevel="0" collapsed="false">
      <c r="A648" s="0" t="n">
        <v>38385</v>
      </c>
      <c r="B648" s="44" t="n">
        <v>36794</v>
      </c>
      <c r="C648" s="0" t="s">
        <v>12</v>
      </c>
      <c r="D648" s="0" t="n">
        <v>2000</v>
      </c>
      <c r="F648" s="0" t="s">
        <v>437</v>
      </c>
      <c r="G648" s="0" t="s">
        <v>521</v>
      </c>
      <c r="H648" s="0" t="s">
        <v>19</v>
      </c>
      <c r="I648" s="0" t="s">
        <v>256</v>
      </c>
      <c r="J648" s="0" t="n">
        <v>-123.36</v>
      </c>
      <c r="K648" s="0" t="s">
        <v>522</v>
      </c>
      <c r="L648" s="0" t="s">
        <v>208</v>
      </c>
      <c r="M648" s="0" t="s">
        <v>315</v>
      </c>
    </row>
    <row r="649" customFormat="false" ht="12.75" hidden="false" customHeight="false" outlineLevel="0" collapsed="false">
      <c r="A649" s="0" t="n">
        <v>38385</v>
      </c>
      <c r="B649" s="44" t="n">
        <v>36794</v>
      </c>
      <c r="C649" s="0" t="s">
        <v>12</v>
      </c>
      <c r="D649" s="0" t="n">
        <v>2000</v>
      </c>
      <c r="F649" s="0" t="s">
        <v>462</v>
      </c>
      <c r="H649" s="0" t="s">
        <v>127</v>
      </c>
      <c r="I649" s="0" t="s">
        <v>150</v>
      </c>
      <c r="J649" s="0" t="n">
        <v>-30.5</v>
      </c>
      <c r="L649" s="0" t="str">
        <f aca="false">IF(H649="Personal","Personal","Operating")</f>
        <v>Personal</v>
      </c>
    </row>
    <row r="650" customFormat="false" ht="12.75" hidden="false" customHeight="false" outlineLevel="0" collapsed="false">
      <c r="A650" s="0" t="n">
        <v>38385</v>
      </c>
      <c r="B650" s="44" t="n">
        <v>36796</v>
      </c>
      <c r="C650" s="0" t="s">
        <v>12</v>
      </c>
      <c r="D650" s="0" t="n">
        <v>2000</v>
      </c>
      <c r="F650" s="0" t="s">
        <v>523</v>
      </c>
      <c r="H650" s="0" t="s">
        <v>19</v>
      </c>
      <c r="I650" s="0" t="s">
        <v>175</v>
      </c>
      <c r="J650" s="0" t="n">
        <v>-86.12</v>
      </c>
      <c r="L650" s="0" t="s">
        <v>358</v>
      </c>
    </row>
    <row r="651" customFormat="false" ht="12.75" hidden="false" customHeight="false" outlineLevel="0" collapsed="false">
      <c r="A651" s="0" t="n">
        <v>38385</v>
      </c>
      <c r="B651" s="44" t="n">
        <v>36797</v>
      </c>
      <c r="C651" s="0" t="s">
        <v>12</v>
      </c>
      <c r="D651" s="0" t="n">
        <v>2000</v>
      </c>
      <c r="F651" s="0" t="s">
        <v>437</v>
      </c>
      <c r="G651" s="0" t="s">
        <v>524</v>
      </c>
      <c r="H651" s="0" t="s">
        <v>19</v>
      </c>
      <c r="I651" s="0" t="s">
        <v>513</v>
      </c>
      <c r="J651" s="0" t="n">
        <v>-59.75</v>
      </c>
      <c r="L651" s="0" t="s">
        <v>208</v>
      </c>
      <c r="M651" s="0" t="s">
        <v>315</v>
      </c>
    </row>
    <row r="652" customFormat="false" ht="12.75" hidden="false" customHeight="false" outlineLevel="0" collapsed="false">
      <c r="A652" s="0" t="n">
        <v>38385</v>
      </c>
      <c r="B652" s="44" t="n">
        <v>36798</v>
      </c>
      <c r="C652" s="0" t="s">
        <v>12</v>
      </c>
      <c r="D652" s="0" t="n">
        <v>2000</v>
      </c>
      <c r="F652" s="0" t="s">
        <v>462</v>
      </c>
      <c r="H652" s="0" t="s">
        <v>127</v>
      </c>
      <c r="I652" s="0" t="s">
        <v>150</v>
      </c>
      <c r="J652" s="0" t="n">
        <v>-31</v>
      </c>
      <c r="L652" s="0" t="str">
        <f aca="false">IF(H652="Personal","Personal","Operating")</f>
        <v>Personal</v>
      </c>
    </row>
    <row r="653" customFormat="false" ht="12.75" hidden="false" customHeight="false" outlineLevel="0" collapsed="false">
      <c r="A653" s="0" t="n">
        <v>38385</v>
      </c>
      <c r="B653" s="44" t="n">
        <v>36798</v>
      </c>
      <c r="C653" s="0" t="s">
        <v>12</v>
      </c>
      <c r="D653" s="0" t="n">
        <v>2000</v>
      </c>
      <c r="F653" s="0" t="s">
        <v>437</v>
      </c>
      <c r="H653" s="0" t="s">
        <v>19</v>
      </c>
      <c r="I653" s="0" t="s">
        <v>175</v>
      </c>
      <c r="J653" s="0" t="n">
        <v>-12.67</v>
      </c>
      <c r="L653" s="0" t="str">
        <f aca="false">IF(H653="Personal","Personal","Operating")</f>
        <v>Operating</v>
      </c>
      <c r="M653" s="0" t="s">
        <v>315</v>
      </c>
    </row>
    <row r="654" customFormat="false" ht="12.75" hidden="false" customHeight="false" outlineLevel="0" collapsed="false">
      <c r="A654" s="0" t="n">
        <v>38385</v>
      </c>
      <c r="B654" s="44" t="n">
        <v>36767</v>
      </c>
      <c r="C654" s="0" t="s">
        <v>12</v>
      </c>
      <c r="D654" s="0" t="n">
        <v>2000</v>
      </c>
      <c r="E654" s="0" t="n">
        <v>1179</v>
      </c>
      <c r="F654" s="0" t="s">
        <v>430</v>
      </c>
      <c r="H654" s="0" t="s">
        <v>127</v>
      </c>
      <c r="I654" s="0" t="s">
        <v>431</v>
      </c>
      <c r="J654" s="0" t="n">
        <v>-496.58</v>
      </c>
      <c r="L654" s="0" t="str">
        <f aca="false">IF(H654="Personal","Personal","Operating")</f>
        <v>Personal</v>
      </c>
    </row>
    <row r="655" customFormat="false" ht="12.75" hidden="false" customHeight="false" outlineLevel="0" collapsed="false">
      <c r="A655" s="0" t="n">
        <v>38385</v>
      </c>
      <c r="B655" s="44" t="n">
        <v>36766</v>
      </c>
      <c r="C655" s="0" t="s">
        <v>12</v>
      </c>
      <c r="D655" s="0" t="n">
        <v>2000</v>
      </c>
      <c r="E655" s="0" t="n">
        <v>1180</v>
      </c>
      <c r="F655" s="0" t="s">
        <v>428</v>
      </c>
      <c r="H655" s="0" t="s">
        <v>128</v>
      </c>
      <c r="I655" s="0" t="s">
        <v>429</v>
      </c>
      <c r="J655" s="0" t="n">
        <v>-3941.3</v>
      </c>
      <c r="L655" s="0" t="s">
        <v>128</v>
      </c>
    </row>
    <row r="656" customFormat="false" ht="12.75" hidden="false" customHeight="false" outlineLevel="0" collapsed="false">
      <c r="A656" s="0" t="n">
        <v>38385</v>
      </c>
      <c r="B656" s="44" t="n">
        <v>36766</v>
      </c>
      <c r="C656" s="0" t="s">
        <v>12</v>
      </c>
      <c r="D656" s="0" t="n">
        <v>2000</v>
      </c>
      <c r="E656" s="0" t="n">
        <v>1181</v>
      </c>
      <c r="F656" s="0" t="s">
        <v>525</v>
      </c>
      <c r="H656" s="0" t="s">
        <v>20</v>
      </c>
      <c r="I656" s="0" t="s">
        <v>126</v>
      </c>
      <c r="J656" s="0" t="n">
        <v>-25</v>
      </c>
      <c r="L656" s="0" t="s">
        <v>127</v>
      </c>
    </row>
    <row r="657" customFormat="false" ht="12.75" hidden="false" customHeight="false" outlineLevel="0" collapsed="false">
      <c r="A657" s="0" t="n">
        <v>38385</v>
      </c>
      <c r="B657" s="44" t="n">
        <v>36773</v>
      </c>
      <c r="C657" s="0" t="s">
        <v>12</v>
      </c>
      <c r="D657" s="0" t="n">
        <v>2000</v>
      </c>
      <c r="E657" s="0" t="n">
        <v>1182</v>
      </c>
      <c r="F657" s="0" t="s">
        <v>526</v>
      </c>
      <c r="H657" s="0" t="s">
        <v>127</v>
      </c>
      <c r="I657" s="0" t="s">
        <v>126</v>
      </c>
      <c r="J657" s="0" t="n">
        <v>-45</v>
      </c>
      <c r="L657" s="0" t="str">
        <f aca="false">IF(H657="Personal","Personal","Operating")</f>
        <v>Personal</v>
      </c>
    </row>
    <row r="658" customFormat="false" ht="12.75" hidden="false" customHeight="false" outlineLevel="0" collapsed="false">
      <c r="A658" s="0" t="n">
        <v>38385</v>
      </c>
      <c r="B658" s="44" t="n">
        <v>36782</v>
      </c>
      <c r="C658" s="0" t="s">
        <v>12</v>
      </c>
      <c r="D658" s="0" t="n">
        <v>2000</v>
      </c>
      <c r="E658" s="0" t="n">
        <v>1185</v>
      </c>
      <c r="F658" s="0" t="s">
        <v>455</v>
      </c>
      <c r="H658" s="0" t="s">
        <v>127</v>
      </c>
      <c r="I658" s="0" t="s">
        <v>456</v>
      </c>
      <c r="J658" s="0" t="n">
        <v>-792.28</v>
      </c>
      <c r="L658" s="0" t="str">
        <f aca="false">IF(H658="Personal","Personal","Operating")</f>
        <v>Personal</v>
      </c>
    </row>
    <row r="659" customFormat="false" ht="12.75" hidden="false" customHeight="false" outlineLevel="0" collapsed="false">
      <c r="A659" s="0" t="n">
        <v>35599</v>
      </c>
      <c r="B659" s="44" t="n">
        <v>36802</v>
      </c>
      <c r="C659" s="0" t="s">
        <v>13</v>
      </c>
      <c r="D659" s="0" t="n">
        <v>2000</v>
      </c>
      <c r="F659" s="0" t="s">
        <v>138</v>
      </c>
      <c r="G659" s="0" t="s">
        <v>527</v>
      </c>
      <c r="H659" s="0" t="s">
        <v>17</v>
      </c>
      <c r="I659" s="0" t="s">
        <v>138</v>
      </c>
      <c r="J659" s="47" t="n">
        <f aca="false">2375+2130+1479.05</f>
        <v>5984.05</v>
      </c>
      <c r="L659" s="0" t="str">
        <f aca="false">IF(H659="Personal","Personal","Operating")</f>
        <v>Operating</v>
      </c>
    </row>
    <row r="660" customFormat="false" ht="12.75" hidden="false" customHeight="false" outlineLevel="0" collapsed="false">
      <c r="A660" s="0" t="n">
        <v>35599</v>
      </c>
      <c r="B660" s="44" t="n">
        <v>36809</v>
      </c>
      <c r="C660" s="0" t="s">
        <v>13</v>
      </c>
      <c r="D660" s="0" t="n">
        <v>2000</v>
      </c>
      <c r="F660" s="0" t="s">
        <v>138</v>
      </c>
      <c r="G660" s="0" t="s">
        <v>528</v>
      </c>
      <c r="H660" s="0" t="s">
        <v>17</v>
      </c>
      <c r="I660" s="0" t="s">
        <v>138</v>
      </c>
      <c r="J660" s="47" t="n">
        <f aca="false">2022.5+1470+72</f>
        <v>3564.5</v>
      </c>
      <c r="L660" s="0" t="str">
        <f aca="false">IF(H660="Personal","Personal","Operating")</f>
        <v>Operating</v>
      </c>
    </row>
    <row r="661" customFormat="false" ht="12.75" hidden="false" customHeight="false" outlineLevel="0" collapsed="false">
      <c r="A661" s="0" t="n">
        <v>35599</v>
      </c>
      <c r="B661" s="44" t="n">
        <v>36816</v>
      </c>
      <c r="C661" s="0" t="s">
        <v>13</v>
      </c>
      <c r="D661" s="0" t="n">
        <v>2000</v>
      </c>
      <c r="F661" s="0" t="s">
        <v>138</v>
      </c>
      <c r="G661" s="0" t="s">
        <v>529</v>
      </c>
      <c r="H661" s="0" t="s">
        <v>17</v>
      </c>
      <c r="I661" s="0" t="s">
        <v>138</v>
      </c>
      <c r="J661" s="47" t="n">
        <f aca="false">2775+2235</f>
        <v>5010</v>
      </c>
      <c r="L661" s="0" t="str">
        <f aca="false">IF(H661="Personal","Personal","Operating")</f>
        <v>Operating</v>
      </c>
    </row>
    <row r="662" customFormat="false" ht="12.75" hidden="false" customHeight="false" outlineLevel="0" collapsed="false">
      <c r="A662" s="0" t="n">
        <v>35599</v>
      </c>
      <c r="B662" s="44" t="n">
        <v>36826</v>
      </c>
      <c r="C662" s="0" t="s">
        <v>13</v>
      </c>
      <c r="D662" s="0" t="n">
        <v>2000</v>
      </c>
      <c r="F662" s="0" t="s">
        <v>191</v>
      </c>
      <c r="G662" s="0" t="s">
        <v>192</v>
      </c>
      <c r="H662" s="0" t="s">
        <v>126</v>
      </c>
      <c r="I662" s="0" t="s">
        <v>193</v>
      </c>
      <c r="J662" s="47" t="n">
        <v>-10000</v>
      </c>
      <c r="L662" s="0" t="s">
        <v>128</v>
      </c>
    </row>
    <row r="663" customFormat="false" ht="12.75" hidden="false" customHeight="false" outlineLevel="0" collapsed="false">
      <c r="A663" s="0" t="n">
        <v>35599</v>
      </c>
      <c r="B663" s="44" t="n">
        <v>36823</v>
      </c>
      <c r="C663" s="0" t="s">
        <v>13</v>
      </c>
      <c r="D663" s="0" t="n">
        <v>2000</v>
      </c>
      <c r="F663" s="0" t="s">
        <v>138</v>
      </c>
      <c r="G663" s="0" t="s">
        <v>530</v>
      </c>
      <c r="H663" s="0" t="s">
        <v>17</v>
      </c>
      <c r="I663" s="0" t="s">
        <v>138</v>
      </c>
      <c r="J663" s="47" t="n">
        <f aca="false">2325+1285</f>
        <v>3610</v>
      </c>
      <c r="L663" s="0" t="str">
        <f aca="false">IF(H663="Personal","Personal","Operating")</f>
        <v>Operating</v>
      </c>
    </row>
    <row r="664" customFormat="false" ht="12.75" hidden="false" customHeight="false" outlineLevel="0" collapsed="false">
      <c r="A664" s="0" t="n">
        <v>35599</v>
      </c>
      <c r="B664" s="44" t="n">
        <v>36830</v>
      </c>
      <c r="C664" s="0" t="s">
        <v>13</v>
      </c>
      <c r="D664" s="0" t="n">
        <v>2000</v>
      </c>
      <c r="F664" s="0" t="s">
        <v>138</v>
      </c>
      <c r="G664" s="0" t="s">
        <v>531</v>
      </c>
      <c r="H664" s="0" t="s">
        <v>17</v>
      </c>
      <c r="I664" s="0" t="s">
        <v>138</v>
      </c>
      <c r="J664" s="47" t="n">
        <f aca="false">2460+2385</f>
        <v>4845</v>
      </c>
      <c r="L664" s="0" t="str">
        <f aca="false">IF(H664="Personal","Personal","Operating")</f>
        <v>Operating</v>
      </c>
    </row>
    <row r="665" customFormat="false" ht="12.75" hidden="false" customHeight="false" outlineLevel="0" collapsed="false">
      <c r="A665" s="0" t="n">
        <v>35599</v>
      </c>
      <c r="B665" s="44" t="n">
        <v>36774</v>
      </c>
      <c r="C665" s="0" t="s">
        <v>13</v>
      </c>
      <c r="D665" s="0" t="n">
        <v>2000</v>
      </c>
      <c r="F665" s="0" t="s">
        <v>146</v>
      </c>
      <c r="G665" s="0" t="s">
        <v>485</v>
      </c>
      <c r="H665" s="0" t="s">
        <v>21</v>
      </c>
      <c r="I665" s="0" t="s">
        <v>148</v>
      </c>
      <c r="J665" s="46" t="n">
        <f aca="false">-utility!AB45</f>
        <v>-5357.97</v>
      </c>
      <c r="L665" s="0" t="str">
        <f aca="false">IF(H665="Personal","Personal","Operating")</f>
        <v>Operating</v>
      </c>
      <c r="M665" s="46"/>
    </row>
    <row r="666" customFormat="false" ht="12.75" hidden="false" customHeight="false" outlineLevel="0" collapsed="false">
      <c r="A666" s="0" t="n">
        <v>35599</v>
      </c>
      <c r="B666" s="44" t="n">
        <v>36775</v>
      </c>
      <c r="C666" s="0" t="s">
        <v>13</v>
      </c>
      <c r="D666" s="0" t="n">
        <v>2000</v>
      </c>
      <c r="F666" s="0" t="s">
        <v>149</v>
      </c>
      <c r="G666" s="0" t="s">
        <v>486</v>
      </c>
      <c r="H666" s="0" t="s">
        <v>21</v>
      </c>
      <c r="I666" s="0" t="s">
        <v>150</v>
      </c>
      <c r="J666" s="46" t="n">
        <v>-111.23</v>
      </c>
      <c r="L666" s="0" t="str">
        <f aca="false">IF(H666="Personal","Personal","Operating")</f>
        <v>Operating</v>
      </c>
    </row>
    <row r="667" customFormat="false" ht="12.75" hidden="false" customHeight="false" outlineLevel="0" collapsed="false">
      <c r="A667" s="0" t="n">
        <v>35599</v>
      </c>
      <c r="B667" s="44" t="n">
        <v>36830</v>
      </c>
      <c r="C667" s="0" t="s">
        <v>13</v>
      </c>
      <c r="D667" s="0" t="n">
        <v>2000</v>
      </c>
      <c r="F667" s="0" t="s">
        <v>143</v>
      </c>
      <c r="G667" s="0" t="s">
        <v>269</v>
      </c>
      <c r="H667" s="0" t="s">
        <v>20</v>
      </c>
      <c r="I667" s="0" t="s">
        <v>145</v>
      </c>
      <c r="J667" s="0" t="n">
        <v>-3.89</v>
      </c>
      <c r="L667" s="0" t="str">
        <f aca="false">IF(H667="Personal","Personal","Operating")</f>
        <v>Operating</v>
      </c>
    </row>
    <row r="668" customFormat="false" ht="12.75" hidden="false" customHeight="false" outlineLevel="0" collapsed="false">
      <c r="A668" s="0" t="n">
        <v>35599</v>
      </c>
      <c r="B668" s="44" t="n">
        <v>36810</v>
      </c>
      <c r="C668" s="0" t="s">
        <v>13</v>
      </c>
      <c r="D668" s="0" t="n">
        <v>2000</v>
      </c>
      <c r="F668" s="0" t="s">
        <v>143</v>
      </c>
      <c r="G668" s="0" t="s">
        <v>532</v>
      </c>
      <c r="H668" s="0" t="s">
        <v>20</v>
      </c>
      <c r="I668" s="0" t="s">
        <v>126</v>
      </c>
      <c r="J668" s="0" t="n">
        <v>112.74</v>
      </c>
      <c r="L668" s="0" t="str">
        <f aca="false">IF(H668="Personal","Personal","Operating")</f>
        <v>Operating</v>
      </c>
    </row>
    <row r="669" customFormat="false" ht="12.75" hidden="false" customHeight="false" outlineLevel="0" collapsed="false">
      <c r="A669" s="0" t="n">
        <v>35599</v>
      </c>
      <c r="B669" s="44" t="n">
        <v>36804</v>
      </c>
      <c r="C669" s="0" t="s">
        <v>13</v>
      </c>
      <c r="D669" s="0" t="n">
        <v>2000</v>
      </c>
      <c r="E669" s="0" t="n">
        <v>1478</v>
      </c>
      <c r="F669" s="0" t="s">
        <v>533</v>
      </c>
      <c r="G669" s="0" t="s">
        <v>534</v>
      </c>
      <c r="H669" s="0" t="s">
        <v>20</v>
      </c>
      <c r="I669" s="0" t="s">
        <v>145</v>
      </c>
      <c r="J669" s="0" t="n">
        <v>-8</v>
      </c>
      <c r="L669" s="0" t="str">
        <f aca="false">IF(H669="Personal","Personal","Operating")</f>
        <v>Operating</v>
      </c>
    </row>
    <row r="670" customFormat="false" ht="12.75" hidden="false" customHeight="false" outlineLevel="0" collapsed="false">
      <c r="A670" s="0" t="n">
        <v>35599</v>
      </c>
      <c r="B670" s="44" t="n">
        <v>36809</v>
      </c>
      <c r="C670" s="0" t="s">
        <v>13</v>
      </c>
      <c r="D670" s="0" t="n">
        <v>2000</v>
      </c>
      <c r="E670" s="0" t="n">
        <v>1482</v>
      </c>
      <c r="F670" s="0" t="s">
        <v>205</v>
      </c>
      <c r="G670" s="0" t="s">
        <v>535</v>
      </c>
      <c r="H670" s="0" t="s">
        <v>19</v>
      </c>
      <c r="I670" s="0" t="s">
        <v>207</v>
      </c>
      <c r="J670" s="0" t="n">
        <v>-2785.75</v>
      </c>
      <c r="L670" s="0" t="s">
        <v>208</v>
      </c>
    </row>
    <row r="671" customFormat="false" ht="12.75" hidden="false" customHeight="false" outlineLevel="0" collapsed="false">
      <c r="A671" s="0" t="n">
        <v>35599</v>
      </c>
      <c r="B671" s="44" t="n">
        <v>36801</v>
      </c>
      <c r="C671" s="0" t="s">
        <v>13</v>
      </c>
      <c r="D671" s="0" t="n">
        <v>2000</v>
      </c>
      <c r="E671" s="0" t="n">
        <v>1483</v>
      </c>
      <c r="F671" s="0" t="s">
        <v>176</v>
      </c>
      <c r="G671" s="0" t="s">
        <v>536</v>
      </c>
      <c r="H671" s="0" t="s">
        <v>19</v>
      </c>
      <c r="I671" s="0" t="s">
        <v>170</v>
      </c>
      <c r="J671" s="0" t="n">
        <v>-86.59</v>
      </c>
      <c r="L671" s="0" t="str">
        <f aca="false">IF(H671="Personal","Personal","Operating")</f>
        <v>Operating</v>
      </c>
    </row>
    <row r="672" customFormat="false" ht="12.75" hidden="false" customHeight="false" outlineLevel="0" collapsed="false">
      <c r="A672" s="0" t="n">
        <v>35599</v>
      </c>
      <c r="B672" s="44" t="n">
        <v>36803</v>
      </c>
      <c r="C672" s="0" t="s">
        <v>13</v>
      </c>
      <c r="D672" s="0" t="n">
        <v>2000</v>
      </c>
      <c r="E672" s="0" t="n">
        <v>1484</v>
      </c>
      <c r="F672" s="0" t="s">
        <v>168</v>
      </c>
      <c r="G672" s="0" t="s">
        <v>537</v>
      </c>
      <c r="H672" s="0" t="s">
        <v>19</v>
      </c>
      <c r="I672" s="0" t="s">
        <v>170</v>
      </c>
      <c r="J672" s="0" t="n">
        <v>-54.81</v>
      </c>
      <c r="L672" s="0" t="str">
        <f aca="false">IF(H672="Personal","Personal","Operating")</f>
        <v>Operating</v>
      </c>
    </row>
    <row r="673" customFormat="false" ht="12.75" hidden="false" customHeight="false" outlineLevel="0" collapsed="false">
      <c r="A673" s="0" t="n">
        <v>35599</v>
      </c>
      <c r="B673" s="44" t="n">
        <v>36804</v>
      </c>
      <c r="C673" s="0" t="s">
        <v>13</v>
      </c>
      <c r="D673" s="0" t="n">
        <v>2000</v>
      </c>
      <c r="E673" s="0" t="n">
        <v>1485</v>
      </c>
      <c r="F673" s="0" t="s">
        <v>492</v>
      </c>
      <c r="G673" s="0" t="s">
        <v>538</v>
      </c>
      <c r="H673" s="0" t="s">
        <v>19</v>
      </c>
      <c r="I673" s="0" t="s">
        <v>55</v>
      </c>
      <c r="J673" s="0" t="n">
        <v>-323.63</v>
      </c>
      <c r="L673" s="0" t="str">
        <f aca="false">IF(H673="Personal","Personal","Operating")</f>
        <v>Operating</v>
      </c>
    </row>
    <row r="674" customFormat="false" ht="12.75" hidden="false" customHeight="false" outlineLevel="0" collapsed="false">
      <c r="A674" s="0" t="n">
        <v>35599</v>
      </c>
      <c r="B674" s="44" t="n">
        <v>36805</v>
      </c>
      <c r="C674" s="0" t="s">
        <v>13</v>
      </c>
      <c r="D674" s="0" t="n">
        <v>2000</v>
      </c>
      <c r="E674" s="0" t="n">
        <v>1486</v>
      </c>
      <c r="F674" s="0" t="s">
        <v>168</v>
      </c>
      <c r="H674" s="0" t="s">
        <v>19</v>
      </c>
      <c r="I674" s="0" t="s">
        <v>175</v>
      </c>
      <c r="J674" s="0" t="n">
        <v>-63.56</v>
      </c>
      <c r="L674" s="0" t="str">
        <f aca="false">IF(H674="Personal","Personal","Operating")</f>
        <v>Operating</v>
      </c>
    </row>
    <row r="675" customFormat="false" ht="12.75" hidden="false" customHeight="false" outlineLevel="0" collapsed="false">
      <c r="A675" s="0" t="n">
        <v>35599</v>
      </c>
      <c r="B675" s="44" t="n">
        <v>36805</v>
      </c>
      <c r="C675" s="0" t="s">
        <v>13</v>
      </c>
      <c r="D675" s="0" t="n">
        <v>2000</v>
      </c>
      <c r="E675" s="0" t="n">
        <v>1487</v>
      </c>
      <c r="F675" s="0" t="s">
        <v>182</v>
      </c>
      <c r="G675" s="0" t="s">
        <v>539</v>
      </c>
      <c r="H675" s="0" t="s">
        <v>18</v>
      </c>
      <c r="I675" s="0" t="s">
        <v>183</v>
      </c>
      <c r="J675" s="0" t="n">
        <v>-270</v>
      </c>
      <c r="L675" s="0" t="str">
        <f aca="false">IF(H675="Personal","Personal","Operating")</f>
        <v>Operating</v>
      </c>
    </row>
    <row r="676" customFormat="false" ht="12.75" hidden="false" customHeight="false" outlineLevel="0" collapsed="false">
      <c r="A676" s="0" t="n">
        <v>35599</v>
      </c>
      <c r="B676" s="44" t="n">
        <v>36805</v>
      </c>
      <c r="C676" s="0" t="s">
        <v>13</v>
      </c>
      <c r="D676" s="0" t="n">
        <v>2000</v>
      </c>
      <c r="E676" s="0" t="n">
        <v>1488</v>
      </c>
      <c r="F676" s="0" t="s">
        <v>293</v>
      </c>
      <c r="G676" s="0" t="s">
        <v>539</v>
      </c>
      <c r="H676" s="0" t="s">
        <v>18</v>
      </c>
      <c r="I676" s="0" t="s">
        <v>156</v>
      </c>
      <c r="J676" s="0" t="n">
        <v>-260</v>
      </c>
      <c r="L676" s="0" t="str">
        <f aca="false">IF(H676="Personal","Personal","Operating")</f>
        <v>Operating</v>
      </c>
    </row>
    <row r="677" customFormat="false" ht="12.75" hidden="false" customHeight="false" outlineLevel="0" collapsed="false">
      <c r="A677" s="0" t="n">
        <v>35599</v>
      </c>
      <c r="B677" s="44" t="n">
        <v>36815</v>
      </c>
      <c r="C677" s="0" t="s">
        <v>13</v>
      </c>
      <c r="D677" s="0" t="n">
        <v>2000</v>
      </c>
      <c r="E677" s="0" t="n">
        <v>1489</v>
      </c>
      <c r="F677" s="0" t="s">
        <v>495</v>
      </c>
      <c r="G677" s="0" t="s">
        <v>540</v>
      </c>
      <c r="H677" s="0" t="s">
        <v>127</v>
      </c>
      <c r="I677" s="0" t="s">
        <v>126</v>
      </c>
      <c r="J677" s="0" t="n">
        <v>-50</v>
      </c>
      <c r="L677" s="0" t="str">
        <f aca="false">IF(H677="Personal","Personal","Operating")</f>
        <v>Personal</v>
      </c>
    </row>
    <row r="678" customFormat="false" ht="12.75" hidden="false" customHeight="false" outlineLevel="0" collapsed="false">
      <c r="A678" s="0" t="n">
        <v>35599</v>
      </c>
      <c r="B678" s="44" t="n">
        <v>36816</v>
      </c>
      <c r="C678" s="0" t="s">
        <v>13</v>
      </c>
      <c r="D678" s="0" t="n">
        <v>2000</v>
      </c>
      <c r="E678" s="0" t="n">
        <v>1490</v>
      </c>
      <c r="F678" s="0" t="s">
        <v>151</v>
      </c>
      <c r="H678" s="0" t="s">
        <v>19</v>
      </c>
      <c r="I678" s="0" t="s">
        <v>126</v>
      </c>
      <c r="J678" s="0" t="n">
        <v>-264.67</v>
      </c>
      <c r="L678" s="0" t="str">
        <f aca="false">IF(H678="Personal","Personal","Operating")</f>
        <v>Operating</v>
      </c>
    </row>
    <row r="679" customFormat="false" ht="12.75" hidden="false" customHeight="false" outlineLevel="0" collapsed="false">
      <c r="A679" s="0" t="n">
        <v>35599</v>
      </c>
      <c r="B679" s="44" t="n">
        <v>36816</v>
      </c>
      <c r="C679" s="0" t="s">
        <v>13</v>
      </c>
      <c r="D679" s="0" t="n">
        <v>2000</v>
      </c>
      <c r="E679" s="0" t="n">
        <v>1491</v>
      </c>
      <c r="F679" s="0" t="s">
        <v>151</v>
      </c>
      <c r="H679" s="0" t="s">
        <v>19</v>
      </c>
      <c r="I679" s="0" t="s">
        <v>126</v>
      </c>
      <c r="J679" s="0" t="n">
        <v>-606.78</v>
      </c>
      <c r="L679" s="0" t="s">
        <v>208</v>
      </c>
    </row>
    <row r="680" customFormat="false" ht="12.75" hidden="false" customHeight="false" outlineLevel="0" collapsed="false">
      <c r="A680" s="0" t="n">
        <v>35599</v>
      </c>
      <c r="B680" s="44" t="n">
        <v>36812</v>
      </c>
      <c r="C680" s="0" t="s">
        <v>13</v>
      </c>
      <c r="D680" s="0" t="n">
        <v>2000</v>
      </c>
      <c r="E680" s="0" t="n">
        <v>1492</v>
      </c>
      <c r="F680" s="0" t="s">
        <v>186</v>
      </c>
      <c r="G680" s="0" t="s">
        <v>541</v>
      </c>
      <c r="H680" s="0" t="s">
        <v>20</v>
      </c>
      <c r="I680" s="0" t="s">
        <v>145</v>
      </c>
      <c r="J680" s="0" t="n">
        <v>-193.95</v>
      </c>
      <c r="L680" s="0" t="str">
        <f aca="false">IF(H680="Personal","Personal","Operating")</f>
        <v>Operating</v>
      </c>
    </row>
    <row r="681" customFormat="false" ht="12.75" hidden="false" customHeight="false" outlineLevel="0" collapsed="false">
      <c r="A681" s="0" t="n">
        <v>35599</v>
      </c>
      <c r="B681" s="44" t="n">
        <v>36816</v>
      </c>
      <c r="C681" s="0" t="s">
        <v>13</v>
      </c>
      <c r="D681" s="0" t="n">
        <v>2000</v>
      </c>
      <c r="E681" s="0" t="n">
        <v>1493</v>
      </c>
      <c r="F681" s="0" t="s">
        <v>211</v>
      </c>
      <c r="G681" s="0" t="s">
        <v>541</v>
      </c>
      <c r="H681" s="0" t="s">
        <v>21</v>
      </c>
      <c r="I681" s="0" t="s">
        <v>167</v>
      </c>
      <c r="J681" s="0" t="n">
        <v>-16.42</v>
      </c>
      <c r="L681" s="0" t="str">
        <f aca="false">IF(H681="Personal","Personal","Operating")</f>
        <v>Operating</v>
      </c>
    </row>
    <row r="682" customFormat="false" ht="12.75" hidden="false" customHeight="false" outlineLevel="0" collapsed="false">
      <c r="A682" s="0" t="n">
        <v>35599</v>
      </c>
      <c r="B682" s="44" t="n">
        <v>36818</v>
      </c>
      <c r="C682" s="0" t="s">
        <v>13</v>
      </c>
      <c r="D682" s="0" t="n">
        <v>2000</v>
      </c>
      <c r="E682" s="0" t="n">
        <v>1494</v>
      </c>
      <c r="F682" s="0" t="s">
        <v>165</v>
      </c>
      <c r="G682" s="0" t="s">
        <v>541</v>
      </c>
      <c r="H682" s="0" t="s">
        <v>21</v>
      </c>
      <c r="I682" s="0" t="s">
        <v>167</v>
      </c>
      <c r="J682" s="0" t="n">
        <v>-148.94</v>
      </c>
      <c r="L682" s="0" t="str">
        <f aca="false">IF(H682="Personal","Personal","Operating")</f>
        <v>Operating</v>
      </c>
    </row>
    <row r="683" customFormat="false" ht="12.75" hidden="false" customHeight="false" outlineLevel="0" collapsed="false">
      <c r="A683" s="0" t="n">
        <v>35599</v>
      </c>
      <c r="B683" s="44" t="n">
        <v>36815</v>
      </c>
      <c r="C683" s="0" t="s">
        <v>13</v>
      </c>
      <c r="D683" s="0" t="n">
        <v>2000</v>
      </c>
      <c r="E683" s="0" t="n">
        <v>1496</v>
      </c>
      <c r="F683" s="0" t="s">
        <v>229</v>
      </c>
      <c r="H683" s="0" t="s">
        <v>19</v>
      </c>
      <c r="I683" s="0" t="s">
        <v>126</v>
      </c>
      <c r="J683" s="0" t="n">
        <v>-99.78</v>
      </c>
      <c r="L683" s="0" t="str">
        <f aca="false">IF(H683="Personal","Personal","Operating")</f>
        <v>Operating</v>
      </c>
    </row>
    <row r="684" customFormat="false" ht="12.75" hidden="false" customHeight="false" outlineLevel="0" collapsed="false">
      <c r="A684" s="0" t="n">
        <v>35599</v>
      </c>
      <c r="B684" s="44" t="n">
        <v>36815</v>
      </c>
      <c r="C684" s="0" t="s">
        <v>13</v>
      </c>
      <c r="D684" s="0" t="n">
        <v>2000</v>
      </c>
      <c r="E684" s="0" t="n">
        <v>1497</v>
      </c>
      <c r="F684" s="0" t="s">
        <v>177</v>
      </c>
      <c r="G684" s="0" t="s">
        <v>541</v>
      </c>
      <c r="H684" s="0" t="s">
        <v>20</v>
      </c>
      <c r="I684" s="0" t="s">
        <v>179</v>
      </c>
      <c r="J684" s="0" t="n">
        <v>-47.41</v>
      </c>
      <c r="L684" s="0" t="str">
        <f aca="false">IF(H684="Personal","Personal","Operating")</f>
        <v>Operating</v>
      </c>
    </row>
    <row r="685" customFormat="false" ht="12.75" hidden="false" customHeight="false" outlineLevel="0" collapsed="false">
      <c r="A685" s="0" t="n">
        <v>35599</v>
      </c>
      <c r="B685" s="44" t="n">
        <v>36815</v>
      </c>
      <c r="C685" s="0" t="s">
        <v>13</v>
      </c>
      <c r="D685" s="0" t="n">
        <v>2000</v>
      </c>
      <c r="E685" s="0" t="n">
        <v>1498</v>
      </c>
      <c r="F685" s="0" t="s">
        <v>249</v>
      </c>
      <c r="H685" s="0" t="s">
        <v>19</v>
      </c>
      <c r="I685" s="0" t="s">
        <v>250</v>
      </c>
      <c r="J685" s="0" t="n">
        <v>-125.24</v>
      </c>
      <c r="L685" s="0" t="str">
        <f aca="false">IF(H685="Personal","Personal","Operating")</f>
        <v>Operating</v>
      </c>
    </row>
    <row r="686" customFormat="false" ht="12.75" hidden="false" customHeight="false" outlineLevel="0" collapsed="false">
      <c r="A686" s="0" t="n">
        <v>35599</v>
      </c>
      <c r="B686" s="44" t="n">
        <v>36812</v>
      </c>
      <c r="C686" s="0" t="s">
        <v>13</v>
      </c>
      <c r="D686" s="0" t="n">
        <v>2000</v>
      </c>
      <c r="E686" s="0" t="n">
        <v>1499</v>
      </c>
      <c r="F686" s="0" t="s">
        <v>182</v>
      </c>
      <c r="G686" s="0" t="s">
        <v>542</v>
      </c>
      <c r="H686" s="0" t="s">
        <v>18</v>
      </c>
      <c r="I686" s="0" t="s">
        <v>183</v>
      </c>
      <c r="J686" s="0" t="n">
        <v>-270</v>
      </c>
      <c r="L686" s="0" t="str">
        <f aca="false">IF(H686="Personal","Personal","Operating")</f>
        <v>Operating</v>
      </c>
    </row>
    <row r="687" customFormat="false" ht="12.75" hidden="false" customHeight="false" outlineLevel="0" collapsed="false">
      <c r="A687" s="0" t="n">
        <v>35599</v>
      </c>
      <c r="B687" s="44" t="n">
        <v>36812</v>
      </c>
      <c r="C687" s="0" t="s">
        <v>13</v>
      </c>
      <c r="D687" s="0" t="n">
        <v>2000</v>
      </c>
      <c r="E687" s="0" t="n">
        <v>1500</v>
      </c>
      <c r="F687" s="0" t="s">
        <v>293</v>
      </c>
      <c r="G687" s="0" t="s">
        <v>542</v>
      </c>
      <c r="H687" s="0" t="s">
        <v>18</v>
      </c>
      <c r="I687" s="0" t="s">
        <v>156</v>
      </c>
      <c r="J687" s="0" t="n">
        <v>-260</v>
      </c>
      <c r="L687" s="0" t="str">
        <f aca="false">IF(H687="Personal","Personal","Operating")</f>
        <v>Operating</v>
      </c>
    </row>
    <row r="688" customFormat="false" ht="12.75" hidden="false" customHeight="false" outlineLevel="0" collapsed="false">
      <c r="A688" s="0" t="n">
        <v>35599</v>
      </c>
      <c r="B688" s="44" t="n">
        <v>36817</v>
      </c>
      <c r="C688" s="0" t="s">
        <v>13</v>
      </c>
      <c r="D688" s="0" t="n">
        <v>2000</v>
      </c>
      <c r="E688" s="0" t="n">
        <v>1501</v>
      </c>
      <c r="F688" s="0" t="s">
        <v>543</v>
      </c>
      <c r="G688" s="0" t="s">
        <v>544</v>
      </c>
      <c r="H688" s="0" t="s">
        <v>17</v>
      </c>
      <c r="I688" s="0" t="s">
        <v>138</v>
      </c>
      <c r="J688" s="0" t="n">
        <v>-130</v>
      </c>
      <c r="L688" s="0" t="str">
        <f aca="false">IF(H688="Personal","Personal","Operating")</f>
        <v>Operating</v>
      </c>
    </row>
    <row r="689" customFormat="false" ht="12.75" hidden="false" customHeight="false" outlineLevel="0" collapsed="false">
      <c r="A689" s="0" t="n">
        <v>35599</v>
      </c>
      <c r="B689" s="44" t="n">
        <v>36816</v>
      </c>
      <c r="C689" s="0" t="s">
        <v>13</v>
      </c>
      <c r="D689" s="0" t="n">
        <v>2000</v>
      </c>
      <c r="E689" s="0" t="n">
        <v>1502</v>
      </c>
      <c r="F689" s="0" t="s">
        <v>277</v>
      </c>
      <c r="G689" s="0" t="s">
        <v>545</v>
      </c>
      <c r="H689" s="0" t="s">
        <v>19</v>
      </c>
      <c r="I689" s="0" t="s">
        <v>279</v>
      </c>
      <c r="J689" s="0" t="n">
        <v>-170</v>
      </c>
      <c r="L689" s="0" t="str">
        <f aca="false">IF(H689="Personal","Personal","Operating")</f>
        <v>Operating</v>
      </c>
    </row>
    <row r="690" customFormat="false" ht="12.75" hidden="false" customHeight="false" outlineLevel="0" collapsed="false">
      <c r="A690" s="0" t="n">
        <v>35599</v>
      </c>
      <c r="B690" s="44" t="n">
        <v>36819</v>
      </c>
      <c r="C690" s="0" t="s">
        <v>13</v>
      </c>
      <c r="D690" s="0" t="n">
        <v>2000</v>
      </c>
      <c r="E690" s="0" t="n">
        <v>1503</v>
      </c>
      <c r="F690" s="0" t="s">
        <v>286</v>
      </c>
      <c r="H690" s="0" t="s">
        <v>20</v>
      </c>
      <c r="I690" s="0" t="s">
        <v>287</v>
      </c>
      <c r="J690" s="0" t="n">
        <v>-47</v>
      </c>
      <c r="L690" s="0" t="str">
        <f aca="false">IF(H690="Personal","Personal","Operating")</f>
        <v>Operating</v>
      </c>
    </row>
    <row r="691" customFormat="false" ht="12.75" hidden="false" customHeight="false" outlineLevel="0" collapsed="false">
      <c r="A691" s="0" t="n">
        <v>35599</v>
      </c>
      <c r="B691" s="44" t="n">
        <v>36819</v>
      </c>
      <c r="C691" s="0" t="s">
        <v>13</v>
      </c>
      <c r="D691" s="0" t="n">
        <v>2000</v>
      </c>
      <c r="E691" s="0" t="n">
        <v>1505</v>
      </c>
      <c r="F691" s="0" t="s">
        <v>293</v>
      </c>
      <c r="G691" s="0" t="s">
        <v>546</v>
      </c>
      <c r="H691" s="0" t="s">
        <v>18</v>
      </c>
      <c r="I691" s="0" t="s">
        <v>156</v>
      </c>
      <c r="J691" s="0" t="n">
        <v>-260</v>
      </c>
      <c r="L691" s="0" t="str">
        <f aca="false">IF(H691="Personal","Personal","Operating")</f>
        <v>Operating</v>
      </c>
    </row>
    <row r="692" customFormat="false" ht="12.75" hidden="false" customHeight="false" outlineLevel="0" collapsed="false">
      <c r="A692" s="0" t="n">
        <v>35599</v>
      </c>
      <c r="B692" s="44" t="n">
        <v>36819</v>
      </c>
      <c r="C692" s="0" t="s">
        <v>13</v>
      </c>
      <c r="D692" s="0" t="n">
        <v>2000</v>
      </c>
      <c r="E692" s="0" t="n">
        <v>1506</v>
      </c>
      <c r="F692" s="0" t="s">
        <v>182</v>
      </c>
      <c r="G692" s="0" t="s">
        <v>546</v>
      </c>
      <c r="H692" s="0" t="s">
        <v>18</v>
      </c>
      <c r="I692" s="0" t="s">
        <v>183</v>
      </c>
      <c r="J692" s="0" t="n">
        <v>-270</v>
      </c>
      <c r="L692" s="0" t="str">
        <f aca="false">IF(H692="Personal","Personal","Operating")</f>
        <v>Operating</v>
      </c>
    </row>
    <row r="693" customFormat="false" ht="12.75" hidden="false" customHeight="false" outlineLevel="0" collapsed="false">
      <c r="A693" s="0" t="n">
        <v>35599</v>
      </c>
      <c r="B693" s="44" t="n">
        <v>36829</v>
      </c>
      <c r="C693" s="0" t="s">
        <v>13</v>
      </c>
      <c r="D693" s="0" t="n">
        <v>2000</v>
      </c>
      <c r="E693" s="0" t="n">
        <v>1507</v>
      </c>
      <c r="F693" s="0" t="s">
        <v>249</v>
      </c>
      <c r="H693" s="0" t="s">
        <v>19</v>
      </c>
      <c r="I693" s="0" t="s">
        <v>250</v>
      </c>
      <c r="J693" s="0" t="n">
        <v>-42.86</v>
      </c>
      <c r="L693" s="0" t="str">
        <f aca="false">IF(H693="Personal","Personal","Operating")</f>
        <v>Operating</v>
      </c>
    </row>
    <row r="694" customFormat="false" ht="12.75" hidden="false" customHeight="false" outlineLevel="0" collapsed="false">
      <c r="A694" s="0" t="n">
        <v>35599</v>
      </c>
      <c r="B694" s="44" t="n">
        <v>36824</v>
      </c>
      <c r="C694" s="0" t="s">
        <v>13</v>
      </c>
      <c r="D694" s="0" t="n">
        <v>2000</v>
      </c>
      <c r="E694" s="0" t="n">
        <v>1508</v>
      </c>
      <c r="F694" s="0" t="s">
        <v>547</v>
      </c>
      <c r="G694" s="0" t="s">
        <v>548</v>
      </c>
      <c r="H694" s="0" t="s">
        <v>19</v>
      </c>
      <c r="I694" s="0" t="s">
        <v>126</v>
      </c>
      <c r="J694" s="0" t="n">
        <v>-130</v>
      </c>
      <c r="L694" s="0" t="str">
        <f aca="false">IF(H694="Personal","Personal","Operating")</f>
        <v>Operating</v>
      </c>
    </row>
    <row r="695" customFormat="false" ht="12.75" hidden="false" customHeight="false" outlineLevel="0" collapsed="false">
      <c r="A695" s="0" t="n">
        <v>35599</v>
      </c>
      <c r="B695" s="44" t="n">
        <v>36826</v>
      </c>
      <c r="C695" s="0" t="s">
        <v>13</v>
      </c>
      <c r="D695" s="0" t="n">
        <v>2000</v>
      </c>
      <c r="E695" s="0" t="n">
        <v>1509</v>
      </c>
      <c r="F695" s="0" t="s">
        <v>182</v>
      </c>
      <c r="G695" s="0" t="s">
        <v>549</v>
      </c>
      <c r="H695" s="0" t="s">
        <v>18</v>
      </c>
      <c r="I695" s="0" t="s">
        <v>183</v>
      </c>
      <c r="J695" s="0" t="n">
        <v>-270</v>
      </c>
      <c r="L695" s="0" t="str">
        <f aca="false">IF(H695="Personal","Personal","Operating")</f>
        <v>Operating</v>
      </c>
    </row>
    <row r="696" customFormat="false" ht="12.75" hidden="false" customHeight="false" outlineLevel="0" collapsed="false">
      <c r="A696" s="0" t="n">
        <v>35599</v>
      </c>
      <c r="B696" s="44" t="n">
        <v>36826</v>
      </c>
      <c r="C696" s="0" t="s">
        <v>13</v>
      </c>
      <c r="D696" s="0" t="n">
        <v>2000</v>
      </c>
      <c r="E696" s="0" t="n">
        <v>1510</v>
      </c>
      <c r="F696" s="0" t="s">
        <v>293</v>
      </c>
      <c r="G696" s="0" t="s">
        <v>549</v>
      </c>
      <c r="H696" s="0" t="s">
        <v>18</v>
      </c>
      <c r="I696" s="0" t="s">
        <v>156</v>
      </c>
      <c r="J696" s="0" t="n">
        <v>-260</v>
      </c>
      <c r="L696" s="0" t="str">
        <f aca="false">IF(H696="Personal","Personal","Operating")</f>
        <v>Operating</v>
      </c>
    </row>
    <row r="697" customFormat="false" ht="12.75" hidden="false" customHeight="false" outlineLevel="0" collapsed="false">
      <c r="A697" s="0" t="n">
        <v>35599</v>
      </c>
      <c r="B697" s="44" t="n">
        <v>36829</v>
      </c>
      <c r="C697" s="0" t="s">
        <v>13</v>
      </c>
      <c r="D697" s="0" t="n">
        <v>2000</v>
      </c>
      <c r="E697" s="0" t="n">
        <v>1511</v>
      </c>
      <c r="F697" s="0" t="s">
        <v>368</v>
      </c>
      <c r="G697" s="0" t="s">
        <v>550</v>
      </c>
      <c r="H697" s="26" t="s">
        <v>20</v>
      </c>
      <c r="I697" s="0" t="s">
        <v>370</v>
      </c>
      <c r="J697" s="0" t="n">
        <v>-105</v>
      </c>
      <c r="L697" s="0" t="str">
        <f aca="false">IF(H697="Personal","Personal","Operating")</f>
        <v>Operating</v>
      </c>
    </row>
    <row r="698" customFormat="false" ht="12.75" hidden="false" customHeight="false" outlineLevel="0" collapsed="false">
      <c r="A698" s="0" t="n">
        <v>38385</v>
      </c>
      <c r="B698" s="44" t="n">
        <v>36801</v>
      </c>
      <c r="C698" s="0" t="s">
        <v>13</v>
      </c>
      <c r="D698" s="0" t="n">
        <v>2000</v>
      </c>
      <c r="F698" s="0" t="s">
        <v>437</v>
      </c>
      <c r="G698" s="0" t="s">
        <v>551</v>
      </c>
      <c r="H698" s="0" t="s">
        <v>19</v>
      </c>
      <c r="I698" s="0" t="s">
        <v>256</v>
      </c>
      <c r="J698" s="0" t="n">
        <v>-119.11</v>
      </c>
      <c r="K698" s="0" t="s">
        <v>522</v>
      </c>
      <c r="L698" s="0" t="s">
        <v>208</v>
      </c>
      <c r="M698" s="0" t="s">
        <v>315</v>
      </c>
    </row>
    <row r="699" customFormat="false" ht="12.75" hidden="false" customHeight="false" outlineLevel="0" collapsed="false">
      <c r="A699" s="0" t="n">
        <v>38385</v>
      </c>
      <c r="B699" s="44" t="n">
        <v>36803</v>
      </c>
      <c r="C699" s="0" t="s">
        <v>13</v>
      </c>
      <c r="D699" s="0" t="n">
        <v>2000</v>
      </c>
      <c r="F699" s="0" t="s">
        <v>151</v>
      </c>
      <c r="H699" s="0" t="s">
        <v>19</v>
      </c>
      <c r="J699" s="0" t="n">
        <v>-223.28</v>
      </c>
      <c r="L699" s="0" t="s">
        <v>208</v>
      </c>
    </row>
    <row r="700" customFormat="false" ht="12.75" hidden="false" customHeight="false" outlineLevel="0" collapsed="false">
      <c r="A700" s="0" t="n">
        <v>38385</v>
      </c>
      <c r="B700" s="44" t="n">
        <v>36804</v>
      </c>
      <c r="C700" s="0" t="s">
        <v>13</v>
      </c>
      <c r="D700" s="0" t="n">
        <v>2000</v>
      </c>
      <c r="F700" s="0" t="s">
        <v>552</v>
      </c>
      <c r="H700" s="0" t="s">
        <v>127</v>
      </c>
      <c r="I700" s="0" t="s">
        <v>150</v>
      </c>
      <c r="J700" s="0" t="n">
        <v>-30</v>
      </c>
      <c r="L700" s="0" t="str">
        <f aca="false">IF(H700="Personal","Personal","Operating")</f>
        <v>Personal</v>
      </c>
    </row>
    <row r="701" customFormat="false" ht="12.75" hidden="false" customHeight="false" outlineLevel="0" collapsed="false">
      <c r="A701" s="0" t="n">
        <v>38385</v>
      </c>
      <c r="B701" s="44" t="n">
        <v>36805</v>
      </c>
      <c r="C701" s="0" t="s">
        <v>13</v>
      </c>
      <c r="D701" s="0" t="n">
        <v>2000</v>
      </c>
      <c r="F701" s="0" t="s">
        <v>437</v>
      </c>
      <c r="H701" s="0" t="s">
        <v>19</v>
      </c>
      <c r="J701" s="0" t="n">
        <v>-40.51</v>
      </c>
      <c r="L701" s="0" t="str">
        <f aca="false">IF(H701="Personal","Personal","Operating")</f>
        <v>Operating</v>
      </c>
    </row>
    <row r="702" customFormat="false" ht="12.75" hidden="false" customHeight="false" outlineLevel="0" collapsed="false">
      <c r="A702" s="0" t="n">
        <v>38385</v>
      </c>
      <c r="B702" s="44" t="n">
        <v>36809</v>
      </c>
      <c r="C702" s="0" t="s">
        <v>13</v>
      </c>
      <c r="D702" s="0" t="n">
        <v>2000</v>
      </c>
      <c r="F702" s="0" t="s">
        <v>437</v>
      </c>
      <c r="H702" s="0" t="s">
        <v>19</v>
      </c>
      <c r="J702" s="0" t="n">
        <v>-231.78</v>
      </c>
      <c r="L702" s="0" t="s">
        <v>208</v>
      </c>
    </row>
    <row r="703" customFormat="false" ht="12.75" hidden="false" customHeight="false" outlineLevel="0" collapsed="false">
      <c r="A703" s="0" t="n">
        <v>38385</v>
      </c>
      <c r="B703" s="44" t="n">
        <v>36809</v>
      </c>
      <c r="C703" s="0" t="s">
        <v>13</v>
      </c>
      <c r="D703" s="0" t="n">
        <v>2000</v>
      </c>
      <c r="F703" s="0" t="s">
        <v>437</v>
      </c>
      <c r="H703" s="0" t="s">
        <v>19</v>
      </c>
      <c r="J703" s="0" t="n">
        <v>-27.7</v>
      </c>
      <c r="L703" s="0" t="str">
        <f aca="false">IF(H703="Personal","Personal","Operating")</f>
        <v>Operating</v>
      </c>
    </row>
    <row r="704" customFormat="false" ht="12.75" hidden="false" customHeight="false" outlineLevel="0" collapsed="false">
      <c r="A704" s="0" t="n">
        <v>38385</v>
      </c>
      <c r="B704" s="44" t="n">
        <v>36811</v>
      </c>
      <c r="C704" s="0" t="s">
        <v>13</v>
      </c>
      <c r="D704" s="0" t="n">
        <v>2000</v>
      </c>
      <c r="F704" s="0" t="s">
        <v>437</v>
      </c>
      <c r="H704" s="0" t="s">
        <v>19</v>
      </c>
      <c r="J704" s="0" t="n">
        <v>-126.74</v>
      </c>
      <c r="L704" s="0" t="str">
        <f aca="false">IF(H704="Personal","Personal","Operating")</f>
        <v>Operating</v>
      </c>
    </row>
    <row r="705" customFormat="false" ht="12.75" hidden="false" customHeight="false" outlineLevel="0" collapsed="false">
      <c r="A705" s="0" t="n">
        <v>38385</v>
      </c>
      <c r="B705" s="44" t="n">
        <v>36811</v>
      </c>
      <c r="C705" s="0" t="s">
        <v>13</v>
      </c>
      <c r="D705" s="0" t="n">
        <v>2000</v>
      </c>
      <c r="F705" s="0" t="s">
        <v>553</v>
      </c>
      <c r="H705" s="0" t="s">
        <v>19</v>
      </c>
      <c r="J705" s="0" t="n">
        <v>-91.75</v>
      </c>
      <c r="L705" s="0" t="str">
        <f aca="false">IF(H705="Personal","Personal","Operating")</f>
        <v>Operating</v>
      </c>
    </row>
    <row r="706" customFormat="false" ht="12.75" hidden="false" customHeight="false" outlineLevel="0" collapsed="false">
      <c r="A706" s="0" t="n">
        <v>38385</v>
      </c>
      <c r="B706" s="44" t="n">
        <v>36812</v>
      </c>
      <c r="C706" s="0" t="s">
        <v>13</v>
      </c>
      <c r="D706" s="0" t="n">
        <v>2000</v>
      </c>
      <c r="F706" s="0" t="s">
        <v>552</v>
      </c>
      <c r="H706" s="0" t="s">
        <v>127</v>
      </c>
      <c r="I706" s="0" t="s">
        <v>150</v>
      </c>
      <c r="J706" s="0" t="n">
        <v>-23.2</v>
      </c>
      <c r="L706" s="0" t="str">
        <f aca="false">IF(H706="Personal","Personal","Operating")</f>
        <v>Personal</v>
      </c>
    </row>
    <row r="707" customFormat="false" ht="12.75" hidden="false" customHeight="false" outlineLevel="0" collapsed="false">
      <c r="A707" s="0" t="n">
        <v>38385</v>
      </c>
      <c r="B707" s="44" t="n">
        <v>36815</v>
      </c>
      <c r="C707" s="0" t="s">
        <v>13</v>
      </c>
      <c r="D707" s="0" t="n">
        <v>2000</v>
      </c>
      <c r="F707" s="0" t="s">
        <v>437</v>
      </c>
      <c r="H707" s="0" t="s">
        <v>19</v>
      </c>
      <c r="J707" s="0" t="n">
        <v>-19.58</v>
      </c>
      <c r="L707" s="0" t="str">
        <f aca="false">IF(H707="Personal","Personal","Operating")</f>
        <v>Operating</v>
      </c>
    </row>
    <row r="708" customFormat="false" ht="12.75" hidden="false" customHeight="false" outlineLevel="0" collapsed="false">
      <c r="A708" s="0" t="n">
        <v>38385</v>
      </c>
      <c r="B708" s="44" t="n">
        <v>36815</v>
      </c>
      <c r="C708" s="0" t="s">
        <v>13</v>
      </c>
      <c r="D708" s="0" t="n">
        <v>2000</v>
      </c>
      <c r="F708" s="0" t="s">
        <v>437</v>
      </c>
      <c r="H708" s="0" t="s">
        <v>19</v>
      </c>
      <c r="J708" s="0" t="n">
        <v>-10.01</v>
      </c>
      <c r="L708" s="0" t="str">
        <f aca="false">IF(H708="Personal","Personal","Operating")</f>
        <v>Operating</v>
      </c>
    </row>
    <row r="709" customFormat="false" ht="12.75" hidden="false" customHeight="false" outlineLevel="0" collapsed="false">
      <c r="A709" s="0" t="n">
        <v>38385</v>
      </c>
      <c r="B709" s="44" t="n">
        <v>36816</v>
      </c>
      <c r="C709" s="0" t="s">
        <v>13</v>
      </c>
      <c r="D709" s="0" t="n">
        <v>2000</v>
      </c>
      <c r="F709" s="0" t="s">
        <v>262</v>
      </c>
      <c r="H709" s="0" t="s">
        <v>19</v>
      </c>
      <c r="J709" s="0" t="n">
        <v>-14.35</v>
      </c>
      <c r="L709" s="0" t="str">
        <f aca="false">IF(H709="Personal","Personal","Operating")</f>
        <v>Operating</v>
      </c>
    </row>
    <row r="710" customFormat="false" ht="12.75" hidden="false" customHeight="false" outlineLevel="0" collapsed="false">
      <c r="A710" s="0" t="n">
        <v>38385</v>
      </c>
      <c r="B710" s="44" t="n">
        <v>36826</v>
      </c>
      <c r="C710" s="0" t="s">
        <v>13</v>
      </c>
      <c r="D710" s="0" t="n">
        <v>2000</v>
      </c>
      <c r="F710" s="0" t="s">
        <v>191</v>
      </c>
      <c r="H710" s="0" t="s">
        <v>126</v>
      </c>
      <c r="I710" s="0" t="s">
        <v>193</v>
      </c>
      <c r="J710" s="47" t="n">
        <v>10000</v>
      </c>
      <c r="L710" s="0" t="s">
        <v>128</v>
      </c>
    </row>
    <row r="711" customFormat="false" ht="12.75" hidden="false" customHeight="false" outlineLevel="0" collapsed="false">
      <c r="A711" s="0" t="n">
        <v>38385</v>
      </c>
      <c r="B711" s="44" t="n">
        <v>36817</v>
      </c>
      <c r="C711" s="0" t="s">
        <v>13</v>
      </c>
      <c r="D711" s="0" t="n">
        <v>2000</v>
      </c>
      <c r="F711" s="0" t="s">
        <v>437</v>
      </c>
      <c r="H711" s="0" t="s">
        <v>19</v>
      </c>
      <c r="J711" s="0" t="n">
        <v>-24.92</v>
      </c>
      <c r="L711" s="0" t="str">
        <f aca="false">IF(H711="Personal","Personal","Operating")</f>
        <v>Operating</v>
      </c>
    </row>
    <row r="712" customFormat="false" ht="12.75" hidden="false" customHeight="false" outlineLevel="0" collapsed="false">
      <c r="A712" s="0" t="n">
        <v>38385</v>
      </c>
      <c r="B712" s="44" t="n">
        <v>36818</v>
      </c>
      <c r="C712" s="0" t="s">
        <v>13</v>
      </c>
      <c r="D712" s="0" t="n">
        <v>2000</v>
      </c>
      <c r="F712" s="0" t="s">
        <v>462</v>
      </c>
      <c r="H712" s="0" t="s">
        <v>127</v>
      </c>
      <c r="I712" s="0" t="s">
        <v>150</v>
      </c>
      <c r="J712" s="0" t="n">
        <v>-30</v>
      </c>
      <c r="L712" s="0" t="str">
        <f aca="false">IF(H712="Personal","Personal","Operating")</f>
        <v>Personal</v>
      </c>
    </row>
    <row r="713" customFormat="false" ht="12.75" hidden="false" customHeight="false" outlineLevel="0" collapsed="false">
      <c r="A713" s="0" t="n">
        <v>38385</v>
      </c>
      <c r="B713" s="44" t="n">
        <v>36822</v>
      </c>
      <c r="C713" s="0" t="s">
        <v>13</v>
      </c>
      <c r="D713" s="0" t="n">
        <v>2000</v>
      </c>
      <c r="F713" s="0" t="s">
        <v>437</v>
      </c>
      <c r="G713" s="0" t="s">
        <v>554</v>
      </c>
      <c r="H713" s="0" t="s">
        <v>19</v>
      </c>
      <c r="J713" s="0" t="n">
        <v>61.85</v>
      </c>
      <c r="L713" s="0" t="str">
        <f aca="false">IF(H713="Personal","Personal","Operating")</f>
        <v>Operating</v>
      </c>
    </row>
    <row r="714" customFormat="false" ht="12.75" hidden="false" customHeight="false" outlineLevel="0" collapsed="false">
      <c r="A714" s="0" t="n">
        <v>38385</v>
      </c>
      <c r="B714" s="44" t="n">
        <v>36822</v>
      </c>
      <c r="C714" s="0" t="s">
        <v>13</v>
      </c>
      <c r="D714" s="0" t="n">
        <v>2000</v>
      </c>
      <c r="F714" s="0" t="s">
        <v>437</v>
      </c>
      <c r="H714" s="0" t="s">
        <v>19</v>
      </c>
      <c r="J714" s="0" t="n">
        <v>-16.6</v>
      </c>
      <c r="L714" s="0" t="str">
        <f aca="false">IF(H714="Personal","Personal","Operating")</f>
        <v>Operating</v>
      </c>
    </row>
    <row r="715" customFormat="false" ht="12.75" hidden="false" customHeight="false" outlineLevel="0" collapsed="false">
      <c r="A715" s="0" t="n">
        <v>38385</v>
      </c>
      <c r="B715" s="44" t="n">
        <v>36823</v>
      </c>
      <c r="C715" s="0" t="s">
        <v>13</v>
      </c>
      <c r="D715" s="0" t="n">
        <v>2000</v>
      </c>
      <c r="F715" s="0" t="s">
        <v>437</v>
      </c>
      <c r="H715" s="0" t="s">
        <v>19</v>
      </c>
      <c r="J715" s="0" t="n">
        <v>-53.35</v>
      </c>
      <c r="L715" s="0" t="str">
        <f aca="false">IF(H715="Personal","Personal","Operating")</f>
        <v>Operating</v>
      </c>
    </row>
    <row r="716" customFormat="false" ht="12.75" hidden="false" customHeight="false" outlineLevel="0" collapsed="false">
      <c r="A716" s="0" t="n">
        <v>38385</v>
      </c>
      <c r="B716" s="44" t="n">
        <v>36823</v>
      </c>
      <c r="C716" s="0" t="s">
        <v>13</v>
      </c>
      <c r="D716" s="0" t="n">
        <v>2000</v>
      </c>
      <c r="F716" s="0" t="s">
        <v>555</v>
      </c>
      <c r="H716" s="0" t="s">
        <v>19</v>
      </c>
      <c r="I716" s="0" t="s">
        <v>170</v>
      </c>
      <c r="J716" s="0" t="n">
        <v>-21.64</v>
      </c>
      <c r="L716" s="0" t="str">
        <f aca="false">IF(H716="Personal","Personal","Operating")</f>
        <v>Operating</v>
      </c>
    </row>
    <row r="717" customFormat="false" ht="12.75" hidden="false" customHeight="false" outlineLevel="0" collapsed="false">
      <c r="A717" s="0" t="n">
        <v>38385</v>
      </c>
      <c r="B717" s="44" t="n">
        <v>36825</v>
      </c>
      <c r="C717" s="0" t="s">
        <v>13</v>
      </c>
      <c r="D717" s="0" t="n">
        <v>2000</v>
      </c>
      <c r="F717" s="0" t="s">
        <v>437</v>
      </c>
      <c r="H717" s="0" t="s">
        <v>19</v>
      </c>
      <c r="J717" s="0" t="n">
        <v>-20.22</v>
      </c>
      <c r="L717" s="0" t="str">
        <f aca="false">IF(H717="Personal","Personal","Operating")</f>
        <v>Operating</v>
      </c>
    </row>
    <row r="718" customFormat="false" ht="12.75" hidden="false" customHeight="false" outlineLevel="0" collapsed="false">
      <c r="A718" s="0" t="n">
        <v>38385</v>
      </c>
      <c r="B718" s="44" t="n">
        <v>36826</v>
      </c>
      <c r="C718" s="0" t="s">
        <v>13</v>
      </c>
      <c r="D718" s="0" t="n">
        <v>2000</v>
      </c>
      <c r="F718" s="0" t="s">
        <v>437</v>
      </c>
      <c r="H718" s="0" t="s">
        <v>19</v>
      </c>
      <c r="J718" s="0" t="n">
        <v>-16</v>
      </c>
      <c r="L718" s="0" t="str">
        <f aca="false">IF(H718="Personal","Personal","Operating")</f>
        <v>Operating</v>
      </c>
    </row>
    <row r="719" customFormat="false" ht="12.75" hidden="false" customHeight="false" outlineLevel="0" collapsed="false">
      <c r="A719" s="0" t="n">
        <v>38385</v>
      </c>
      <c r="B719" s="44" t="n">
        <v>36829</v>
      </c>
      <c r="C719" s="0" t="s">
        <v>13</v>
      </c>
      <c r="D719" s="0" t="n">
        <v>2000</v>
      </c>
      <c r="F719" s="0" t="s">
        <v>437</v>
      </c>
      <c r="H719" s="0" t="s">
        <v>19</v>
      </c>
      <c r="J719" s="0" t="n">
        <v>-43.3</v>
      </c>
      <c r="L719" s="0" t="str">
        <f aca="false">IF(H719="Personal","Personal","Operating")</f>
        <v>Operating</v>
      </c>
    </row>
    <row r="720" customFormat="false" ht="12.75" hidden="false" customHeight="false" outlineLevel="0" collapsed="false">
      <c r="A720" s="0" t="n">
        <v>38385</v>
      </c>
      <c r="B720" s="44" t="n">
        <v>36829</v>
      </c>
      <c r="C720" s="0" t="s">
        <v>13</v>
      </c>
      <c r="D720" s="0" t="n">
        <v>2000</v>
      </c>
      <c r="F720" s="0" t="s">
        <v>437</v>
      </c>
      <c r="H720" s="0" t="s">
        <v>19</v>
      </c>
      <c r="J720" s="0" t="n">
        <v>-18.61</v>
      </c>
      <c r="L720" s="0" t="str">
        <f aca="false">IF(H720="Personal","Personal","Operating")</f>
        <v>Operating</v>
      </c>
    </row>
    <row r="721" customFormat="false" ht="12.75" hidden="false" customHeight="false" outlineLevel="0" collapsed="false">
      <c r="A721" s="0" t="n">
        <v>38385</v>
      </c>
      <c r="B721" s="44" t="n">
        <v>36830</v>
      </c>
      <c r="C721" s="0" t="s">
        <v>13</v>
      </c>
      <c r="D721" s="0" t="n">
        <v>2000</v>
      </c>
      <c r="F721" s="0" t="s">
        <v>151</v>
      </c>
      <c r="H721" s="0" t="s">
        <v>19</v>
      </c>
      <c r="J721" s="0" t="n">
        <v>-261.37</v>
      </c>
      <c r="L721" s="0" t="s">
        <v>208</v>
      </c>
    </row>
    <row r="722" customFormat="false" ht="12.75" hidden="false" customHeight="false" outlineLevel="0" collapsed="false">
      <c r="A722" s="0" t="n">
        <v>38385</v>
      </c>
      <c r="B722" s="44" t="n">
        <v>36830</v>
      </c>
      <c r="C722" s="0" t="s">
        <v>13</v>
      </c>
      <c r="D722" s="0" t="n">
        <v>2000</v>
      </c>
      <c r="F722" s="0" t="s">
        <v>462</v>
      </c>
      <c r="H722" s="0" t="s">
        <v>127</v>
      </c>
      <c r="I722" s="0" t="s">
        <v>150</v>
      </c>
      <c r="J722" s="0" t="n">
        <v>-20</v>
      </c>
      <c r="L722" s="0" t="str">
        <f aca="false">IF(H722="Personal","Personal","Operating")</f>
        <v>Personal</v>
      </c>
    </row>
    <row r="723" customFormat="false" ht="12.75" hidden="false" customHeight="false" outlineLevel="0" collapsed="false">
      <c r="A723" s="0" t="n">
        <v>38385</v>
      </c>
      <c r="B723" s="44" t="n">
        <v>36830</v>
      </c>
      <c r="C723" s="0" t="s">
        <v>13</v>
      </c>
      <c r="D723" s="0" t="n">
        <v>2000</v>
      </c>
      <c r="F723" s="0" t="s">
        <v>446</v>
      </c>
      <c r="H723" s="0" t="s">
        <v>127</v>
      </c>
      <c r="I723" s="0" t="s">
        <v>150</v>
      </c>
      <c r="J723" s="0" t="n">
        <v>-7.9</v>
      </c>
      <c r="L723" s="0" t="str">
        <f aca="false">IF(H723="Personal","Personal","Operating")</f>
        <v>Personal</v>
      </c>
    </row>
    <row r="724" customFormat="false" ht="12.75" hidden="false" customHeight="false" outlineLevel="0" collapsed="false">
      <c r="A724" s="0" t="n">
        <v>38385</v>
      </c>
      <c r="B724" s="44" t="n">
        <v>36817</v>
      </c>
      <c r="C724" s="0" t="s">
        <v>13</v>
      </c>
      <c r="D724" s="0" t="n">
        <v>2000</v>
      </c>
      <c r="E724" s="0" t="n">
        <v>1178</v>
      </c>
      <c r="F724" s="0" t="s">
        <v>455</v>
      </c>
      <c r="G724" s="0" t="s">
        <v>474</v>
      </c>
      <c r="H724" s="0" t="s">
        <v>127</v>
      </c>
      <c r="I724" s="0" t="s">
        <v>456</v>
      </c>
      <c r="J724" s="0" t="n">
        <v>-792.28</v>
      </c>
      <c r="L724" s="0" t="str">
        <f aca="false">IF(H724="Personal","Personal","Operating")</f>
        <v>Personal</v>
      </c>
    </row>
    <row r="725" customFormat="false" ht="12.75" hidden="false" customHeight="false" outlineLevel="0" collapsed="false">
      <c r="A725" s="0" t="n">
        <v>38385</v>
      </c>
      <c r="B725" s="44" t="n">
        <v>36798</v>
      </c>
      <c r="C725" s="0" t="s">
        <v>13</v>
      </c>
      <c r="D725" s="0" t="n">
        <v>2000</v>
      </c>
      <c r="E725" s="0" t="n">
        <v>1186</v>
      </c>
      <c r="F725" s="0" t="s">
        <v>556</v>
      </c>
      <c r="G725" s="0" t="s">
        <v>557</v>
      </c>
      <c r="H725" s="0" t="s">
        <v>127</v>
      </c>
      <c r="I725" s="0" t="s">
        <v>126</v>
      </c>
      <c r="J725" s="46" t="n">
        <v>-50</v>
      </c>
      <c r="L725" s="0" t="str">
        <f aca="false">IF(H725="Personal","Personal","Operating")</f>
        <v>Personal</v>
      </c>
    </row>
    <row r="726" customFormat="false" ht="12.75" hidden="false" customHeight="false" outlineLevel="0" collapsed="false">
      <c r="A726" s="0" t="n">
        <v>38385</v>
      </c>
      <c r="B726" s="44" t="n">
        <v>36801</v>
      </c>
      <c r="C726" s="0" t="s">
        <v>13</v>
      </c>
      <c r="D726" s="0" t="n">
        <v>2000</v>
      </c>
      <c r="E726" s="0" t="n">
        <v>1187</v>
      </c>
      <c r="F726" s="0" t="s">
        <v>151</v>
      </c>
      <c r="H726" s="0" t="s">
        <v>19</v>
      </c>
      <c r="J726" s="0" t="n">
        <v>-871.45</v>
      </c>
      <c r="L726" s="0" t="s">
        <v>208</v>
      </c>
    </row>
    <row r="727" customFormat="false" ht="12.75" hidden="false" customHeight="false" outlineLevel="0" collapsed="false">
      <c r="A727" s="0" t="n">
        <v>38385</v>
      </c>
      <c r="B727" s="44" t="n">
        <v>36809</v>
      </c>
      <c r="C727" s="0" t="s">
        <v>13</v>
      </c>
      <c r="D727" s="0" t="n">
        <v>2000</v>
      </c>
      <c r="E727" s="0" t="n">
        <v>1188</v>
      </c>
      <c r="F727" s="0" t="s">
        <v>428</v>
      </c>
      <c r="H727" s="0" t="s">
        <v>128</v>
      </c>
      <c r="I727" s="0" t="s">
        <v>429</v>
      </c>
      <c r="J727" s="0" t="n">
        <v>-3941.3</v>
      </c>
      <c r="L727" s="0" t="s">
        <v>128</v>
      </c>
    </row>
    <row r="728" customFormat="false" ht="12.75" hidden="false" customHeight="false" outlineLevel="0" collapsed="false">
      <c r="A728" s="0" t="n">
        <v>38385</v>
      </c>
      <c r="B728" s="44" t="n">
        <v>36805</v>
      </c>
      <c r="C728" s="0" t="s">
        <v>13</v>
      </c>
      <c r="D728" s="0" t="n">
        <v>2000</v>
      </c>
      <c r="E728" s="0" t="n">
        <v>1189</v>
      </c>
      <c r="F728" s="0" t="s">
        <v>430</v>
      </c>
      <c r="H728" s="0" t="s">
        <v>127</v>
      </c>
      <c r="I728" s="0" t="s">
        <v>431</v>
      </c>
      <c r="J728" s="0" t="n">
        <v>-496.58</v>
      </c>
      <c r="L728" s="0" t="str">
        <f aca="false">IF(H728="Personal","Personal","Operating")</f>
        <v>Personal</v>
      </c>
    </row>
    <row r="729" customFormat="false" ht="12.75" hidden="false" customHeight="false" outlineLevel="0" collapsed="false">
      <c r="A729" s="0" t="n">
        <v>38385</v>
      </c>
      <c r="B729" s="44" t="n">
        <v>36787</v>
      </c>
      <c r="C729" s="0" t="s">
        <v>13</v>
      </c>
      <c r="D729" s="0" t="n">
        <v>2000</v>
      </c>
      <c r="E729" s="0" t="n">
        <v>1190</v>
      </c>
      <c r="F729" s="0" t="s">
        <v>558</v>
      </c>
      <c r="G729" s="0" t="s">
        <v>559</v>
      </c>
      <c r="H729" s="0" t="s">
        <v>127</v>
      </c>
      <c r="I729" s="0" t="s">
        <v>126</v>
      </c>
      <c r="J729" s="46" t="n">
        <v>-1000</v>
      </c>
      <c r="L729" s="0" t="str">
        <f aca="false">IF(H729="Personal","Personal","Operating")</f>
        <v>Personal</v>
      </c>
    </row>
    <row r="730" customFormat="false" ht="12.75" hidden="false" customHeight="false" outlineLevel="0" collapsed="false">
      <c r="A730" s="0" t="n">
        <v>38385</v>
      </c>
      <c r="B730" s="44" t="n">
        <v>36761</v>
      </c>
      <c r="C730" s="0" t="s">
        <v>13</v>
      </c>
      <c r="D730" s="0" t="n">
        <v>2000</v>
      </c>
      <c r="E730" s="0" t="n">
        <v>1191</v>
      </c>
      <c r="F730" s="0" t="s">
        <v>180</v>
      </c>
      <c r="H730" s="0" t="s">
        <v>19</v>
      </c>
      <c r="I730" s="0" t="s">
        <v>153</v>
      </c>
      <c r="J730" s="0" t="n">
        <v>-212.06</v>
      </c>
      <c r="L730" s="0" t="s">
        <v>358</v>
      </c>
      <c r="M730" s="0" t="s">
        <v>315</v>
      </c>
    </row>
    <row r="731" customFormat="false" ht="12.75" hidden="false" customHeight="false" outlineLevel="0" collapsed="false">
      <c r="A731" s="0" t="n">
        <v>38385</v>
      </c>
      <c r="B731" s="44" t="n">
        <v>36761</v>
      </c>
      <c r="C731" s="0" t="s">
        <v>13</v>
      </c>
      <c r="D731" s="0" t="n">
        <v>2000</v>
      </c>
      <c r="E731" s="0" t="n">
        <v>1191</v>
      </c>
      <c r="F731" s="0" t="s">
        <v>180</v>
      </c>
      <c r="H731" s="0" t="s">
        <v>19</v>
      </c>
      <c r="I731" s="0" t="s">
        <v>153</v>
      </c>
      <c r="J731" s="0" t="n">
        <v>-350</v>
      </c>
      <c r="L731" s="0" t="s">
        <v>208</v>
      </c>
      <c r="M731" s="0" t="s">
        <v>315</v>
      </c>
    </row>
    <row r="732" customFormat="false" ht="12.75" hidden="false" customHeight="false" outlineLevel="0" collapsed="false">
      <c r="B732" s="44" t="n">
        <v>36526</v>
      </c>
      <c r="C732" s="0" t="s">
        <v>4</v>
      </c>
      <c r="D732" s="0" t="n">
        <v>2000</v>
      </c>
      <c r="F732" s="0" t="s">
        <v>27</v>
      </c>
      <c r="H732" s="0" t="s">
        <v>17</v>
      </c>
      <c r="I732" s="0" t="s">
        <v>560</v>
      </c>
      <c r="J732" s="0" t="n">
        <v>300</v>
      </c>
      <c r="L732" s="0" t="s">
        <v>358</v>
      </c>
    </row>
    <row r="733" customFormat="false" ht="12.75" hidden="false" customHeight="false" outlineLevel="0" collapsed="false">
      <c r="B733" s="44" t="n">
        <v>36557</v>
      </c>
      <c r="C733" s="0" t="s">
        <v>5</v>
      </c>
      <c r="D733" s="0" t="n">
        <v>2000</v>
      </c>
      <c r="F733" s="0" t="s">
        <v>27</v>
      </c>
      <c r="H733" s="0" t="s">
        <v>17</v>
      </c>
      <c r="I733" s="0" t="s">
        <v>560</v>
      </c>
      <c r="J733" s="0" t="n">
        <v>300</v>
      </c>
      <c r="L733" s="0" t="s">
        <v>358</v>
      </c>
    </row>
    <row r="734" customFormat="false" ht="12.75" hidden="false" customHeight="false" outlineLevel="0" collapsed="false">
      <c r="B734" s="44" t="n">
        <v>36586</v>
      </c>
      <c r="C734" s="0" t="s">
        <v>6</v>
      </c>
      <c r="D734" s="0" t="n">
        <v>2000</v>
      </c>
      <c r="F734" s="0" t="s">
        <v>27</v>
      </c>
      <c r="H734" s="0" t="s">
        <v>17</v>
      </c>
      <c r="I734" s="0" t="s">
        <v>560</v>
      </c>
      <c r="J734" s="0" t="n">
        <v>300</v>
      </c>
      <c r="L734" s="0" t="s">
        <v>358</v>
      </c>
    </row>
    <row r="735" customFormat="false" ht="12.75" hidden="false" customHeight="false" outlineLevel="0" collapsed="false">
      <c r="B735" s="44" t="n">
        <v>36617</v>
      </c>
      <c r="C735" s="0" t="s">
        <v>7</v>
      </c>
      <c r="D735" s="0" t="n">
        <v>2000</v>
      </c>
      <c r="F735" s="0" t="s">
        <v>27</v>
      </c>
      <c r="H735" s="0" t="s">
        <v>17</v>
      </c>
      <c r="I735" s="0" t="s">
        <v>560</v>
      </c>
      <c r="J735" s="0" t="n">
        <v>300</v>
      </c>
      <c r="L735" s="0" t="s">
        <v>358</v>
      </c>
    </row>
    <row r="736" customFormat="false" ht="12.75" hidden="false" customHeight="false" outlineLevel="0" collapsed="false">
      <c r="B736" s="44" t="n">
        <v>36647</v>
      </c>
      <c r="C736" s="0" t="s">
        <v>8</v>
      </c>
      <c r="D736" s="0" t="n">
        <v>2000</v>
      </c>
      <c r="F736" s="0" t="s">
        <v>27</v>
      </c>
      <c r="H736" s="0" t="s">
        <v>17</v>
      </c>
      <c r="I736" s="0" t="s">
        <v>560</v>
      </c>
      <c r="J736" s="0" t="n">
        <v>300</v>
      </c>
      <c r="L736" s="0" t="s">
        <v>358</v>
      </c>
    </row>
    <row r="737" customFormat="false" ht="12.75" hidden="false" customHeight="false" outlineLevel="0" collapsed="false">
      <c r="B737" s="44" t="n">
        <v>36678</v>
      </c>
      <c r="C737" s="0" t="s">
        <v>9</v>
      </c>
      <c r="D737" s="0" t="n">
        <v>2000</v>
      </c>
      <c r="F737" s="0" t="s">
        <v>27</v>
      </c>
      <c r="H737" s="0" t="s">
        <v>17</v>
      </c>
      <c r="I737" s="0" t="s">
        <v>560</v>
      </c>
      <c r="J737" s="0" t="n">
        <v>300</v>
      </c>
      <c r="L737" s="0" t="s">
        <v>358</v>
      </c>
    </row>
    <row r="738" customFormat="false" ht="12.75" hidden="false" customHeight="false" outlineLevel="0" collapsed="false">
      <c r="B738" s="44" t="n">
        <v>36708</v>
      </c>
      <c r="C738" s="0" t="s">
        <v>10</v>
      </c>
      <c r="D738" s="0" t="n">
        <v>2000</v>
      </c>
      <c r="F738" s="0" t="s">
        <v>27</v>
      </c>
      <c r="H738" s="0" t="s">
        <v>17</v>
      </c>
      <c r="I738" s="0" t="s">
        <v>560</v>
      </c>
      <c r="J738" s="0" t="n">
        <v>300</v>
      </c>
      <c r="L738" s="0" t="s">
        <v>358</v>
      </c>
    </row>
    <row r="739" customFormat="false" ht="12.75" hidden="false" customHeight="false" outlineLevel="0" collapsed="false">
      <c r="B739" s="44" t="n">
        <v>36739</v>
      </c>
      <c r="C739" s="0" t="s">
        <v>11</v>
      </c>
      <c r="D739" s="0" t="n">
        <v>2000</v>
      </c>
      <c r="F739" s="0" t="s">
        <v>27</v>
      </c>
      <c r="H739" s="0" t="s">
        <v>17</v>
      </c>
      <c r="I739" s="0" t="s">
        <v>560</v>
      </c>
      <c r="J739" s="0" t="n">
        <v>300</v>
      </c>
      <c r="L739" s="0" t="s">
        <v>358</v>
      </c>
    </row>
    <row r="740" customFormat="false" ht="12.75" hidden="false" customHeight="false" outlineLevel="0" collapsed="false">
      <c r="B740" s="44" t="n">
        <v>36770</v>
      </c>
      <c r="C740" s="0" t="s">
        <v>12</v>
      </c>
      <c r="D740" s="0" t="n">
        <v>2000</v>
      </c>
      <c r="F740" s="0" t="s">
        <v>27</v>
      </c>
      <c r="H740" s="0" t="s">
        <v>17</v>
      </c>
      <c r="I740" s="0" t="s">
        <v>560</v>
      </c>
      <c r="J740" s="0" t="n">
        <v>300</v>
      </c>
      <c r="L740" s="0" t="s">
        <v>358</v>
      </c>
    </row>
    <row r="741" customFormat="false" ht="12.75" hidden="false" customHeight="false" outlineLevel="0" collapsed="false">
      <c r="B741" s="44" t="n">
        <v>36800</v>
      </c>
      <c r="C741" s="0" t="s">
        <v>13</v>
      </c>
      <c r="D741" s="0" t="n">
        <v>2000</v>
      </c>
      <c r="F741" s="0" t="s">
        <v>27</v>
      </c>
      <c r="H741" s="0" t="s">
        <v>17</v>
      </c>
      <c r="I741" s="0" t="s">
        <v>560</v>
      </c>
      <c r="J741" s="0" t="n">
        <v>300</v>
      </c>
      <c r="L741" s="0" t="s">
        <v>358</v>
      </c>
    </row>
    <row r="742" customFormat="false" ht="12.75" hidden="false" customHeight="false" outlineLevel="0" collapsed="false">
      <c r="B742" s="44" t="n">
        <v>36831</v>
      </c>
      <c r="C742" s="0" t="s">
        <v>124</v>
      </c>
      <c r="D742" s="0" t="n">
        <v>2000</v>
      </c>
      <c r="F742" s="0" t="s">
        <v>27</v>
      </c>
      <c r="H742" s="0" t="s">
        <v>17</v>
      </c>
      <c r="I742" s="0" t="s">
        <v>560</v>
      </c>
      <c r="J742" s="0" t="n">
        <v>300</v>
      </c>
      <c r="L742" s="0" t="s">
        <v>358</v>
      </c>
    </row>
    <row r="743" customFormat="false" ht="12.75" hidden="false" customHeight="false" outlineLevel="0" collapsed="false">
      <c r="B743" s="44" t="n">
        <v>36861</v>
      </c>
      <c r="C743" s="0" t="s">
        <v>125</v>
      </c>
      <c r="D743" s="0" t="n">
        <v>2000</v>
      </c>
      <c r="F743" s="0" t="s">
        <v>27</v>
      </c>
      <c r="H743" s="0" t="s">
        <v>17</v>
      </c>
      <c r="I743" s="0" t="s">
        <v>560</v>
      </c>
      <c r="J743" s="0" t="n">
        <v>300</v>
      </c>
      <c r="L743" s="0" t="s">
        <v>358</v>
      </c>
    </row>
    <row r="744" customFormat="false" ht="12.75" hidden="false" customHeight="false" outlineLevel="0" collapsed="false">
      <c r="A744" s="0" t="n">
        <v>35599</v>
      </c>
      <c r="B744" s="44" t="n">
        <v>36837</v>
      </c>
      <c r="C744" s="0" t="s">
        <v>124</v>
      </c>
      <c r="D744" s="0" t="n">
        <v>2000</v>
      </c>
      <c r="F744" s="0" t="s">
        <v>138</v>
      </c>
      <c r="G744" s="0" t="s">
        <v>561</v>
      </c>
      <c r="H744" s="0" t="s">
        <v>17</v>
      </c>
      <c r="I744" s="0" t="s">
        <v>138</v>
      </c>
      <c r="J744" s="47" t="n">
        <v>4585.18</v>
      </c>
      <c r="L744" s="0" t="str">
        <f aca="false">IF(H744="Personal","Personal","Operating")</f>
        <v>Operating</v>
      </c>
    </row>
    <row r="745" customFormat="false" ht="12.75" hidden="false" customHeight="false" outlineLevel="0" collapsed="false">
      <c r="A745" s="0" t="n">
        <v>35599</v>
      </c>
      <c r="B745" s="44" t="n">
        <v>36844</v>
      </c>
      <c r="C745" s="0" t="s">
        <v>124</v>
      </c>
      <c r="D745" s="0" t="n">
        <v>2000</v>
      </c>
      <c r="F745" s="0" t="s">
        <v>138</v>
      </c>
      <c r="G745" s="0" t="s">
        <v>562</v>
      </c>
      <c r="H745" s="0" t="s">
        <v>17</v>
      </c>
      <c r="I745" s="0" t="s">
        <v>138</v>
      </c>
      <c r="J745" s="47" t="n">
        <v>4678</v>
      </c>
      <c r="L745" s="0" t="str">
        <f aca="false">IF(H745="Personal","Personal","Operating")</f>
        <v>Operating</v>
      </c>
    </row>
    <row r="746" customFormat="false" ht="12.75" hidden="false" customHeight="false" outlineLevel="0" collapsed="false">
      <c r="A746" s="0" t="n">
        <v>35599</v>
      </c>
      <c r="B746" s="44" t="n">
        <v>36851</v>
      </c>
      <c r="C746" s="0" t="s">
        <v>124</v>
      </c>
      <c r="D746" s="0" t="n">
        <v>2000</v>
      </c>
      <c r="F746" s="0" t="s">
        <v>138</v>
      </c>
      <c r="G746" s="0" t="s">
        <v>563</v>
      </c>
      <c r="H746" s="0" t="s">
        <v>17</v>
      </c>
      <c r="I746" s="0" t="s">
        <v>138</v>
      </c>
      <c r="J746" s="47" t="n">
        <v>4227.5</v>
      </c>
      <c r="L746" s="0" t="str">
        <f aca="false">IF(H746="Personal","Personal","Operating")</f>
        <v>Operating</v>
      </c>
    </row>
    <row r="747" customFormat="false" ht="12.75" hidden="false" customHeight="false" outlineLevel="0" collapsed="false">
      <c r="A747" s="0" t="n">
        <v>35599</v>
      </c>
      <c r="B747" s="44" t="n">
        <v>36858</v>
      </c>
      <c r="C747" s="0" t="s">
        <v>124</v>
      </c>
      <c r="D747" s="0" t="n">
        <v>2000</v>
      </c>
      <c r="F747" s="0" t="s">
        <v>191</v>
      </c>
      <c r="G747" s="0" t="s">
        <v>192</v>
      </c>
      <c r="H747" s="0" t="s">
        <v>126</v>
      </c>
      <c r="I747" s="0" t="s">
        <v>193</v>
      </c>
      <c r="J747" s="47" t="n">
        <v>-10000</v>
      </c>
      <c r="L747" s="0" t="s">
        <v>128</v>
      </c>
    </row>
    <row r="748" customFormat="false" ht="12.75" hidden="false" customHeight="false" outlineLevel="0" collapsed="false">
      <c r="A748" s="0" t="n">
        <v>35599</v>
      </c>
      <c r="B748" s="44" t="n">
        <v>36858</v>
      </c>
      <c r="C748" s="0" t="s">
        <v>124</v>
      </c>
      <c r="D748" s="0" t="n">
        <v>2000</v>
      </c>
      <c r="F748" s="0" t="s">
        <v>138</v>
      </c>
      <c r="G748" s="0" t="s">
        <v>564</v>
      </c>
      <c r="H748" s="0" t="s">
        <v>17</v>
      </c>
      <c r="I748" s="0" t="s">
        <v>138</v>
      </c>
      <c r="J748" s="47" t="n">
        <v>5351.5</v>
      </c>
      <c r="L748" s="0" t="str">
        <f aca="false">IF(H748="Personal","Personal","Operating")</f>
        <v>Operating</v>
      </c>
    </row>
    <row r="749" customFormat="false" ht="12.75" hidden="false" customHeight="false" outlineLevel="0" collapsed="false">
      <c r="A749" s="0" t="n">
        <v>35599</v>
      </c>
      <c r="B749" s="44" t="n">
        <v>36833</v>
      </c>
      <c r="C749" s="0" t="s">
        <v>124</v>
      </c>
      <c r="D749" s="0" t="n">
        <v>2000</v>
      </c>
      <c r="F749" s="0" t="s">
        <v>146</v>
      </c>
      <c r="G749" s="0" t="s">
        <v>565</v>
      </c>
      <c r="H749" s="0" t="s">
        <v>21</v>
      </c>
      <c r="I749" s="0" t="s">
        <v>148</v>
      </c>
      <c r="J749" s="46" t="n">
        <f aca="false">-utility!AF45</f>
        <v>-4300.01</v>
      </c>
      <c r="L749" s="0" t="str">
        <f aca="false">IF(H749="Personal","Personal","Operating")</f>
        <v>Operating</v>
      </c>
      <c r="M749" s="46"/>
    </row>
    <row r="750" customFormat="false" ht="12.75" hidden="false" customHeight="false" outlineLevel="0" collapsed="false">
      <c r="A750" s="0" t="n">
        <v>35599</v>
      </c>
      <c r="B750" s="44" t="n">
        <v>36833</v>
      </c>
      <c r="C750" s="0" t="s">
        <v>124</v>
      </c>
      <c r="D750" s="0" t="n">
        <v>2000</v>
      </c>
      <c r="F750" s="0" t="s">
        <v>149</v>
      </c>
      <c r="G750" s="0" t="s">
        <v>566</v>
      </c>
      <c r="H750" s="0" t="s">
        <v>21</v>
      </c>
      <c r="I750" s="0" t="s">
        <v>150</v>
      </c>
      <c r="J750" s="46" t="n">
        <v>-144.29</v>
      </c>
      <c r="L750" s="0" t="str">
        <f aca="false">IF(H750="Personal","Personal","Operating")</f>
        <v>Operating</v>
      </c>
    </row>
    <row r="751" customFormat="false" ht="12.75" hidden="false" customHeight="false" outlineLevel="0" collapsed="false">
      <c r="A751" s="0" t="n">
        <v>35599</v>
      </c>
      <c r="B751" s="44" t="n">
        <v>36860</v>
      </c>
      <c r="C751" s="0" t="s">
        <v>124</v>
      </c>
      <c r="D751" s="0" t="n">
        <v>2000</v>
      </c>
      <c r="F751" s="0" t="s">
        <v>143</v>
      </c>
      <c r="G751" s="0" t="s">
        <v>269</v>
      </c>
      <c r="H751" s="0" t="s">
        <v>20</v>
      </c>
      <c r="I751" s="0" t="s">
        <v>145</v>
      </c>
      <c r="J751" s="0" t="n">
        <v>-1.72</v>
      </c>
      <c r="L751" s="0" t="str">
        <f aca="false">IF(H751="Personal","Personal","Operating")</f>
        <v>Operating</v>
      </c>
    </row>
    <row r="752" customFormat="false" ht="12.75" hidden="false" customHeight="false" outlineLevel="0" collapsed="false">
      <c r="A752" s="0" t="n">
        <v>35599</v>
      </c>
      <c r="B752" s="44" t="n">
        <v>36833</v>
      </c>
      <c r="C752" s="0" t="s">
        <v>124</v>
      </c>
      <c r="D752" s="0" t="n">
        <v>2000</v>
      </c>
      <c r="E752" s="0" t="n">
        <v>1512</v>
      </c>
      <c r="F752" s="0" t="s">
        <v>173</v>
      </c>
      <c r="H752" s="0" t="s">
        <v>19</v>
      </c>
      <c r="I752" s="0" t="s">
        <v>170</v>
      </c>
      <c r="J752" s="0" t="n">
        <v>-32.46</v>
      </c>
      <c r="L752" s="0" t="s">
        <v>358</v>
      </c>
    </row>
    <row r="753" customFormat="false" ht="12.75" hidden="false" customHeight="false" outlineLevel="0" collapsed="false">
      <c r="A753" s="0" t="n">
        <v>35599</v>
      </c>
      <c r="B753" s="44" t="n">
        <v>36832</v>
      </c>
      <c r="C753" s="0" t="s">
        <v>124</v>
      </c>
      <c r="D753" s="0" t="n">
        <v>2000</v>
      </c>
      <c r="E753" s="0" t="n">
        <v>1513</v>
      </c>
      <c r="F753" s="0" t="s">
        <v>168</v>
      </c>
      <c r="H753" s="0" t="s">
        <v>19</v>
      </c>
      <c r="I753" s="0" t="s">
        <v>223</v>
      </c>
      <c r="J753" s="0" t="n">
        <v>-29.79</v>
      </c>
      <c r="L753" s="0" t="s">
        <v>358</v>
      </c>
    </row>
    <row r="754" customFormat="false" ht="12.75" hidden="false" customHeight="false" outlineLevel="0" collapsed="false">
      <c r="A754" s="0" t="n">
        <v>35599</v>
      </c>
      <c r="B754" s="44" t="n">
        <v>36833</v>
      </c>
      <c r="C754" s="0" t="s">
        <v>124</v>
      </c>
      <c r="D754" s="0" t="n">
        <v>2000</v>
      </c>
      <c r="E754" s="0" t="n">
        <v>1514</v>
      </c>
      <c r="F754" s="0" t="s">
        <v>182</v>
      </c>
      <c r="G754" s="0" t="s">
        <v>567</v>
      </c>
      <c r="H754" s="0" t="s">
        <v>18</v>
      </c>
      <c r="I754" s="0" t="s">
        <v>183</v>
      </c>
      <c r="J754" s="0" t="n">
        <v>-270</v>
      </c>
      <c r="L754" s="0" t="s">
        <v>358</v>
      </c>
    </row>
    <row r="755" customFormat="false" ht="12.75" hidden="false" customHeight="false" outlineLevel="0" collapsed="false">
      <c r="A755" s="0" t="n">
        <v>35599</v>
      </c>
      <c r="B755" s="44" t="n">
        <v>36833</v>
      </c>
      <c r="C755" s="0" t="s">
        <v>124</v>
      </c>
      <c r="D755" s="0" t="n">
        <v>2000</v>
      </c>
      <c r="E755" s="0" t="n">
        <v>1515</v>
      </c>
      <c r="F755" s="0" t="s">
        <v>293</v>
      </c>
      <c r="G755" s="0" t="s">
        <v>567</v>
      </c>
      <c r="H755" s="0" t="s">
        <v>18</v>
      </c>
      <c r="I755" s="0" t="s">
        <v>156</v>
      </c>
      <c r="J755" s="0" t="n">
        <v>-260</v>
      </c>
      <c r="L755" s="0" t="s">
        <v>358</v>
      </c>
    </row>
    <row r="756" customFormat="false" ht="12.75" hidden="false" customHeight="false" outlineLevel="0" collapsed="false">
      <c r="A756" s="0" t="n">
        <v>35599</v>
      </c>
      <c r="B756" s="44" t="n">
        <v>36839</v>
      </c>
      <c r="C756" s="0" t="s">
        <v>124</v>
      </c>
      <c r="D756" s="0" t="n">
        <v>2000</v>
      </c>
      <c r="E756" s="0" t="n">
        <v>1516</v>
      </c>
      <c r="F756" s="0" t="s">
        <v>568</v>
      </c>
      <c r="G756" s="0" t="s">
        <v>569</v>
      </c>
      <c r="H756" s="0" t="s">
        <v>17</v>
      </c>
      <c r="I756" s="0" t="s">
        <v>159</v>
      </c>
      <c r="J756" s="0" t="n">
        <v>-200</v>
      </c>
      <c r="K756" s="0" t="n">
        <v>39</v>
      </c>
      <c r="L756" s="0" t="s">
        <v>358</v>
      </c>
    </row>
    <row r="757" customFormat="false" ht="12.75" hidden="false" customHeight="false" outlineLevel="0" collapsed="false">
      <c r="A757" s="0" t="n">
        <v>35599</v>
      </c>
      <c r="B757" s="44" t="n">
        <v>36840</v>
      </c>
      <c r="C757" s="0" t="s">
        <v>124</v>
      </c>
      <c r="D757" s="0" t="n">
        <v>2000</v>
      </c>
      <c r="E757" s="0" t="n">
        <v>1517</v>
      </c>
      <c r="F757" s="0" t="s">
        <v>182</v>
      </c>
      <c r="G757" s="0" t="s">
        <v>570</v>
      </c>
      <c r="H757" s="0" t="s">
        <v>18</v>
      </c>
      <c r="I757" s="0" t="s">
        <v>183</v>
      </c>
      <c r="J757" s="0" t="n">
        <v>-270</v>
      </c>
      <c r="L757" s="0" t="s">
        <v>358</v>
      </c>
    </row>
    <row r="758" customFormat="false" ht="12.75" hidden="false" customHeight="false" outlineLevel="0" collapsed="false">
      <c r="A758" s="0" t="n">
        <v>35599</v>
      </c>
      <c r="B758" s="44" t="n">
        <v>36840</v>
      </c>
      <c r="C758" s="0" t="s">
        <v>124</v>
      </c>
      <c r="D758" s="0" t="n">
        <v>2000</v>
      </c>
      <c r="E758" s="0" t="n">
        <v>1518</v>
      </c>
      <c r="F758" s="0" t="s">
        <v>293</v>
      </c>
      <c r="G758" s="0" t="s">
        <v>570</v>
      </c>
      <c r="H758" s="0" t="s">
        <v>18</v>
      </c>
      <c r="I758" s="0" t="s">
        <v>156</v>
      </c>
      <c r="J758" s="0" t="n">
        <v>-260</v>
      </c>
      <c r="L758" s="0" t="s">
        <v>358</v>
      </c>
    </row>
    <row r="759" customFormat="false" ht="12.75" hidden="false" customHeight="false" outlineLevel="0" collapsed="false">
      <c r="A759" s="0" t="n">
        <v>35599</v>
      </c>
      <c r="B759" s="44" t="n">
        <v>36840</v>
      </c>
      <c r="C759" s="0" t="s">
        <v>124</v>
      </c>
      <c r="D759" s="0" t="n">
        <v>2000</v>
      </c>
      <c r="E759" s="0" t="n">
        <v>1519</v>
      </c>
      <c r="F759" s="0" t="s">
        <v>418</v>
      </c>
      <c r="G759" s="0" t="s">
        <v>369</v>
      </c>
      <c r="H759" s="0" t="s">
        <v>20</v>
      </c>
      <c r="I759" s="0" t="s">
        <v>370</v>
      </c>
      <c r="J759" s="0" t="n">
        <v>-35</v>
      </c>
      <c r="L759" s="0" t="s">
        <v>358</v>
      </c>
    </row>
    <row r="760" customFormat="false" ht="12.75" hidden="false" customHeight="false" outlineLevel="0" collapsed="false">
      <c r="A760" s="0" t="n">
        <v>35599</v>
      </c>
      <c r="B760" s="44" t="n">
        <v>36840</v>
      </c>
      <c r="C760" s="0" t="s">
        <v>124</v>
      </c>
      <c r="D760" s="0" t="n">
        <v>2000</v>
      </c>
      <c r="E760" s="0" t="n">
        <v>1520</v>
      </c>
      <c r="F760" s="0" t="s">
        <v>571</v>
      </c>
      <c r="G760" s="0" t="s">
        <v>369</v>
      </c>
      <c r="H760" s="0" t="s">
        <v>20</v>
      </c>
      <c r="I760" s="0" t="s">
        <v>370</v>
      </c>
      <c r="J760" s="0" t="n">
        <v>-35</v>
      </c>
      <c r="L760" s="0" t="s">
        <v>358</v>
      </c>
    </row>
    <row r="761" customFormat="false" ht="12.75" hidden="false" customHeight="false" outlineLevel="0" collapsed="false">
      <c r="A761" s="0" t="n">
        <v>35599</v>
      </c>
      <c r="B761" s="44" t="n">
        <v>36845</v>
      </c>
      <c r="C761" s="0" t="s">
        <v>124</v>
      </c>
      <c r="D761" s="0" t="n">
        <v>2000</v>
      </c>
      <c r="E761" s="0" t="n">
        <v>1521</v>
      </c>
      <c r="F761" s="0" t="s">
        <v>173</v>
      </c>
      <c r="G761" s="0" t="s">
        <v>572</v>
      </c>
      <c r="H761" s="0" t="s">
        <v>19</v>
      </c>
      <c r="I761" s="0" t="s">
        <v>170</v>
      </c>
      <c r="J761" s="0" t="n">
        <v>-24.9</v>
      </c>
      <c r="L761" s="0" t="s">
        <v>358</v>
      </c>
    </row>
    <row r="762" customFormat="false" ht="12.75" hidden="false" customHeight="false" outlineLevel="0" collapsed="false">
      <c r="A762" s="0" t="n">
        <v>35599</v>
      </c>
      <c r="B762" s="44" t="n">
        <v>36845</v>
      </c>
      <c r="C762" s="0" t="s">
        <v>124</v>
      </c>
      <c r="D762" s="0" t="n">
        <v>2000</v>
      </c>
      <c r="E762" s="0" t="n">
        <v>1522</v>
      </c>
      <c r="F762" s="0" t="s">
        <v>573</v>
      </c>
      <c r="G762" s="0" t="s">
        <v>574</v>
      </c>
      <c r="H762" s="0" t="s">
        <v>21</v>
      </c>
      <c r="I762" s="0" t="s">
        <v>167</v>
      </c>
      <c r="J762" s="0" t="n">
        <v>-15.84</v>
      </c>
      <c r="L762" s="0" t="s">
        <v>358</v>
      </c>
    </row>
    <row r="763" customFormat="false" ht="12.75" hidden="false" customHeight="false" outlineLevel="0" collapsed="false">
      <c r="A763" s="0" t="n">
        <v>35599</v>
      </c>
      <c r="B763" s="44" t="n">
        <v>36845</v>
      </c>
      <c r="C763" s="0" t="s">
        <v>124</v>
      </c>
      <c r="D763" s="0" t="n">
        <v>2000</v>
      </c>
      <c r="E763" s="0" t="n">
        <v>1523</v>
      </c>
      <c r="F763" s="0" t="s">
        <v>165</v>
      </c>
      <c r="G763" s="0" t="s">
        <v>575</v>
      </c>
      <c r="H763" s="0" t="s">
        <v>21</v>
      </c>
      <c r="I763" s="0" t="s">
        <v>167</v>
      </c>
      <c r="J763" s="0" t="n">
        <v>-191.32</v>
      </c>
      <c r="L763" s="0" t="s">
        <v>358</v>
      </c>
    </row>
    <row r="764" customFormat="false" ht="12.75" hidden="false" customHeight="false" outlineLevel="0" collapsed="false">
      <c r="A764" s="0" t="n">
        <v>35599</v>
      </c>
      <c r="B764" s="44" t="n">
        <v>36845</v>
      </c>
      <c r="C764" s="0" t="s">
        <v>124</v>
      </c>
      <c r="D764" s="0" t="n">
        <v>2000</v>
      </c>
      <c r="E764" s="0" t="n">
        <v>1524</v>
      </c>
      <c r="F764" s="0" t="s">
        <v>499</v>
      </c>
      <c r="G764" s="0" t="s">
        <v>576</v>
      </c>
      <c r="H764" s="0" t="s">
        <v>17</v>
      </c>
      <c r="I764" s="0" t="s">
        <v>187</v>
      </c>
      <c r="J764" s="0" t="n">
        <v>-177.99</v>
      </c>
      <c r="L764" s="0" t="s">
        <v>358</v>
      </c>
    </row>
    <row r="765" customFormat="false" ht="12.75" hidden="false" customHeight="false" outlineLevel="0" collapsed="false">
      <c r="A765" s="0" t="n">
        <v>35599</v>
      </c>
      <c r="B765" s="44" t="n">
        <v>36845</v>
      </c>
      <c r="C765" s="0" t="s">
        <v>124</v>
      </c>
      <c r="D765" s="0" t="n">
        <v>2000</v>
      </c>
      <c r="E765" s="0" t="n">
        <v>1526</v>
      </c>
      <c r="F765" s="0" t="s">
        <v>249</v>
      </c>
      <c r="H765" s="0" t="s">
        <v>19</v>
      </c>
      <c r="I765" s="0" t="s">
        <v>250</v>
      </c>
      <c r="J765" s="0" t="n">
        <v>-62.62</v>
      </c>
      <c r="L765" s="0" t="s">
        <v>358</v>
      </c>
    </row>
    <row r="766" customFormat="false" ht="12.75" hidden="false" customHeight="false" outlineLevel="0" collapsed="false">
      <c r="A766" s="0" t="n">
        <v>35599</v>
      </c>
      <c r="B766" s="44" t="n">
        <v>36845</v>
      </c>
      <c r="C766" s="0" t="s">
        <v>124</v>
      </c>
      <c r="D766" s="0" t="n">
        <v>2000</v>
      </c>
      <c r="E766" s="0" t="n">
        <v>1527</v>
      </c>
      <c r="F766" s="0" t="s">
        <v>177</v>
      </c>
      <c r="G766" s="0" t="s">
        <v>577</v>
      </c>
      <c r="H766" s="0" t="s">
        <v>20</v>
      </c>
      <c r="I766" s="0" t="s">
        <v>179</v>
      </c>
      <c r="J766" s="0" t="n">
        <v>-47.47</v>
      </c>
      <c r="L766" s="0" t="s">
        <v>358</v>
      </c>
    </row>
    <row r="767" customFormat="false" ht="12.75" hidden="false" customHeight="false" outlineLevel="0" collapsed="false">
      <c r="A767" s="0" t="n">
        <v>35599</v>
      </c>
      <c r="B767" s="44" t="n">
        <v>36845</v>
      </c>
      <c r="C767" s="0" t="s">
        <v>124</v>
      </c>
      <c r="D767" s="0" t="n">
        <v>2000</v>
      </c>
      <c r="E767" s="0" t="n">
        <v>1528</v>
      </c>
      <c r="F767" s="0" t="s">
        <v>495</v>
      </c>
      <c r="G767" s="0" t="s">
        <v>540</v>
      </c>
      <c r="H767" s="0" t="s">
        <v>127</v>
      </c>
      <c r="I767" s="0" t="s">
        <v>126</v>
      </c>
      <c r="J767" s="0" t="n">
        <v>-50</v>
      </c>
      <c r="L767" s="0" t="s">
        <v>127</v>
      </c>
    </row>
    <row r="768" customFormat="false" ht="12.75" hidden="false" customHeight="false" outlineLevel="0" collapsed="false">
      <c r="A768" s="0" t="n">
        <v>35599</v>
      </c>
      <c r="B768" s="44" t="n">
        <v>36845</v>
      </c>
      <c r="C768" s="0" t="s">
        <v>124</v>
      </c>
      <c r="D768" s="0" t="n">
        <v>2000</v>
      </c>
      <c r="E768" s="0" t="n">
        <v>1529</v>
      </c>
      <c r="F768" s="0" t="s">
        <v>286</v>
      </c>
      <c r="H768" s="0" t="s">
        <v>20</v>
      </c>
      <c r="I768" s="0" t="s">
        <v>287</v>
      </c>
      <c r="J768" s="0" t="n">
        <v>-45</v>
      </c>
      <c r="L768" s="0" t="s">
        <v>358</v>
      </c>
    </row>
    <row r="769" customFormat="false" ht="12.75" hidden="false" customHeight="false" outlineLevel="0" collapsed="false">
      <c r="A769" s="0" t="n">
        <v>35599</v>
      </c>
      <c r="B769" s="44" t="n">
        <v>36845</v>
      </c>
      <c r="C769" s="0" t="s">
        <v>124</v>
      </c>
      <c r="D769" s="0" t="n">
        <v>2000</v>
      </c>
      <c r="E769" s="0" t="n">
        <v>1530</v>
      </c>
      <c r="F769" s="0" t="s">
        <v>286</v>
      </c>
      <c r="H769" s="0" t="s">
        <v>20</v>
      </c>
      <c r="I769" s="0" t="s">
        <v>287</v>
      </c>
      <c r="J769" s="0" t="n">
        <v>-74.5</v>
      </c>
      <c r="L769" s="0" t="s">
        <v>358</v>
      </c>
    </row>
    <row r="770" customFormat="false" ht="12.75" hidden="false" customHeight="false" outlineLevel="0" collapsed="false">
      <c r="A770" s="0" t="n">
        <v>35599</v>
      </c>
      <c r="B770" s="44" t="n">
        <v>36847</v>
      </c>
      <c r="C770" s="0" t="s">
        <v>124</v>
      </c>
      <c r="D770" s="0" t="n">
        <v>2000</v>
      </c>
      <c r="E770" s="0" t="n">
        <v>1531</v>
      </c>
      <c r="F770" s="0" t="s">
        <v>168</v>
      </c>
      <c r="H770" s="0" t="s">
        <v>19</v>
      </c>
      <c r="I770" s="0" t="s">
        <v>175</v>
      </c>
      <c r="J770" s="0" t="n">
        <v>-79.68</v>
      </c>
      <c r="L770" s="0" t="s">
        <v>358</v>
      </c>
    </row>
    <row r="771" customFormat="false" ht="12.75" hidden="false" customHeight="false" outlineLevel="0" collapsed="false">
      <c r="A771" s="0" t="n">
        <v>35599</v>
      </c>
      <c r="B771" s="44" t="n">
        <v>36847</v>
      </c>
      <c r="C771" s="0" t="s">
        <v>124</v>
      </c>
      <c r="D771" s="0" t="n">
        <v>2000</v>
      </c>
      <c r="E771" s="0" t="n">
        <v>1533</v>
      </c>
      <c r="F771" s="0" t="s">
        <v>293</v>
      </c>
      <c r="G771" s="0" t="s">
        <v>578</v>
      </c>
      <c r="H771" s="0" t="s">
        <v>18</v>
      </c>
      <c r="I771" s="0" t="s">
        <v>156</v>
      </c>
      <c r="J771" s="0" t="n">
        <v>-260</v>
      </c>
      <c r="L771" s="0" t="s">
        <v>358</v>
      </c>
    </row>
    <row r="772" customFormat="false" ht="12.75" hidden="false" customHeight="false" outlineLevel="0" collapsed="false">
      <c r="A772" s="0" t="n">
        <v>35599</v>
      </c>
      <c r="B772" s="44" t="n">
        <v>36847</v>
      </c>
      <c r="C772" s="0" t="s">
        <v>124</v>
      </c>
      <c r="D772" s="0" t="n">
        <v>2000</v>
      </c>
      <c r="E772" s="0" t="n">
        <v>1534</v>
      </c>
      <c r="F772" s="0" t="s">
        <v>182</v>
      </c>
      <c r="G772" s="0" t="s">
        <v>578</v>
      </c>
      <c r="H772" s="0" t="s">
        <v>18</v>
      </c>
      <c r="I772" s="0" t="s">
        <v>183</v>
      </c>
      <c r="J772" s="0" t="n">
        <v>-270</v>
      </c>
      <c r="L772" s="0" t="s">
        <v>358</v>
      </c>
    </row>
    <row r="773" customFormat="false" ht="12.75" hidden="false" customHeight="false" outlineLevel="0" collapsed="false">
      <c r="A773" s="0" t="n">
        <v>35599</v>
      </c>
      <c r="B773" s="44" t="n">
        <v>36848</v>
      </c>
      <c r="C773" s="0" t="s">
        <v>124</v>
      </c>
      <c r="D773" s="0" t="n">
        <v>2000</v>
      </c>
      <c r="E773" s="0" t="n">
        <v>1535</v>
      </c>
      <c r="F773" s="0" t="s">
        <v>579</v>
      </c>
      <c r="G773" s="0" t="s">
        <v>580</v>
      </c>
      <c r="H773" s="0" t="s">
        <v>18</v>
      </c>
      <c r="I773" s="0" t="s">
        <v>183</v>
      </c>
      <c r="J773" s="0" t="n">
        <v>-120.25</v>
      </c>
      <c r="L773" s="0" t="s">
        <v>358</v>
      </c>
    </row>
    <row r="774" customFormat="false" ht="12.75" hidden="false" customHeight="false" outlineLevel="0" collapsed="false">
      <c r="A774" s="0" t="n">
        <v>35599</v>
      </c>
      <c r="B774" s="44" t="n">
        <v>36850</v>
      </c>
      <c r="C774" s="0" t="s">
        <v>124</v>
      </c>
      <c r="D774" s="0" t="n">
        <v>2000</v>
      </c>
      <c r="E774" s="0" t="n">
        <v>1536</v>
      </c>
      <c r="F774" s="0" t="s">
        <v>277</v>
      </c>
      <c r="G774" s="0" t="s">
        <v>322</v>
      </c>
      <c r="H774" s="0" t="s">
        <v>19</v>
      </c>
      <c r="I774" s="0" t="s">
        <v>581</v>
      </c>
      <c r="J774" s="0" t="n">
        <v>-85</v>
      </c>
      <c r="K774" s="0" t="n">
        <v>40</v>
      </c>
      <c r="L774" s="0" t="s">
        <v>358</v>
      </c>
    </row>
    <row r="775" customFormat="false" ht="12.75" hidden="false" customHeight="false" outlineLevel="0" collapsed="false">
      <c r="A775" s="0" t="n">
        <v>35599</v>
      </c>
      <c r="B775" s="44" t="n">
        <v>36854</v>
      </c>
      <c r="C775" s="0" t="s">
        <v>124</v>
      </c>
      <c r="D775" s="0" t="n">
        <v>2000</v>
      </c>
      <c r="E775" s="0" t="n">
        <v>1537</v>
      </c>
      <c r="F775" s="0" t="s">
        <v>182</v>
      </c>
      <c r="H775" s="0" t="s">
        <v>18</v>
      </c>
      <c r="I775" s="0" t="s">
        <v>183</v>
      </c>
      <c r="J775" s="0" t="n">
        <v>-270</v>
      </c>
      <c r="L775" s="0" t="s">
        <v>358</v>
      </c>
    </row>
    <row r="776" customFormat="false" ht="12.75" hidden="false" customHeight="false" outlineLevel="0" collapsed="false">
      <c r="A776" s="0" t="n">
        <v>35599</v>
      </c>
      <c r="B776" s="44" t="n">
        <v>36854</v>
      </c>
      <c r="C776" s="0" t="s">
        <v>124</v>
      </c>
      <c r="D776" s="0" t="n">
        <v>2000</v>
      </c>
      <c r="E776" s="0" t="n">
        <v>1538</v>
      </c>
      <c r="F776" s="0" t="s">
        <v>293</v>
      </c>
      <c r="H776" s="0" t="s">
        <v>18</v>
      </c>
      <c r="I776" s="0" t="s">
        <v>156</v>
      </c>
      <c r="J776" s="0" t="n">
        <v>-260</v>
      </c>
      <c r="L776" s="0" t="s">
        <v>358</v>
      </c>
    </row>
    <row r="777" customFormat="false" ht="12.75" hidden="false" customHeight="false" outlineLevel="0" collapsed="false">
      <c r="A777" s="0" t="n">
        <v>35599</v>
      </c>
      <c r="B777" s="44" t="n">
        <v>36854</v>
      </c>
      <c r="C777" s="0" t="s">
        <v>124</v>
      </c>
      <c r="D777" s="0" t="n">
        <v>2000</v>
      </c>
      <c r="E777" s="0" t="n">
        <v>1539</v>
      </c>
      <c r="F777" s="0" t="s">
        <v>571</v>
      </c>
      <c r="G777" s="0" t="s">
        <v>369</v>
      </c>
      <c r="H777" s="0" t="s">
        <v>20</v>
      </c>
      <c r="I777" s="0" t="s">
        <v>370</v>
      </c>
      <c r="J777" s="0" t="n">
        <v>-105</v>
      </c>
      <c r="L777" s="0" t="s">
        <v>358</v>
      </c>
    </row>
    <row r="778" customFormat="false" ht="12.75" hidden="false" customHeight="false" outlineLevel="0" collapsed="false">
      <c r="A778" s="0" t="n">
        <v>35599</v>
      </c>
      <c r="B778" s="44" t="n">
        <v>36855</v>
      </c>
      <c r="C778" s="0" t="s">
        <v>124</v>
      </c>
      <c r="D778" s="0" t="n">
        <v>2000</v>
      </c>
      <c r="E778" s="0" t="n">
        <v>1540</v>
      </c>
      <c r="F778" s="0" t="s">
        <v>579</v>
      </c>
      <c r="G778" s="0" t="s">
        <v>580</v>
      </c>
      <c r="H778" s="0" t="s">
        <v>18</v>
      </c>
      <c r="I778" s="0" t="s">
        <v>183</v>
      </c>
      <c r="J778" s="0" t="n">
        <v>-104</v>
      </c>
      <c r="L778" s="0" t="s">
        <v>358</v>
      </c>
    </row>
    <row r="779" customFormat="false" ht="12.75" hidden="false" customHeight="false" outlineLevel="0" collapsed="false">
      <c r="A779" s="0" t="n">
        <v>38385</v>
      </c>
      <c r="B779" s="44" t="n">
        <v>36831</v>
      </c>
      <c r="C779" s="0" t="s">
        <v>124</v>
      </c>
      <c r="D779" s="0" t="n">
        <v>2000</v>
      </c>
      <c r="F779" s="0" t="s">
        <v>437</v>
      </c>
      <c r="H779" s="0" t="s">
        <v>19</v>
      </c>
      <c r="J779" s="0" t="n">
        <v>-15.87</v>
      </c>
      <c r="L779" s="0" t="s">
        <v>358</v>
      </c>
    </row>
    <row r="780" customFormat="false" ht="12.75" hidden="false" customHeight="false" outlineLevel="0" collapsed="false">
      <c r="A780" s="0" t="n">
        <v>38385</v>
      </c>
      <c r="B780" s="44" t="n">
        <v>36831</v>
      </c>
      <c r="C780" s="0" t="s">
        <v>124</v>
      </c>
      <c r="D780" s="0" t="n">
        <v>2000</v>
      </c>
      <c r="F780" s="0" t="s">
        <v>582</v>
      </c>
      <c r="H780" s="0" t="s">
        <v>19</v>
      </c>
      <c r="I780" s="0" t="s">
        <v>170</v>
      </c>
      <c r="J780" s="0" t="n">
        <v>-6.27</v>
      </c>
      <c r="L780" s="0" t="s">
        <v>358</v>
      </c>
    </row>
    <row r="781" customFormat="false" ht="12.75" hidden="false" customHeight="false" outlineLevel="0" collapsed="false">
      <c r="A781" s="0" t="n">
        <v>38385</v>
      </c>
      <c r="B781" s="44" t="n">
        <v>36832</v>
      </c>
      <c r="C781" s="0" t="s">
        <v>124</v>
      </c>
      <c r="D781" s="0" t="n">
        <v>2000</v>
      </c>
      <c r="F781" s="0" t="s">
        <v>438</v>
      </c>
      <c r="H781" s="0" t="s">
        <v>19</v>
      </c>
      <c r="J781" s="0" t="n">
        <v>-57.23</v>
      </c>
      <c r="L781" s="0" t="s">
        <v>358</v>
      </c>
    </row>
    <row r="782" customFormat="false" ht="12.75" hidden="false" customHeight="false" outlineLevel="0" collapsed="false">
      <c r="A782" s="0" t="n">
        <v>38385</v>
      </c>
      <c r="B782" s="44" t="n">
        <v>36833</v>
      </c>
      <c r="C782" s="0" t="s">
        <v>124</v>
      </c>
      <c r="D782" s="0" t="n">
        <v>2000</v>
      </c>
      <c r="F782" s="0" t="s">
        <v>151</v>
      </c>
      <c r="H782" s="0" t="s">
        <v>19</v>
      </c>
      <c r="J782" s="0" t="n">
        <v>-217.65</v>
      </c>
      <c r="L782" s="0" t="s">
        <v>208</v>
      </c>
    </row>
    <row r="783" customFormat="false" ht="12.75" hidden="false" customHeight="false" outlineLevel="0" collapsed="false">
      <c r="A783" s="0" t="n">
        <v>38385</v>
      </c>
      <c r="B783" s="44" t="n">
        <v>36836</v>
      </c>
      <c r="C783" s="0" t="s">
        <v>124</v>
      </c>
      <c r="D783" s="0" t="n">
        <v>2000</v>
      </c>
      <c r="F783" s="0" t="s">
        <v>151</v>
      </c>
      <c r="H783" s="0" t="s">
        <v>19</v>
      </c>
      <c r="J783" s="0" t="n">
        <v>-48.05</v>
      </c>
      <c r="L783" s="0" t="s">
        <v>358</v>
      </c>
    </row>
    <row r="784" customFormat="false" ht="12.75" hidden="false" customHeight="false" outlineLevel="0" collapsed="false">
      <c r="A784" s="0" t="n">
        <v>38385</v>
      </c>
      <c r="B784" s="44" t="n">
        <v>36836</v>
      </c>
      <c r="C784" s="0" t="s">
        <v>124</v>
      </c>
      <c r="D784" s="0" t="n">
        <v>2000</v>
      </c>
      <c r="F784" s="0" t="s">
        <v>437</v>
      </c>
      <c r="H784" s="0" t="s">
        <v>19</v>
      </c>
      <c r="J784" s="0" t="n">
        <v>-28</v>
      </c>
      <c r="L784" s="0" t="s">
        <v>358</v>
      </c>
    </row>
    <row r="785" customFormat="false" ht="12.75" hidden="false" customHeight="false" outlineLevel="0" collapsed="false">
      <c r="A785" s="0" t="n">
        <v>38385</v>
      </c>
      <c r="B785" s="44" t="n">
        <v>36836</v>
      </c>
      <c r="C785" s="0" t="s">
        <v>124</v>
      </c>
      <c r="D785" s="0" t="n">
        <v>2000</v>
      </c>
      <c r="F785" s="0" t="s">
        <v>583</v>
      </c>
      <c r="H785" s="0" t="s">
        <v>19</v>
      </c>
      <c r="I785" s="0" t="s">
        <v>162</v>
      </c>
      <c r="J785" s="0" t="n">
        <v>-21.65</v>
      </c>
      <c r="L785" s="0" t="s">
        <v>358</v>
      </c>
    </row>
    <row r="786" customFormat="false" ht="12.75" hidden="false" customHeight="false" outlineLevel="0" collapsed="false">
      <c r="A786" s="0" t="n">
        <v>38385</v>
      </c>
      <c r="B786" s="44" t="n">
        <v>36836</v>
      </c>
      <c r="C786" s="0" t="s">
        <v>124</v>
      </c>
      <c r="D786" s="0" t="n">
        <v>2000</v>
      </c>
      <c r="F786" s="0" t="s">
        <v>437</v>
      </c>
      <c r="H786" s="0" t="s">
        <v>19</v>
      </c>
      <c r="J786" s="0" t="n">
        <v>-8.52</v>
      </c>
      <c r="L786" s="0" t="s">
        <v>358</v>
      </c>
    </row>
    <row r="787" customFormat="false" ht="12.75" hidden="false" customHeight="false" outlineLevel="0" collapsed="false">
      <c r="A787" s="0" t="n">
        <v>38385</v>
      </c>
      <c r="B787" s="44" t="n">
        <v>36837</v>
      </c>
      <c r="C787" s="0" t="s">
        <v>124</v>
      </c>
      <c r="D787" s="0" t="n">
        <v>2000</v>
      </c>
      <c r="F787" s="0" t="s">
        <v>584</v>
      </c>
      <c r="H787" s="0" t="s">
        <v>19</v>
      </c>
      <c r="J787" s="0" t="n">
        <v>-409.15</v>
      </c>
      <c r="L787" s="0" t="s">
        <v>208</v>
      </c>
    </row>
    <row r="788" customFormat="false" ht="12.75" hidden="false" customHeight="false" outlineLevel="0" collapsed="false">
      <c r="A788" s="0" t="n">
        <v>38385</v>
      </c>
      <c r="B788" s="44" t="n">
        <v>36838</v>
      </c>
      <c r="C788" s="0" t="s">
        <v>124</v>
      </c>
      <c r="D788" s="0" t="n">
        <v>2000</v>
      </c>
      <c r="F788" s="0" t="s">
        <v>438</v>
      </c>
      <c r="H788" s="0" t="s">
        <v>19</v>
      </c>
      <c r="J788" s="0" t="n">
        <v>-16.18</v>
      </c>
      <c r="L788" s="0" t="s">
        <v>358</v>
      </c>
    </row>
    <row r="789" customFormat="false" ht="12.75" hidden="false" customHeight="false" outlineLevel="0" collapsed="false">
      <c r="A789" s="0" t="n">
        <v>38385</v>
      </c>
      <c r="B789" s="44" t="n">
        <v>36839</v>
      </c>
      <c r="C789" s="0" t="s">
        <v>124</v>
      </c>
      <c r="D789" s="0" t="n">
        <v>2000</v>
      </c>
      <c r="F789" s="0" t="s">
        <v>438</v>
      </c>
      <c r="H789" s="0" t="s">
        <v>19</v>
      </c>
      <c r="J789" s="0" t="n">
        <v>-20.26</v>
      </c>
      <c r="L789" s="0" t="s">
        <v>358</v>
      </c>
    </row>
    <row r="790" customFormat="false" ht="12.75" hidden="false" customHeight="false" outlineLevel="0" collapsed="false">
      <c r="A790" s="0" t="n">
        <v>38385</v>
      </c>
      <c r="B790" s="44" t="n">
        <v>36843</v>
      </c>
      <c r="C790" s="0" t="s">
        <v>124</v>
      </c>
      <c r="D790" s="0" t="n">
        <v>2000</v>
      </c>
      <c r="F790" s="0" t="s">
        <v>437</v>
      </c>
      <c r="H790" s="0" t="s">
        <v>19</v>
      </c>
      <c r="J790" s="0" t="n">
        <v>-18.65</v>
      </c>
      <c r="L790" s="0" t="s">
        <v>358</v>
      </c>
    </row>
    <row r="791" customFormat="false" ht="12.75" hidden="false" customHeight="false" outlineLevel="0" collapsed="false">
      <c r="A791" s="0" t="n">
        <v>38385</v>
      </c>
      <c r="B791" s="44" t="n">
        <v>36843</v>
      </c>
      <c r="C791" s="0" t="s">
        <v>124</v>
      </c>
      <c r="D791" s="0" t="n">
        <v>2000</v>
      </c>
      <c r="F791" s="0" t="s">
        <v>437</v>
      </c>
      <c r="H791" s="0" t="s">
        <v>19</v>
      </c>
      <c r="J791" s="46" t="n">
        <v>-17.89</v>
      </c>
      <c r="L791" s="0" t="s">
        <v>358</v>
      </c>
    </row>
    <row r="792" customFormat="false" ht="12.75" hidden="false" customHeight="false" outlineLevel="0" collapsed="false">
      <c r="A792" s="0" t="n">
        <v>38385</v>
      </c>
      <c r="B792" s="44" t="n">
        <v>36845</v>
      </c>
      <c r="C792" s="0" t="s">
        <v>124</v>
      </c>
      <c r="D792" s="0" t="n">
        <v>2000</v>
      </c>
      <c r="F792" s="0" t="s">
        <v>438</v>
      </c>
      <c r="H792" s="0" t="s">
        <v>19</v>
      </c>
      <c r="J792" s="0" t="n">
        <v>-290.11</v>
      </c>
      <c r="L792" s="0" t="s">
        <v>208</v>
      </c>
    </row>
    <row r="793" customFormat="false" ht="12.75" hidden="false" customHeight="false" outlineLevel="0" collapsed="false">
      <c r="A793" s="0" t="n">
        <v>38385</v>
      </c>
      <c r="B793" s="44" t="n">
        <v>36847</v>
      </c>
      <c r="C793" s="0" t="s">
        <v>124</v>
      </c>
      <c r="D793" s="0" t="n">
        <v>2000</v>
      </c>
      <c r="F793" s="0" t="s">
        <v>553</v>
      </c>
      <c r="H793" s="0" t="s">
        <v>19</v>
      </c>
      <c r="J793" s="0" t="n">
        <v>-117.83</v>
      </c>
      <c r="L793" s="0" t="s">
        <v>358</v>
      </c>
    </row>
    <row r="794" customFormat="false" ht="12.75" hidden="false" customHeight="false" outlineLevel="0" collapsed="false">
      <c r="A794" s="0" t="n">
        <v>38385</v>
      </c>
      <c r="B794" s="44" t="n">
        <v>36847</v>
      </c>
      <c r="C794" s="0" t="s">
        <v>124</v>
      </c>
      <c r="D794" s="0" t="n">
        <v>2000</v>
      </c>
      <c r="F794" s="0" t="s">
        <v>438</v>
      </c>
      <c r="H794" s="0" t="s">
        <v>19</v>
      </c>
      <c r="J794" s="0" t="n">
        <v>-52.89</v>
      </c>
      <c r="L794" s="0" t="s">
        <v>358</v>
      </c>
    </row>
    <row r="795" customFormat="false" ht="12.75" hidden="false" customHeight="false" outlineLevel="0" collapsed="false">
      <c r="A795" s="0" t="n">
        <v>38385</v>
      </c>
      <c r="B795" s="44" t="n">
        <v>36847</v>
      </c>
      <c r="C795" s="0" t="s">
        <v>124</v>
      </c>
      <c r="D795" s="0" t="n">
        <v>2000</v>
      </c>
      <c r="F795" s="0" t="s">
        <v>465</v>
      </c>
      <c r="H795" s="0" t="s">
        <v>127</v>
      </c>
      <c r="I795" s="0" t="s">
        <v>150</v>
      </c>
      <c r="J795" s="0" t="n">
        <v>-24.05</v>
      </c>
      <c r="L795" s="0" t="s">
        <v>127</v>
      </c>
    </row>
    <row r="796" customFormat="false" ht="12.75" hidden="false" customHeight="false" outlineLevel="0" collapsed="false">
      <c r="A796" s="0" t="n">
        <v>38385</v>
      </c>
      <c r="B796" s="44" t="n">
        <v>36847</v>
      </c>
      <c r="C796" s="0" t="s">
        <v>124</v>
      </c>
      <c r="D796" s="0" t="n">
        <v>2000</v>
      </c>
      <c r="F796" s="0" t="s">
        <v>446</v>
      </c>
      <c r="H796" s="0" t="s">
        <v>127</v>
      </c>
      <c r="I796" s="0" t="s">
        <v>150</v>
      </c>
      <c r="J796" s="0" t="n">
        <v>-12.25</v>
      </c>
      <c r="L796" s="0" t="s">
        <v>127</v>
      </c>
    </row>
    <row r="797" customFormat="false" ht="12.75" hidden="false" customHeight="false" outlineLevel="0" collapsed="false">
      <c r="A797" s="0" t="n">
        <v>38385</v>
      </c>
      <c r="B797" s="44" t="n">
        <v>36850</v>
      </c>
      <c r="C797" s="0" t="s">
        <v>124</v>
      </c>
      <c r="D797" s="0" t="n">
        <v>2000</v>
      </c>
      <c r="F797" s="0" t="s">
        <v>437</v>
      </c>
      <c r="H797" s="0" t="s">
        <v>19</v>
      </c>
      <c r="J797" s="0" t="n">
        <v>-35.58</v>
      </c>
      <c r="L797" s="0" t="s">
        <v>358</v>
      </c>
    </row>
    <row r="798" customFormat="false" ht="12.75" hidden="false" customHeight="false" outlineLevel="0" collapsed="false">
      <c r="A798" s="0" t="n">
        <v>38385</v>
      </c>
      <c r="B798" s="44" t="n">
        <v>36850</v>
      </c>
      <c r="C798" s="0" t="s">
        <v>124</v>
      </c>
      <c r="D798" s="0" t="n">
        <v>2000</v>
      </c>
      <c r="F798" s="0" t="s">
        <v>585</v>
      </c>
      <c r="H798" s="0" t="s">
        <v>19</v>
      </c>
      <c r="J798" s="0" t="n">
        <v>-8.01</v>
      </c>
      <c r="L798" s="0" t="s">
        <v>358</v>
      </c>
    </row>
    <row r="799" customFormat="false" ht="12.75" hidden="false" customHeight="false" outlineLevel="0" collapsed="false">
      <c r="A799" s="0" t="n">
        <v>38385</v>
      </c>
      <c r="B799" s="44" t="n">
        <v>36852</v>
      </c>
      <c r="C799" s="0" t="s">
        <v>124</v>
      </c>
      <c r="D799" s="0" t="n">
        <v>2000</v>
      </c>
      <c r="F799" s="0" t="s">
        <v>438</v>
      </c>
      <c r="H799" s="0" t="s">
        <v>19</v>
      </c>
      <c r="J799" s="0" t="n">
        <v>-33.2</v>
      </c>
      <c r="L799" s="0" t="s">
        <v>358</v>
      </c>
    </row>
    <row r="800" customFormat="false" ht="12.75" hidden="false" customHeight="false" outlineLevel="0" collapsed="false">
      <c r="A800" s="0" t="n">
        <v>38385</v>
      </c>
      <c r="B800" s="44" t="n">
        <v>36854</v>
      </c>
      <c r="C800" s="0" t="s">
        <v>124</v>
      </c>
      <c r="D800" s="0" t="n">
        <v>2000</v>
      </c>
      <c r="F800" s="0" t="s">
        <v>437</v>
      </c>
      <c r="H800" s="0" t="s">
        <v>19</v>
      </c>
      <c r="J800" s="0" t="n">
        <v>-273.07</v>
      </c>
      <c r="L800" s="0" t="s">
        <v>208</v>
      </c>
    </row>
    <row r="801" customFormat="false" ht="12.75" hidden="false" customHeight="false" outlineLevel="0" collapsed="false">
      <c r="A801" s="0" t="n">
        <v>38385</v>
      </c>
      <c r="B801" s="44" t="n">
        <v>36854</v>
      </c>
      <c r="C801" s="0" t="s">
        <v>124</v>
      </c>
      <c r="D801" s="0" t="n">
        <v>2000</v>
      </c>
      <c r="F801" s="0" t="s">
        <v>465</v>
      </c>
      <c r="H801" s="0" t="s">
        <v>127</v>
      </c>
      <c r="I801" s="0" t="s">
        <v>150</v>
      </c>
      <c r="J801" s="0" t="n">
        <v>-29</v>
      </c>
      <c r="L801" s="0" t="s">
        <v>127</v>
      </c>
    </row>
    <row r="802" customFormat="false" ht="12.75" hidden="false" customHeight="false" outlineLevel="0" collapsed="false">
      <c r="A802" s="0" t="n">
        <v>38385</v>
      </c>
      <c r="B802" s="44" t="n">
        <v>36854</v>
      </c>
      <c r="C802" s="0" t="s">
        <v>124</v>
      </c>
      <c r="D802" s="0" t="n">
        <v>2000</v>
      </c>
      <c r="F802" s="0" t="s">
        <v>437</v>
      </c>
      <c r="H802" s="0" t="s">
        <v>19</v>
      </c>
      <c r="J802" s="0" t="n">
        <v>-25.02</v>
      </c>
      <c r="L802" s="0" t="s">
        <v>358</v>
      </c>
    </row>
    <row r="803" customFormat="false" ht="12.75" hidden="false" customHeight="false" outlineLevel="0" collapsed="false">
      <c r="A803" s="0" t="n">
        <v>38385</v>
      </c>
      <c r="B803" s="44" t="n">
        <v>36858</v>
      </c>
      <c r="C803" s="0" t="s">
        <v>124</v>
      </c>
      <c r="D803" s="0" t="n">
        <v>2000</v>
      </c>
      <c r="F803" s="0" t="s">
        <v>191</v>
      </c>
      <c r="H803" s="0" t="s">
        <v>126</v>
      </c>
      <c r="I803" s="0" t="s">
        <v>193</v>
      </c>
      <c r="J803" s="47" t="n">
        <v>10000</v>
      </c>
      <c r="L803" s="0" t="s">
        <v>128</v>
      </c>
    </row>
    <row r="804" customFormat="false" ht="12.75" hidden="false" customHeight="false" outlineLevel="0" collapsed="false">
      <c r="A804" s="0" t="n">
        <v>38385</v>
      </c>
      <c r="B804" s="44" t="n">
        <v>36859</v>
      </c>
      <c r="C804" s="0" t="s">
        <v>124</v>
      </c>
      <c r="D804" s="0" t="n">
        <v>2000</v>
      </c>
      <c r="F804" s="0" t="s">
        <v>465</v>
      </c>
      <c r="H804" s="0" t="s">
        <v>127</v>
      </c>
      <c r="I804" s="0" t="s">
        <v>150</v>
      </c>
      <c r="J804" s="0" t="n">
        <v>-25</v>
      </c>
      <c r="L804" s="0" t="s">
        <v>127</v>
      </c>
    </row>
    <row r="805" customFormat="false" ht="12.75" hidden="false" customHeight="false" outlineLevel="0" collapsed="false">
      <c r="A805" s="0" t="n">
        <v>38385</v>
      </c>
      <c r="B805" s="44" t="n">
        <v>36860</v>
      </c>
      <c r="C805" s="0" t="s">
        <v>124</v>
      </c>
      <c r="D805" s="0" t="n">
        <v>2000</v>
      </c>
      <c r="F805" s="0" t="s">
        <v>523</v>
      </c>
      <c r="H805" s="0" t="s">
        <v>19</v>
      </c>
      <c r="J805" s="0" t="n">
        <v>-22.41</v>
      </c>
      <c r="L805" s="0" t="s">
        <v>358</v>
      </c>
    </row>
    <row r="806" customFormat="false" ht="12.75" hidden="false" customHeight="false" outlineLevel="0" collapsed="false">
      <c r="A806" s="0" t="n">
        <v>38385</v>
      </c>
      <c r="B806" s="44" t="n">
        <v>36860</v>
      </c>
      <c r="C806" s="0" t="s">
        <v>124</v>
      </c>
      <c r="D806" s="0" t="n">
        <v>2000</v>
      </c>
      <c r="F806" s="0" t="s">
        <v>438</v>
      </c>
      <c r="H806" s="0" t="s">
        <v>19</v>
      </c>
      <c r="J806" s="46" t="n">
        <v>-16.71</v>
      </c>
      <c r="L806" s="0" t="s">
        <v>358</v>
      </c>
    </row>
    <row r="807" customFormat="false" ht="12.75" hidden="false" customHeight="false" outlineLevel="0" collapsed="false">
      <c r="A807" s="0" t="n">
        <v>38385</v>
      </c>
      <c r="B807" s="44" t="n">
        <v>36860</v>
      </c>
      <c r="C807" s="0" t="s">
        <v>124</v>
      </c>
      <c r="D807" s="0" t="n">
        <v>2000</v>
      </c>
      <c r="F807" s="0" t="s">
        <v>143</v>
      </c>
      <c r="H807" s="0" t="s">
        <v>20</v>
      </c>
      <c r="I807" s="0" t="s">
        <v>145</v>
      </c>
      <c r="J807" s="0" t="n">
        <v>-10</v>
      </c>
      <c r="L807" s="0" t="str">
        <f aca="false">IF(H807="Personal","Personal","Operating")</f>
        <v>Operating</v>
      </c>
    </row>
    <row r="808" customFormat="false" ht="12.75" hidden="false" customHeight="false" outlineLevel="0" collapsed="false">
      <c r="A808" s="0" t="n">
        <v>38385</v>
      </c>
      <c r="B808" s="44" t="n">
        <v>36836</v>
      </c>
      <c r="C808" s="0" t="s">
        <v>124</v>
      </c>
      <c r="D808" s="0" t="n">
        <v>2000</v>
      </c>
      <c r="E808" s="0" t="n">
        <v>1192</v>
      </c>
      <c r="F808" s="0" t="s">
        <v>586</v>
      </c>
      <c r="G808" s="0" t="s">
        <v>587</v>
      </c>
      <c r="H808" s="0" t="s">
        <v>127</v>
      </c>
      <c r="J808" s="0" t="n">
        <v>-72.3</v>
      </c>
      <c r="L808" s="0" t="s">
        <v>127</v>
      </c>
    </row>
    <row r="809" customFormat="false" ht="12.75" hidden="false" customHeight="false" outlineLevel="0" collapsed="false">
      <c r="A809" s="0" t="n">
        <v>38385</v>
      </c>
      <c r="B809" s="44" t="n">
        <v>36836</v>
      </c>
      <c r="C809" s="0" t="s">
        <v>124</v>
      </c>
      <c r="D809" s="0" t="n">
        <v>2000</v>
      </c>
      <c r="E809" s="0" t="n">
        <v>1193</v>
      </c>
      <c r="F809" s="0" t="s">
        <v>588</v>
      </c>
      <c r="G809" s="0" t="s">
        <v>589</v>
      </c>
      <c r="H809" s="0" t="s">
        <v>127</v>
      </c>
      <c r="J809" s="0" t="n">
        <v>-200</v>
      </c>
      <c r="L809" s="0" t="s">
        <v>127</v>
      </c>
    </row>
    <row r="810" customFormat="false" ht="12.75" hidden="false" customHeight="false" outlineLevel="0" collapsed="false">
      <c r="A810" s="0" t="n">
        <v>38385</v>
      </c>
      <c r="B810" s="44" t="n">
        <v>36838</v>
      </c>
      <c r="C810" s="0" t="s">
        <v>124</v>
      </c>
      <c r="D810" s="0" t="n">
        <v>2000</v>
      </c>
      <c r="E810" s="0" t="n">
        <v>1194</v>
      </c>
      <c r="F810" s="0" t="s">
        <v>428</v>
      </c>
      <c r="H810" s="0" t="s">
        <v>128</v>
      </c>
      <c r="J810" s="0" t="n">
        <v>-3941.3</v>
      </c>
      <c r="L810" s="0" t="s">
        <v>128</v>
      </c>
    </row>
    <row r="811" customFormat="false" ht="12.75" hidden="false" customHeight="false" outlineLevel="0" collapsed="false">
      <c r="A811" s="0" t="n">
        <v>38385</v>
      </c>
      <c r="B811" s="44" t="n">
        <v>36836</v>
      </c>
      <c r="C811" s="0" t="s">
        <v>124</v>
      </c>
      <c r="D811" s="0" t="n">
        <v>2000</v>
      </c>
      <c r="E811" s="0" t="n">
        <v>1195</v>
      </c>
      <c r="F811" s="0" t="s">
        <v>430</v>
      </c>
      <c r="G811" s="0" t="s">
        <v>590</v>
      </c>
      <c r="H811" s="0" t="s">
        <v>127</v>
      </c>
      <c r="J811" s="0" t="n">
        <v>-496.58</v>
      </c>
      <c r="L811" s="0" t="s">
        <v>127</v>
      </c>
    </row>
    <row r="812" customFormat="false" ht="12.75" hidden="false" customHeight="false" outlineLevel="0" collapsed="false">
      <c r="A812" s="0" t="n">
        <v>38385</v>
      </c>
      <c r="B812" s="44" t="n">
        <v>36845</v>
      </c>
      <c r="C812" s="0" t="s">
        <v>124</v>
      </c>
      <c r="D812" s="0" t="n">
        <v>2000</v>
      </c>
      <c r="E812" s="0" t="n">
        <v>1196</v>
      </c>
      <c r="F812" s="0" t="s">
        <v>455</v>
      </c>
      <c r="H812" s="0" t="s">
        <v>127</v>
      </c>
      <c r="I812" s="0" t="s">
        <v>456</v>
      </c>
      <c r="J812" s="46" t="n">
        <v>-792.28</v>
      </c>
      <c r="L812" s="0" t="s">
        <v>127</v>
      </c>
    </row>
    <row r="813" customFormat="false" ht="12.75" hidden="false" customHeight="false" outlineLevel="0" collapsed="false">
      <c r="A813" s="0" t="n">
        <v>38385</v>
      </c>
      <c r="B813" s="44" t="n">
        <v>36839</v>
      </c>
      <c r="C813" s="0" t="s">
        <v>124</v>
      </c>
      <c r="D813" s="0" t="n">
        <v>2000</v>
      </c>
      <c r="E813" s="0" t="n">
        <v>1197</v>
      </c>
      <c r="F813" s="0" t="s">
        <v>591</v>
      </c>
      <c r="G813" s="0" t="s">
        <v>592</v>
      </c>
      <c r="H813" s="0" t="s">
        <v>127</v>
      </c>
      <c r="I813" s="0" t="s">
        <v>456</v>
      </c>
      <c r="J813" s="0" t="n">
        <v>-10000</v>
      </c>
      <c r="L813" s="0" t="s">
        <v>127</v>
      </c>
    </row>
    <row r="814" customFormat="false" ht="12.75" hidden="false" customHeight="false" outlineLevel="0" collapsed="false">
      <c r="A814" s="0" t="n">
        <v>38385</v>
      </c>
      <c r="B814" s="44" t="n">
        <v>36847</v>
      </c>
      <c r="C814" s="0" t="s">
        <v>124</v>
      </c>
      <c r="D814" s="0" t="n">
        <v>2000</v>
      </c>
      <c r="E814" s="0" t="n">
        <v>1198</v>
      </c>
      <c r="F814" s="0" t="s">
        <v>180</v>
      </c>
      <c r="G814" s="0" t="s">
        <v>577</v>
      </c>
      <c r="H814" s="0" t="s">
        <v>19</v>
      </c>
      <c r="J814" s="0" t="n">
        <v>-339.14</v>
      </c>
      <c r="L814" s="0" t="s">
        <v>358</v>
      </c>
    </row>
    <row r="815" customFormat="false" ht="12.75" hidden="false" customHeight="false" outlineLevel="0" collapsed="false">
      <c r="A815" s="0" t="n">
        <v>38385</v>
      </c>
      <c r="B815" s="44" t="n">
        <v>36847</v>
      </c>
      <c r="C815" s="0" t="s">
        <v>124</v>
      </c>
      <c r="D815" s="0" t="n">
        <v>2000</v>
      </c>
      <c r="E815" s="0" t="n">
        <v>1199</v>
      </c>
      <c r="F815" s="0" t="s">
        <v>229</v>
      </c>
      <c r="G815" s="0" t="s">
        <v>577</v>
      </c>
      <c r="H815" s="0" t="s">
        <v>19</v>
      </c>
      <c r="J815" s="0" t="n">
        <v>-118.06</v>
      </c>
      <c r="L815" s="0" t="s">
        <v>358</v>
      </c>
    </row>
  </sheetData>
  <autoFilter ref="A2:N815"/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8" t="s">
        <v>131</v>
      </c>
      <c r="C1" s="48"/>
      <c r="D1" s="48" t="s">
        <v>132</v>
      </c>
    </row>
    <row r="2" customFormat="false" ht="12.75" hidden="false" customHeight="false" outlineLevel="0" collapsed="false">
      <c r="B2" s="0" t="s">
        <v>17</v>
      </c>
      <c r="C2" s="0" t="s">
        <v>138</v>
      </c>
    </row>
    <row r="3" customFormat="false" ht="12.75" hidden="false" customHeight="false" outlineLevel="0" collapsed="false">
      <c r="C3" s="0" t="s">
        <v>593</v>
      </c>
    </row>
    <row r="4" customFormat="false" ht="12.75" hidden="false" customHeight="false" outlineLevel="0" collapsed="false">
      <c r="C4" s="0" t="s">
        <v>594</v>
      </c>
    </row>
    <row r="5" customFormat="false" ht="12.75" hidden="false" customHeight="false" outlineLevel="0" collapsed="false">
      <c r="C5" s="0" t="s">
        <v>595</v>
      </c>
    </row>
    <row r="6" customFormat="false" ht="12.75" hidden="false" customHeight="false" outlineLevel="0" collapsed="false">
      <c r="C6" s="0" t="s">
        <v>507</v>
      </c>
    </row>
    <row r="7" customFormat="false" ht="12.75" hidden="false" customHeight="false" outlineLevel="0" collapsed="false">
      <c r="C7" s="0" t="s">
        <v>187</v>
      </c>
    </row>
    <row r="8" customFormat="false" ht="12.75" hidden="false" customHeight="false" outlineLevel="0" collapsed="false">
      <c r="C8" s="0" t="s">
        <v>309</v>
      </c>
    </row>
    <row r="10" customFormat="false" ht="12.75" hidden="false" customHeight="false" outlineLevel="0" collapsed="false">
      <c r="B10" s="0" t="s">
        <v>18</v>
      </c>
      <c r="C10" s="0" t="s">
        <v>183</v>
      </c>
    </row>
    <row r="11" customFormat="false" ht="12.75" hidden="false" customHeight="false" outlineLevel="0" collapsed="false">
      <c r="C11" s="0" t="s">
        <v>156</v>
      </c>
    </row>
    <row r="12" customFormat="false" ht="12.75" hidden="false" customHeight="false" outlineLevel="0" collapsed="false">
      <c r="C12" s="0" t="s">
        <v>370</v>
      </c>
    </row>
    <row r="14" customFormat="false" ht="12.75" hidden="false" customHeight="false" outlineLevel="0" collapsed="false">
      <c r="B14" s="0" t="s">
        <v>19</v>
      </c>
      <c r="C14" s="0" t="s">
        <v>204</v>
      </c>
    </row>
    <row r="15" customFormat="false" ht="12.75" hidden="false" customHeight="false" outlineLevel="0" collapsed="false">
      <c r="C15" s="0" t="s">
        <v>351</v>
      </c>
    </row>
    <row r="16" customFormat="false" ht="12.75" hidden="false" customHeight="false" outlineLevel="0" collapsed="false">
      <c r="C16" s="0" t="s">
        <v>153</v>
      </c>
    </row>
    <row r="17" customFormat="false" ht="12.75" hidden="false" customHeight="false" outlineLevel="0" collapsed="false">
      <c r="C17" s="0" t="s">
        <v>596</v>
      </c>
    </row>
    <row r="18" customFormat="false" ht="12.75" hidden="false" customHeight="false" outlineLevel="0" collapsed="false">
      <c r="C18" s="0" t="s">
        <v>461</v>
      </c>
    </row>
    <row r="19" customFormat="false" ht="12.75" hidden="false" customHeight="false" outlineLevel="0" collapsed="false">
      <c r="C19" s="0" t="s">
        <v>597</v>
      </c>
    </row>
    <row r="20" customFormat="false" ht="12.75" hidden="false" customHeight="false" outlineLevel="0" collapsed="false">
      <c r="C20" s="0" t="s">
        <v>250</v>
      </c>
    </row>
    <row r="21" customFormat="false" ht="12.75" hidden="false" customHeight="false" outlineLevel="0" collapsed="false">
      <c r="C21" s="0" t="s">
        <v>581</v>
      </c>
    </row>
    <row r="22" customFormat="false" ht="12.75" hidden="false" customHeight="false" outlineLevel="0" collapsed="false">
      <c r="C22" s="0" t="s">
        <v>223</v>
      </c>
    </row>
    <row r="23" customFormat="false" ht="12.75" hidden="false" customHeight="false" outlineLevel="0" collapsed="false">
      <c r="C23" s="0" t="s">
        <v>170</v>
      </c>
    </row>
    <row r="24" customFormat="false" ht="12.75" hidden="false" customHeight="false" outlineLevel="0" collapsed="false">
      <c r="C24" s="0" t="s">
        <v>175</v>
      </c>
    </row>
    <row r="25" customFormat="false" ht="12.75" hidden="false" customHeight="false" outlineLevel="0" collapsed="false">
      <c r="C25" s="0" t="s">
        <v>162</v>
      </c>
    </row>
    <row r="26" customFormat="false" ht="12.75" hidden="false" customHeight="false" outlineLevel="0" collapsed="false">
      <c r="C26" s="0" t="s">
        <v>185</v>
      </c>
    </row>
    <row r="27" customFormat="false" ht="12.75" hidden="false" customHeight="false" outlineLevel="0" collapsed="false">
      <c r="C27" s="0" t="s">
        <v>581</v>
      </c>
    </row>
    <row r="28" customFormat="false" ht="12.75" hidden="false" customHeight="false" outlineLevel="0" collapsed="false">
      <c r="C28" s="0" t="s">
        <v>207</v>
      </c>
    </row>
    <row r="29" customFormat="false" ht="12.75" hidden="false" customHeight="false" outlineLevel="0" collapsed="false">
      <c r="C29" s="0" t="s">
        <v>256</v>
      </c>
    </row>
    <row r="30" customFormat="false" ht="12.75" hidden="false" customHeight="false" outlineLevel="0" collapsed="false">
      <c r="C30" s="0" t="s">
        <v>150</v>
      </c>
    </row>
    <row r="32" customFormat="false" ht="12.75" hidden="false" customHeight="false" outlineLevel="0" collapsed="false">
      <c r="B32" s="0" t="s">
        <v>21</v>
      </c>
      <c r="C32" s="0" t="s">
        <v>596</v>
      </c>
    </row>
    <row r="33" customFormat="false" ht="12.75" hidden="false" customHeight="false" outlineLevel="0" collapsed="false">
      <c r="C33" s="0" t="s">
        <v>461</v>
      </c>
    </row>
    <row r="34" customFormat="false" ht="12.75" hidden="false" customHeight="false" outlineLevel="0" collapsed="false">
      <c r="C34" s="0" t="s">
        <v>109</v>
      </c>
    </row>
    <row r="35" customFormat="false" ht="12.75" hidden="false" customHeight="false" outlineLevel="0" collapsed="false">
      <c r="C35" s="0" t="s">
        <v>150</v>
      </c>
    </row>
    <row r="36" customFormat="false" ht="12.75" hidden="false" customHeight="false" outlineLevel="0" collapsed="false">
      <c r="C36" s="0" t="s">
        <v>174</v>
      </c>
    </row>
    <row r="38" customFormat="false" ht="12.75" hidden="false" customHeight="false" outlineLevel="0" collapsed="false">
      <c r="B38" s="0" t="s">
        <v>20</v>
      </c>
      <c r="C38" s="0" t="s">
        <v>145</v>
      </c>
    </row>
    <row r="39" customFormat="false" ht="12.75" hidden="false" customHeight="false" outlineLevel="0" collapsed="false">
      <c r="C39" s="0" t="s">
        <v>287</v>
      </c>
    </row>
    <row r="40" customFormat="false" ht="12.75" hidden="false" customHeight="false" outlineLevel="0" collapsed="false">
      <c r="C40" s="0" t="s">
        <v>179</v>
      </c>
    </row>
    <row r="41" customFormat="false" ht="12.75" hidden="false" customHeight="false" outlineLevel="0" collapsed="false">
      <c r="C41" s="0" t="s">
        <v>223</v>
      </c>
    </row>
    <row r="42" customFormat="false" ht="12.75" hidden="false" customHeight="false" outlineLevel="0" collapsed="false">
      <c r="C42" s="0" t="s">
        <v>370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126</v>
      </c>
    </row>
    <row r="46" customFormat="false" ht="12.75" hidden="false" customHeight="false" outlineLevel="0" collapsed="false">
      <c r="B46" s="0" t="s">
        <v>127</v>
      </c>
      <c r="C46" s="0" t="s">
        <v>456</v>
      </c>
    </row>
    <row r="47" customFormat="false" ht="12.75" hidden="false" customHeight="false" outlineLevel="0" collapsed="false">
      <c r="C47" s="0" t="s">
        <v>431</v>
      </c>
    </row>
    <row r="48" customFormat="false" ht="12.75" hidden="false" customHeight="false" outlineLevel="0" collapsed="false">
      <c r="C48" s="0" t="s">
        <v>126</v>
      </c>
    </row>
    <row r="49" customFormat="false" ht="12.75" hidden="false" customHeight="false" outlineLevel="0" collapsed="false">
      <c r="C49" s="0" t="s">
        <v>427</v>
      </c>
    </row>
    <row r="51" customFormat="false" ht="12.75" hidden="false" customHeight="false" outlineLevel="0" collapsed="false">
      <c r="B51" s="0" t="s">
        <v>128</v>
      </c>
      <c r="C51" s="0" t="s">
        <v>429</v>
      </c>
    </row>
    <row r="52" customFormat="false" ht="12.75" hidden="false" customHeight="false" outlineLevel="0" collapsed="false">
      <c r="C52" s="0" t="s">
        <v>598</v>
      </c>
    </row>
    <row r="54" customFormat="false" ht="12.75" hidden="false" customHeight="false" outlineLevel="0" collapsed="false">
      <c r="B54" s="0" t="s">
        <v>599</v>
      </c>
      <c r="C54" s="0" t="s">
        <v>433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126</v>
      </c>
      <c r="C57" s="0" t="s">
        <v>193</v>
      </c>
    </row>
    <row r="58" customFormat="false" ht="12.75" hidden="false" customHeight="false" outlineLevel="0" collapsed="false">
      <c r="C58" s="0" t="s">
        <v>427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56"/>
    <col collapsed="false" customWidth="true" hidden="false" outlineLevel="0" max="4" min="4" style="0" width="4.28"/>
    <col collapsed="false" customWidth="true" hidden="false" outlineLevel="0" max="7" min="7" style="0" width="3.56"/>
  </cols>
  <sheetData>
    <row r="1" customFormat="false" ht="25.5" hidden="false" customHeight="false" outlineLevel="0" collapsed="false">
      <c r="C1" s="24" t="s">
        <v>600</v>
      </c>
      <c r="E1" s="24" t="s">
        <v>601</v>
      </c>
      <c r="F1" s="24" t="s">
        <v>602</v>
      </c>
      <c r="H1" s="0" t="s">
        <v>54</v>
      </c>
    </row>
    <row r="3" customFormat="false" ht="12.75" hidden="false" customHeight="false" outlineLevel="0" collapsed="false">
      <c r="A3" s="0" t="s">
        <v>70</v>
      </c>
      <c r="E3" s="0" t="n">
        <v>236.2</v>
      </c>
    </row>
    <row r="4" customFormat="false" ht="12.75" hidden="false" customHeight="false" outlineLevel="0" collapsed="false">
      <c r="A4" s="0" t="s">
        <v>71</v>
      </c>
      <c r="E4" s="0" t="n">
        <v>900</v>
      </c>
    </row>
    <row r="5" customFormat="false" ht="12.75" hidden="false" customHeight="false" outlineLevel="0" collapsed="false">
      <c r="A5" s="0" t="s">
        <v>72</v>
      </c>
      <c r="E5" s="0" t="n">
        <v>224.77</v>
      </c>
    </row>
    <row r="6" customFormat="false" ht="12.75" hidden="false" customHeight="false" outlineLevel="0" collapsed="false">
      <c r="A6" s="0" t="s">
        <v>73</v>
      </c>
      <c r="C6" s="0" t="n">
        <v>100</v>
      </c>
      <c r="E6" s="0" t="n">
        <v>117.54</v>
      </c>
      <c r="H6" s="0" t="n">
        <f aca="false">IF((E6-C6)&lt;0,0,E6-C6)</f>
        <v>17.54</v>
      </c>
    </row>
    <row r="7" customFormat="false" ht="12.75" hidden="false" customHeight="false" outlineLevel="0" collapsed="false">
      <c r="A7" s="0" t="s">
        <v>74</v>
      </c>
      <c r="C7" s="0" t="n">
        <v>60</v>
      </c>
      <c r="E7" s="0" t="n">
        <v>71.45</v>
      </c>
      <c r="H7" s="0" t="n">
        <f aca="false">IF((E7-C7)&lt;0,0,E7-C7)</f>
        <v>11.45</v>
      </c>
    </row>
    <row r="8" customFormat="false" ht="12.75" hidden="false" customHeight="false" outlineLevel="0" collapsed="false">
      <c r="A8" s="0" t="s">
        <v>75</v>
      </c>
      <c r="C8" s="0" t="n">
        <v>60</v>
      </c>
      <c r="E8" s="0" t="n">
        <v>65.82</v>
      </c>
      <c r="H8" s="0" t="n">
        <f aca="false">IF((E8-C8)&lt;0,0,E8-C8)</f>
        <v>5.81999999999999</v>
      </c>
    </row>
    <row r="9" customFormat="false" ht="12.75" hidden="false" customHeight="false" outlineLevel="0" collapsed="false">
      <c r="A9" s="0" t="s">
        <v>76</v>
      </c>
      <c r="C9" s="0" t="n">
        <v>60</v>
      </c>
      <c r="E9" s="0" t="n">
        <v>29.87</v>
      </c>
      <c r="H9" s="0" t="n">
        <f aca="false">IF((E9-C9)&lt;0,0,E9-C9)</f>
        <v>0</v>
      </c>
    </row>
    <row r="10" customFormat="false" ht="12.75" hidden="false" customHeight="false" outlineLevel="0" collapsed="false">
      <c r="A10" s="0" t="s">
        <v>78</v>
      </c>
      <c r="C10" s="0" t="n">
        <v>60</v>
      </c>
      <c r="E10" s="0" t="n">
        <v>98.71</v>
      </c>
      <c r="H10" s="0" t="n">
        <f aca="false">IF((E10-C10)&lt;0,0,E10-C10)</f>
        <v>38.71</v>
      </c>
    </row>
    <row r="11" customFormat="false" ht="12.75" hidden="false" customHeight="false" outlineLevel="0" collapsed="false">
      <c r="A11" s="0" t="s">
        <v>80</v>
      </c>
      <c r="C11" s="0" t="n">
        <v>60</v>
      </c>
      <c r="E11" s="0" t="n">
        <v>78.08</v>
      </c>
      <c r="H11" s="0" t="n">
        <f aca="false">IF((E11-C11)&lt;0,0,E11-C11)</f>
        <v>18.08</v>
      </c>
    </row>
    <row r="12" customFormat="false" ht="12.75" hidden="false" customHeight="false" outlineLevel="0" collapsed="false">
      <c r="A12" s="0" t="s">
        <v>81</v>
      </c>
      <c r="C12" s="0" t="n">
        <v>80</v>
      </c>
      <c r="E12" s="0" t="n">
        <v>23.12</v>
      </c>
      <c r="H12" s="0" t="n">
        <f aca="false">IF((E12-C12)&lt;0,0,E12-C12)</f>
        <v>0</v>
      </c>
    </row>
    <row r="13" customFormat="false" ht="12.75" hidden="false" customHeight="false" outlineLevel="0" collapsed="false">
      <c r="A13" s="0" t="s">
        <v>82</v>
      </c>
      <c r="C13" s="0" t="n">
        <v>80</v>
      </c>
      <c r="E13" s="0" t="n">
        <v>30.37</v>
      </c>
      <c r="H13" s="0" t="n">
        <f aca="false">IF((E13-C13)&lt;0,0,E13-C13)</f>
        <v>0</v>
      </c>
    </row>
    <row r="14" customFormat="false" ht="12.75" hidden="false" customHeight="false" outlineLevel="0" collapsed="false">
      <c r="A14" s="0" t="s">
        <v>83</v>
      </c>
      <c r="C14" s="0" t="n">
        <v>80</v>
      </c>
      <c r="E14" s="0" t="n">
        <v>86.15</v>
      </c>
      <c r="H14" s="0" t="n">
        <f aca="false">IF((E14-C14)&lt;0,0,E14-C14)</f>
        <v>6.15000000000001</v>
      </c>
    </row>
    <row r="15" customFormat="false" ht="12.75" hidden="false" customHeight="false" outlineLevel="0" collapsed="false">
      <c r="A15" s="0" t="s">
        <v>84</v>
      </c>
      <c r="C15" s="0" t="n">
        <v>80</v>
      </c>
      <c r="E15" s="0" t="n">
        <v>42.81</v>
      </c>
      <c r="H15" s="0" t="n">
        <f aca="false">IF((E15-C15)&lt;0,0,E15-C15)</f>
        <v>0</v>
      </c>
    </row>
    <row r="16" customFormat="false" ht="12.75" hidden="false" customHeight="false" outlineLevel="0" collapsed="false">
      <c r="A16" s="0" t="s">
        <v>85</v>
      </c>
      <c r="C16" s="0" t="n">
        <v>80</v>
      </c>
      <c r="E16" s="0" t="n">
        <v>111.79</v>
      </c>
      <c r="H16" s="0" t="n">
        <f aca="false">IF((E16-C16)&lt;0,0,E16-C16)</f>
        <v>31.79</v>
      </c>
    </row>
    <row r="17" customFormat="false" ht="12.75" hidden="false" customHeight="false" outlineLevel="0" collapsed="false">
      <c r="A17" s="0" t="s">
        <v>86</v>
      </c>
      <c r="C17" s="0" t="n">
        <v>100</v>
      </c>
      <c r="E17" s="0" t="n">
        <v>174.57</v>
      </c>
      <c r="H17" s="0" t="n">
        <f aca="false">IF((E17-C17)&lt;0,0,E17-C17)</f>
        <v>74.57</v>
      </c>
    </row>
    <row r="18" customFormat="false" ht="12.75" hidden="false" customHeight="false" outlineLevel="0" collapsed="false">
      <c r="A18" s="0" t="s">
        <v>87</v>
      </c>
      <c r="C18" s="0" t="n">
        <v>80</v>
      </c>
      <c r="E18" s="0" t="n">
        <v>59.32</v>
      </c>
      <c r="H18" s="0" t="n">
        <f aca="false">IF((E18-C18)&lt;0,0,E18-C18)</f>
        <v>0</v>
      </c>
    </row>
    <row r="19" customFormat="false" ht="12.75" hidden="false" customHeight="false" outlineLevel="0" collapsed="false">
      <c r="A19" s="0" t="s">
        <v>88</v>
      </c>
      <c r="C19" s="0" t="n">
        <v>100</v>
      </c>
      <c r="E19" s="0" t="n">
        <v>62.82</v>
      </c>
      <c r="H19" s="0" t="n">
        <f aca="false">IF((E19-C19)&lt;0,0,E19-C19)</f>
        <v>0</v>
      </c>
    </row>
    <row r="20" customFormat="false" ht="12.75" hidden="false" customHeight="false" outlineLevel="0" collapsed="false">
      <c r="A20" s="0" t="s">
        <v>89</v>
      </c>
      <c r="C20" s="0" t="n">
        <v>100</v>
      </c>
      <c r="E20" s="0" t="n">
        <v>124.54</v>
      </c>
      <c r="H20" s="0" t="n">
        <f aca="false">IF((E20-C20)&lt;0,0,E20-C20)</f>
        <v>24.54</v>
      </c>
    </row>
    <row r="21" customFormat="false" ht="12.75" hidden="false" customHeight="false" outlineLevel="0" collapsed="false">
      <c r="A21" s="0" t="s">
        <v>90</v>
      </c>
      <c r="C21" s="0" t="n">
        <v>100</v>
      </c>
      <c r="E21" s="0" t="n">
        <v>71.77</v>
      </c>
      <c r="H21" s="0" t="n">
        <f aca="false">IF((E21-C21)&lt;0,0,E21-C21)</f>
        <v>0</v>
      </c>
    </row>
    <row r="22" customFormat="false" ht="12.75" hidden="false" customHeight="false" outlineLevel="0" collapsed="false">
      <c r="A22" s="0" t="s">
        <v>91</v>
      </c>
      <c r="C22" s="0" t="n">
        <v>100</v>
      </c>
      <c r="E22" s="0" t="n">
        <v>93.65</v>
      </c>
      <c r="H22" s="0" t="n">
        <f aca="false">IF((E22-C22)&lt;0,0,E22-C22)</f>
        <v>0</v>
      </c>
    </row>
    <row r="23" customFormat="false" ht="12.75" hidden="false" customHeight="false" outlineLevel="0" collapsed="false">
      <c r="A23" s="0" t="s">
        <v>92</v>
      </c>
      <c r="C23" s="0" t="n">
        <v>80</v>
      </c>
      <c r="E23" s="0" t="n">
        <v>94.15</v>
      </c>
      <c r="H23" s="0" t="n">
        <f aca="false">IF((E23-C23)&lt;0,0,E23-C23)</f>
        <v>14.15</v>
      </c>
    </row>
    <row r="24" customFormat="false" ht="12.75" hidden="false" customHeight="false" outlineLevel="0" collapsed="false">
      <c r="A24" s="0" t="s">
        <v>93</v>
      </c>
      <c r="C24" s="0" t="n">
        <v>80</v>
      </c>
      <c r="E24" s="0" t="n">
        <v>92.84</v>
      </c>
      <c r="H24" s="0" t="n">
        <f aca="false">IF((E24-C24)&lt;0,0,E24-C24)</f>
        <v>12.84</v>
      </c>
    </row>
    <row r="25" customFormat="false" ht="12.75" hidden="false" customHeight="false" outlineLevel="0" collapsed="false">
      <c r="A25" s="0" t="s">
        <v>94</v>
      </c>
      <c r="C25" s="0" t="n">
        <v>80</v>
      </c>
      <c r="E25" s="0" t="n">
        <v>25.18</v>
      </c>
      <c r="H25" s="0" t="n">
        <f aca="false">IF((E25-C25)&lt;0,0,E25-C25)</f>
        <v>0</v>
      </c>
    </row>
    <row r="26" customFormat="false" ht="12.75" hidden="false" customHeight="false" outlineLevel="0" collapsed="false">
      <c r="A26" s="0" t="s">
        <v>95</v>
      </c>
      <c r="C26" s="0" t="n">
        <v>80</v>
      </c>
      <c r="E26" s="0" t="n">
        <v>91.65</v>
      </c>
      <c r="H26" s="0" t="n">
        <f aca="false">IF((E26-C26)&lt;0,0,E26-C26)</f>
        <v>11.65</v>
      </c>
    </row>
    <row r="27" customFormat="false" ht="12.75" hidden="false" customHeight="false" outlineLevel="0" collapsed="false">
      <c r="A27" s="0" t="s">
        <v>96</v>
      </c>
      <c r="C27" s="0" t="n">
        <v>100</v>
      </c>
      <c r="E27" s="0" t="n">
        <v>99.34</v>
      </c>
      <c r="H27" s="0" t="n">
        <f aca="false">IF((E27-C27)&lt;0,0,E27-C27)</f>
        <v>0</v>
      </c>
    </row>
    <row r="28" customFormat="false" ht="12.75" hidden="false" customHeight="false" outlineLevel="0" collapsed="false">
      <c r="A28" s="0" t="s">
        <v>97</v>
      </c>
      <c r="C28" s="0" t="n">
        <v>100</v>
      </c>
      <c r="E28" s="0" t="n">
        <v>146.24</v>
      </c>
      <c r="H28" s="0" t="n">
        <f aca="false">IF((E28-C28)&lt;0,0,E28-C28)</f>
        <v>46.24</v>
      </c>
    </row>
    <row r="29" customFormat="false" ht="12.75" hidden="false" customHeight="false" outlineLevel="0" collapsed="false">
      <c r="A29" s="0" t="s">
        <v>98</v>
      </c>
      <c r="C29" s="0" t="n">
        <v>100</v>
      </c>
      <c r="E29" s="0" t="n">
        <v>63.26</v>
      </c>
      <c r="H29" s="0" t="n">
        <f aca="false">IF((E29-C29)&lt;0,0,E29-C29)</f>
        <v>0</v>
      </c>
    </row>
    <row r="30" customFormat="false" ht="12.75" hidden="false" customHeight="false" outlineLevel="0" collapsed="false">
      <c r="A30" s="0" t="s">
        <v>99</v>
      </c>
      <c r="C30" s="0" t="n">
        <v>100</v>
      </c>
      <c r="E30" s="0" t="n">
        <v>126.92</v>
      </c>
      <c r="H30" s="0" t="n">
        <f aca="false">IF((E30-C30)&lt;0,0,E30-C30)</f>
        <v>26.92</v>
      </c>
    </row>
    <row r="31" customFormat="false" ht="12.75" hidden="false" customHeight="false" outlineLevel="0" collapsed="false">
      <c r="A31" s="0" t="s">
        <v>100</v>
      </c>
      <c r="C31" s="0" t="n">
        <v>100</v>
      </c>
      <c r="E31" s="0" t="n">
        <v>183.76</v>
      </c>
      <c r="H31" s="0" t="n">
        <f aca="false">IF((E31-C31)&lt;0,0,E31-C31)</f>
        <v>83.76</v>
      </c>
    </row>
    <row r="32" customFormat="false" ht="12.75" hidden="false" customHeight="false" outlineLevel="0" collapsed="false">
      <c r="A32" s="0" t="s">
        <v>101</v>
      </c>
      <c r="C32" s="0" t="n">
        <v>80</v>
      </c>
      <c r="E32" s="0" t="n">
        <v>47.13</v>
      </c>
      <c r="H32" s="0" t="n">
        <f aca="false">IF((E32-C32)&lt;0,0,E32-C32)</f>
        <v>0</v>
      </c>
    </row>
    <row r="33" customFormat="false" ht="12.75" hidden="false" customHeight="false" outlineLevel="0" collapsed="false">
      <c r="A33" s="0" t="s">
        <v>102</v>
      </c>
      <c r="C33" s="0" t="n">
        <v>100</v>
      </c>
      <c r="E33" s="0" t="n">
        <v>110.41</v>
      </c>
      <c r="H33" s="0" t="n">
        <f aca="false">IF((E33-C33)&lt;0,0,E33-C33)</f>
        <v>10.41</v>
      </c>
    </row>
    <row r="34" customFormat="false" ht="12.75" hidden="false" customHeight="false" outlineLevel="0" collapsed="false">
      <c r="A34" s="0" t="s">
        <v>103</v>
      </c>
      <c r="C34" s="0" t="n">
        <v>100</v>
      </c>
      <c r="E34" s="0" t="n">
        <v>40.56</v>
      </c>
      <c r="F34" s="0" t="n">
        <v>86.7</v>
      </c>
      <c r="H34" s="0" t="n">
        <f aca="false">IF((E34-C34)&lt;0,0,E34-C34)</f>
        <v>0</v>
      </c>
    </row>
    <row r="35" customFormat="false" ht="12.75" hidden="false" customHeight="false" outlineLevel="0" collapsed="false">
      <c r="A35" s="0" t="s">
        <v>104</v>
      </c>
      <c r="C35" s="0" t="n">
        <v>100</v>
      </c>
      <c r="E35" s="0" t="n">
        <v>40.19</v>
      </c>
      <c r="F35" s="0" t="n">
        <v>74.98</v>
      </c>
      <c r="H35" s="0" t="n">
        <f aca="false">IF((E35-C35)&lt;0,0,E35-C35)</f>
        <v>0</v>
      </c>
    </row>
    <row r="36" customFormat="false" ht="12.75" hidden="false" customHeight="false" outlineLevel="0" collapsed="false">
      <c r="A36" s="0" t="s">
        <v>105</v>
      </c>
      <c r="C36" s="0" t="n">
        <v>100</v>
      </c>
      <c r="E36" s="0" t="n">
        <v>36.75</v>
      </c>
      <c r="F36" s="0" t="n">
        <v>97.28</v>
      </c>
      <c r="H36" s="0" t="n">
        <f aca="false">IF((E36-C36)&lt;0,0,E36-C36)</f>
        <v>0</v>
      </c>
    </row>
    <row r="37" customFormat="false" ht="12.75" hidden="false" customHeight="false" outlineLevel="0" collapsed="false">
      <c r="A37" s="0" t="s">
        <v>603</v>
      </c>
      <c r="C37" s="0" t="n">
        <v>150</v>
      </c>
      <c r="E37" s="0" t="n">
        <v>36.75</v>
      </c>
      <c r="F37" s="0" t="n">
        <v>142.47</v>
      </c>
      <c r="H37" s="0" t="n">
        <f aca="false">IF(((E37+F37+F43)-C37)&lt;0,0,(E37+F37+E43)-C37)</f>
        <v>115.26</v>
      </c>
    </row>
    <row r="38" customFormat="false" ht="12.75" hidden="false" customHeight="false" outlineLevel="0" collapsed="false">
      <c r="A38" s="0" t="s">
        <v>107</v>
      </c>
      <c r="E38" s="0" t="n">
        <v>28.8</v>
      </c>
      <c r="F38" s="0" t="n">
        <v>48.55</v>
      </c>
    </row>
    <row r="39" customFormat="false" ht="12.75" hidden="false" customHeight="false" outlineLevel="0" collapsed="false">
      <c r="A39" s="0" t="s">
        <v>108</v>
      </c>
      <c r="E39" s="0" t="n">
        <v>187.25</v>
      </c>
    </row>
    <row r="40" customFormat="false" ht="12.75" hidden="false" customHeight="false" outlineLevel="0" collapsed="false">
      <c r="A40" s="0" t="s">
        <v>109</v>
      </c>
      <c r="E40" s="0" t="n">
        <v>149.04</v>
      </c>
    </row>
    <row r="41" customFormat="false" ht="12.75" hidden="false" customHeight="false" outlineLevel="0" collapsed="false">
      <c r="A41" s="0" t="s">
        <v>110</v>
      </c>
      <c r="E41" s="0" t="n">
        <v>197.75</v>
      </c>
    </row>
    <row r="42" customFormat="false" ht="12.75" hidden="false" customHeight="false" outlineLevel="0" collapsed="false">
      <c r="A42" s="0" t="s">
        <v>111</v>
      </c>
      <c r="E42" s="0" t="n">
        <v>71.75</v>
      </c>
    </row>
    <row r="43" customFormat="false" ht="12.75" hidden="false" customHeight="false" outlineLevel="0" collapsed="false">
      <c r="A43" s="0" t="s">
        <v>113</v>
      </c>
      <c r="E43" s="0" t="n">
        <v>86.04</v>
      </c>
    </row>
    <row r="45" customFormat="false" ht="12.75" hidden="false" customHeight="false" outlineLevel="0" collapsed="false">
      <c r="E45" s="0" t="n">
        <f aca="false">SUM(E3:E43)</f>
        <v>4659.11</v>
      </c>
      <c r="F45" s="0" t="n">
        <f aca="false">SUM(F3:F43)</f>
        <v>449.98</v>
      </c>
      <c r="H45" s="0" t="n">
        <f aca="false">SUM(H3:H43)</f>
        <v>549.88</v>
      </c>
    </row>
    <row r="47" customFormat="false" ht="12.75" hidden="false" customHeight="false" outlineLevel="0" collapsed="false">
      <c r="A47" s="0" t="s">
        <v>604</v>
      </c>
    </row>
    <row r="48" customFormat="false" ht="12.75" hidden="false" customHeight="false" outlineLevel="0" collapsed="false">
      <c r="A48" s="0" t="s">
        <v>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&amp;CStagecoach Apartments
Nov/Dec Utility Summary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2001-01-09T13:27:40Z</cp:lastPrinted>
  <cp:revision>0</cp:revision>
  <dc:subject/>
  <dc:title/>
</cp:coreProperties>
</file>