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AR" sheetId="2" state="visible" r:id="rId4"/>
    <sheet name="Ap-Oc" sheetId="3" state="visible" r:id="rId5"/>
    <sheet name="Nov-MARCH" sheetId="4" state="visible" r:id="rId6"/>
    <sheet name="Ap-Oc (2)" sheetId="5" state="visible" r:id="rId7"/>
    <sheet name="AVGs" sheetId="6" state="visible" r:id="rId8"/>
    <sheet name="Prices" sheetId="7" state="visible" r:id="rId9"/>
    <sheet name="Listen" sheetId="8" state="visible" r:id="rId10"/>
    <sheet name="Publish" sheetId="9" state="visible" r:id="rId11"/>
  </sheets>
  <externalReferences>
    <externalReference r:id="rId12"/>
    <externalReference r:id="rId13"/>
  </externalReferences>
  <definedNames>
    <definedName function="false" hidden="false" name="aDiscount_factor" vbProcedure="false">Listen!$A$5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#REF!</definedName>
    <definedName function="false" hidden="false" name="dDate" vbProcedure="false">#REF!</definedName>
    <definedName function="false" hidden="false" name="Derived" vbProcedure="false">#REF!</definedName>
    <definedName function="false" hidden="false" name="Discount_Factor" vbProcedure="false">#REF!</definedName>
    <definedName function="false" hidden="false" name="dRiskType" vbProcedure="false">#REF!</definedName>
    <definedName function="false" hidden="false" name="Effective_Date" vbProcedure="false">#REF!</definedName>
    <definedName function="false" hidden="false" name="Environment" vbProcedure="false">#REF!</definedName>
    <definedName function="false" hidden="false" name="HPLClear" vbProcedure="false">#REF!</definedName>
    <definedName function="false" hidden="false" name="HPLSHPDynaRange" vbProcedure="false">OFFSET(#REF!,0,0,COUNTA(#REF!),1)</definedName>
    <definedName function="false" hidden="false" name="HPL_PASTE" vbProcedure="false">#REF!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Names" vbProcedure="false">[1]BASIS!$B$3:$C$30</definedName>
    <definedName function="false" hidden="false" name="network" vbProcedure="false">#REF!</definedName>
    <definedName function="false" hidden="false" name="Period" vbProcedure="false">#REF!</definedName>
    <definedName function="false" hidden="false" name="rAmount" vbProcedure="false">#REF!</definedName>
    <definedName function="false" hidden="false" name="rBookType" vbProcedure="false">#REF!</definedName>
    <definedName function="false" hidden="false" name="rCurveCode" vbProcedure="false">#REF!</definedName>
    <definedName function="false" hidden="false" name="rCurveDefID" vbProcedure="false">#REF!</definedName>
    <definedName function="false" hidden="false" name="rCurveDefIdStatus" vbProcedure="false">#REF!</definedName>
    <definedName function="false" hidden="false" name="rCurvePointStatus" vbProcedure="false">#REF!</definedName>
    <definedName function="false" hidden="false" name="rCurveType" vbProcedure="false">#REF!</definedName>
    <definedName function="false" hidden="false" name="Reference_Date" vbProcedure="false">#REF!</definedName>
    <definedName function="false" hidden="false" name="rEffDate" vbProcedure="false">#REF!</definedName>
    <definedName function="false" hidden="false" name="Risk" vbProcedure="false">#REF!</definedName>
    <definedName function="false" hidden="false" name="rngBlue" vbProcedure="false">#REF!</definedName>
    <definedName function="false" hidden="false" name="rngPurple" vbProcedure="false">#REF!</definedName>
    <definedName function="false" hidden="false" name="rRefDate" vbProcedure="false">#REF!</definedName>
    <definedName function="false" hidden="false" name="rTimeStamp" vbProcedure="false">#REF!</definedName>
    <definedName function="false" hidden="false" name="rUpdateMsg" vbProcedure="false">#REF!</definedName>
    <definedName function="false" hidden="false" name="service" vbProcedure="false">#REF!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st" vbProcedure="false">#REF!</definedName>
    <definedName function="false" hidden="false" localSheetId="7" name="aDate" vbProcedure="false">Listen!$B$5</definedName>
    <definedName function="false" hidden="false" localSheetId="7" name="CurveCode" vbProcedure="false">Listen!$B$3</definedName>
    <definedName function="false" hidden="false" localSheetId="7" name="Environment" vbProcedure="false">#REF!</definedName>
    <definedName function="false" hidden="false" localSheetId="7" name="RiskType" vbProcedure="false">Listen!$B$4</definedName>
    <definedName function="false" hidden="false" localSheetId="8" name="dCurveCode" vbProcedure="false">Publish!$C$6</definedName>
    <definedName function="false" hidden="false" localSheetId="8" name="dDate" vbProcedure="false">Publish!$C$8</definedName>
    <definedName function="false" hidden="false" localSheetId="8" name="Discount_Factor" vbProcedure="false">Publish!$A$8</definedName>
    <definedName function="false" hidden="false" localSheetId="8" name="dRiskType" vbProcedure="false">Publish!$C$7</definedName>
    <definedName function="false" hidden="false" localSheetId="8" name="Environment" vbProcedure="false">Publish!$D$5</definedName>
    <definedName function="false" hidden="false" localSheetId="8" name="network" vbProcedure="false">Publish!$G$5</definedName>
    <definedName function="false" hidden="false" localSheetId="8" name="service" vbProcedure="false">Publish!$J$5</definedName>
    <definedName function="false" hidden="false" localSheetId="8" name="Test" vbProcedure="false">Publish!$B$8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<sst xmlns="http://schemas.openxmlformats.org/spreadsheetml/2006/main" count="1055" uniqueCount="171">
  <si>
    <t xml:space="preserve">Pipeline economics</t>
  </si>
  <si>
    <t xml:space="preserve">NOVEMBER</t>
  </si>
  <si>
    <t xml:space="preserve">Transport values</t>
  </si>
  <si>
    <t xml:space="preserve">Nymex</t>
  </si>
  <si>
    <t xml:space="preserve">Transco Z6</t>
  </si>
  <si>
    <t xml:space="preserve">Basis:</t>
  </si>
  <si>
    <t xml:space="preserve">Flow Direction</t>
  </si>
  <si>
    <t xml:space="preserve"> Gas flow path</t>
  </si>
  <si>
    <t xml:space="preserve">Supply point</t>
  </si>
  <si>
    <t xml:space="preserve">Supply point basis</t>
  </si>
  <si>
    <t xml:space="preserve">Transport Cost</t>
  </si>
  <si>
    <t xml:space="preserve">Upstream</t>
  </si>
  <si>
    <t xml:space="preserve">TRANSCO</t>
  </si>
  <si>
    <t xml:space="preserve">TRANSCO Z1</t>
  </si>
  <si>
    <t xml:space="preserve">TRANSCO Z2</t>
  </si>
  <si>
    <t xml:space="preserve">TRANSCO Z3</t>
  </si>
  <si>
    <t xml:space="preserve">TRANSCO Z4</t>
  </si>
  <si>
    <t xml:space="preserve">TCO Pool</t>
  </si>
  <si>
    <t xml:space="preserve">TCO pool</t>
  </si>
  <si>
    <t xml:space="preserve"> </t>
  </si>
  <si>
    <t xml:space="preserve">CGT</t>
  </si>
  <si>
    <t xml:space="preserve">ColGulf LA</t>
  </si>
  <si>
    <t xml:space="preserve">TETCO M3</t>
  </si>
  <si>
    <t xml:space="preserve">TETCO</t>
  </si>
  <si>
    <t xml:space="preserve">TETCO STX</t>
  </si>
  <si>
    <t xml:space="preserve">TETCO ETX</t>
  </si>
  <si>
    <t xml:space="preserve">TETCO WLA</t>
  </si>
  <si>
    <t xml:space="preserve">Chicago</t>
  </si>
  <si>
    <t xml:space="preserve">NGPL</t>
  </si>
  <si>
    <t xml:space="preserve">NGPL LA</t>
  </si>
  <si>
    <t xml:space="preserve">NGPL TXOK</t>
  </si>
  <si>
    <t xml:space="preserve">NGPL Midcon</t>
  </si>
  <si>
    <t xml:space="preserve">NGPL SoTx</t>
  </si>
  <si>
    <t xml:space="preserve">NGPL Amarillo</t>
  </si>
  <si>
    <t xml:space="preserve">NB/NGPL</t>
  </si>
  <si>
    <t xml:space="preserve">NNG Vent</t>
  </si>
  <si>
    <t xml:space="preserve">Northern Border</t>
  </si>
  <si>
    <t xml:space="preserve">DAWN</t>
  </si>
  <si>
    <t xml:space="preserve">Dawn</t>
  </si>
  <si>
    <t xml:space="preserve">TCPL (FT)/GL</t>
  </si>
  <si>
    <t xml:space="preserve">AECO</t>
  </si>
  <si>
    <t xml:space="preserve">TCPL (IT)/GL</t>
  </si>
  <si>
    <t xml:space="preserve">PEPL</t>
  </si>
  <si>
    <t xml:space="preserve">Consumers</t>
  </si>
  <si>
    <t xml:space="preserve">Mich con</t>
  </si>
  <si>
    <t xml:space="preserve">Trunkline</t>
  </si>
  <si>
    <t xml:space="preserve">Trunk/LA</t>
  </si>
  <si>
    <t xml:space="preserve">Mich Con</t>
  </si>
  <si>
    <t xml:space="preserve">ANR</t>
  </si>
  <si>
    <t xml:space="preserve">ANR LA</t>
  </si>
  <si>
    <t xml:space="preserve">ANR OK</t>
  </si>
  <si>
    <t xml:space="preserve">DEC</t>
  </si>
  <si>
    <t xml:space="preserve">Landed Equivalent</t>
  </si>
  <si>
    <t xml:space="preserve">Transport value</t>
  </si>
  <si>
    <t xml:space="preserve">Fuel</t>
  </si>
  <si>
    <t xml:space="preserve">Comm</t>
  </si>
  <si>
    <t xml:space="preserve">TRANSCO Z5</t>
  </si>
  <si>
    <t xml:space="preserve">CNG</t>
  </si>
  <si>
    <t xml:space="preserve">CNG APP</t>
  </si>
  <si>
    <t xml:space="preserve">IROQUIS</t>
  </si>
  <si>
    <t xml:space="preserve">Waddington</t>
  </si>
  <si>
    <t xml:space="preserve">TENNESSEE Z3</t>
  </si>
  <si>
    <t xml:space="preserve">TENN LA onshore</t>
  </si>
  <si>
    <t xml:space="preserve">TENNESSEE Z5</t>
  </si>
  <si>
    <t xml:space="preserve">TETCO ELA</t>
  </si>
  <si>
    <t xml:space="preserve">PEPL/Union</t>
  </si>
  <si>
    <t xml:space="preserve">APRIL-OCTOBER</t>
  </si>
  <si>
    <t xml:space="preserve">Permian</t>
  </si>
  <si>
    <t xml:space="preserve">Harper</t>
  </si>
  <si>
    <t xml:space="preserve">Alliance</t>
  </si>
  <si>
    <t xml:space="preserve">DEC-MARCH</t>
  </si>
  <si>
    <t xml:space="preserve">Curve Code:</t>
  </si>
  <si>
    <t xml:space="preserve">Risk Type:</t>
  </si>
  <si>
    <t xml:space="preserve">Date</t>
  </si>
  <si>
    <t xml:space="preserve">Dec-Mar 00/01</t>
  </si>
  <si>
    <t xml:space="preserve">Ap-Oc 01</t>
  </si>
  <si>
    <t xml:space="preserve">Name</t>
  </si>
  <si>
    <t xml:space="preserve">Price</t>
  </si>
  <si>
    <t xml:space="preserve">NG</t>
  </si>
  <si>
    <t xml:space="preserve">IF-ANR/LA_ONSHO</t>
  </si>
  <si>
    <t xml:space="preserve">NGI/CHI. GATE</t>
  </si>
  <si>
    <t xml:space="preserve">IF-CNG/APPALACH</t>
  </si>
  <si>
    <t xml:space="preserve">IF-COLGULF/LA</t>
  </si>
  <si>
    <t xml:space="preserve">IF-ELPO/SJ</t>
  </si>
  <si>
    <t xml:space="preserve">EP SanJuan</t>
  </si>
  <si>
    <t xml:space="preserve">MICH_CG-GD</t>
  </si>
  <si>
    <t xml:space="preserve">NGI-MALIN</t>
  </si>
  <si>
    <t xml:space="preserve">NGI Malin</t>
  </si>
  <si>
    <t xml:space="preserve">NGI-PGE/CG</t>
  </si>
  <si>
    <t xml:space="preserve">NGI PGE CtyGate</t>
  </si>
  <si>
    <t xml:space="preserve">NGI-SOCAL</t>
  </si>
  <si>
    <t xml:space="preserve">NGI SoCal</t>
  </si>
  <si>
    <t xml:space="preserve">IF-NGPL/LA</t>
  </si>
  <si>
    <t xml:space="preserve">IF-NGPLTXOK</t>
  </si>
  <si>
    <t xml:space="preserve">IF-NNG/DEMARCAT</t>
  </si>
  <si>
    <t xml:space="preserve">NNG Demarc</t>
  </si>
  <si>
    <t xml:space="preserve">IF-NNG/VENT</t>
  </si>
  <si>
    <t xml:space="preserve">IF-NWPL_ROCKY_M</t>
  </si>
  <si>
    <t xml:space="preserve">NWPL RkyMtn</t>
  </si>
  <si>
    <t xml:space="preserve">IF-PAN/TX/OK</t>
  </si>
  <si>
    <t xml:space="preserve">IF-CGT/APPALAC</t>
  </si>
  <si>
    <t xml:space="preserve">IF-TETCO/M3</t>
  </si>
  <si>
    <t xml:space="preserve">IF-TRANSCO/Z6</t>
  </si>
  <si>
    <t xml:space="preserve">IF-TRUNKL/LA</t>
  </si>
  <si>
    <t xml:space="preserve">IF-HEHUB</t>
  </si>
  <si>
    <t xml:space="preserve">HeHub</t>
  </si>
  <si>
    <t xml:space="preserve">CGPR-DAWN</t>
  </si>
  <si>
    <t xml:space="preserve">CGPR-AECO/BASIS</t>
  </si>
  <si>
    <t xml:space="preserve">MICH/CONS</t>
  </si>
  <si>
    <t xml:space="preserve">IF-NGPL/MIDCON</t>
  </si>
  <si>
    <t xml:space="preserve">NGPL/PER/1ST-GD</t>
  </si>
  <si>
    <t xml:space="preserve">NGPL Permian</t>
  </si>
  <si>
    <t xml:space="preserve">IF-NGPL/OK-NW</t>
  </si>
  <si>
    <t xml:space="preserve">IF-NGPL/HARPER</t>
  </si>
  <si>
    <t xml:space="preserve">IF-NGPL/TX</t>
  </si>
  <si>
    <t xml:space="preserve">IF-ANR/OK</t>
  </si>
  <si>
    <t xml:space="preserve">IF-TETCO/ELA</t>
  </si>
  <si>
    <t xml:space="preserve">IF-TRANSCO/Z5</t>
  </si>
  <si>
    <t xml:space="preserve">Transco Z5</t>
  </si>
  <si>
    <t xml:space="preserve">IF-TETCO/STX</t>
  </si>
  <si>
    <t xml:space="preserve">IF-TETCO/WLA</t>
  </si>
  <si>
    <t xml:space="preserve">IF-TETCO/ETX</t>
  </si>
  <si>
    <t xml:space="preserve">IF-TRANSCO/Z1</t>
  </si>
  <si>
    <t xml:space="preserve">IF-TRANSCO/Z2</t>
  </si>
  <si>
    <t xml:space="preserve">IF-TRANSCO/Z3</t>
  </si>
  <si>
    <t xml:space="preserve">IF-TRANSCO/Z4</t>
  </si>
  <si>
    <t xml:space="preserve">IF-TENN/LA</t>
  </si>
  <si>
    <t xml:space="preserve">TENN LA Onshore</t>
  </si>
  <si>
    <t xml:space="preserve">IF-TENN/TX</t>
  </si>
  <si>
    <t xml:space="preserve">TENN STX</t>
  </si>
  <si>
    <t xml:space="preserve">CGPR-WADDING</t>
  </si>
  <si>
    <t xml:space="preserve">WADDINGTON</t>
  </si>
  <si>
    <t xml:space="preserve">ML7/CG</t>
  </si>
  <si>
    <t xml:space="preserve">PRC</t>
  </si>
  <si>
    <t xml:space="preserve">BAS</t>
  </si>
  <si>
    <t xml:space="preserve">IDX</t>
  </si>
  <si>
    <t xml:space="preserve">Tibco Warning:</t>
  </si>
  <si>
    <t xml:space="preserve">Tibco Error:</t>
  </si>
  <si>
    <t xml:space="preserve">Environment:</t>
  </si>
  <si>
    <t xml:space="preserve">ermt</t>
  </si>
  <si>
    <t xml:space="preserve">Network:</t>
  </si>
  <si>
    <t xml:space="preserve">;226.1.4.10;</t>
  </si>
  <si>
    <t xml:space="preserve">Service:</t>
  </si>
  <si>
    <t xml:space="preserve">Curve:</t>
  </si>
  <si>
    <t xml:space="preserve">CGPR-PARKWAY</t>
  </si>
  <si>
    <t xml:space="preserve">CGPR-NIAGARA</t>
  </si>
  <si>
    <t xml:space="preserve">CGPR-EMERSONUSA</t>
  </si>
  <si>
    <t xml:space="preserve">CGPR-CARLTON</t>
  </si>
  <si>
    <t xml:space="preserve">CGPR-FARWELL</t>
  </si>
  <si>
    <t xml:space="preserve">CGPR-CHIPPAWA</t>
  </si>
  <si>
    <t xml:space="preserve">CGPR-ST.CLAIR</t>
  </si>
  <si>
    <t xml:space="preserve">CGPR-OJIBWAY</t>
  </si>
  <si>
    <t xml:space="preserve">CGPR-CORNWALL</t>
  </si>
  <si>
    <t xml:space="preserve">CONSUMERS_CDA</t>
  </si>
  <si>
    <t xml:space="preserve">MICH-ST.CLAIR</t>
  </si>
  <si>
    <t xml:space="preserve">CGPR-IROQ</t>
  </si>
  <si>
    <t xml:space="preserve">CGPR-SPUR</t>
  </si>
  <si>
    <t xml:space="preserve">UNION_CDA</t>
  </si>
  <si>
    <t xml:space="preserve">GDM-DAWN</t>
  </si>
  <si>
    <t xml:space="preserve">GDM-NIAGARA</t>
  </si>
  <si>
    <t xml:space="preserve">GDM-WADDINGTON</t>
  </si>
  <si>
    <t xml:space="preserve">STORAGE/B</t>
  </si>
  <si>
    <t xml:space="preserve">ANR/ML7-GDM</t>
  </si>
  <si>
    <t xml:space="preserve">IF-MONCHY</t>
  </si>
  <si>
    <t xml:space="preserve">NGI/CHI./NIPSCO</t>
  </si>
  <si>
    <t xml:space="preserve">NGI/CHI./WILLCO</t>
  </si>
  <si>
    <t xml:space="preserve">ALLIANCE</t>
  </si>
  <si>
    <t xml:space="preserve">ST.CLAIR (US$)</t>
  </si>
  <si>
    <t xml:space="preserve">IF-ANR/JOLIET</t>
  </si>
  <si>
    <t xml:space="preserve">NGI-MICH_CG</t>
  </si>
  <si>
    <r>
      <rPr>
        <b val="true"/>
        <sz val="10"/>
        <color rgb="FF000080"/>
        <rFont val="Arial"/>
        <family val="2"/>
      </rPr>
      <t xml:space="preserve">Risk (</t>
    </r>
    <r>
      <rPr>
        <b val="true"/>
        <sz val="8"/>
        <color rgb="FF000080"/>
        <rFont val="Arial"/>
        <family val="2"/>
      </rPr>
      <t xml:space="preserve">PRC, BAS, IDX</t>
    </r>
    <r>
      <rPr>
        <b val="true"/>
        <sz val="10"/>
        <color rgb="FF000080"/>
        <rFont val="Arial"/>
        <family val="2"/>
      </rPr>
      <t xml:space="preserve">):</t>
    </r>
  </si>
</sst>
</file>

<file path=xl/styles.xml><?xml version="1.0" encoding="utf-8"?>
<styleSheet xmlns="http://schemas.openxmlformats.org/spreadsheetml/2006/main">
  <numFmts count="70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* #,##0.00_ ;_ * &quot;\\\\\-&quot;#,##0.00_ ;_ 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\\#,##0;&quot;\\\\\\-&quot;#,##0"/>
    <numFmt numFmtId="182" formatCode="\\#,##0;&quot;\\\\\\\-&quot;#,##0"/>
    <numFmt numFmtId="183" formatCode="_(* #,##0_);_(* \(#,##0\);_(* \-_);_(@_)"/>
    <numFmt numFmtId="184" formatCode="_-* #,##0_-;\-* #,##0_-;_-* \-_-;_-@_-"/>
    <numFmt numFmtId="185" formatCode="\\#,##0.00;[RED]&quot;\\\\\-&quot;#,##0.00"/>
    <numFmt numFmtId="186" formatCode="\\#,##0.00;&quot;\\\\\\-&quot;#,##0.00"/>
    <numFmt numFmtId="187" formatCode="_ \\* #,##0.00_ ;_ \\* &quot;\\\\\-&quot;#,##0.00_ ;_ \\* \-??_ ;_ @_ "/>
    <numFmt numFmtId="188" formatCode="_ * #,##0_ ;_ * &quot;\\\\\-&quot;#,##0_ ;_ * \-_ ;_ @_ "/>
    <numFmt numFmtId="189" formatCode="0.000"/>
    <numFmt numFmtId="190" formatCode="_(* #,##0.00_);_(* \(#,##0.00\);_(* \-??_);_(@_)"/>
    <numFmt numFmtId="191" formatCode="_-* #,##0.00_-;\-* #,##0.00_-;_-* \-??_-;_-@_-"/>
    <numFmt numFmtId="192" formatCode="#,##0.00"/>
    <numFmt numFmtId="193" formatCode="_ * #,##0_ ;_ * &quot;\\\\-&quot;#,##0_ ;_ * \-_ ;_ @_ "/>
    <numFmt numFmtId="194" formatCode="_ \\* #,##0_ ;_ \\* &quot;\\\\\-&quot;#,##0_ ;_ \\* \-_ ;_ @_ "/>
    <numFmt numFmtId="195" formatCode="_(\$* #,##0_);_(\$* \(#,##0\);_(\$* \-_);_(@_)"/>
    <numFmt numFmtId="196" formatCode="_ * #,##0_ ;_ * &quot;\\-&quot;#,##0_ ;_ * \-_ ;_ @_ "/>
    <numFmt numFmtId="197" formatCode="\\#,##0.00;[RED]&quot;\\\\\\-&quot;#,##0.00"/>
    <numFmt numFmtId="198" formatCode="\\#,##0.00;&quot;\\\\\-&quot;#,##0.00"/>
    <numFmt numFmtId="199" formatCode="_-\\* #,##0_-;&quot;-\&quot;* #,##0_-;_-\\* \-_-;_-@_-"/>
    <numFmt numFmtId="200" formatCode="\\#,##0.00;&quot;\-&quot;#,##0.00"/>
    <numFmt numFmtId="201" formatCode="\\#,##0;[RED]&quot;\\\\\\-&quot;#,##0"/>
    <numFmt numFmtId="202" formatCode="\\#,##0.00;&quot;\\\-&quot;#,##0.00"/>
    <numFmt numFmtId="203" formatCode="_ \\* #,##0.00_ ;_ \\* &quot;\\\\-&quot;#,##0.00_ ;_ \\* \-??_ ;_ @_ "/>
    <numFmt numFmtId="204" formatCode="_(\$* #,##0.00_);_(\$* \(#,##0.00\);_(\$* \-??_);_(@_)"/>
    <numFmt numFmtId="205" formatCode="_ \\* #,##0.00_ ;_ \\* &quot;\\-&quot;#,##0.00_ ;_ \\* \-??_ ;_ @_ "/>
    <numFmt numFmtId="206" formatCode="_-\\* #,##0.00_-;&quot;-\&quot;* #,##0.00_-;_-\\* \-??_-;_-@_-"/>
    <numFmt numFmtId="207" formatCode="_ \\* #,##0_ ;_ \\* &quot;\\-&quot;#,##0_ ;_ \\* \-_ ;_ @_ "/>
    <numFmt numFmtId="208" formatCode="0.00"/>
    <numFmt numFmtId="209" formatCode="_ \\* #,##0.00_ ;_ \\* &quot;\-&quot;#,##0.00_ ;_ \\* \-??_ ;_ @_ "/>
    <numFmt numFmtId="210" formatCode="\\#,##0;[RED]&quot;\\\\\\\-&quot;#,##0"/>
    <numFmt numFmtId="211" formatCode="yy&quot;\\\-&quot;mm&quot;\\\-&quot;dd&quot;\\\\ &quot;h:mm"/>
    <numFmt numFmtId="212" formatCode="#&quot;\\\\ &quot;??/??"/>
    <numFmt numFmtId="213" formatCode="General_)"/>
    <numFmt numFmtId="214" formatCode="[$-409]#,##0_);\(#,##0\)"/>
    <numFmt numFmtId="215" formatCode="#,##0"/>
    <numFmt numFmtId="216" formatCode="0.0%"/>
    <numFmt numFmtId="217" formatCode="[$$-C09]#,##0.000"/>
    <numFmt numFmtId="218" formatCode="_(\$* #,##0.000_);_(\$* \(#,##0.000\);_(\$* \-??_);_(@_)"/>
    <numFmt numFmtId="219" formatCode="[$-409]mmm\-yy"/>
    <numFmt numFmtId="220" formatCode="0.0000"/>
    <numFmt numFmtId="221" formatCode="[$-409]#,##0.00_);\(#,##0.00\)"/>
    <numFmt numFmtId="222" formatCode="#,##0.00000_);\(#,##0.00000\)"/>
    <numFmt numFmtId="223" formatCode="0%"/>
    <numFmt numFmtId="224" formatCode="0.00%"/>
    <numFmt numFmtId="225" formatCode="[$$-C09]#,##0.00"/>
    <numFmt numFmtId="226" formatCode="[$$-C09]#,##0.00000"/>
    <numFmt numFmtId="227" formatCode="0.000_);\(0.000\)"/>
    <numFmt numFmtId="228" formatCode="0.00_);\(0.00\)"/>
    <numFmt numFmtId="229" formatCode="[$-409]m/d/yyyy\ h:mm"/>
    <numFmt numFmtId="230" formatCode="[$-409]d\-mmm\-yy"/>
    <numFmt numFmtId="231" formatCode="_(* #,##0.0000_);_(* \(#,##0.0000\);_(* \-??_);_(@_)"/>
    <numFmt numFmtId="232" formatCode="_(* #,##0.00000_);_(* \(#,##0.00000\);_(* \-??_);_(@_)"/>
    <numFmt numFmtId="233" formatCode="dd\-mmm\-yy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Courier New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0"/>
      <name val="Book Antiqua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sz val="10"/>
      <color rgb="FFFFFF00"/>
      <name val="Arial"/>
      <family val="2"/>
    </font>
    <font>
      <b val="true"/>
      <sz val="9"/>
      <color rgb="FF00008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8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12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0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2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11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164" fontId="0" fillId="2" borderId="0" applyFont="true" applyBorder="true" applyAlignment="false" applyProtection="false"/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21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21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1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3" borderId="0" applyFont="true" applyBorder="false" applyAlignment="false" applyProtection="false"/>
    <xf numFmtId="21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4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8" fontId="4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8" fillId="4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8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9" fontId="4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45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4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4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45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4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4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4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4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8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5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0" fontId="4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8" fontId="45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2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4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8" fontId="4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8" fontId="4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8" fontId="45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4" fontId="4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8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0" fontId="48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6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4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2" fillId="7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7" fontId="52" fillId="7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0" fontId="52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7" fontId="52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19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4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4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19" fontId="4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7" fontId="4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4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7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0" fontId="48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20" fontId="52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48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1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9" fontId="53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5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0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_94???" xfId="46"/>
    <cellStyle name="??_94???_proforma818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proforma818" xfId="58"/>
    <cellStyle name="??_?????_???_proforma818_1" xfId="59"/>
    <cellStyle name="??_?????_proforma818" xfId="60"/>
    <cellStyle name="??_?????_proforma818_1" xfId="61"/>
    <cellStyle name="??_????_1" xfId="62"/>
    <cellStyle name="??_???_proforma818" xfId="63"/>
    <cellStyle name="??_???_proforma818_1" xfId="64"/>
    <cellStyle name="??_??_1" xfId="65"/>
    <cellStyle name="??_??_????" xfId="66"/>
    <cellStyle name="??_??_????_proforma818" xfId="67"/>
    <cellStyle name="??_??_proforma818" xfId="68"/>
    <cellStyle name="??_??_proforma818_1" xfId="69"/>
    <cellStyle name="??_??_proforma818_2" xfId="70"/>
    <cellStyle name="??_BEBU_GI" xfId="71"/>
    <cellStyle name="??_dimon" xfId="72"/>
    <cellStyle name="??_dimon_proforma818" xfId="73"/>
    <cellStyle name="??_form" xfId="74"/>
    <cellStyle name="??_form_proforma818" xfId="75"/>
    <cellStyle name="??_form_proforma818_1" xfId="76"/>
    <cellStyle name="??_ga_PB" xfId="77"/>
    <cellStyle name="??_laroux" xfId="78"/>
    <cellStyle name="??_laroux_1" xfId="79"/>
    <cellStyle name="??_laroux_1_proforma818" xfId="80"/>
    <cellStyle name="??_laroux_1_proforma818_1" xfId="81"/>
    <cellStyle name="??_laroux_2" xfId="82"/>
    <cellStyle name="??_laroux_2_proforma818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proforma818" xfId="90"/>
    <cellStyle name="??_laroux_proforma818_1" xfId="91"/>
    <cellStyle name="??_PERSONAL" xfId="92"/>
    <cellStyle name="??_PERSONAL_1" xfId="93"/>
    <cellStyle name="??_PERSONAL_1_proforma818" xfId="94"/>
    <cellStyle name="??_PERSONAL_1_proforma818_1" xfId="95"/>
    <cellStyle name="??_PERSONAL_2" xfId="96"/>
    <cellStyle name="??_PERSONAL_2_proforma818" xfId="97"/>
    <cellStyle name="??_PERSONAL_2_proforma818_1" xfId="98"/>
    <cellStyle name="??_PERSONAL_3" xfId="99"/>
    <cellStyle name="??_PERSONAL_3_proforma818" xfId="100"/>
    <cellStyle name="??_PERSONAL_4" xfId="101"/>
    <cellStyle name="??_PERSONAL_proforma818" xfId="102"/>
    <cellStyle name="??_PERSONAL_proforma818_1" xfId="103"/>
    <cellStyle name="??_Query11" xfId="104"/>
    <cellStyle name="??_Sheet1" xfId="105"/>
    <cellStyle name="??_Sheet1 (2)" xfId="106"/>
    <cellStyle name="??_Sheet2" xfId="107"/>
    <cellStyle name="??_Sheet2_proforma818" xfId="108"/>
    <cellStyle name="Comma [0]_9101" xfId="109"/>
    <cellStyle name="Comma [0]_9400" xfId="110"/>
    <cellStyle name="Comma [0]_A" xfId="111"/>
    <cellStyle name="Comma [0]_A_dimon" xfId="112"/>
    <cellStyle name="Comma [0]_algasdefault" xfId="113"/>
    <cellStyle name="Comma [0]_Alternative1" xfId="114"/>
    <cellStyle name="Comma [0]_Alternative1_1" xfId="115"/>
    <cellStyle name="Comma [0]_App E" xfId="116"/>
    <cellStyle name="Comma [0]_Arapahoe" xfId="117"/>
    <cellStyle name="Comma [0]_Assumptions" xfId="118"/>
    <cellStyle name="Comma [0]_bahiadefault" xfId="119"/>
    <cellStyle name="Comma [0]_BFJUNCFP" xfId="120"/>
    <cellStyle name="Comma [0]_Book3" xfId="121"/>
    <cellStyle name="Comma [0]_brault" xfId="122"/>
    <cellStyle name="Comma [0]_BRFEEMAY" xfId="123"/>
    <cellStyle name="Comma [0]_C1196" xfId="124"/>
    <cellStyle name="Comma [0]_C4296" xfId="125"/>
    <cellStyle name="Comma [0]_C4396" xfId="126"/>
    <cellStyle name="Comma [0]_C4496" xfId="127"/>
    <cellStyle name="Comma [0]_C4A296" xfId="128"/>
    <cellStyle name="Comma [0]_C4A396" xfId="129"/>
    <cellStyle name="Comma [0]_C4APR" xfId="130"/>
    <cellStyle name="Comma [0]_C4AUGFIN" xfId="131"/>
    <cellStyle name="Comma [0]_C4MAY96" xfId="132"/>
    <cellStyle name="Comma [0]_C4Z296" xfId="133"/>
    <cellStyle name="Comma [0]_Calculations" xfId="134"/>
    <cellStyle name="Comma [0]_Calculations (2)" xfId="135"/>
    <cellStyle name="Comma [0]_Calculations II" xfId="136"/>
    <cellStyle name="Comma [0]_Calculations III" xfId="137"/>
    <cellStyle name="Comma [0]_Calculations_1" xfId="138"/>
    <cellStyle name="Comma [0]_CAPEX" xfId="139"/>
    <cellStyle name="Comma [0]_CAPEX94" xfId="140"/>
    <cellStyle name="Comma [0]_CCA" xfId="141"/>
    <cellStyle name="Comma [0]_CF_DPR" xfId="142"/>
    <cellStyle name="Comma [0]_Charts" xfId="143"/>
    <cellStyle name="Comma [0]_CO444JE" xfId="144"/>
    <cellStyle name="Comma [0]_Comm File" xfId="145"/>
    <cellStyle name="Comma [0]_coperdefault" xfId="146"/>
    <cellStyle name="Comma [0]_Crude Chart" xfId="147"/>
    <cellStyle name="Comma [0]_Crude Cover" xfId="148"/>
    <cellStyle name="Comma [0]_Cum. Back Roll Chart" xfId="149"/>
    <cellStyle name="Comma [0]_Daily Changes" xfId="150"/>
    <cellStyle name="Comma [0]_Daily Hedge Strips" xfId="151"/>
    <cellStyle name="Comma [0]_DEFAULT" xfId="152"/>
    <cellStyle name="Comma [0]_dimon" xfId="153"/>
    <cellStyle name="Comma [0]_Division-US$" xfId="154"/>
    <cellStyle name="Comma [0]_Dowell C1b" xfId="155"/>
    <cellStyle name="Comma [0]_Dowell-C1a" xfId="156"/>
    <cellStyle name="Comma [0]_ECT_Form" xfId="157"/>
    <cellStyle name="Comma [0]_ECT_Form_005" xfId="158"/>
    <cellStyle name="Comma [0]_ECT_Form_600" xfId="159"/>
    <cellStyle name="Comma [0]_ECT_Form_608" xfId="160"/>
    <cellStyle name="Comma [0]_ECT_Form_727" xfId="161"/>
    <cellStyle name="Comma [0]_ECT_Form_777" xfId="162"/>
    <cellStyle name="Comma [0]_ECT_Form_BS" xfId="163"/>
    <cellStyle name="Comma [0]_ECT_Form_GRP" xfId="164"/>
    <cellStyle name="Comma [0]_emserdefault" xfId="165"/>
    <cellStyle name="Comma [0]_form" xfId="166"/>
    <cellStyle name="Comma [0]_FP 20 A (1)" xfId="167"/>
    <cellStyle name="Comma [0]_FP 20 A (2)" xfId="168"/>
    <cellStyle name="Comma [0]_FP-20 (App. E)" xfId="169"/>
    <cellStyle name="Comma [0]_FP-20 (App.A) " xfId="170"/>
    <cellStyle name="Comma [0]_FP-20 (App.D)" xfId="171"/>
    <cellStyle name="Comma [0]_FP-20(App.B)" xfId="172"/>
    <cellStyle name="Comma [0]_FP-20(C1) (a)" xfId="173"/>
    <cellStyle name="Comma [0]_FP-20(C1) (a) (2)" xfId="174"/>
    <cellStyle name="Comma [0]_FP-20(C1) (b)" xfId="175"/>
    <cellStyle name="Comma [0]_FP-20(C1) (b) " xfId="176"/>
    <cellStyle name="Comma [0]_FP-20(C1) (b) (2)" xfId="177"/>
    <cellStyle name="Comma [0]_GenAssum" xfId="178"/>
    <cellStyle name="Comma [0]_GP C1a" xfId="179"/>
    <cellStyle name="Comma [0]_GP C1b" xfId="180"/>
    <cellStyle name="Comma [0]_GP_EI_3" xfId="181"/>
    <cellStyle name="Comma [0]_GQ C1A" xfId="182"/>
    <cellStyle name="Comma [0]_GQ C1B" xfId="183"/>
    <cellStyle name="Comma [0]_HOGANGAS" xfId="184"/>
    <cellStyle name="Comma [0]_HOGANOIL" xfId="185"/>
    <cellStyle name="Comma [0]_IPM C1b" xfId="186"/>
    <cellStyle name="Comma [0]_IPMC1a" xfId="187"/>
    <cellStyle name="Comma [0]_IS-Hold" xfId="188"/>
    <cellStyle name="Comma [0]_JETEMP" xfId="189"/>
    <cellStyle name="Comma [0]_june gas estimate" xfId="190"/>
    <cellStyle name="Comma [0]_laroux" xfId="191"/>
    <cellStyle name="Comma [0]_laroux_1" xfId="192"/>
    <cellStyle name="Comma [0]_laroux_1_dimon" xfId="193"/>
    <cellStyle name="Comma [0]_laroux_1_dimon_1" xfId="194"/>
    <cellStyle name="Comma [0]_laroux_1_laroux" xfId="195"/>
    <cellStyle name="Comma [0]_laroux_1_PLDT" xfId="196"/>
    <cellStyle name="Comma [0]_laroux_1_VERA" xfId="197"/>
    <cellStyle name="Comma [0]_laroux_1_VIRUS-EDY" xfId="198"/>
    <cellStyle name="Comma [0]_laroux_2" xfId="199"/>
    <cellStyle name="Comma [0]_laroux_2_dimon" xfId="200"/>
    <cellStyle name="Comma [0]_laroux_2_dimon_1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3_Hedge Strategy Comparison" xfId="208"/>
    <cellStyle name="Comma [0]_laroux_dimon" xfId="209"/>
    <cellStyle name="Comma [0]_laroux_dimon_1" xfId="210"/>
    <cellStyle name="Comma [0]_laroux_laroux" xfId="211"/>
    <cellStyle name="Comma [0]_laroux_laroux_1" xfId="212"/>
    <cellStyle name="Comma [0]_laroux_laroux_dimon" xfId="213"/>
    <cellStyle name="Comma [0]_laroux_MATERAL2" xfId="214"/>
    <cellStyle name="Comma [0]_laroux_MATERAL2_dimon" xfId="215"/>
    <cellStyle name="Comma [0]_laroux_MATERAL2_laroux" xfId="216"/>
    <cellStyle name="Comma [0]_laroux_MATERAL2_laroux_dimon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Hedge Strategy Comparison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Hedge Strategy Comparison" xfId="229"/>
    <cellStyle name="Comma [0]_MMBtu Conversion" xfId="230"/>
    <cellStyle name="Comma [0]_monci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VERA" xfId="236"/>
    <cellStyle name="Comma [0]_mud plant bolted_VIRUS-EDY" xfId="237"/>
    <cellStyle name="Comma [0]_Net Crude Equiv Total Chart" xfId="238"/>
    <cellStyle name="Comma [0]_NGL Chart" xfId="239"/>
    <cellStyle name="Comma [0]_NGL Cover" xfId="240"/>
    <cellStyle name="Comma [0]_Odner" xfId="241"/>
    <cellStyle name="Comma [0]_Odner (2)" xfId="242"/>
    <cellStyle name="Comma [0]_Odner (3)" xfId="243"/>
    <cellStyle name="Comma [0]_Other Months" xfId="244"/>
    <cellStyle name="Comma [0]_P7APRFNL" xfId="245"/>
    <cellStyle name="Comma [0]_pbdefault" xfId="246"/>
    <cellStyle name="Comma [0]_PERSONAL" xfId="247"/>
    <cellStyle name="Comma [0]_Pink" xfId="248"/>
    <cellStyle name="Comma [0]_Plan" xfId="249"/>
    <cellStyle name="Comma [0]_PLDT" xfId="250"/>
    <cellStyle name="Comma [0]_PLDT_1" xfId="251"/>
    <cellStyle name="Comma [0]_pldt_Calculations" xfId="252"/>
    <cellStyle name="Comma [0]_pldt_dimon" xfId="253"/>
    <cellStyle name="Comma [0]_Position" xfId="254"/>
    <cellStyle name="Comma [0]_priccurv" xfId="255"/>
    <cellStyle name="Comma [0]_Prior Day" xfId="256"/>
    <cellStyle name="Comma [0]_Products Chart" xfId="257"/>
    <cellStyle name="Comma [0]_Products Cover" xfId="258"/>
    <cellStyle name="Comma [0]_PROFILE4" xfId="259"/>
    <cellStyle name="Comma [0]_Projects" xfId="260"/>
    <cellStyle name="Comma [0]_PURCHASE" xfId="261"/>
    <cellStyle name="Comma [0]_Quarter End Months" xfId="262"/>
    <cellStyle name="Comma [0]_r1" xfId="263"/>
    <cellStyle name="Comma [0]_Resid Chart" xfId="264"/>
    <cellStyle name="Comma [0]_Resid Cover" xfId="265"/>
    <cellStyle name="Comma [0]_RFI" xfId="266"/>
    <cellStyle name="Comma [0]_RFI_1" xfId="267"/>
    <cellStyle name="Comma [0]_Sales Order" xfId="268"/>
    <cellStyle name="Comma [0]_Sheet1" xfId="269"/>
    <cellStyle name="Comma [0]_Snr. CO" xfId="270"/>
    <cellStyle name="Comma [0]_Subcont File" xfId="271"/>
    <cellStyle name="Comma [0]_Summary Info" xfId="272"/>
    <cellStyle name="Comma [0]_SUMPAGE" xfId="273"/>
    <cellStyle name="Comma [0]_VIRUS-EDY" xfId="274"/>
    <cellStyle name="Comma [0]_VOUCHER" xfId="275"/>
    <cellStyle name="Comma [0]_White" xfId="276"/>
    <cellStyle name="Comma [0]_WSP" xfId="277"/>
    <cellStyle name="Comma_9101" xfId="278"/>
    <cellStyle name="Comma_9400" xfId="279"/>
    <cellStyle name="Comma_A" xfId="280"/>
    <cellStyle name="Comma_A_dimon" xfId="281"/>
    <cellStyle name="Comma_algasdefault" xfId="282"/>
    <cellStyle name="Comma_algasdefault_1" xfId="283"/>
    <cellStyle name="Comma_Alternative1" xfId="284"/>
    <cellStyle name="Comma_Alternative1_1" xfId="285"/>
    <cellStyle name="Comma_App E" xfId="286"/>
    <cellStyle name="Comma_Arapahoe" xfId="287"/>
    <cellStyle name="Comma_Assumptions" xfId="288"/>
    <cellStyle name="Comma_bahiadefault" xfId="289"/>
    <cellStyle name="Comma_bahiadefault_1" xfId="290"/>
    <cellStyle name="Comma_BFJUNCFP" xfId="291"/>
    <cellStyle name="Comma_Book3" xfId="292"/>
    <cellStyle name="Comma_brault" xfId="293"/>
    <cellStyle name="Comma_BRFEEMAY" xfId="294"/>
    <cellStyle name="Comma_C1196" xfId="295"/>
    <cellStyle name="Comma_C4296" xfId="296"/>
    <cellStyle name="Comma_C4396" xfId="297"/>
    <cellStyle name="Comma_C4496" xfId="298"/>
    <cellStyle name="Comma_C4A296" xfId="299"/>
    <cellStyle name="Comma_C4A396" xfId="300"/>
    <cellStyle name="Comma_C4APR" xfId="301"/>
    <cellStyle name="Comma_C4AUGFIN" xfId="302"/>
    <cellStyle name="Comma_C4MAY96" xfId="303"/>
    <cellStyle name="Comma_C4Z296" xfId="304"/>
    <cellStyle name="Comma_Calculations" xfId="305"/>
    <cellStyle name="Comma_Calculations (2)" xfId="306"/>
    <cellStyle name="Comma_Calculations II" xfId="307"/>
    <cellStyle name="Comma_Calculations III" xfId="308"/>
    <cellStyle name="Comma_Calculations_1" xfId="309"/>
    <cellStyle name="Comma_CAPEX" xfId="310"/>
    <cellStyle name="Comma_CAPEX94" xfId="311"/>
    <cellStyle name="Comma_CCA" xfId="312"/>
    <cellStyle name="Comma_CF_DPR" xfId="313"/>
    <cellStyle name="Comma_Charts" xfId="314"/>
    <cellStyle name="Comma_CO444JE" xfId="315"/>
    <cellStyle name="Comma_Comm File" xfId="316"/>
    <cellStyle name="Comma_coperdefault" xfId="317"/>
    <cellStyle name="Comma_coperdefault_1" xfId="318"/>
    <cellStyle name="Comma_Crude Chart" xfId="319"/>
    <cellStyle name="Comma_Crude Cover" xfId="320"/>
    <cellStyle name="Comma_Cum. Back Roll Chart" xfId="321"/>
    <cellStyle name="Comma_Daily Changes" xfId="322"/>
    <cellStyle name="Comma_Daily Hedge Strips" xfId="323"/>
    <cellStyle name="Comma_DEFAULT" xfId="324"/>
    <cellStyle name="Comma_dimon" xfId="325"/>
    <cellStyle name="Comma_Division-US$" xfId="326"/>
    <cellStyle name="Comma_Dowell C1b" xfId="327"/>
    <cellStyle name="Comma_Dowell-C1a" xfId="328"/>
    <cellStyle name="Comma_ECT_Form" xfId="329"/>
    <cellStyle name="Comma_ECT_Form_005" xfId="330"/>
    <cellStyle name="Comma_ECT_Form_600" xfId="331"/>
    <cellStyle name="Comma_ECT_Form_608" xfId="332"/>
    <cellStyle name="Comma_ECT_Form_727" xfId="333"/>
    <cellStyle name="Comma_ECT_Form_777" xfId="334"/>
    <cellStyle name="Comma_ECT_Form_BS" xfId="335"/>
    <cellStyle name="Comma_ECT_Form_GRP" xfId="336"/>
    <cellStyle name="Comma_emserdefault" xfId="337"/>
    <cellStyle name="Comma_emserdefault_1" xfId="338"/>
    <cellStyle name="Comma_form" xfId="339"/>
    <cellStyle name="Comma_FP 20 A (1)" xfId="340"/>
    <cellStyle name="Comma_FP 20 A (2)" xfId="341"/>
    <cellStyle name="Comma_FP-20 (App. E)" xfId="342"/>
    <cellStyle name="Comma_FP-20 (App.A) " xfId="343"/>
    <cellStyle name="Comma_FP-20 (App.D)" xfId="344"/>
    <cellStyle name="Comma_FP-20(App.B)" xfId="345"/>
    <cellStyle name="Comma_FP-20(C1) (a)" xfId="346"/>
    <cellStyle name="Comma_FP-20(C1) (a) (2)" xfId="347"/>
    <cellStyle name="Comma_FP-20(C1) (b)" xfId="348"/>
    <cellStyle name="Comma_FP-20(C1) (b) " xfId="349"/>
    <cellStyle name="Comma_FP-20(C1) (b) (2)" xfId="350"/>
    <cellStyle name="Comma_GenAssum" xfId="351"/>
    <cellStyle name="Comma_GP C1a" xfId="352"/>
    <cellStyle name="Comma_GP C1b" xfId="353"/>
    <cellStyle name="Comma_GP_EI_3" xfId="354"/>
    <cellStyle name="Comma_GQ C1A" xfId="355"/>
    <cellStyle name="Comma_GQ C1B" xfId="356"/>
    <cellStyle name="Comma_HOGANGAS" xfId="357"/>
    <cellStyle name="Comma_HOGANOIL" xfId="358"/>
    <cellStyle name="Comma_IPM C1b" xfId="359"/>
    <cellStyle name="Comma_IPMC1a" xfId="360"/>
    <cellStyle name="Comma_IS-Hold" xfId="361"/>
    <cellStyle name="Comma_JETEMP" xfId="362"/>
    <cellStyle name="Comma_june gas estimate" xfId="363"/>
    <cellStyle name="Comma_laroux" xfId="364"/>
    <cellStyle name="Comma_laroux_1" xfId="365"/>
    <cellStyle name="Comma_laroux_1_dimon" xfId="366"/>
    <cellStyle name="Comma_laroux_1_dimon_1" xfId="367"/>
    <cellStyle name="Comma_laroux_1_laroux" xfId="368"/>
    <cellStyle name="Comma_laroux_1_PLDT" xfId="369"/>
    <cellStyle name="Comma_laroux_1_VERA" xfId="370"/>
    <cellStyle name="Comma_laroux_1_VERA_1" xfId="371"/>
    <cellStyle name="Comma_laroux_1_VIRUS-EDY" xfId="372"/>
    <cellStyle name="Comma_laroux_2" xfId="373"/>
    <cellStyle name="Comma_laroux_2_dimon" xfId="374"/>
    <cellStyle name="Comma_laroux_2_dimon_1" xfId="375"/>
    <cellStyle name="Comma_laroux_2_laroux" xfId="376"/>
    <cellStyle name="Comma_laroux_2_laroux_dimon" xfId="377"/>
    <cellStyle name="Comma_laroux_2_PLDT" xfId="378"/>
    <cellStyle name="Comma_laroux_2_VERA" xfId="379"/>
    <cellStyle name="Comma_laroux_2_VERA_1" xfId="380"/>
    <cellStyle name="Comma_laroux_3" xfId="381"/>
    <cellStyle name="Comma_laroux_3_dimon" xfId="382"/>
    <cellStyle name="Comma_laroux_3_dimon_1" xfId="383"/>
    <cellStyle name="Comma_laroux_3_Hedge Strategy Comparison" xfId="384"/>
    <cellStyle name="Comma_laroux_dimon" xfId="385"/>
    <cellStyle name="Comma_laroux_dimon_1" xfId="386"/>
    <cellStyle name="Comma_laroux_laroux" xfId="387"/>
    <cellStyle name="Comma_laroux_laroux_1" xfId="388"/>
    <cellStyle name="Comma_laroux_laroux_dimon" xfId="389"/>
    <cellStyle name="Comma_laroux_PLDT" xfId="390"/>
    <cellStyle name="Comma_laroux_VERA" xfId="391"/>
    <cellStyle name="Comma_laroux_VERA_1" xfId="392"/>
    <cellStyle name="Comma_laroux_VIRUS-EDY" xfId="393"/>
    <cellStyle name="Comma_MATERAL2" xfId="394"/>
    <cellStyle name="Comma_MATERAL2_dimon" xfId="395"/>
    <cellStyle name="Comma_MATERAL2_Hedge Strategy Comparison" xfId="396"/>
    <cellStyle name="Comma_MMBtu Conversion" xfId="397"/>
    <cellStyle name="Comma_monci" xfId="398"/>
    <cellStyle name="Comma_mud plant bolted" xfId="399"/>
    <cellStyle name="Comma_Net Crude Equiv Total Chart" xfId="400"/>
    <cellStyle name="Comma_NGL Chart" xfId="401"/>
    <cellStyle name="Comma_NGL Cover" xfId="402"/>
    <cellStyle name="Comma_Odner" xfId="403"/>
    <cellStyle name="Comma_Odner (2)" xfId="404"/>
    <cellStyle name="Comma_Odner (3)" xfId="405"/>
    <cellStyle name="Comma_Other Months" xfId="406"/>
    <cellStyle name="Comma_P7APRFNL" xfId="407"/>
    <cellStyle name="Comma_pbdefault" xfId="408"/>
    <cellStyle name="Comma_pbdefault_1" xfId="409"/>
    <cellStyle name="Comma_PERSONAL" xfId="410"/>
    <cellStyle name="Comma_Pink" xfId="411"/>
    <cellStyle name="Comma_Plan" xfId="412"/>
    <cellStyle name="Comma_PLDT" xfId="413"/>
    <cellStyle name="Comma_PLDT_1" xfId="414"/>
    <cellStyle name="Comma_pldt_Calculations" xfId="415"/>
    <cellStyle name="Comma_pldt_dimon" xfId="416"/>
    <cellStyle name="Comma_Position" xfId="417"/>
    <cellStyle name="Comma_priccurv" xfId="418"/>
    <cellStyle name="Comma_Prior Day" xfId="419"/>
    <cellStyle name="Comma_Products Chart" xfId="420"/>
    <cellStyle name="Comma_Products Cover" xfId="421"/>
    <cellStyle name="Comma_PROFILE4" xfId="422"/>
    <cellStyle name="Comma_Projects" xfId="423"/>
    <cellStyle name="Comma_PURCHASE" xfId="424"/>
    <cellStyle name="Comma_Quarter End Months" xfId="425"/>
    <cellStyle name="Comma_r1" xfId="426"/>
    <cellStyle name="Comma_Resid Chart" xfId="427"/>
    <cellStyle name="Comma_Resid Cover" xfId="428"/>
    <cellStyle name="Comma_RFI" xfId="429"/>
    <cellStyle name="Comma_RFI_1" xfId="430"/>
    <cellStyle name="Comma_Sales Order" xfId="431"/>
    <cellStyle name="Comma_Sheet1" xfId="432"/>
    <cellStyle name="Comma_Snr. CO" xfId="433"/>
    <cellStyle name="Comma_Subcont File" xfId="434"/>
    <cellStyle name="Comma_Summary Info" xfId="435"/>
    <cellStyle name="Comma_SUMPAGE" xfId="436"/>
    <cellStyle name="Comma_VIRUS-EDY" xfId="437"/>
    <cellStyle name="Comma_VOUCHER" xfId="438"/>
    <cellStyle name="Comma_White" xfId="439"/>
    <cellStyle name="Comma_WSP" xfId="440"/>
    <cellStyle name="Currency [0]_9101" xfId="441"/>
    <cellStyle name="Currency [0]_9400" xfId="442"/>
    <cellStyle name="Currency [0]_A" xfId="443"/>
    <cellStyle name="Currency [0]_A_dimon" xfId="444"/>
    <cellStyle name="Currency [0]_algasdefault" xfId="445"/>
    <cellStyle name="Currency [0]_Alternative1" xfId="446"/>
    <cellStyle name="Currency [0]_Alternative1_1" xfId="447"/>
    <cellStyle name="Currency [0]_App E" xfId="448"/>
    <cellStyle name="Currency [0]_Arapahoe" xfId="449"/>
    <cellStyle name="Currency [0]_Assumptions" xfId="450"/>
    <cellStyle name="Currency [0]_bahiadefault" xfId="451"/>
    <cellStyle name="Currency [0]_BFJUNCFP" xfId="452"/>
    <cellStyle name="Currency [0]_Book3" xfId="453"/>
    <cellStyle name="Currency [0]_brault" xfId="454"/>
    <cellStyle name="Currency [0]_BRFEEMAY" xfId="455"/>
    <cellStyle name="Currency [0]_C1196" xfId="456"/>
    <cellStyle name="Currency [0]_C4296" xfId="457"/>
    <cellStyle name="Currency [0]_C4396" xfId="458"/>
    <cellStyle name="Currency [0]_C4496" xfId="459"/>
    <cellStyle name="Currency [0]_C4A296" xfId="460"/>
    <cellStyle name="Currency [0]_C4A396" xfId="461"/>
    <cellStyle name="Currency [0]_C4APR" xfId="462"/>
    <cellStyle name="Currency [0]_C4AUGFIN" xfId="463"/>
    <cellStyle name="Currency [0]_C4MAY96" xfId="464"/>
    <cellStyle name="Currency [0]_C4Z296" xfId="465"/>
    <cellStyle name="Currency [0]_Calculations" xfId="466"/>
    <cellStyle name="Currency [0]_Calculations (2)" xfId="467"/>
    <cellStyle name="Currency [0]_Calculations II" xfId="468"/>
    <cellStyle name="Currency [0]_Calculations III" xfId="469"/>
    <cellStyle name="Currency [0]_Calculations_1" xfId="470"/>
    <cellStyle name="Currency [0]_CAPEX" xfId="471"/>
    <cellStyle name="Currency [0]_CAPEX94" xfId="472"/>
    <cellStyle name="Currency [0]_Cardig GHS" xfId="473"/>
    <cellStyle name="Currency [0]_Cash Flows" xfId="474"/>
    <cellStyle name="Currency [0]_CCA" xfId="475"/>
    <cellStyle name="Currency [0]_CF_DPR" xfId="476"/>
    <cellStyle name="Currency [0]_Charts" xfId="477"/>
    <cellStyle name="Currency [0]_CO444JE" xfId="478"/>
    <cellStyle name="Currency [0]_Comm File" xfId="479"/>
    <cellStyle name="Currency [0]_coperdefault" xfId="480"/>
    <cellStyle name="Currency [0]_Cost Code" xfId="481"/>
    <cellStyle name="Currency [0]_Crude Chart" xfId="482"/>
    <cellStyle name="Currency [0]_Crude Cover" xfId="483"/>
    <cellStyle name="Currency [0]_Cum. Back Roll Chart" xfId="484"/>
    <cellStyle name="Currency [0]_Daily Changes" xfId="485"/>
    <cellStyle name="Currency [0]_Daily Hedge Strips" xfId="486"/>
    <cellStyle name="Currency [0]_DEFAULT" xfId="487"/>
    <cellStyle name="Currency [0]_dimon" xfId="488"/>
    <cellStyle name="Currency [0]_dimon_1" xfId="489"/>
    <cellStyle name="Currency [0]_dimon_2" xfId="490"/>
    <cellStyle name="Currency [0]_Division-US$" xfId="491"/>
    <cellStyle name="Currency [0]_Dowell C1b" xfId="492"/>
    <cellStyle name="Currency [0]_Dowell-C1a" xfId="493"/>
    <cellStyle name="Currency [0]_ECT_Form" xfId="494"/>
    <cellStyle name="Currency [0]_ECT_Form_005" xfId="495"/>
    <cellStyle name="Currency [0]_ECT_Form_600" xfId="496"/>
    <cellStyle name="Currency [0]_ECT_Form_608" xfId="497"/>
    <cellStyle name="Currency [0]_ECT_Form_727" xfId="498"/>
    <cellStyle name="Currency [0]_ECT_Form_777" xfId="499"/>
    <cellStyle name="Currency [0]_ECT_Form_BS" xfId="500"/>
    <cellStyle name="Currency [0]_ECT_Form_GRP" xfId="501"/>
    <cellStyle name="Currency [0]_emserdefault" xfId="502"/>
    <cellStyle name="Currency [0]_form" xfId="503"/>
    <cellStyle name="Currency [0]_FP 20 A (1)" xfId="504"/>
    <cellStyle name="Currency [0]_FP 20 A (2)" xfId="505"/>
    <cellStyle name="Currency [0]_FP-20 (App. E)" xfId="506"/>
    <cellStyle name="Currency [0]_FP-20 (App.A) " xfId="507"/>
    <cellStyle name="Currency [0]_FP-20 (App.D)" xfId="508"/>
    <cellStyle name="Currency [0]_FP-20(App.B)" xfId="509"/>
    <cellStyle name="Currency [0]_FP-20(C1) (a)" xfId="510"/>
    <cellStyle name="Currency [0]_FP-20(C1) (a) (2)" xfId="511"/>
    <cellStyle name="Currency [0]_FP-20(C1) (b)" xfId="512"/>
    <cellStyle name="Currency [0]_FP-20(C1) (b) " xfId="513"/>
    <cellStyle name="Currency [0]_FP-20(C1) (b) (2)" xfId="514"/>
    <cellStyle name="Currency [0]_GenAssum" xfId="515"/>
    <cellStyle name="Currency [0]_GP C1a" xfId="516"/>
    <cellStyle name="Currency [0]_GP C1b" xfId="517"/>
    <cellStyle name="Currency [0]_GP_EI_3" xfId="518"/>
    <cellStyle name="Currency [0]_GQ C1A" xfId="519"/>
    <cellStyle name="Currency [0]_GQ C1B" xfId="520"/>
    <cellStyle name="Currency [0]_HOGANGAS" xfId="521"/>
    <cellStyle name="Currency [0]_HOGANOIL" xfId="522"/>
    <cellStyle name="Currency [0]_IPM C1b" xfId="523"/>
    <cellStyle name="Currency [0]_IPMC1a" xfId="524"/>
    <cellStyle name="Currency [0]_IS-Hold" xfId="525"/>
    <cellStyle name="Currency [0]_JETEMP" xfId="526"/>
    <cellStyle name="Currency [0]_june gas estimate" xfId="527"/>
    <cellStyle name="Currency [0]_laroux" xfId="528"/>
    <cellStyle name="Currency [0]_laroux_1" xfId="529"/>
    <cellStyle name="Currency [0]_laroux_1_dimon" xfId="530"/>
    <cellStyle name="Currency [0]_laroux_1_dimon_1" xfId="531"/>
    <cellStyle name="Currency [0]_laroux_1_dimon_2" xfId="532"/>
    <cellStyle name="Currency [0]_laroux_1_laroux" xfId="533"/>
    <cellStyle name="Currency [0]_laroux_1_laroux_1" xfId="534"/>
    <cellStyle name="Currency [0]_laroux_1_laroux_dimon" xfId="535"/>
    <cellStyle name="Currency [0]_laroux_1_Locas" xfId="536"/>
    <cellStyle name="Currency [0]_laroux_1_PLDT" xfId="537"/>
    <cellStyle name="Currency [0]_laroux_1_VERA" xfId="538"/>
    <cellStyle name="Currency [0]_laroux_1_VERA_1" xfId="539"/>
    <cellStyle name="Currency [0]_laroux_1_VIRUS-EDY" xfId="540"/>
    <cellStyle name="Currency [0]_laroux_2" xfId="541"/>
    <cellStyle name="Currency [0]_laroux_2_dimon" xfId="542"/>
    <cellStyle name="Currency [0]_laroux_2_dimon_1" xfId="543"/>
    <cellStyle name="Currency [0]_laroux_2_dimon_2" xfId="544"/>
    <cellStyle name="Currency [0]_laroux_2_laroux" xfId="545"/>
    <cellStyle name="Currency [0]_laroux_2_laroux_dimon" xfId="546"/>
    <cellStyle name="Currency [0]_laroux_2_Locas" xfId="547"/>
    <cellStyle name="Currency [0]_laroux_2_PLDT" xfId="548"/>
    <cellStyle name="Currency [0]_laroux_2_VIRUS-EDY" xfId="549"/>
    <cellStyle name="Currency [0]_laroux_3" xfId="550"/>
    <cellStyle name="Currency [0]_laroux_3_dimon" xfId="551"/>
    <cellStyle name="Currency [0]_laroux_3_dimon_1" xfId="552"/>
    <cellStyle name="Currency [0]_laroux_3_dimon_2" xfId="553"/>
    <cellStyle name="Currency [0]_laroux_4" xfId="554"/>
    <cellStyle name="Currency [0]_laroux_4_dimon" xfId="555"/>
    <cellStyle name="Currency [0]_laroux_4_dimon_1" xfId="556"/>
    <cellStyle name="Currency [0]_laroux_4_Hedge Strategy Comparison" xfId="557"/>
    <cellStyle name="Currency [0]_laroux_5" xfId="558"/>
    <cellStyle name="Currency [0]_laroux_5_Hedge Strategy Comparison" xfId="559"/>
    <cellStyle name="Currency [0]_laroux_6" xfId="560"/>
    <cellStyle name="Currency [0]_laroux_7" xfId="561"/>
    <cellStyle name="Currency [0]_laroux_dimon" xfId="562"/>
    <cellStyle name="Currency [0]_laroux_dimon_1" xfId="563"/>
    <cellStyle name="Currency [0]_laroux_dimon_2" xfId="564"/>
    <cellStyle name="Currency [0]_laroux_laroux" xfId="565"/>
    <cellStyle name="Currency [0]_laroux_laroux_1" xfId="566"/>
    <cellStyle name="Currency [0]_laroux_laroux_1_dimon" xfId="567"/>
    <cellStyle name="Currency [0]_laroux_laroux_dimon" xfId="568"/>
    <cellStyle name="Currency [0]_laroux_Locas" xfId="569"/>
    <cellStyle name="Currency [0]_laroux_MATERAL2" xfId="570"/>
    <cellStyle name="Currency [0]_laroux_MATERAL2_dimon" xfId="571"/>
    <cellStyle name="Currency [0]_laroux_MATERAL2_laroux" xfId="572"/>
    <cellStyle name="Currency [0]_laroux_MATERAL2_laroux_dimon" xfId="573"/>
    <cellStyle name="Currency [0]_laroux_MATERAL2_VERA" xfId="574"/>
    <cellStyle name="Currency [0]_laroux_MATERAL2_VIRUS-EDY" xfId="575"/>
    <cellStyle name="Currency [0]_laroux_mud plant bolted" xfId="576"/>
    <cellStyle name="Currency [0]_laroux_mud plant bolted_dimon" xfId="577"/>
    <cellStyle name="Currency [0]_laroux_mud plant bolted_Hedge Strategy Comparison" xfId="578"/>
    <cellStyle name="Currency [0]_laroux_VERA" xfId="579"/>
    <cellStyle name="Currency [0]_laroux_VERA_1" xfId="580"/>
    <cellStyle name="Currency [0]_laroux_VIRUS-EDY" xfId="581"/>
    <cellStyle name="Currency [0]_List" xfId="582"/>
    <cellStyle name="Currency [0]_MATERAL2" xfId="583"/>
    <cellStyle name="Currency [0]_MATERAL2_dimon" xfId="584"/>
    <cellStyle name="Currency [0]_MATERAL2_Hedge Strategy Comparison" xfId="585"/>
    <cellStyle name="Currency [0]_MMBtu Conversion" xfId="586"/>
    <cellStyle name="Currency [0]_monci" xfId="587"/>
    <cellStyle name="Currency [0]_mud plant bolted" xfId="588"/>
    <cellStyle name="Currency [0]_mud plant bolted_dimon" xfId="589"/>
    <cellStyle name="Currency [0]_mud plant bolted_laroux" xfId="590"/>
    <cellStyle name="Currency [0]_mud plant bolted_laroux_dimon" xfId="591"/>
    <cellStyle name="Currency [0]_mud plant bolted_VERA" xfId="592"/>
    <cellStyle name="Currency [0]_mud plant bolted_VIRUS-EDY" xfId="593"/>
    <cellStyle name="Currency [0]_Net Crude Equiv Total Chart" xfId="594"/>
    <cellStyle name="Currency [0]_NGL Chart" xfId="595"/>
    <cellStyle name="Currency [0]_NGL Cover" xfId="596"/>
    <cellStyle name="Currency [0]_Odner" xfId="597"/>
    <cellStyle name="Currency [0]_Odner (2)" xfId="598"/>
    <cellStyle name="Currency [0]_Odner (3)" xfId="599"/>
    <cellStyle name="Currency [0]_Other Months" xfId="600"/>
    <cellStyle name="Currency [0]_P7APRFNL" xfId="601"/>
    <cellStyle name="Currency [0]_pbdefault" xfId="602"/>
    <cellStyle name="Currency [0]_PERSONAL" xfId="603"/>
    <cellStyle name="Currency [0]_Pink" xfId="604"/>
    <cellStyle name="Currency [0]_Plan" xfId="605"/>
    <cellStyle name="Currency [0]_PLDT" xfId="606"/>
    <cellStyle name="Currency [0]_PLDT_1" xfId="607"/>
    <cellStyle name="Currency [0]_pldt_1_dimon" xfId="608"/>
    <cellStyle name="Currency [0]_pldt_Calculations" xfId="609"/>
    <cellStyle name="Currency [0]_pldt_dimon" xfId="610"/>
    <cellStyle name="Currency [0]_Position" xfId="611"/>
    <cellStyle name="Currency [0]_priccurv" xfId="612"/>
    <cellStyle name="Currency [0]_Prior Day" xfId="613"/>
    <cellStyle name="Currency [0]_Products Chart" xfId="614"/>
    <cellStyle name="Currency [0]_Products Cover" xfId="615"/>
    <cellStyle name="Currency [0]_PROFILE4" xfId="616"/>
    <cellStyle name="Currency [0]_Projects" xfId="617"/>
    <cellStyle name="Currency [0]_PURCHASE" xfId="618"/>
    <cellStyle name="Currency [0]_Quarter End Months" xfId="619"/>
    <cellStyle name="Currency [0]_r1" xfId="620"/>
    <cellStyle name="Currency [0]_Resid Chart" xfId="621"/>
    <cellStyle name="Currency [0]_Resid Cover" xfId="622"/>
    <cellStyle name="Currency [0]_RFI" xfId="623"/>
    <cellStyle name="Currency [0]_RFI_1" xfId="624"/>
    <cellStyle name="Currency [0]_Sales Order" xfId="625"/>
    <cellStyle name="Currency [0]_Sheet1" xfId="626"/>
    <cellStyle name="Currency [0]_Sheet1 (2)" xfId="627"/>
    <cellStyle name="Currency [0]_Snr. CO" xfId="628"/>
    <cellStyle name="Currency [0]_Subcont File" xfId="629"/>
    <cellStyle name="Currency [0]_Summary Info" xfId="630"/>
    <cellStyle name="Currency [0]_SUMPAGE" xfId="631"/>
    <cellStyle name="Currency [0]_VERA" xfId="632"/>
    <cellStyle name="Currency [0]_VIRUS-EDY" xfId="633"/>
    <cellStyle name="Currency [0]_VIRUS-EDY_1" xfId="634"/>
    <cellStyle name="Currency [0]_VOUCHER" xfId="635"/>
    <cellStyle name="Currency [0]_White" xfId="636"/>
    <cellStyle name="Currency [0]_WSP" xfId="637"/>
    <cellStyle name="Currency_1422V11" xfId="638"/>
    <cellStyle name="Currency_9101" xfId="639"/>
    <cellStyle name="Currency_9400" xfId="640"/>
    <cellStyle name="Currency_A" xfId="641"/>
    <cellStyle name="Currency_A_dimon" xfId="642"/>
    <cellStyle name="Currency_algasdefault" xfId="643"/>
    <cellStyle name="Currency_algasdefault_1" xfId="644"/>
    <cellStyle name="Currency_Alternative1" xfId="645"/>
    <cellStyle name="Currency_Alternative1_1" xfId="646"/>
    <cellStyle name="Currency_App E" xfId="647"/>
    <cellStyle name="Currency_Arapahoe" xfId="648"/>
    <cellStyle name="Currency_Assumptions" xfId="649"/>
    <cellStyle name="Currency_bahiadefault" xfId="650"/>
    <cellStyle name="Currency_bahiadefault_1" xfId="651"/>
    <cellStyle name="Currency_BFJUNCFP" xfId="652"/>
    <cellStyle name="Currency_BIGOUT" xfId="653"/>
    <cellStyle name="Currency_Book3" xfId="654"/>
    <cellStyle name="Currency_brault" xfId="655"/>
    <cellStyle name="Currency_BRFEEMAY" xfId="656"/>
    <cellStyle name="Currency_C1196" xfId="657"/>
    <cellStyle name="Currency_C4296" xfId="658"/>
    <cellStyle name="Currency_C4396" xfId="659"/>
    <cellStyle name="Currency_C4496" xfId="660"/>
    <cellStyle name="Currency_C4A296" xfId="661"/>
    <cellStyle name="Currency_C4A396" xfId="662"/>
    <cellStyle name="Currency_C4APR" xfId="663"/>
    <cellStyle name="Currency_C4AUGFIN" xfId="664"/>
    <cellStyle name="Currency_C4MAY96" xfId="665"/>
    <cellStyle name="Currency_C4Z296" xfId="666"/>
    <cellStyle name="Currency_Calculations" xfId="667"/>
    <cellStyle name="Currency_Calculations (2)" xfId="668"/>
    <cellStyle name="Currency_Calculations II" xfId="669"/>
    <cellStyle name="Currency_Calculations III" xfId="670"/>
    <cellStyle name="Currency_Calculations_1" xfId="671"/>
    <cellStyle name="Currency_CAPEX" xfId="672"/>
    <cellStyle name="Currency_CAPEX94" xfId="673"/>
    <cellStyle name="Currency_Cardig GHS" xfId="674"/>
    <cellStyle name="Currency_Cash Flows" xfId="675"/>
    <cellStyle name="Currency_CCA" xfId="676"/>
    <cellStyle name="Currency_CF_DPR" xfId="677"/>
    <cellStyle name="Currency_Charts" xfId="678"/>
    <cellStyle name="Currency_CO444JE" xfId="679"/>
    <cellStyle name="Currency_Comm File" xfId="680"/>
    <cellStyle name="Currency_coperdefault" xfId="681"/>
    <cellStyle name="Currency_coperdefault_1" xfId="682"/>
    <cellStyle name="Currency_Cost Code" xfId="683"/>
    <cellStyle name="Currency_Crude Chart" xfId="684"/>
    <cellStyle name="Currency_Crude Cover" xfId="685"/>
    <cellStyle name="Currency_Cum. Back Roll Chart" xfId="686"/>
    <cellStyle name="Currency_Daily Changes" xfId="687"/>
    <cellStyle name="Currency_Daily Hedge Strips" xfId="688"/>
    <cellStyle name="Currency_DEFAULT" xfId="689"/>
    <cellStyle name="Currency_dimon" xfId="690"/>
    <cellStyle name="Currency_dimon_1" xfId="691"/>
    <cellStyle name="Currency_dimon_2" xfId="692"/>
    <cellStyle name="Currency_Division-US$" xfId="693"/>
    <cellStyle name="Currency_Dowell C1b" xfId="694"/>
    <cellStyle name="Currency_Dowell-C1a" xfId="695"/>
    <cellStyle name="Currency_ECT_Form" xfId="696"/>
    <cellStyle name="Currency_ECT_Form_005" xfId="697"/>
    <cellStyle name="Currency_ECT_Form_600" xfId="698"/>
    <cellStyle name="Currency_ECT_Form_608" xfId="699"/>
    <cellStyle name="Currency_ECT_Form_727" xfId="700"/>
    <cellStyle name="Currency_ECT_Form_777" xfId="701"/>
    <cellStyle name="Currency_ECT_Form_BS" xfId="702"/>
    <cellStyle name="Currency_ECT_Form_GRP" xfId="703"/>
    <cellStyle name="Currency_emserdefault" xfId="704"/>
    <cellStyle name="Currency_emserdefault_1" xfId="705"/>
    <cellStyle name="Currency_form" xfId="706"/>
    <cellStyle name="Currency_FP 20 A (1)" xfId="707"/>
    <cellStyle name="Currency_FP 20 A (2)" xfId="708"/>
    <cellStyle name="Currency_FP-20 (App. E)" xfId="709"/>
    <cellStyle name="Currency_FP-20 (App.A) " xfId="710"/>
    <cellStyle name="Currency_FP-20 (App.D)" xfId="711"/>
    <cellStyle name="Currency_FP-20(App.B)" xfId="712"/>
    <cellStyle name="Currency_FP-20(C1) (a)" xfId="713"/>
    <cellStyle name="Currency_FP-20(C1) (a) (2)" xfId="714"/>
    <cellStyle name="Currency_FP-20(C1) (b)" xfId="715"/>
    <cellStyle name="Currency_FP-20(C1) (b) " xfId="716"/>
    <cellStyle name="Currency_FP-20(C1) (b) (2)" xfId="717"/>
    <cellStyle name="Currency_GenAssum" xfId="718"/>
    <cellStyle name="Currency_GP C1a" xfId="719"/>
    <cellStyle name="Currency_GP C1b" xfId="720"/>
    <cellStyle name="Currency_GP_EI_3" xfId="721"/>
    <cellStyle name="Currency_GQ C1A" xfId="722"/>
    <cellStyle name="Currency_GQ C1B" xfId="723"/>
    <cellStyle name="Currency_HOGANGAS" xfId="724"/>
    <cellStyle name="Currency_HOGANOIL" xfId="725"/>
    <cellStyle name="Currency_IPM C1b" xfId="726"/>
    <cellStyle name="Currency_IPMC1a" xfId="727"/>
    <cellStyle name="Currency_IS-Hold" xfId="728"/>
    <cellStyle name="Currency_JETEMP" xfId="729"/>
    <cellStyle name="Currency_JETEMP_1" xfId="730"/>
    <cellStyle name="Currency_JETEMP_VOUCHER" xfId="731"/>
    <cellStyle name="Currency_june gas estimate" xfId="732"/>
    <cellStyle name="Currency_laroux" xfId="733"/>
    <cellStyle name="Currency_laroux_1" xfId="734"/>
    <cellStyle name="Currency_laroux_1_dimon" xfId="735"/>
    <cellStyle name="Currency_laroux_1_dimon_1" xfId="736"/>
    <cellStyle name="Currency_laroux_1_dimon_2" xfId="737"/>
    <cellStyle name="Currency_laroux_1_laroux" xfId="738"/>
    <cellStyle name="Currency_laroux_1_laroux_1" xfId="739"/>
    <cellStyle name="Currency_laroux_1_laroux_dimon" xfId="740"/>
    <cellStyle name="Currency_laroux_1_Locas" xfId="741"/>
    <cellStyle name="Currency_laroux_1_PLDT" xfId="742"/>
    <cellStyle name="Currency_laroux_1_VERA" xfId="743"/>
    <cellStyle name="Currency_laroux_1_VERA_1" xfId="744"/>
    <cellStyle name="Currency_laroux_1_VIRUS-EDY" xfId="745"/>
    <cellStyle name="Currency_laroux_2" xfId="746"/>
    <cellStyle name="Currency_laroux_2_dimon" xfId="747"/>
    <cellStyle name="Currency_laroux_2_dimon_1" xfId="748"/>
    <cellStyle name="Currency_laroux_2_dimon_2" xfId="749"/>
    <cellStyle name="Currency_laroux_2_laroux" xfId="750"/>
    <cellStyle name="Currency_laroux_2_laroux_dimon" xfId="751"/>
    <cellStyle name="Currency_laroux_2_Locas" xfId="752"/>
    <cellStyle name="Currency_laroux_2_PLDT" xfId="753"/>
    <cellStyle name="Currency_laroux_2_VIRUS-EDY" xfId="754"/>
    <cellStyle name="Currency_laroux_3" xfId="755"/>
    <cellStyle name="Currency_laroux_3_dimon" xfId="756"/>
    <cellStyle name="Currency_laroux_3_dimon_1" xfId="757"/>
    <cellStyle name="Currency_laroux_3_dimon_2" xfId="758"/>
    <cellStyle name="Currency_laroux_4" xfId="759"/>
    <cellStyle name="Currency_laroux_4_dimon" xfId="760"/>
    <cellStyle name="Currency_laroux_4_dimon_1" xfId="761"/>
    <cellStyle name="Currency_laroux_4_Hedge Strategy Comparison" xfId="762"/>
    <cellStyle name="Currency_laroux_5" xfId="763"/>
    <cellStyle name="Currency_laroux_5_Hedge Strategy Comparison" xfId="764"/>
    <cellStyle name="Currency_laroux_6" xfId="765"/>
    <cellStyle name="Currency_laroux_7" xfId="766"/>
    <cellStyle name="Currency_laroux_8" xfId="767"/>
    <cellStyle name="Currency_laroux_dimon" xfId="768"/>
    <cellStyle name="Currency_laroux_dimon_1" xfId="769"/>
    <cellStyle name="Currency_laroux_dimon_2" xfId="770"/>
    <cellStyle name="Currency_laroux_laroux" xfId="771"/>
    <cellStyle name="Currency_laroux_laroux_1" xfId="772"/>
    <cellStyle name="Currency_laroux_laroux_1_dimon" xfId="773"/>
    <cellStyle name="Currency_laroux_laroux_dimon" xfId="774"/>
    <cellStyle name="Currency_laroux_Locas" xfId="775"/>
    <cellStyle name="Currency_laroux_VERA" xfId="776"/>
    <cellStyle name="Currency_laroux_VERA_1" xfId="777"/>
    <cellStyle name="Currency_laroux_VIRUS-EDY" xfId="778"/>
    <cellStyle name="Currency_List" xfId="779"/>
    <cellStyle name="Currency_MATERAL2" xfId="780"/>
    <cellStyle name="Currency_MATERAL2_dimon" xfId="781"/>
    <cellStyle name="Currency_MATERAL2_Hedge Strategy Comparison" xfId="782"/>
    <cellStyle name="Currency_MMBtu Conversion" xfId="783"/>
    <cellStyle name="Currency_monci" xfId="784"/>
    <cellStyle name="Currency_mud plant bolted" xfId="785"/>
    <cellStyle name="Currency_mud plant bolted_dimon" xfId="786"/>
    <cellStyle name="Currency_mud plant bolted_dimon_Hedge Strategy Comparison" xfId="787"/>
    <cellStyle name="Currency_mud plant bolted_Hedge Strategy Comparison" xfId="788"/>
    <cellStyle name="Currency_mud plant bolted_PLDT" xfId="789"/>
    <cellStyle name="Currency_mud plant bolted_VERA" xfId="790"/>
    <cellStyle name="Currency_mud plant bolted_VERA_1" xfId="791"/>
    <cellStyle name="Currency_Net Crude Equiv Total Chart" xfId="792"/>
    <cellStyle name="Currency_NGL Chart" xfId="793"/>
    <cellStyle name="Currency_NGL Cover" xfId="794"/>
    <cellStyle name="Currency_Odner" xfId="795"/>
    <cellStyle name="Currency_Odner (2)" xfId="796"/>
    <cellStyle name="Currency_Odner (3)" xfId="797"/>
    <cellStyle name="Currency_Other Months" xfId="798"/>
    <cellStyle name="Currency_P7APRFNL" xfId="799"/>
    <cellStyle name="Currency_pbdefault" xfId="800"/>
    <cellStyle name="Currency_pbdefault_1" xfId="801"/>
    <cellStyle name="Currency_PERSONAL" xfId="802"/>
    <cellStyle name="Currency_Pink" xfId="803"/>
    <cellStyle name="Currency_Plan" xfId="804"/>
    <cellStyle name="Currency_PLDT" xfId="805"/>
    <cellStyle name="Currency_PLDT_1" xfId="806"/>
    <cellStyle name="Currency_pldt_1_dimon" xfId="807"/>
    <cellStyle name="Currency_pldt_Calculations" xfId="808"/>
    <cellStyle name="Currency_pldt_dimon" xfId="809"/>
    <cellStyle name="Currency_Position" xfId="810"/>
    <cellStyle name="Currency_priccurv" xfId="811"/>
    <cellStyle name="Currency_Prior Day" xfId="812"/>
    <cellStyle name="Currency_Products Chart" xfId="813"/>
    <cellStyle name="Currency_Products Cover" xfId="814"/>
    <cellStyle name="Currency_PROFILE4" xfId="815"/>
    <cellStyle name="Currency_Projects" xfId="816"/>
    <cellStyle name="Currency_PURCHASE" xfId="817"/>
    <cellStyle name="Currency_Quarter End Months" xfId="818"/>
    <cellStyle name="Currency_r1" xfId="819"/>
    <cellStyle name="Currency_Resid Chart" xfId="820"/>
    <cellStyle name="Currency_Resid Cover" xfId="821"/>
    <cellStyle name="Currency_RFI" xfId="822"/>
    <cellStyle name="Currency_RFI_1" xfId="823"/>
    <cellStyle name="Currency_Sales Order" xfId="824"/>
    <cellStyle name="Currency_Sheet1" xfId="825"/>
    <cellStyle name="Currency_Sheet1 (2)" xfId="826"/>
    <cellStyle name="Currency_Snr. CO" xfId="827"/>
    <cellStyle name="Currency_Subcont File" xfId="828"/>
    <cellStyle name="Currency_Summary Info" xfId="829"/>
    <cellStyle name="Currency_SUMPAGE" xfId="830"/>
    <cellStyle name="Currency_VERA" xfId="831"/>
    <cellStyle name="Currency_VIRUS-EDY" xfId="832"/>
    <cellStyle name="Currency_VIRUS-EDY_1" xfId="833"/>
    <cellStyle name="Currency_VOUCHER" xfId="834"/>
    <cellStyle name="Currency_White" xfId="835"/>
    <cellStyle name="Currency_WSP" xfId="836"/>
    <cellStyle name="Date" xfId="837"/>
    <cellStyle name="Fixed" xfId="838"/>
    <cellStyle name="HEADER" xfId="839"/>
    <cellStyle name="Heading 1" xfId="840"/>
    <cellStyle name="Heading2" xfId="841"/>
    <cellStyle name="HIGHLIGHT" xfId="842"/>
    <cellStyle name="NewFill" xfId="843"/>
    <cellStyle name="Normal - Style1" xfId="844"/>
    <cellStyle name="Normal_1422V11" xfId="845"/>
    <cellStyle name="Normal_2 DAY" xfId="846"/>
    <cellStyle name="Normal_2 Days Prior" xfId="847"/>
    <cellStyle name="Normal_20196" xfId="848"/>
    <cellStyle name="Normal_3 days prior" xfId="849"/>
    <cellStyle name="Normal_4 days prior" xfId="850"/>
    <cellStyle name="Normal_4018fin" xfId="851"/>
    <cellStyle name="Normal_4021fin" xfId="852"/>
    <cellStyle name="Normal_5 DAY" xfId="853"/>
    <cellStyle name="Normal_A" xfId="854"/>
    <cellStyle name="Normal_A (2)" xfId="855"/>
    <cellStyle name="Normal_A_CurvMI" xfId="856"/>
    <cellStyle name="Normal_A_dimon" xfId="857"/>
    <cellStyle name="Normal_A_intra" xfId="858"/>
    <cellStyle name="Normal_A_VERA" xfId="859"/>
    <cellStyle name="Normal_algasdefault" xfId="860"/>
    <cellStyle name="Normal_algasdefault_1" xfId="861"/>
    <cellStyle name="Normal_Alternative1" xfId="862"/>
    <cellStyle name="Normal_Alternative1_1" xfId="863"/>
    <cellStyle name="Normal_AOPS" xfId="864"/>
    <cellStyle name="Normal_App E" xfId="865"/>
    <cellStyle name="Normal_Arapahoe" xfId="866"/>
    <cellStyle name="Normal_Assumptions" xfId="867"/>
    <cellStyle name="Normal_B" xfId="868"/>
    <cellStyle name="Normal_bahiadefault" xfId="869"/>
    <cellStyle name="Normal_bahiadefault_1" xfId="870"/>
    <cellStyle name="Normal_BIGOUT" xfId="871"/>
    <cellStyle name="Normal_Book3" xfId="872"/>
    <cellStyle name="Normal_BREPAIR" xfId="873"/>
    <cellStyle name="Normal_C" xfId="874"/>
    <cellStyle name="Normal_c2" xfId="875"/>
    <cellStyle name="Normal_c2 " xfId="876"/>
    <cellStyle name="Normal_C2 1" xfId="877"/>
    <cellStyle name="Normal_C2 5" xfId="878"/>
    <cellStyle name="Normal_c3" xfId="879"/>
    <cellStyle name="Normal_C3 1" xfId="880"/>
    <cellStyle name="Normal_C3 5" xfId="881"/>
    <cellStyle name="Normal_C4AUGFIN" xfId="882"/>
    <cellStyle name="Normal_c5+" xfId="883"/>
    <cellStyle name="Normal_C5+ 1" xfId="884"/>
    <cellStyle name="Normal_C5+ 5" xfId="885"/>
    <cellStyle name="Normal_Calculations" xfId="886"/>
    <cellStyle name="Normal_Calculations (2)" xfId="887"/>
    <cellStyle name="Normal_Calculations II" xfId="888"/>
    <cellStyle name="Normal_Calculations II_1" xfId="889"/>
    <cellStyle name="Normal_Calculations III" xfId="890"/>
    <cellStyle name="Normal_Calculations_1" xfId="891"/>
    <cellStyle name="Normal_Calculations_2" xfId="892"/>
    <cellStyle name="Normal_CAPEX" xfId="893"/>
    <cellStyle name="Normal_CAPEX2" xfId="894"/>
    <cellStyle name="Normal_CAPEX94" xfId="895"/>
    <cellStyle name="Normal_CAPEX_VERA" xfId="896"/>
    <cellStyle name="Normal_Cardig GHS" xfId="897"/>
    <cellStyle name="Normal_Cash Flows" xfId="898"/>
    <cellStyle name="Normal_ccentanrla" xfId="899"/>
    <cellStyle name="Normal_Certs Q2" xfId="900"/>
    <cellStyle name="Normal_Certs Q2 (2)" xfId="901"/>
    <cellStyle name="Normal_CFMACROS.XLM" xfId="902"/>
    <cellStyle name="Normal_CFMODEL.XLS" xfId="903"/>
    <cellStyle name="Normal_Co-wide Monthly" xfId="904"/>
    <cellStyle name="Normal_CO444JE" xfId="905"/>
    <cellStyle name="Normal_Codes2" xfId="906"/>
    <cellStyle name="Normal_COMOTH" xfId="907"/>
    <cellStyle name="Normal_Compare" xfId="908"/>
    <cellStyle name="Normal_coperdefault" xfId="909"/>
    <cellStyle name="Normal_coperdefault_1" xfId="910"/>
    <cellStyle name="Normal_Cost Code" xfId="911"/>
    <cellStyle name="Normal_Costs" xfId="912"/>
    <cellStyle name="Normal_Crude &amp; Resid" xfId="913"/>
    <cellStyle name="Normal_Curves" xfId="914"/>
    <cellStyle name="Normal_Curves_Codes" xfId="915"/>
    <cellStyle name="Normal_Curves_Curve" xfId="916"/>
    <cellStyle name="Normal_Curves_CurvMI" xfId="917"/>
    <cellStyle name="Normal_Curves_Input" xfId="918"/>
    <cellStyle name="Normal_Curves_m1" xfId="919"/>
    <cellStyle name="Normal_Curves_Module1" xfId="920"/>
    <cellStyle name="Normal_Curves_Tables" xfId="921"/>
    <cellStyle name="Normal_D" xfId="922"/>
    <cellStyle name="Normal_Daily" xfId="923"/>
    <cellStyle name="Normal_Daily Changes" xfId="924"/>
    <cellStyle name="Normal_Daily Changes 2" xfId="925"/>
    <cellStyle name="Normal_Daily Changes_1" xfId="926"/>
    <cellStyle name="Normal_Data" xfId="927"/>
    <cellStyle name="Normal_Data_1" xfId="928"/>
    <cellStyle name="Normal_Deals" xfId="929"/>
    <cellStyle name="Normal_DEFAULT" xfId="930"/>
    <cellStyle name="Normal_Dialog1" xfId="931"/>
    <cellStyle name="Normal_Dialog1_1" xfId="932"/>
    <cellStyle name="Normal_Dialog1_2" xfId="933"/>
    <cellStyle name="Normal_dimon" xfId="934"/>
    <cellStyle name="Normal_dimon_1" xfId="935"/>
    <cellStyle name="Normal_dimon_2" xfId="936"/>
    <cellStyle name="Normal_dimon_3" xfId="937"/>
    <cellStyle name="Normal_DIV" xfId="938"/>
    <cellStyle name="Normal_dlgPostID" xfId="939"/>
    <cellStyle name="Normal_Dowell C1b" xfId="940"/>
    <cellStyle name="Normal_Dowell-C1a" xfId="941"/>
    <cellStyle name="Normal_E" xfId="942"/>
    <cellStyle name="Normal_ECT_Form" xfId="943"/>
    <cellStyle name="Normal_ECT_Form_005" xfId="944"/>
    <cellStyle name="Normal_ECT_Form_600" xfId="945"/>
    <cellStyle name="Normal_ECT_Form_608" xfId="946"/>
    <cellStyle name="Normal_ECT_Form_727" xfId="947"/>
    <cellStyle name="Normal_ECT_Form_777" xfId="948"/>
    <cellStyle name="Normal_ECT_Form_BS" xfId="949"/>
    <cellStyle name="Normal_ECT_Form_GRP" xfId="950"/>
    <cellStyle name="Normal_emserdefault" xfId="951"/>
    <cellStyle name="Normal_emserdefault_1" xfId="952"/>
    <cellStyle name="Normal_EQCON" xfId="953"/>
    <cellStyle name="Normal_F" xfId="954"/>
    <cellStyle name="Normal_FP 20 A (1)" xfId="955"/>
    <cellStyle name="Normal_FP 20 A (2)" xfId="956"/>
    <cellStyle name="Normal_FP-20 (App. E)" xfId="957"/>
    <cellStyle name="Normal_FP-20 (App.A) " xfId="958"/>
    <cellStyle name="Normal_FP-20 (App.A) _1" xfId="959"/>
    <cellStyle name="Normal_FP-20(C1) (a)" xfId="960"/>
    <cellStyle name="Normal_FP-20(C1) (a) (2)" xfId="961"/>
    <cellStyle name="Normal_FP-20(C1) (a)_1" xfId="962"/>
    <cellStyle name="Normal_FP-20(C1) (b)" xfId="963"/>
    <cellStyle name="Normal_FP-20(C1) (b) " xfId="964"/>
    <cellStyle name="Normal_FP-20(C1) (b) (2)" xfId="965"/>
    <cellStyle name="Normal_FP-20(C1) (e)" xfId="966"/>
    <cellStyle name="Normal_FP20_C1A" xfId="967"/>
    <cellStyle name="Normal_FP20_C1B" xfId="968"/>
    <cellStyle name="Normal_FRAC" xfId="969"/>
    <cellStyle name="Normal_frac " xfId="970"/>
    <cellStyle name="Normal_G" xfId="971"/>
    <cellStyle name="Normal_GE03" xfId="972"/>
    <cellStyle name="Normal_GE04" xfId="973"/>
    <cellStyle name="Normal_GenAssum" xfId="974"/>
    <cellStyle name="Normal_GP C1a" xfId="975"/>
    <cellStyle name="Normal_GP C1b" xfId="976"/>
    <cellStyle name="Normal_GP_EI_3" xfId="977"/>
    <cellStyle name="Normal_GQ C1A" xfId="978"/>
    <cellStyle name="Normal_GQ C1B" xfId="979"/>
    <cellStyle name="Normal_HC" xfId="980"/>
    <cellStyle name="Normal_HOGANGAS" xfId="981"/>
    <cellStyle name="Normal_HOGANOIL" xfId="982"/>
    <cellStyle name="Normal_ic4" xfId="983"/>
    <cellStyle name="Normal_IC4 1" xfId="984"/>
    <cellStyle name="Normal_IC4 5" xfId="985"/>
    <cellStyle name="Normal_Igobox" xfId="986"/>
    <cellStyle name="Normal_Igobox_1" xfId="987"/>
    <cellStyle name="Normal_Igobox_2" xfId="988"/>
    <cellStyle name="Normal_Igobox_Imacros" xfId="989"/>
    <cellStyle name="Normal_Igobox_IPP" xfId="990"/>
    <cellStyle name="Normal_Igobox_Iprintbox" xfId="991"/>
    <cellStyle name="Normal_Imacros" xfId="992"/>
    <cellStyle name="Normal_Imacros_1" xfId="993"/>
    <cellStyle name="Normal_Imacros_2" xfId="994"/>
    <cellStyle name="Normal_Input" xfId="995"/>
    <cellStyle name="Normal_INPUT_1" xfId="996"/>
    <cellStyle name="Normal_Input_CurvMI" xfId="997"/>
    <cellStyle name="Normal_INPUT_GenAssum" xfId="998"/>
    <cellStyle name="Normal_Input_intra" xfId="999"/>
    <cellStyle name="Normal_Inputs" xfId="1000"/>
    <cellStyle name="Normal_intra" xfId="1001"/>
    <cellStyle name="Normal_INVREV" xfId="1002"/>
    <cellStyle name="Normal_IPM C1b" xfId="1003"/>
    <cellStyle name="Normal_IPMC1a" xfId="1004"/>
    <cellStyle name="Normal_IPP" xfId="1005"/>
    <cellStyle name="Normal_IPP_1" xfId="1006"/>
    <cellStyle name="Normal_IPP_1_Igobox" xfId="1007"/>
    <cellStyle name="Normal_IPP_1_Imacros" xfId="1008"/>
    <cellStyle name="Normal_IPP_1_Iprintbox" xfId="1009"/>
    <cellStyle name="Normal_IPP_2" xfId="1010"/>
    <cellStyle name="Normal_Iprintbox" xfId="1011"/>
    <cellStyle name="Normal_Iprintbox_1" xfId="1012"/>
    <cellStyle name="Normal_Iprintbox_2" xfId="1013"/>
    <cellStyle name="Normal_IS-Hold" xfId="1014"/>
    <cellStyle name="Normal_Iterbox" xfId="1015"/>
    <cellStyle name="Normal_JETEMP" xfId="1016"/>
    <cellStyle name="Normal_JETEMP_1" xfId="1017"/>
    <cellStyle name="Normal_JETEMP_VOUCHER" xfId="1018"/>
    <cellStyle name="Normal_laroux" xfId="1019"/>
    <cellStyle name="Normal_laroux_1" xfId="1020"/>
    <cellStyle name="Normal_laroux_1_dimon" xfId="1021"/>
    <cellStyle name="Normal_laroux_1_dimon_1" xfId="1022"/>
    <cellStyle name="Normal_laroux_1_laroux" xfId="1023"/>
    <cellStyle name="Normal_laroux_1_laroux_1" xfId="1024"/>
    <cellStyle name="Normal_laroux_1_laroux_2" xfId="1025"/>
    <cellStyle name="Normal_laroux_1_Locas" xfId="1026"/>
    <cellStyle name="Normal_laroux_1_Locas_1" xfId="1027"/>
    <cellStyle name="Normal_laroux_1_PLDT" xfId="1028"/>
    <cellStyle name="Normal_laroux_1_VERA" xfId="1029"/>
    <cellStyle name="Normal_laroux_1_VERA_1" xfId="1030"/>
    <cellStyle name="Normal_laroux_1_VIRUS-EDY" xfId="1031"/>
    <cellStyle name="Normal_laroux_2" xfId="1032"/>
    <cellStyle name="Normal_laroux_2_dimon" xfId="1033"/>
    <cellStyle name="Normal_laroux_2_dimon_1" xfId="1034"/>
    <cellStyle name="Normal_laroux_2_dimon_2" xfId="1035"/>
    <cellStyle name="Normal_laroux_2_laroux" xfId="1036"/>
    <cellStyle name="Normal_laroux_2_laroux_1" xfId="1037"/>
    <cellStyle name="Normal_laroux_2_laroux_2" xfId="1038"/>
    <cellStyle name="Normal_laroux_2_Locas" xfId="1039"/>
    <cellStyle name="Normal_laroux_2_Locas_1" xfId="1040"/>
    <cellStyle name="Normal_laroux_2_VIRUS-EDY" xfId="1041"/>
    <cellStyle name="Normal_laroux_3" xfId="1042"/>
    <cellStyle name="Normal_laroux_3_dimon" xfId="1043"/>
    <cellStyle name="Normal_laroux_3_dimon_1" xfId="1044"/>
    <cellStyle name="Normal_laroux_3_dimon_2" xfId="1045"/>
    <cellStyle name="Normal_laroux_3_dimon_3" xfId="1046"/>
    <cellStyle name="Normal_laroux_3_laroux" xfId="1047"/>
    <cellStyle name="Normal_laroux_3_laroux_1" xfId="1048"/>
    <cellStyle name="Normal_laroux_3_laroux_2" xfId="1049"/>
    <cellStyle name="Normal_laroux_3_Locas" xfId="1050"/>
    <cellStyle name="Normal_laroux_3_PLDT" xfId="1051"/>
    <cellStyle name="Normal_laroux_3_VERA" xfId="1052"/>
    <cellStyle name="Normal_laroux_3_VERA_1" xfId="1053"/>
    <cellStyle name="Normal_laroux_3_VIRUS-EDY" xfId="1054"/>
    <cellStyle name="Normal_laroux_4" xfId="1055"/>
    <cellStyle name="Normal_laroux_4_dimon" xfId="1056"/>
    <cellStyle name="Normal_laroux_4_dimon_1" xfId="1057"/>
    <cellStyle name="Normal_laroux_4_dimon_2" xfId="1058"/>
    <cellStyle name="Normal_laroux_4_laroux" xfId="1059"/>
    <cellStyle name="Normal_laroux_4_laroux_1" xfId="1060"/>
    <cellStyle name="Normal_laroux_4_laroux_2" xfId="1061"/>
    <cellStyle name="Normal_laroux_4_PLDT" xfId="1062"/>
    <cellStyle name="Normal_laroux_4_VERA" xfId="1063"/>
    <cellStyle name="Normal_laroux_4_VIRUS-EDY" xfId="1064"/>
    <cellStyle name="Normal_laroux_5" xfId="1065"/>
    <cellStyle name="Normal_laroux_5_dimon" xfId="1066"/>
    <cellStyle name="Normal_laroux_5_dimon_1" xfId="1067"/>
    <cellStyle name="Normal_laroux_5_dimon_2" xfId="1068"/>
    <cellStyle name="Normal_laroux_5_laroux" xfId="1069"/>
    <cellStyle name="Normal_laroux_5_laroux_1" xfId="1070"/>
    <cellStyle name="Normal_laroux_5_laroux_2" xfId="1071"/>
    <cellStyle name="Normal_laroux_5_PLDT" xfId="1072"/>
    <cellStyle name="Normal_laroux_5_VERA" xfId="1073"/>
    <cellStyle name="Normal_laroux_5_VIRUS-EDY" xfId="1074"/>
    <cellStyle name="Normal_laroux_6" xfId="1075"/>
    <cellStyle name="Normal_laroux_6_dimon" xfId="1076"/>
    <cellStyle name="Normal_laroux_6_dimon_1" xfId="1077"/>
    <cellStyle name="Normal_laroux_6_dimon_2" xfId="1078"/>
    <cellStyle name="Normal_laroux_6_laroux" xfId="1079"/>
    <cellStyle name="Normal_laroux_6_laroux_1" xfId="1080"/>
    <cellStyle name="Normal_laroux_6_PLDT" xfId="1081"/>
    <cellStyle name="Normal_laroux_6_VERA" xfId="1082"/>
    <cellStyle name="Normal_laroux_6_VIRUS-EDY" xfId="1083"/>
    <cellStyle name="Normal_laroux_7" xfId="1084"/>
    <cellStyle name="Normal_laroux_7_dimon" xfId="1085"/>
    <cellStyle name="Normal_laroux_7_dimon_1" xfId="1086"/>
    <cellStyle name="Normal_laroux_7_laroux" xfId="1087"/>
    <cellStyle name="Normal_laroux_7_VERA" xfId="1088"/>
    <cellStyle name="Normal_laroux_7_VIRUS-EDY" xfId="1089"/>
    <cellStyle name="Normal_laroux_8" xfId="1090"/>
    <cellStyle name="Normal_laroux_8_dimon" xfId="1091"/>
    <cellStyle name="Normal_laroux_8_VERA" xfId="1092"/>
    <cellStyle name="Normal_laroux_9" xfId="1093"/>
    <cellStyle name="Normal_laroux_9_dimon" xfId="1094"/>
    <cellStyle name="Normal_laroux_A" xfId="1095"/>
    <cellStyle name="Normal_laroux_B" xfId="1096"/>
    <cellStyle name="Normal_laroux_C" xfId="1097"/>
    <cellStyle name="Normal_laroux_D" xfId="1098"/>
    <cellStyle name="Normal_laroux_dimon" xfId="1099"/>
    <cellStyle name="Normal_laroux_dimon_1" xfId="1100"/>
    <cellStyle name="Normal_laroux_dimon_2" xfId="1101"/>
    <cellStyle name="Normal_laroux_dimon_3" xfId="1102"/>
    <cellStyle name="Normal_laroux_dimon_4" xfId="1103"/>
    <cellStyle name="Normal_laroux_laroux" xfId="1104"/>
    <cellStyle name="Normal_laroux_laroux_1" xfId="1105"/>
    <cellStyle name="Normal_laroux_laroux_2" xfId="1106"/>
    <cellStyle name="Normal_laroux_Locas" xfId="1107"/>
    <cellStyle name="Normal_laroux_PLDT" xfId="1108"/>
    <cellStyle name="Normal_laroux_VERA" xfId="1109"/>
    <cellStyle name="Normal_laroux_VERA_1" xfId="1110"/>
    <cellStyle name="Normal_laroux_VIRUS-EDY" xfId="1111"/>
    <cellStyle name="Normal_Liquids Book Origination" xfId="1112"/>
    <cellStyle name="Normal_List" xfId="1113"/>
    <cellStyle name="Normal_Locas" xfId="1114"/>
    <cellStyle name="Normal_Locas_1" xfId="1115"/>
    <cellStyle name="Normal_m1" xfId="1116"/>
    <cellStyle name="Normal_MAJREP" xfId="1117"/>
    <cellStyle name="Normal_MATERAL2" xfId="1118"/>
    <cellStyle name="Normal_mdlCode" xfId="1119"/>
    <cellStyle name="Normal_MID CURVE" xfId="1120"/>
    <cellStyle name="Normal_MMBtu Conversion" xfId="1121"/>
    <cellStyle name="Normal_MMBtu Conversion_Dialog1" xfId="1122"/>
    <cellStyle name="Normal_Module1" xfId="1123"/>
    <cellStyle name="Normal_Module1 (2)" xfId="1124"/>
    <cellStyle name="Normal_Module1 (2)_1" xfId="1125"/>
    <cellStyle name="Normal_MONTHLY" xfId="1126"/>
    <cellStyle name="Normal_MOR  - Supp" xfId="1127"/>
    <cellStyle name="Normal_MTBE" xfId="1128"/>
    <cellStyle name="Normal_mtbe " xfId="1129"/>
    <cellStyle name="Normal_mud plant bolted" xfId="1130"/>
    <cellStyle name="Normal_Multikarya" xfId="1131"/>
    <cellStyle name="Normal_nc4" xfId="1132"/>
    <cellStyle name="Normal_NC4 1" xfId="1133"/>
    <cellStyle name="Normal_NC4 5" xfId="1134"/>
    <cellStyle name="Normal_NGL" xfId="1135"/>
    <cellStyle name="Normal_OPSTAT" xfId="1136"/>
    <cellStyle name="Normal_Other Months" xfId="1137"/>
    <cellStyle name="Normal_P&amp;L" xfId="1138"/>
    <cellStyle name="Normal_pbdefault" xfId="1139"/>
    <cellStyle name="Normal_pbdefault_1" xfId="1140"/>
    <cellStyle name="Normal_PERMANT.XLS" xfId="1141"/>
    <cellStyle name="Normal_PERSONAL" xfId="1142"/>
    <cellStyle name="Normal_PERSONAL_dimon" xfId="1143"/>
    <cellStyle name="Normal_PERSONAL_Locas" xfId="1144"/>
    <cellStyle name="Normal_Pink" xfId="1145"/>
    <cellStyle name="Normal_PLDT" xfId="1146"/>
    <cellStyle name="Normal_PLDT_1" xfId="1147"/>
    <cellStyle name="Normal_pldt_1_Calculations" xfId="1148"/>
    <cellStyle name="Normal_PLDT_2" xfId="1149"/>
    <cellStyle name="Normal_pldt_2_Calculations" xfId="1150"/>
    <cellStyle name="Normal_pldt_2_dimon" xfId="1151"/>
    <cellStyle name="Normal_pldt_3" xfId="1152"/>
    <cellStyle name="Normal_pldt_4" xfId="1153"/>
    <cellStyle name="Normal_PLDT_4_dimon" xfId="1154"/>
    <cellStyle name="Normal_pldt_Calculations" xfId="1155"/>
    <cellStyle name="Normal_PLDT_dimon" xfId="1156"/>
    <cellStyle name="Normal_Position" xfId="1157"/>
    <cellStyle name="Normal_Positions" xfId="1158"/>
    <cellStyle name="Normal_POW-Provision" xfId="1159"/>
    <cellStyle name="Normal_priccurv" xfId="1160"/>
    <cellStyle name="Normal_priccurv_1" xfId="1161"/>
    <cellStyle name="Normal_priccurv_2" xfId="1162"/>
    <cellStyle name="Normal_PrintBox (2)" xfId="1163"/>
    <cellStyle name="Normal_Prior" xfId="1164"/>
    <cellStyle name="Normal_Prior Day" xfId="1165"/>
    <cellStyle name="Normal_Prior Day 2" xfId="1166"/>
    <cellStyle name="Normal_Prod" xfId="1167"/>
    <cellStyle name="Normal_PROD SALES" xfId="1168"/>
    <cellStyle name="Normal_PROD SALES by Region Pg 2" xfId="1169"/>
    <cellStyle name="Normal_PRODUCT" xfId="1170"/>
    <cellStyle name="Normal_Production Payment model" xfId="1171"/>
    <cellStyle name="Normal_production tony" xfId="1172"/>
    <cellStyle name="Normal_PROFILE4" xfId="1173"/>
    <cellStyle name="Normal_Prudency" xfId="1174"/>
    <cellStyle name="Normal_Prudsum" xfId="1175"/>
    <cellStyle name="Normal_PURCHASE" xfId="1176"/>
    <cellStyle name="Normal_Q08-95.XLS" xfId="1177"/>
    <cellStyle name="Normal_QMM-1" xfId="1178"/>
    <cellStyle name="Normal_Quarter End Months" xfId="1179"/>
    <cellStyle name="Normal_r1" xfId="1180"/>
    <cellStyle name="Normal_Rate Server Master" xfId="1181"/>
    <cellStyle name="Normal_Report" xfId="1182"/>
    <cellStyle name="Normal_resid " xfId="1183"/>
    <cellStyle name="Normal_RESID (2)" xfId="1184"/>
    <cellStyle name="Normal_ROM" xfId="1185"/>
    <cellStyle name="Normal_RUL Current Month Price" xfId="1186"/>
    <cellStyle name="Normal_Sales Order" xfId="1187"/>
    <cellStyle name="Normal_SC COP" xfId="1188"/>
    <cellStyle name="Normal_Settle Price Lookup" xfId="1189"/>
    <cellStyle name="Normal_Sheet1" xfId="1190"/>
    <cellStyle name="Normal_Sheet1 (2)" xfId="1191"/>
    <cellStyle name="Normal_Sheet1 (2)_VERA" xfId="1192"/>
    <cellStyle name="Normal_Sheet1 (2)_VERA_1" xfId="1193"/>
    <cellStyle name="Normal_Sheet1_List" xfId="1194"/>
    <cellStyle name="Normal_Sheet1_VERA" xfId="1195"/>
    <cellStyle name="Normal_Sheet1_VERA_1" xfId="1196"/>
    <cellStyle name="Normal_SOP" xfId="1197"/>
    <cellStyle name="Normal_Storage" xfId="1198"/>
    <cellStyle name="Normal_Summary" xfId="1199"/>
    <cellStyle name="Normal_SUMPAGE" xfId="1200"/>
    <cellStyle name="Normal_Tables" xfId="1201"/>
    <cellStyle name="Normal_TEMP.XLS" xfId="1202"/>
    <cellStyle name="Normal_Template" xfId="1203"/>
    <cellStyle name="Normal_Transport_1" xfId="1204"/>
    <cellStyle name="Normal_UNL" xfId="1205"/>
    <cellStyle name="Normal_unl " xfId="1206"/>
    <cellStyle name="Normal_VOL" xfId="1207"/>
    <cellStyle name="Normal_VOL " xfId="1208"/>
    <cellStyle name="Normal_VOUCHER" xfId="1209"/>
    <cellStyle name="Normal_VOUCHER.XLS" xfId="1210"/>
    <cellStyle name="Normal_White" xfId="1211"/>
    <cellStyle name="Normal_WSP" xfId="1212"/>
    <cellStyle name="Normal_wti " xfId="1213"/>
    <cellStyle name="Normal_WTI (2)" xfId="1214"/>
    <cellStyle name="Normal_zodiac.prod.980518" xfId="1215"/>
    <cellStyle name="Percent_PERMANT.XLS" xfId="1216"/>
    <cellStyle name="Percent_TEMP.XLS" xfId="1217"/>
    <cellStyle name="Percent_VOUCHER.XLS" xfId="1218"/>
    <cellStyle name="Total" xfId="1219"/>
    <cellStyle name="Unprot" xfId="1220"/>
    <cellStyle name="Unprot$" xfId="1221"/>
    <cellStyle name="Unprotect" xfId="12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18</xdr:col>
      <xdr:colOff>261360</xdr:colOff>
      <xdr:row>0</xdr:row>
      <xdr:rowOff>0</xdr:rowOff>
    </xdr:from>
    <xdr:to>
      <xdr:col>19</xdr:col>
      <xdr:colOff>30600</xdr:colOff>
      <xdr:row>1</xdr:row>
      <xdr:rowOff>86040</xdr:rowOff>
    </xdr:to>
    <xdr:pic>
      <xdr:nvPicPr>
        <xdr:cNvPr id="0" name="Rvx1" descr=""/>
        <xdr:cNvPicPr/>
      </xdr:nvPicPr>
      <xdr:blipFill>
        <a:blip r:embed="rId1"/>
        <a:stretch/>
      </xdr:blipFill>
      <xdr:spPr>
        <a:xfrm>
          <a:off x="15484320" y="0"/>
          <a:ext cx="463320" cy="2480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xdr:twoCellAnchor editAs="absolute">
    <xdr:from>
      <xdr:col>19</xdr:col>
      <xdr:colOff>140760</xdr:colOff>
      <xdr:row>0</xdr:row>
      <xdr:rowOff>9360</xdr:rowOff>
    </xdr:from>
    <xdr:to>
      <xdr:col>20</xdr:col>
      <xdr:colOff>61200</xdr:colOff>
      <xdr:row>1</xdr:row>
      <xdr:rowOff>114480</xdr:rowOff>
    </xdr:to>
    <xdr:pic>
      <xdr:nvPicPr>
        <xdr:cNvPr id="1" name="Rvx1" descr=""/>
        <xdr:cNvPicPr/>
      </xdr:nvPicPr>
      <xdr:blipFill>
        <a:blip r:embed="rId2"/>
        <a:stretch/>
      </xdr:blipFill>
      <xdr:spPr>
        <a:xfrm>
          <a:off x="16057800" y="9360"/>
          <a:ext cx="564120" cy="2671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60480</xdr:colOff>
          <xdr:row>0</xdr:row>
          <xdr:rowOff>28440</xdr:rowOff>
        </xdr:from>
        <xdr:to>
          <xdr:col>4</xdr:col>
          <xdr:colOff>464040</xdr:colOff>
          <xdr:row>1</xdr:row>
          <xdr:rowOff>123840</xdr:rowOff>
        </xdr:to>
        <xdr:sp>
          <xdr:nvSpPr>
            <xdr:cNvPr id="1001" name="Button 10" descr="Refresh Curve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 Value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1</xdr:row>
          <xdr:rowOff>85680</xdr:rowOff>
        </xdr:from>
        <xdr:to>
          <xdr:col>6</xdr:col>
          <xdr:colOff>654840</xdr:colOff>
          <xdr:row>2</xdr:row>
          <xdr:rowOff>133200</xdr:rowOff>
        </xdr:to>
        <xdr:sp>
          <xdr:nvSpPr>
            <xdr:cNvPr id="1001" name="Button 1" descr="Reset Rows/Colum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Reset Rows/Columns</a:t>
              </a:r>
            </a:p>
          </xdr:txBody>
        </xdr:sp>
        <xdr:clientData/>
      </xdr:twoCellAnchor>
    </mc:Choice>
  </mc:AlternateContent>
  <xdr:twoCellAnchor editAs="absolute">
    <xdr:from>
      <xdr:col>12</xdr:col>
      <xdr:colOff>673920</xdr:colOff>
      <xdr:row>1</xdr:row>
      <xdr:rowOff>0</xdr:rowOff>
    </xdr:from>
    <xdr:to>
      <xdr:col>12</xdr:col>
      <xdr:colOff>957600</xdr:colOff>
      <xdr:row>2</xdr:row>
      <xdr:rowOff>47520</xdr:rowOff>
    </xdr:to>
    <xdr:pic>
      <xdr:nvPicPr>
        <xdr:cNvPr id="2" name="Rvx1" descr=""/>
        <xdr:cNvPicPr/>
      </xdr:nvPicPr>
      <xdr:blipFill>
        <a:blip r:embed="rId1"/>
        <a:stretch/>
      </xdr:blipFill>
      <xdr:spPr>
        <a:xfrm>
          <a:off x="12738240" y="162000"/>
          <a:ext cx="283680" cy="2664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1217880</xdr:colOff>
          <xdr:row>0</xdr:row>
          <xdr:rowOff>95400</xdr:rowOff>
        </xdr:from>
        <xdr:to>
          <xdr:col>4</xdr:col>
          <xdr:colOff>765360</xdr:colOff>
          <xdr:row>1</xdr:row>
          <xdr:rowOff>142920</xdr:rowOff>
        </xdr:to>
        <xdr:sp>
          <xdr:nvSpPr>
            <xdr:cNvPr id="1002" name="Button 6" descr="Save Selection to Databa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Selection to Database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180360</xdr:rowOff>
        </xdr:from>
        <xdr:to>
          <xdr:col>4</xdr:col>
          <xdr:colOff>776160</xdr:colOff>
          <xdr:row>2</xdr:row>
          <xdr:rowOff>181440</xdr:rowOff>
        </xdr:to>
        <xdr:sp>
          <xdr:nvSpPr>
            <xdr:cNvPr id="1003" name="Button 7" descr="Save All to Databa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All to Database</a:t>
              </a:r>
            </a:p>
          </xdr:txBody>
        </xdr:sp>
        <xdr:clientData/>
      </xdr:twoCellAnchor>
    </mc:Choice>
  </mc:AlternateContent>
  <xdr:twoCellAnchor editAs="oneCell">
    <xdr:from>
      <xdr:col>2</xdr:col>
      <xdr:colOff>120960</xdr:colOff>
      <xdr:row>0</xdr:row>
      <xdr:rowOff>105120</xdr:rowOff>
    </xdr:from>
    <xdr:to>
      <xdr:col>2</xdr:col>
      <xdr:colOff>1062720</xdr:colOff>
      <xdr:row>2</xdr:row>
      <xdr:rowOff>195120</xdr:rowOff>
    </xdr:to>
    <xdr:grpSp>
      <xdr:nvGrpSpPr>
        <xdr:cNvPr id="3" name="Group 22"/>
        <xdr:cNvGrpSpPr/>
      </xdr:nvGrpSpPr>
      <xdr:grpSpPr>
        <a:xfrm>
          <a:off x="120960" y="105120"/>
          <a:ext cx="941760" cy="470880"/>
          <a:chOff x="120960" y="105120"/>
          <a:chExt cx="941760" cy="470880"/>
        </a:xfrm>
      </xdr:grpSpPr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1186560</xdr:colOff>
          <xdr:row>0</xdr:row>
          <xdr:rowOff>28440</xdr:rowOff>
        </xdr:from>
        <xdr:to>
          <xdr:col>4</xdr:col>
          <xdr:colOff>1027800</xdr:colOff>
          <xdr:row>3</xdr:row>
          <xdr:rowOff>9720</xdr:rowOff>
        </xdr:to>
        <xdr:sp>
          <xdr:nvSpPr>
            <xdr:cNvPr id="0" name="Group Box 23" descr="Close of Busines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Close of Business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70560</xdr:colOff>
          <xdr:row>0</xdr:row>
          <xdr:rowOff>37800</xdr:rowOff>
        </xdr:from>
        <xdr:to>
          <xdr:col>3</xdr:col>
          <xdr:colOff>-109080</xdr:colOff>
          <xdr:row>3</xdr:row>
          <xdr:rowOff>9720</xdr:rowOff>
        </xdr:to>
        <xdr:sp>
          <xdr:nvSpPr>
            <xdr:cNvPr id="0" name="Group Box 24" descr="Intra-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Intra-Day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39960</xdr:colOff>
          <xdr:row>0</xdr:row>
          <xdr:rowOff>47520</xdr:rowOff>
        </xdr:from>
        <xdr:to>
          <xdr:col>6</xdr:col>
          <xdr:colOff>795600</xdr:colOff>
          <xdr:row>3</xdr:row>
          <xdr:rowOff>9720</xdr:rowOff>
        </xdr:to>
        <xdr:sp>
          <xdr:nvSpPr>
            <xdr:cNvPr id="0" name="Group Box 25" descr="Adm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Admin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undy_Ops/Netbacks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undy_Ops/Vbp_files/PPL_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S"/>
      <sheetName val="NETBACKS"/>
      <sheetName val="SUMMAR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  <sheetName val="Curves"/>
      <sheetName val="Publish"/>
      <sheetName val="AVGs"/>
      <sheetName val="Prices"/>
      <sheetName val="Listen"/>
      <sheetName val="Averaging"/>
      <sheetName val="DBReport"/>
    </sheetNames>
    <sheetDataSet>
      <sheetData sheetId="0"/>
      <sheetData sheetId="1">
        <row r="10">
          <cell r="D10">
            <v>0.075</v>
          </cell>
          <cell r="E10">
            <v>0.22</v>
          </cell>
          <cell r="F10">
            <v>0.075</v>
          </cell>
          <cell r="G10">
            <v>0.04</v>
          </cell>
          <cell r="H10">
            <v>0.075</v>
          </cell>
          <cell r="I10">
            <v>0.07</v>
          </cell>
          <cell r="J10">
            <v>0.07</v>
          </cell>
          <cell r="K10">
            <v>0.07</v>
          </cell>
          <cell r="L10">
            <v>0.095</v>
          </cell>
          <cell r="M10">
            <v>0.23</v>
          </cell>
          <cell r="N10">
            <v>0.095</v>
          </cell>
          <cell r="O10">
            <v>0.12</v>
          </cell>
          <cell r="P10">
            <v>0.075</v>
          </cell>
          <cell r="Q10">
            <v>0.21</v>
          </cell>
          <cell r="R10">
            <v>0.075</v>
          </cell>
          <cell r="S10">
            <v>0.075</v>
          </cell>
        </row>
        <row r="10">
          <cell r="U10">
            <v>-0.2</v>
          </cell>
          <cell r="V10">
            <v>-0.145</v>
          </cell>
          <cell r="W10">
            <v>0.075</v>
          </cell>
        </row>
        <row r="10">
          <cell r="Y10">
            <v>0.22</v>
          </cell>
          <cell r="Z10">
            <v>0.11</v>
          </cell>
          <cell r="AA10">
            <v>0.2525</v>
          </cell>
          <cell r="AB10">
            <v>-0.725</v>
          </cell>
        </row>
        <row r="10">
          <cell r="AD10">
            <v>-0.05</v>
          </cell>
          <cell r="AE10">
            <v>0.0325</v>
          </cell>
        </row>
        <row r="10">
          <cell r="AG10">
            <v>0.02</v>
          </cell>
          <cell r="AH10">
            <v>0.015</v>
          </cell>
          <cell r="AI10">
            <v>0.025</v>
          </cell>
          <cell r="AJ10">
            <v>0.025</v>
          </cell>
          <cell r="AK10">
            <v>0.025</v>
          </cell>
          <cell r="AL10">
            <v>-0.035</v>
          </cell>
          <cell r="AM10">
            <v>0.155</v>
          </cell>
          <cell r="AN10">
            <v>0</v>
          </cell>
          <cell r="AO10">
            <v>0.0425</v>
          </cell>
        </row>
        <row r="10">
          <cell r="BB10">
            <v>5.387</v>
          </cell>
        </row>
        <row r="11">
          <cell r="D11">
            <v>0.31</v>
          </cell>
          <cell r="E11">
            <v>0.31</v>
          </cell>
          <cell r="F11">
            <v>0.3</v>
          </cell>
          <cell r="G11">
            <v>0.275</v>
          </cell>
          <cell r="H11">
            <v>0.3</v>
          </cell>
          <cell r="I11">
            <v>0.37</v>
          </cell>
          <cell r="J11">
            <v>0.37</v>
          </cell>
          <cell r="K11">
            <v>0.39</v>
          </cell>
          <cell r="L11">
            <v>0.37</v>
          </cell>
          <cell r="M11">
            <v>0.37</v>
          </cell>
          <cell r="N11">
            <v>0.37</v>
          </cell>
          <cell r="O11">
            <v>0.43</v>
          </cell>
          <cell r="P11">
            <v>0.4</v>
          </cell>
          <cell r="Q11">
            <v>0.4</v>
          </cell>
          <cell r="R11">
            <v>0.4</v>
          </cell>
          <cell r="S11">
            <v>0.41</v>
          </cell>
        </row>
        <row r="11">
          <cell r="U11">
            <v>0.070725</v>
          </cell>
          <cell r="V11">
            <v>0.189981875</v>
          </cell>
          <cell r="W11">
            <v>0.2631482</v>
          </cell>
        </row>
        <row r="11">
          <cell r="Y11">
            <v>0.245</v>
          </cell>
          <cell r="Z11">
            <v>0.11</v>
          </cell>
          <cell r="AA11">
            <v>0.285</v>
          </cell>
          <cell r="AB11">
            <v>-0.532280215961</v>
          </cell>
        </row>
        <row r="11">
          <cell r="AD11">
            <v>0.01</v>
          </cell>
          <cell r="AE11">
            <v>0.045</v>
          </cell>
        </row>
        <row r="11">
          <cell r="AG11">
            <v>0.015</v>
          </cell>
          <cell r="AH11">
            <v>0.01</v>
          </cell>
          <cell r="AI11">
            <v>0.015</v>
          </cell>
          <cell r="AJ11">
            <v>0.02</v>
          </cell>
          <cell r="AK11">
            <v>0.02</v>
          </cell>
          <cell r="AL11">
            <v>-0.015</v>
          </cell>
          <cell r="AM11">
            <v>0.155</v>
          </cell>
          <cell r="AN11">
            <v>0.005</v>
          </cell>
          <cell r="AO11">
            <v>0.055</v>
          </cell>
        </row>
        <row r="11">
          <cell r="BB11">
            <v>5.94</v>
          </cell>
        </row>
        <row r="12">
          <cell r="D12">
            <v>0.26</v>
          </cell>
          <cell r="E12">
            <v>0.26</v>
          </cell>
          <cell r="F12">
            <v>0.25</v>
          </cell>
          <cell r="G12">
            <v>0.225</v>
          </cell>
          <cell r="H12">
            <v>0.25</v>
          </cell>
          <cell r="I12">
            <v>0.44</v>
          </cell>
          <cell r="J12">
            <v>0.44</v>
          </cell>
          <cell r="K12">
            <v>0.46</v>
          </cell>
          <cell r="L12">
            <v>0.44</v>
          </cell>
          <cell r="M12">
            <v>0.44</v>
          </cell>
          <cell r="N12">
            <v>0.44</v>
          </cell>
          <cell r="O12">
            <v>0.5</v>
          </cell>
          <cell r="P12">
            <v>0.6</v>
          </cell>
          <cell r="Q12">
            <v>0.6</v>
          </cell>
          <cell r="R12">
            <v>0.6</v>
          </cell>
          <cell r="S12">
            <v>0.61</v>
          </cell>
        </row>
        <row r="12">
          <cell r="U12">
            <v>0.01656</v>
          </cell>
          <cell r="V12">
            <v>0.138886</v>
          </cell>
          <cell r="W12">
            <v>0.21038592</v>
          </cell>
        </row>
        <row r="12">
          <cell r="Y12">
            <v>0.245</v>
          </cell>
          <cell r="Z12">
            <v>0.125</v>
          </cell>
          <cell r="AA12">
            <v>0.285</v>
          </cell>
          <cell r="AB12">
            <v>-0.3879546081027</v>
          </cell>
        </row>
        <row r="12">
          <cell r="AD12">
            <v>0.01</v>
          </cell>
          <cell r="AE12">
            <v>0.045</v>
          </cell>
        </row>
        <row r="12">
          <cell r="AG12">
            <v>0.015</v>
          </cell>
          <cell r="AH12">
            <v>0.01</v>
          </cell>
          <cell r="AI12">
            <v>0.0175</v>
          </cell>
          <cell r="AJ12">
            <v>0.02</v>
          </cell>
          <cell r="AK12">
            <v>0.0225</v>
          </cell>
          <cell r="AL12">
            <v>-0.0125</v>
          </cell>
          <cell r="AM12">
            <v>0.155</v>
          </cell>
          <cell r="AN12">
            <v>0.005</v>
          </cell>
          <cell r="AO12">
            <v>0.055</v>
          </cell>
        </row>
        <row r="12">
          <cell r="BB12">
            <v>5.988</v>
          </cell>
        </row>
        <row r="13">
          <cell r="D13">
            <v>0.29</v>
          </cell>
          <cell r="E13">
            <v>0.29</v>
          </cell>
          <cell r="F13">
            <v>0.28</v>
          </cell>
          <cell r="G13">
            <v>0.255</v>
          </cell>
          <cell r="H13">
            <v>0.28</v>
          </cell>
          <cell r="I13">
            <v>0.6</v>
          </cell>
          <cell r="J13">
            <v>0.6</v>
          </cell>
          <cell r="K13">
            <v>0.62</v>
          </cell>
          <cell r="L13">
            <v>0.56</v>
          </cell>
          <cell r="M13">
            <v>0.56</v>
          </cell>
          <cell r="N13">
            <v>0.56</v>
          </cell>
          <cell r="O13">
            <v>0.62</v>
          </cell>
          <cell r="P13">
            <v>0.86</v>
          </cell>
          <cell r="Q13">
            <v>0.86</v>
          </cell>
          <cell r="R13">
            <v>0.86</v>
          </cell>
          <cell r="S13">
            <v>0.87</v>
          </cell>
        </row>
        <row r="13">
          <cell r="U13">
            <v>0.0480475</v>
          </cell>
          <cell r="V13">
            <v>0.1689738125</v>
          </cell>
          <cell r="W13">
            <v>0.24176102</v>
          </cell>
        </row>
        <row r="13">
          <cell r="Y13">
            <v>0.255</v>
          </cell>
          <cell r="Z13">
            <v>0.17</v>
          </cell>
          <cell r="AA13">
            <v>0.295</v>
          </cell>
          <cell r="AB13">
            <v>-0.34406176625031</v>
          </cell>
        </row>
        <row r="13">
          <cell r="AD13">
            <v>0.01</v>
          </cell>
          <cell r="AE13">
            <v>0.045</v>
          </cell>
        </row>
        <row r="13">
          <cell r="AG13">
            <v>0.015</v>
          </cell>
          <cell r="AH13">
            <v>0.01</v>
          </cell>
          <cell r="AI13">
            <v>0.02</v>
          </cell>
          <cell r="AJ13">
            <v>0.02</v>
          </cell>
          <cell r="AK13">
            <v>0.025</v>
          </cell>
          <cell r="AL13">
            <v>-0.01</v>
          </cell>
          <cell r="AM13">
            <v>0.155</v>
          </cell>
          <cell r="AN13">
            <v>0.005</v>
          </cell>
          <cell r="AO13">
            <v>0.055</v>
          </cell>
        </row>
        <row r="13">
          <cell r="BB13">
            <v>5.983</v>
          </cell>
        </row>
        <row r="14">
          <cell r="D14">
            <v>0.345</v>
          </cell>
          <cell r="E14">
            <v>0.345</v>
          </cell>
          <cell r="F14">
            <v>0.335</v>
          </cell>
          <cell r="G14">
            <v>0.31</v>
          </cell>
          <cell r="H14">
            <v>0.335</v>
          </cell>
          <cell r="I14">
            <v>0.625</v>
          </cell>
          <cell r="J14">
            <v>0.625</v>
          </cell>
          <cell r="K14">
            <v>0.645</v>
          </cell>
          <cell r="L14">
            <v>0.595</v>
          </cell>
          <cell r="M14">
            <v>0.595</v>
          </cell>
          <cell r="N14">
            <v>0.595</v>
          </cell>
          <cell r="O14">
            <v>0.655</v>
          </cell>
          <cell r="P14">
            <v>0.835</v>
          </cell>
          <cell r="Q14">
            <v>0.835</v>
          </cell>
          <cell r="R14">
            <v>0.835</v>
          </cell>
          <cell r="S14">
            <v>0.845</v>
          </cell>
        </row>
        <row r="14">
          <cell r="U14">
            <v>0.113715</v>
          </cell>
          <cell r="V14">
            <v>0.228607125</v>
          </cell>
          <cell r="W14">
            <v>0.30149788</v>
          </cell>
        </row>
        <row r="14">
          <cell r="Y14">
            <v>0.31</v>
          </cell>
          <cell r="Z14">
            <v>0.165</v>
          </cell>
          <cell r="AA14">
            <v>0.35</v>
          </cell>
          <cell r="AB14">
            <v>-0.29815847457046</v>
          </cell>
        </row>
        <row r="14">
          <cell r="AD14">
            <v>0.01</v>
          </cell>
          <cell r="AE14">
            <v>0.045</v>
          </cell>
        </row>
        <row r="14">
          <cell r="AG14">
            <v>0.015</v>
          </cell>
          <cell r="AH14">
            <v>0.01</v>
          </cell>
          <cell r="AI14">
            <v>0.0225</v>
          </cell>
          <cell r="AJ14">
            <v>0.02</v>
          </cell>
          <cell r="AK14">
            <v>0.0275</v>
          </cell>
          <cell r="AL14">
            <v>-0.0075</v>
          </cell>
          <cell r="AM14">
            <v>0.155</v>
          </cell>
          <cell r="AN14">
            <v>0.005</v>
          </cell>
          <cell r="AO14">
            <v>0.055</v>
          </cell>
        </row>
        <row r="14">
          <cell r="BB14">
            <v>5.787</v>
          </cell>
        </row>
        <row r="15">
          <cell r="D15">
            <v>0.345</v>
          </cell>
          <cell r="E15">
            <v>0.345</v>
          </cell>
          <cell r="F15">
            <v>0.335</v>
          </cell>
          <cell r="G15">
            <v>0.31</v>
          </cell>
          <cell r="H15">
            <v>0.335</v>
          </cell>
          <cell r="I15">
            <v>0.455</v>
          </cell>
          <cell r="J15">
            <v>0.455</v>
          </cell>
          <cell r="K15">
            <v>0.475</v>
          </cell>
          <cell r="L15">
            <v>0.455</v>
          </cell>
          <cell r="M15">
            <v>0.455</v>
          </cell>
          <cell r="N15">
            <v>0.455</v>
          </cell>
          <cell r="O15">
            <v>0.515</v>
          </cell>
          <cell r="P15">
            <v>0.535</v>
          </cell>
          <cell r="Q15">
            <v>0.535</v>
          </cell>
          <cell r="R15">
            <v>0.535</v>
          </cell>
          <cell r="S15">
            <v>0.545</v>
          </cell>
        </row>
        <row r="15">
          <cell r="U15">
            <v>0.12485</v>
          </cell>
          <cell r="V15">
            <v>0.23487875</v>
          </cell>
          <cell r="W15">
            <v>0.3046052</v>
          </cell>
        </row>
        <row r="15">
          <cell r="Y15">
            <v>0.31</v>
          </cell>
          <cell r="Z15">
            <v>0.16</v>
          </cell>
          <cell r="AA15">
            <v>0.35</v>
          </cell>
          <cell r="AB15">
            <v>-0.29813774451013</v>
          </cell>
        </row>
        <row r="15">
          <cell r="AD15">
            <v>0.01</v>
          </cell>
          <cell r="AE15">
            <v>0.045</v>
          </cell>
        </row>
        <row r="15">
          <cell r="AG15">
            <v>0.015</v>
          </cell>
          <cell r="AH15">
            <v>0.01</v>
          </cell>
          <cell r="AI15">
            <v>0.025</v>
          </cell>
          <cell r="AJ15">
            <v>0.02</v>
          </cell>
          <cell r="AK15">
            <v>0.03</v>
          </cell>
          <cell r="AL15">
            <v>-0.005</v>
          </cell>
          <cell r="AM15">
            <v>0.155</v>
          </cell>
          <cell r="AN15">
            <v>0.005</v>
          </cell>
          <cell r="AO15">
            <v>0.055</v>
          </cell>
        </row>
        <row r="15">
          <cell r="BB15">
            <v>5.525</v>
          </cell>
        </row>
        <row r="16">
          <cell r="D16">
            <v>0.185</v>
          </cell>
          <cell r="E16">
            <v>0.185</v>
          </cell>
          <cell r="F16">
            <v>0.185</v>
          </cell>
          <cell r="G16">
            <v>0.15</v>
          </cell>
          <cell r="H16">
            <v>0.185</v>
          </cell>
          <cell r="I16">
            <v>0.18</v>
          </cell>
          <cell r="J16">
            <v>0.18</v>
          </cell>
          <cell r="K16">
            <v>0.18</v>
          </cell>
          <cell r="L16">
            <v>0.21</v>
          </cell>
          <cell r="M16">
            <v>0.21</v>
          </cell>
          <cell r="N16">
            <v>0.21</v>
          </cell>
          <cell r="O16">
            <v>0.23</v>
          </cell>
          <cell r="P16">
            <v>0.18</v>
          </cell>
          <cell r="Q16">
            <v>0.18</v>
          </cell>
          <cell r="R16">
            <v>0.18</v>
          </cell>
          <cell r="S16">
            <v>0.18</v>
          </cell>
        </row>
        <row r="16">
          <cell r="U16">
            <v>-0.015</v>
          </cell>
          <cell r="V16">
            <v>-0.015</v>
          </cell>
          <cell r="W16">
            <v>0.185</v>
          </cell>
        </row>
        <row r="16">
          <cell r="Y16">
            <v>0.1825</v>
          </cell>
          <cell r="Z16">
            <v>0.08</v>
          </cell>
          <cell r="AA16">
            <v>0.2075</v>
          </cell>
          <cell r="AB16">
            <v>-0.41</v>
          </cell>
        </row>
        <row r="16">
          <cell r="AD16">
            <v>0.005</v>
          </cell>
          <cell r="AE16">
            <v>0.025</v>
          </cell>
        </row>
        <row r="16">
          <cell r="AG16">
            <v>-0.0025</v>
          </cell>
          <cell r="AH16">
            <v>0.0025</v>
          </cell>
          <cell r="AI16">
            <v>-0.0025</v>
          </cell>
          <cell r="AJ16">
            <v>0.0275</v>
          </cell>
          <cell r="AK16">
            <v>0.0075</v>
          </cell>
          <cell r="AL16">
            <v>-0.0075</v>
          </cell>
          <cell r="AM16">
            <v>0.155</v>
          </cell>
          <cell r="AN16">
            <v>0</v>
          </cell>
          <cell r="AO16">
            <v>0.035</v>
          </cell>
        </row>
        <row r="16">
          <cell r="BB16">
            <v>5.098</v>
          </cell>
        </row>
        <row r="17">
          <cell r="D17">
            <v>0.185</v>
          </cell>
          <cell r="E17">
            <v>0.185</v>
          </cell>
          <cell r="F17">
            <v>0.185</v>
          </cell>
          <cell r="G17">
            <v>0.15</v>
          </cell>
          <cell r="H17">
            <v>0.185</v>
          </cell>
          <cell r="I17">
            <v>0.18</v>
          </cell>
          <cell r="J17">
            <v>0.18</v>
          </cell>
          <cell r="K17">
            <v>0.18</v>
          </cell>
          <cell r="L17">
            <v>0.21</v>
          </cell>
          <cell r="M17">
            <v>0.21</v>
          </cell>
          <cell r="N17">
            <v>0.21</v>
          </cell>
          <cell r="O17">
            <v>0.23</v>
          </cell>
          <cell r="P17">
            <v>0.18</v>
          </cell>
          <cell r="Q17">
            <v>0.18</v>
          </cell>
          <cell r="R17">
            <v>0.18</v>
          </cell>
          <cell r="S17">
            <v>0.18</v>
          </cell>
        </row>
        <row r="17">
          <cell r="U17">
            <v>-0.015</v>
          </cell>
          <cell r="V17">
            <v>-0.015</v>
          </cell>
          <cell r="W17">
            <v>0.185</v>
          </cell>
        </row>
        <row r="17">
          <cell r="Y17">
            <v>0.17</v>
          </cell>
          <cell r="Z17">
            <v>0.065</v>
          </cell>
          <cell r="AA17">
            <v>0.195</v>
          </cell>
          <cell r="AB17">
            <v>-0.41</v>
          </cell>
        </row>
        <row r="17">
          <cell r="AD17">
            <v>0.005</v>
          </cell>
          <cell r="AE17">
            <v>0.025</v>
          </cell>
        </row>
        <row r="17">
          <cell r="AG17">
            <v>-0.0025</v>
          </cell>
          <cell r="AH17">
            <v>0.0025</v>
          </cell>
          <cell r="AI17">
            <v>-0.0025</v>
          </cell>
          <cell r="AJ17">
            <v>0.0275</v>
          </cell>
          <cell r="AK17">
            <v>0.0075</v>
          </cell>
          <cell r="AL17">
            <v>-0.0075</v>
          </cell>
          <cell r="AM17">
            <v>0.155</v>
          </cell>
          <cell r="AN17">
            <v>0</v>
          </cell>
          <cell r="AO17">
            <v>0.035</v>
          </cell>
        </row>
        <row r="17">
          <cell r="BB17">
            <v>4.988</v>
          </cell>
        </row>
        <row r="18">
          <cell r="D18">
            <v>0.185</v>
          </cell>
          <cell r="E18">
            <v>0.185</v>
          </cell>
          <cell r="F18">
            <v>0.185</v>
          </cell>
          <cell r="G18">
            <v>0.15</v>
          </cell>
          <cell r="H18">
            <v>0.185</v>
          </cell>
          <cell r="I18">
            <v>0.18</v>
          </cell>
          <cell r="J18">
            <v>0.18</v>
          </cell>
          <cell r="K18">
            <v>0.18</v>
          </cell>
          <cell r="L18">
            <v>0.21</v>
          </cell>
          <cell r="M18">
            <v>0.21</v>
          </cell>
          <cell r="N18">
            <v>0.21</v>
          </cell>
          <cell r="O18">
            <v>0.23</v>
          </cell>
          <cell r="P18">
            <v>0.18</v>
          </cell>
          <cell r="Q18">
            <v>0.18</v>
          </cell>
          <cell r="R18">
            <v>0.18</v>
          </cell>
          <cell r="S18">
            <v>0.18</v>
          </cell>
        </row>
        <row r="18">
          <cell r="U18">
            <v>-0.015</v>
          </cell>
          <cell r="V18">
            <v>-0.015</v>
          </cell>
          <cell r="W18">
            <v>0.185</v>
          </cell>
        </row>
        <row r="18">
          <cell r="Y18">
            <v>0.165</v>
          </cell>
          <cell r="Z18">
            <v>0.055</v>
          </cell>
          <cell r="AA18">
            <v>0.19</v>
          </cell>
          <cell r="AB18">
            <v>-0.41</v>
          </cell>
        </row>
        <row r="18">
          <cell r="AD18">
            <v>0.005</v>
          </cell>
          <cell r="AE18">
            <v>0.025</v>
          </cell>
        </row>
        <row r="18">
          <cell r="AG18">
            <v>-0.0025</v>
          </cell>
          <cell r="AH18">
            <v>0.0025</v>
          </cell>
          <cell r="AI18">
            <v>-0.0025</v>
          </cell>
          <cell r="AJ18">
            <v>0.0275</v>
          </cell>
          <cell r="AK18">
            <v>0.0075</v>
          </cell>
          <cell r="AL18">
            <v>-0.0075</v>
          </cell>
          <cell r="AM18">
            <v>0.155</v>
          </cell>
          <cell r="AN18">
            <v>0</v>
          </cell>
          <cell r="AO18">
            <v>0.035</v>
          </cell>
        </row>
        <row r="18">
          <cell r="BB18">
            <v>4.968</v>
          </cell>
        </row>
        <row r="19">
          <cell r="D19">
            <v>0.185</v>
          </cell>
          <cell r="E19">
            <v>0.185</v>
          </cell>
          <cell r="F19">
            <v>0.185</v>
          </cell>
          <cell r="G19">
            <v>0.15</v>
          </cell>
          <cell r="H19">
            <v>0.185</v>
          </cell>
          <cell r="I19">
            <v>0.18</v>
          </cell>
          <cell r="J19">
            <v>0.18</v>
          </cell>
          <cell r="K19">
            <v>0.18</v>
          </cell>
          <cell r="L19">
            <v>0.21</v>
          </cell>
          <cell r="M19">
            <v>0.21</v>
          </cell>
          <cell r="N19">
            <v>0.21</v>
          </cell>
          <cell r="O19">
            <v>0.23</v>
          </cell>
          <cell r="P19">
            <v>0.18</v>
          </cell>
          <cell r="Q19">
            <v>0.18</v>
          </cell>
          <cell r="R19">
            <v>0.18</v>
          </cell>
          <cell r="S19">
            <v>0.18</v>
          </cell>
        </row>
        <row r="19">
          <cell r="U19">
            <v>-0.015</v>
          </cell>
          <cell r="V19">
            <v>-0.015</v>
          </cell>
          <cell r="W19">
            <v>0.185</v>
          </cell>
        </row>
        <row r="19">
          <cell r="Y19">
            <v>0.1575</v>
          </cell>
          <cell r="Z19">
            <v>0.05</v>
          </cell>
          <cell r="AA19">
            <v>0.1825</v>
          </cell>
          <cell r="AB19">
            <v>-0.41</v>
          </cell>
        </row>
        <row r="19">
          <cell r="AD19">
            <v>0.005</v>
          </cell>
          <cell r="AE19">
            <v>0.025</v>
          </cell>
        </row>
        <row r="19">
          <cell r="AG19">
            <v>0</v>
          </cell>
          <cell r="AH19">
            <v>0</v>
          </cell>
          <cell r="AI19">
            <v>0</v>
          </cell>
          <cell r="AJ19">
            <v>0.03</v>
          </cell>
          <cell r="AK19">
            <v>0.01</v>
          </cell>
          <cell r="AL19">
            <v>-0.005</v>
          </cell>
          <cell r="AM19">
            <v>0.155</v>
          </cell>
          <cell r="AN19">
            <v>0</v>
          </cell>
          <cell r="AO19">
            <v>0.035</v>
          </cell>
        </row>
        <row r="19">
          <cell r="BB19">
            <v>4.949</v>
          </cell>
        </row>
        <row r="20">
          <cell r="D20">
            <v>0.185</v>
          </cell>
          <cell r="E20">
            <v>0.185</v>
          </cell>
          <cell r="F20">
            <v>0.185</v>
          </cell>
          <cell r="G20">
            <v>0.15</v>
          </cell>
          <cell r="H20">
            <v>0.185</v>
          </cell>
          <cell r="I20">
            <v>0.18</v>
          </cell>
          <cell r="J20">
            <v>0.18</v>
          </cell>
          <cell r="K20">
            <v>0.18</v>
          </cell>
          <cell r="L20">
            <v>0.21</v>
          </cell>
          <cell r="M20">
            <v>0.21</v>
          </cell>
          <cell r="N20">
            <v>0.21</v>
          </cell>
          <cell r="O20">
            <v>0.23</v>
          </cell>
          <cell r="P20">
            <v>0.18</v>
          </cell>
          <cell r="Q20">
            <v>0.18</v>
          </cell>
          <cell r="R20">
            <v>0.18</v>
          </cell>
          <cell r="S20">
            <v>0.18</v>
          </cell>
        </row>
        <row r="20">
          <cell r="U20">
            <v>-0.015</v>
          </cell>
          <cell r="V20">
            <v>-0.015</v>
          </cell>
          <cell r="W20">
            <v>0.185</v>
          </cell>
        </row>
        <row r="20">
          <cell r="Y20">
            <v>0.155</v>
          </cell>
          <cell r="Z20">
            <v>0.06</v>
          </cell>
          <cell r="AA20">
            <v>0.18</v>
          </cell>
          <cell r="AB20">
            <v>-0.41</v>
          </cell>
        </row>
        <row r="20">
          <cell r="AD20">
            <v>0.005</v>
          </cell>
          <cell r="AE20">
            <v>0.025</v>
          </cell>
        </row>
        <row r="20">
          <cell r="AG20">
            <v>0.0025</v>
          </cell>
          <cell r="AH20">
            <v>0</v>
          </cell>
          <cell r="AI20">
            <v>0.0025</v>
          </cell>
          <cell r="AJ20">
            <v>0.0325</v>
          </cell>
          <cell r="AK20">
            <v>0.0125</v>
          </cell>
          <cell r="AL20">
            <v>-0.0025</v>
          </cell>
          <cell r="AM20">
            <v>0.155</v>
          </cell>
          <cell r="AN20">
            <v>0</v>
          </cell>
          <cell r="AO20">
            <v>0.035</v>
          </cell>
        </row>
        <row r="20">
          <cell r="BB20">
            <v>4.949</v>
          </cell>
        </row>
        <row r="21">
          <cell r="D21">
            <v>0.185</v>
          </cell>
          <cell r="E21">
            <v>0.185</v>
          </cell>
          <cell r="F21">
            <v>0.185</v>
          </cell>
          <cell r="G21">
            <v>0.15</v>
          </cell>
          <cell r="H21">
            <v>0.185</v>
          </cell>
          <cell r="I21">
            <v>0.18</v>
          </cell>
          <cell r="J21">
            <v>0.18</v>
          </cell>
          <cell r="K21">
            <v>0.18</v>
          </cell>
          <cell r="L21">
            <v>0.21</v>
          </cell>
          <cell r="M21">
            <v>0.21</v>
          </cell>
          <cell r="N21">
            <v>0.21</v>
          </cell>
          <cell r="O21">
            <v>0.23</v>
          </cell>
          <cell r="P21">
            <v>0.18</v>
          </cell>
          <cell r="Q21">
            <v>0.18</v>
          </cell>
          <cell r="R21">
            <v>0.18</v>
          </cell>
          <cell r="S21">
            <v>0.18</v>
          </cell>
        </row>
        <row r="21">
          <cell r="U21">
            <v>-0.015</v>
          </cell>
          <cell r="V21">
            <v>-0.015</v>
          </cell>
          <cell r="W21">
            <v>0.185</v>
          </cell>
        </row>
        <row r="21">
          <cell r="Y21">
            <v>0.155</v>
          </cell>
          <cell r="Z21">
            <v>0.065</v>
          </cell>
          <cell r="AA21">
            <v>0.18</v>
          </cell>
          <cell r="AB21">
            <v>-0.41</v>
          </cell>
        </row>
        <row r="21">
          <cell r="AD21">
            <v>0.005</v>
          </cell>
          <cell r="AE21">
            <v>0.025</v>
          </cell>
        </row>
        <row r="21">
          <cell r="AG21">
            <v>0.0025</v>
          </cell>
          <cell r="AH21">
            <v>0</v>
          </cell>
          <cell r="AI21">
            <v>0.0025</v>
          </cell>
          <cell r="AJ21">
            <v>0.0325</v>
          </cell>
          <cell r="AK21">
            <v>0.0125</v>
          </cell>
          <cell r="AL21">
            <v>-0.0025</v>
          </cell>
          <cell r="AM21">
            <v>0.155</v>
          </cell>
          <cell r="AN21">
            <v>0</v>
          </cell>
          <cell r="AO21">
            <v>0.035</v>
          </cell>
        </row>
        <row r="21">
          <cell r="BB21">
            <v>4.939</v>
          </cell>
        </row>
        <row r="22">
          <cell r="D22">
            <v>0.185</v>
          </cell>
          <cell r="E22">
            <v>0.185</v>
          </cell>
          <cell r="F22">
            <v>0.185</v>
          </cell>
          <cell r="G22">
            <v>0.15</v>
          </cell>
          <cell r="H22">
            <v>0.185</v>
          </cell>
          <cell r="I22">
            <v>0.18</v>
          </cell>
          <cell r="J22">
            <v>0.18</v>
          </cell>
          <cell r="K22">
            <v>0.18</v>
          </cell>
          <cell r="L22">
            <v>0.21</v>
          </cell>
          <cell r="M22">
            <v>0.21</v>
          </cell>
          <cell r="N22">
            <v>0.21</v>
          </cell>
          <cell r="O22">
            <v>0.23</v>
          </cell>
          <cell r="P22">
            <v>0.18</v>
          </cell>
          <cell r="Q22">
            <v>0.18</v>
          </cell>
          <cell r="R22">
            <v>0.18</v>
          </cell>
          <cell r="S22">
            <v>0.18</v>
          </cell>
        </row>
        <row r="22">
          <cell r="U22">
            <v>-0.015</v>
          </cell>
          <cell r="V22">
            <v>-0.015</v>
          </cell>
          <cell r="W22">
            <v>0.185</v>
          </cell>
        </row>
        <row r="22">
          <cell r="Y22">
            <v>0.17</v>
          </cell>
          <cell r="Z22">
            <v>0.08</v>
          </cell>
          <cell r="AA22">
            <v>0.195</v>
          </cell>
          <cell r="AB22">
            <v>-0.41</v>
          </cell>
        </row>
        <row r="22">
          <cell r="AD22">
            <v>0.005</v>
          </cell>
          <cell r="AE22">
            <v>0.025</v>
          </cell>
        </row>
        <row r="22">
          <cell r="AG22">
            <v>0.0025</v>
          </cell>
          <cell r="AH22">
            <v>0</v>
          </cell>
          <cell r="AI22">
            <v>0.0025</v>
          </cell>
          <cell r="AJ22">
            <v>0.0325</v>
          </cell>
          <cell r="AK22">
            <v>0.0125</v>
          </cell>
          <cell r="AL22">
            <v>-0.0025</v>
          </cell>
          <cell r="AM22">
            <v>0.155</v>
          </cell>
          <cell r="AN22">
            <v>0</v>
          </cell>
          <cell r="AO22">
            <v>0.035</v>
          </cell>
        </row>
        <row r="22">
          <cell r="BB22">
            <v>4.944</v>
          </cell>
        </row>
        <row r="23">
          <cell r="D23">
            <v>0.28</v>
          </cell>
          <cell r="E23">
            <v>0.28</v>
          </cell>
          <cell r="F23">
            <v>0.28</v>
          </cell>
          <cell r="G23">
            <v>0.245</v>
          </cell>
          <cell r="H23">
            <v>0.28</v>
          </cell>
          <cell r="I23">
            <v>0.44</v>
          </cell>
          <cell r="J23">
            <v>0.44</v>
          </cell>
          <cell r="K23">
            <v>0.45</v>
          </cell>
          <cell r="L23">
            <v>0.44</v>
          </cell>
          <cell r="M23">
            <v>0.44</v>
          </cell>
          <cell r="N23">
            <v>0.44</v>
          </cell>
          <cell r="O23">
            <v>0.47</v>
          </cell>
          <cell r="P23">
            <v>0.555</v>
          </cell>
          <cell r="Q23">
            <v>0.555</v>
          </cell>
          <cell r="R23">
            <v>0.555</v>
          </cell>
          <cell r="S23">
            <v>0.565</v>
          </cell>
        </row>
        <row r="23">
          <cell r="U23">
            <v>0.12</v>
          </cell>
          <cell r="V23">
            <v>0.175</v>
          </cell>
          <cell r="W23">
            <v>0.290256</v>
          </cell>
        </row>
        <row r="23">
          <cell r="Y23">
            <v>0.21</v>
          </cell>
          <cell r="Z23">
            <v>0.105</v>
          </cell>
          <cell r="AA23">
            <v>0.255</v>
          </cell>
          <cell r="AB23">
            <v>-0.31</v>
          </cell>
        </row>
        <row r="23">
          <cell r="AD23">
            <v>0.01</v>
          </cell>
          <cell r="AE23">
            <v>0.035</v>
          </cell>
        </row>
        <row r="23">
          <cell r="AG23">
            <v>0.015</v>
          </cell>
          <cell r="AH23">
            <v>0.01</v>
          </cell>
          <cell r="AI23">
            <v>0.015</v>
          </cell>
          <cell r="AJ23">
            <v>0.045</v>
          </cell>
          <cell r="AK23">
            <v>0.025</v>
          </cell>
          <cell r="AL23">
            <v>0.01</v>
          </cell>
          <cell r="AM23">
            <v>0.155</v>
          </cell>
          <cell r="AN23">
            <v>0.005</v>
          </cell>
          <cell r="AO23">
            <v>0.045</v>
          </cell>
        </row>
        <row r="23">
          <cell r="BB23">
            <v>5.168</v>
          </cell>
        </row>
        <row r="24">
          <cell r="D24">
            <v>0.22</v>
          </cell>
          <cell r="E24">
            <v>0.22</v>
          </cell>
          <cell r="F24">
            <v>0.22</v>
          </cell>
          <cell r="G24">
            <v>0.185</v>
          </cell>
          <cell r="H24">
            <v>0.22</v>
          </cell>
          <cell r="I24">
            <v>0.38</v>
          </cell>
          <cell r="J24">
            <v>0.38</v>
          </cell>
          <cell r="K24">
            <v>0.39</v>
          </cell>
          <cell r="L24">
            <v>0.38</v>
          </cell>
          <cell r="M24">
            <v>0.38</v>
          </cell>
          <cell r="N24">
            <v>0.38</v>
          </cell>
          <cell r="O24">
            <v>0.41</v>
          </cell>
          <cell r="P24">
            <v>0.495</v>
          </cell>
          <cell r="Q24">
            <v>0.495</v>
          </cell>
          <cell r="R24">
            <v>0.495</v>
          </cell>
          <cell r="S24">
            <v>0.505</v>
          </cell>
        </row>
        <row r="24">
          <cell r="U24">
            <v>0.06</v>
          </cell>
          <cell r="V24">
            <v>0.115</v>
          </cell>
          <cell r="W24">
            <v>0.231856</v>
          </cell>
        </row>
        <row r="24">
          <cell r="Y24">
            <v>0.22</v>
          </cell>
          <cell r="Z24">
            <v>0.145</v>
          </cell>
          <cell r="AA24">
            <v>0.295</v>
          </cell>
          <cell r="AB24">
            <v>-0.31</v>
          </cell>
        </row>
        <row r="24">
          <cell r="AD24">
            <v>0.01</v>
          </cell>
          <cell r="AE24">
            <v>0.035</v>
          </cell>
        </row>
        <row r="24">
          <cell r="AG24">
            <v>0.0175</v>
          </cell>
          <cell r="AH24">
            <v>0.01</v>
          </cell>
          <cell r="AI24">
            <v>0.0175</v>
          </cell>
          <cell r="AJ24">
            <v>0.0475</v>
          </cell>
          <cell r="AK24">
            <v>0.0275</v>
          </cell>
          <cell r="AL24">
            <v>0.0125</v>
          </cell>
          <cell r="AM24">
            <v>0.155</v>
          </cell>
          <cell r="AN24">
            <v>0.005</v>
          </cell>
          <cell r="AO24">
            <v>0.045</v>
          </cell>
        </row>
        <row r="24">
          <cell r="BB24">
            <v>5.218</v>
          </cell>
        </row>
        <row r="25">
          <cell r="D25">
            <v>0.28</v>
          </cell>
          <cell r="E25">
            <v>0.28</v>
          </cell>
          <cell r="F25">
            <v>0.28</v>
          </cell>
          <cell r="G25">
            <v>0.245</v>
          </cell>
          <cell r="H25">
            <v>0.28</v>
          </cell>
          <cell r="I25">
            <v>0.44</v>
          </cell>
          <cell r="J25">
            <v>0.44</v>
          </cell>
          <cell r="K25">
            <v>0.45</v>
          </cell>
          <cell r="L25">
            <v>0.44</v>
          </cell>
          <cell r="M25">
            <v>0.44</v>
          </cell>
          <cell r="N25">
            <v>0.44</v>
          </cell>
          <cell r="O25">
            <v>0.47</v>
          </cell>
          <cell r="P25">
            <v>0.555</v>
          </cell>
          <cell r="Q25">
            <v>0.555</v>
          </cell>
          <cell r="R25">
            <v>0.555</v>
          </cell>
          <cell r="S25">
            <v>0.565</v>
          </cell>
        </row>
        <row r="25">
          <cell r="U25">
            <v>0.12</v>
          </cell>
          <cell r="V25">
            <v>0.175</v>
          </cell>
          <cell r="W25">
            <v>0.293264</v>
          </cell>
        </row>
        <row r="25">
          <cell r="Y25">
            <v>0.24</v>
          </cell>
          <cell r="Z25">
            <v>0.155</v>
          </cell>
          <cell r="AA25">
            <v>0.3075</v>
          </cell>
          <cell r="AB25">
            <v>-0.31</v>
          </cell>
        </row>
        <row r="25">
          <cell r="AD25">
            <v>0.01</v>
          </cell>
          <cell r="AE25">
            <v>0.035</v>
          </cell>
        </row>
        <row r="25">
          <cell r="AG25">
            <v>0.02</v>
          </cell>
          <cell r="AH25">
            <v>0.01</v>
          </cell>
          <cell r="AI25">
            <v>0.02</v>
          </cell>
          <cell r="AJ25">
            <v>0.05</v>
          </cell>
          <cell r="AK25">
            <v>0.03</v>
          </cell>
          <cell r="AL25">
            <v>0.015</v>
          </cell>
          <cell r="AM25">
            <v>0.155</v>
          </cell>
          <cell r="AN25">
            <v>0.005</v>
          </cell>
          <cell r="AO25">
            <v>0.045</v>
          </cell>
        </row>
        <row r="25">
          <cell r="BB25">
            <v>5.262</v>
          </cell>
        </row>
        <row r="26">
          <cell r="D26">
            <v>0.335</v>
          </cell>
          <cell r="E26">
            <v>0.335</v>
          </cell>
          <cell r="F26">
            <v>0.335</v>
          </cell>
          <cell r="G26">
            <v>0.3</v>
          </cell>
          <cell r="H26">
            <v>0.335</v>
          </cell>
          <cell r="I26">
            <v>0.495</v>
          </cell>
          <cell r="J26">
            <v>0.495</v>
          </cell>
          <cell r="K26">
            <v>0.505</v>
          </cell>
          <cell r="L26">
            <v>0.495</v>
          </cell>
          <cell r="M26">
            <v>0.495</v>
          </cell>
          <cell r="N26">
            <v>0.495</v>
          </cell>
          <cell r="O26">
            <v>0.525</v>
          </cell>
          <cell r="P26">
            <v>0.61</v>
          </cell>
          <cell r="Q26">
            <v>0.61</v>
          </cell>
          <cell r="R26">
            <v>0.61</v>
          </cell>
          <cell r="S26">
            <v>0.62</v>
          </cell>
        </row>
        <row r="26">
          <cell r="U26">
            <v>0.175</v>
          </cell>
          <cell r="V26">
            <v>0.23</v>
          </cell>
          <cell r="W26">
            <v>0.343144</v>
          </cell>
        </row>
        <row r="26">
          <cell r="Y26">
            <v>0.26</v>
          </cell>
          <cell r="Z26">
            <v>0.135</v>
          </cell>
          <cell r="AA26">
            <v>0.285</v>
          </cell>
          <cell r="AB26">
            <v>-0.31</v>
          </cell>
        </row>
        <row r="26">
          <cell r="AD26">
            <v>0.01</v>
          </cell>
          <cell r="AE26">
            <v>0.035</v>
          </cell>
        </row>
        <row r="26">
          <cell r="AG26">
            <v>0.0225</v>
          </cell>
          <cell r="AH26">
            <v>0.01</v>
          </cell>
          <cell r="AI26">
            <v>0.0225</v>
          </cell>
          <cell r="AJ26">
            <v>0.0525</v>
          </cell>
          <cell r="AK26">
            <v>0.0325</v>
          </cell>
          <cell r="AL26">
            <v>0.0175</v>
          </cell>
          <cell r="AM26">
            <v>0.155</v>
          </cell>
          <cell r="AN26">
            <v>0.005</v>
          </cell>
          <cell r="AO26">
            <v>0.045</v>
          </cell>
        </row>
        <row r="26">
          <cell r="BB26">
            <v>5.102</v>
          </cell>
        </row>
        <row r="27">
          <cell r="D27">
            <v>0.335</v>
          </cell>
          <cell r="E27">
            <v>0.335</v>
          </cell>
          <cell r="F27">
            <v>0.335</v>
          </cell>
          <cell r="G27">
            <v>0.3</v>
          </cell>
          <cell r="H27">
            <v>0.335</v>
          </cell>
          <cell r="I27">
            <v>0.495</v>
          </cell>
          <cell r="J27">
            <v>0.495</v>
          </cell>
          <cell r="K27">
            <v>0.505</v>
          </cell>
          <cell r="L27">
            <v>0.495</v>
          </cell>
          <cell r="M27">
            <v>0.495</v>
          </cell>
          <cell r="N27">
            <v>0.495</v>
          </cell>
          <cell r="O27">
            <v>0.525</v>
          </cell>
          <cell r="P27">
            <v>0.61</v>
          </cell>
          <cell r="Q27">
            <v>0.61</v>
          </cell>
          <cell r="R27">
            <v>0.61</v>
          </cell>
          <cell r="S27">
            <v>0.62</v>
          </cell>
        </row>
        <row r="27">
          <cell r="U27">
            <v>0.175</v>
          </cell>
          <cell r="V27">
            <v>0.23</v>
          </cell>
          <cell r="W27">
            <v>0.3362</v>
          </cell>
        </row>
        <row r="27">
          <cell r="Y27">
            <v>0.26</v>
          </cell>
          <cell r="Z27">
            <v>0.13</v>
          </cell>
          <cell r="AA27">
            <v>0.2825</v>
          </cell>
          <cell r="AB27">
            <v>-0.31</v>
          </cell>
        </row>
        <row r="27">
          <cell r="AD27">
            <v>0.01</v>
          </cell>
          <cell r="AE27">
            <v>0.035</v>
          </cell>
        </row>
        <row r="27">
          <cell r="AG27">
            <v>0.025</v>
          </cell>
          <cell r="AH27">
            <v>0.01</v>
          </cell>
          <cell r="AI27">
            <v>0.025</v>
          </cell>
          <cell r="AJ27">
            <v>0.055</v>
          </cell>
          <cell r="AK27">
            <v>0.035</v>
          </cell>
          <cell r="AL27">
            <v>0.02</v>
          </cell>
          <cell r="AM27">
            <v>0.155</v>
          </cell>
          <cell r="AN27">
            <v>0.005</v>
          </cell>
          <cell r="AO27">
            <v>0.045</v>
          </cell>
        </row>
        <row r="27">
          <cell r="BB27">
            <v>4.885</v>
          </cell>
        </row>
        <row r="28">
          <cell r="D28">
            <v>0.175</v>
          </cell>
          <cell r="E28">
            <v>0.175</v>
          </cell>
          <cell r="F28">
            <v>0.175</v>
          </cell>
          <cell r="G28">
            <v>0.14</v>
          </cell>
          <cell r="H28">
            <v>0.175</v>
          </cell>
          <cell r="I28">
            <v>0.17</v>
          </cell>
          <cell r="J28">
            <v>0.17</v>
          </cell>
          <cell r="K28">
            <v>0.17</v>
          </cell>
          <cell r="L28">
            <v>0.2</v>
          </cell>
          <cell r="M28">
            <v>0.2</v>
          </cell>
          <cell r="N28">
            <v>0.2</v>
          </cell>
          <cell r="O28">
            <v>0.22</v>
          </cell>
          <cell r="P28">
            <v>0.17</v>
          </cell>
          <cell r="Q28">
            <v>0.17</v>
          </cell>
          <cell r="R28">
            <v>0.17</v>
          </cell>
          <cell r="S28">
            <v>0.17</v>
          </cell>
        </row>
        <row r="28">
          <cell r="U28">
            <v>-0.025</v>
          </cell>
          <cell r="V28">
            <v>0.03</v>
          </cell>
          <cell r="W28">
            <v>0.175</v>
          </cell>
        </row>
        <row r="28">
          <cell r="Y28">
            <v>0.1675</v>
          </cell>
          <cell r="Z28">
            <v>0.0825</v>
          </cell>
          <cell r="AA28">
            <v>0.1975</v>
          </cell>
          <cell r="AB28">
            <v>-0.445</v>
          </cell>
        </row>
        <row r="28">
          <cell r="AD28">
            <v>0.0025</v>
          </cell>
          <cell r="AE28">
            <v>0.03</v>
          </cell>
        </row>
        <row r="28">
          <cell r="AG28">
            <v>-0.0025</v>
          </cell>
          <cell r="AH28">
            <v>0.0025</v>
          </cell>
          <cell r="AI28">
            <v>-0.0025</v>
          </cell>
          <cell r="AJ28">
            <v>0.0275</v>
          </cell>
          <cell r="AK28">
            <v>0.0075</v>
          </cell>
          <cell r="AL28">
            <v>-0.0075</v>
          </cell>
          <cell r="AM28">
            <v>0.155</v>
          </cell>
          <cell r="AN28">
            <v>0</v>
          </cell>
          <cell r="AO28">
            <v>0.04</v>
          </cell>
        </row>
        <row r="28">
          <cell r="BB28">
            <v>4.508</v>
          </cell>
        </row>
        <row r="29">
          <cell r="D29">
            <v>0.175</v>
          </cell>
          <cell r="E29">
            <v>0.175</v>
          </cell>
          <cell r="F29">
            <v>0.175</v>
          </cell>
          <cell r="G29">
            <v>0.14</v>
          </cell>
          <cell r="H29">
            <v>0.175</v>
          </cell>
          <cell r="I29">
            <v>0.17</v>
          </cell>
          <cell r="J29">
            <v>0.17</v>
          </cell>
          <cell r="K29">
            <v>0.17</v>
          </cell>
          <cell r="L29">
            <v>0.2</v>
          </cell>
          <cell r="M29">
            <v>0.2</v>
          </cell>
          <cell r="N29">
            <v>0.2</v>
          </cell>
          <cell r="O29">
            <v>0.22</v>
          </cell>
          <cell r="P29">
            <v>0.17</v>
          </cell>
          <cell r="Q29">
            <v>0.17</v>
          </cell>
          <cell r="R29">
            <v>0.17</v>
          </cell>
          <cell r="S29">
            <v>0.17</v>
          </cell>
        </row>
        <row r="29">
          <cell r="U29">
            <v>-0.025</v>
          </cell>
          <cell r="V29">
            <v>0.03</v>
          </cell>
          <cell r="W29">
            <v>0.175</v>
          </cell>
        </row>
        <row r="29">
          <cell r="Y29">
            <v>0.1575</v>
          </cell>
          <cell r="Z29">
            <v>0.0725</v>
          </cell>
          <cell r="AA29">
            <v>0.1875</v>
          </cell>
          <cell r="AB29">
            <v>-0.445</v>
          </cell>
        </row>
        <row r="29">
          <cell r="AD29">
            <v>0.0025</v>
          </cell>
          <cell r="AE29">
            <v>0.03</v>
          </cell>
        </row>
        <row r="29">
          <cell r="AG29">
            <v>-0.0025</v>
          </cell>
          <cell r="AH29">
            <v>0.0025</v>
          </cell>
          <cell r="AI29">
            <v>-0.0025</v>
          </cell>
          <cell r="AJ29">
            <v>0.0275</v>
          </cell>
          <cell r="AK29">
            <v>0.0075</v>
          </cell>
          <cell r="AL29">
            <v>-0.0075</v>
          </cell>
          <cell r="AM29">
            <v>0.155</v>
          </cell>
          <cell r="AN29">
            <v>0</v>
          </cell>
          <cell r="AO29">
            <v>0.04</v>
          </cell>
        </row>
        <row r="29">
          <cell r="BB29">
            <v>4.428</v>
          </cell>
        </row>
        <row r="30">
          <cell r="D30">
            <v>0.175</v>
          </cell>
          <cell r="E30">
            <v>0.175</v>
          </cell>
          <cell r="F30">
            <v>0.175</v>
          </cell>
          <cell r="G30">
            <v>0.14</v>
          </cell>
          <cell r="H30">
            <v>0.175</v>
          </cell>
          <cell r="I30">
            <v>0.17</v>
          </cell>
          <cell r="J30">
            <v>0.17</v>
          </cell>
          <cell r="K30">
            <v>0.17</v>
          </cell>
          <cell r="L30">
            <v>0.2</v>
          </cell>
          <cell r="M30">
            <v>0.2</v>
          </cell>
          <cell r="N30">
            <v>0.2</v>
          </cell>
          <cell r="O30">
            <v>0.22</v>
          </cell>
          <cell r="P30">
            <v>0.17</v>
          </cell>
          <cell r="Q30">
            <v>0.17</v>
          </cell>
          <cell r="R30">
            <v>0.17</v>
          </cell>
          <cell r="S30">
            <v>0.17</v>
          </cell>
        </row>
        <row r="30">
          <cell r="U30">
            <v>-0.025</v>
          </cell>
          <cell r="V30">
            <v>0.03</v>
          </cell>
          <cell r="W30">
            <v>0.175</v>
          </cell>
        </row>
        <row r="30">
          <cell r="Y30">
            <v>0.1525</v>
          </cell>
          <cell r="Z30">
            <v>0.0675</v>
          </cell>
          <cell r="AA30">
            <v>0.1825</v>
          </cell>
          <cell r="AB30">
            <v>-0.445</v>
          </cell>
        </row>
        <row r="30">
          <cell r="AD30">
            <v>0.0025</v>
          </cell>
          <cell r="AE30">
            <v>0.03</v>
          </cell>
        </row>
        <row r="30">
          <cell r="AG30">
            <v>-0.0025</v>
          </cell>
          <cell r="AH30">
            <v>0.0025</v>
          </cell>
          <cell r="AI30">
            <v>-0.0025</v>
          </cell>
          <cell r="AJ30">
            <v>0.0275</v>
          </cell>
          <cell r="AK30">
            <v>0.0075</v>
          </cell>
          <cell r="AL30">
            <v>-0.0075</v>
          </cell>
          <cell r="AM30">
            <v>0.155</v>
          </cell>
          <cell r="AN30">
            <v>0</v>
          </cell>
          <cell r="AO30">
            <v>0.04</v>
          </cell>
        </row>
        <row r="30">
          <cell r="BB30">
            <v>4.418</v>
          </cell>
        </row>
        <row r="31">
          <cell r="D31">
            <v>0.175</v>
          </cell>
          <cell r="E31">
            <v>0.175</v>
          </cell>
          <cell r="F31">
            <v>0.175</v>
          </cell>
          <cell r="G31">
            <v>0.14</v>
          </cell>
          <cell r="H31">
            <v>0.175</v>
          </cell>
          <cell r="I31">
            <v>0.17</v>
          </cell>
          <cell r="J31">
            <v>0.17</v>
          </cell>
          <cell r="K31">
            <v>0.17</v>
          </cell>
          <cell r="L31">
            <v>0.2</v>
          </cell>
          <cell r="M31">
            <v>0.2</v>
          </cell>
          <cell r="N31">
            <v>0.2</v>
          </cell>
          <cell r="O31">
            <v>0.22</v>
          </cell>
          <cell r="P31">
            <v>0.17</v>
          </cell>
          <cell r="Q31">
            <v>0.17</v>
          </cell>
          <cell r="R31">
            <v>0.17</v>
          </cell>
          <cell r="S31">
            <v>0.17</v>
          </cell>
        </row>
        <row r="31">
          <cell r="U31">
            <v>-0.025</v>
          </cell>
          <cell r="V31">
            <v>0.03</v>
          </cell>
          <cell r="W31">
            <v>0.175</v>
          </cell>
        </row>
        <row r="31">
          <cell r="Y31">
            <v>0.1425</v>
          </cell>
          <cell r="Z31">
            <v>0.0575</v>
          </cell>
          <cell r="AA31">
            <v>0.1725</v>
          </cell>
          <cell r="AB31">
            <v>-0.445</v>
          </cell>
        </row>
        <row r="31">
          <cell r="AD31">
            <v>0</v>
          </cell>
          <cell r="AE31">
            <v>0.03</v>
          </cell>
        </row>
        <row r="31">
          <cell r="AG31">
            <v>0</v>
          </cell>
          <cell r="AH31">
            <v>0</v>
          </cell>
          <cell r="AI31">
            <v>0</v>
          </cell>
          <cell r="AJ31">
            <v>0.03</v>
          </cell>
          <cell r="AK31">
            <v>0.01</v>
          </cell>
          <cell r="AL31">
            <v>-0.005</v>
          </cell>
          <cell r="AM31">
            <v>0.155</v>
          </cell>
          <cell r="AN31">
            <v>0</v>
          </cell>
          <cell r="AO31">
            <v>0.04</v>
          </cell>
        </row>
        <row r="31">
          <cell r="BB31">
            <v>4.421</v>
          </cell>
        </row>
        <row r="32">
          <cell r="D32">
            <v>0.175</v>
          </cell>
          <cell r="E32">
            <v>0.175</v>
          </cell>
          <cell r="F32">
            <v>0.175</v>
          </cell>
          <cell r="G32">
            <v>0.14</v>
          </cell>
          <cell r="H32">
            <v>0.175</v>
          </cell>
          <cell r="I32">
            <v>0.17</v>
          </cell>
          <cell r="J32">
            <v>0.17</v>
          </cell>
          <cell r="K32">
            <v>0.17</v>
          </cell>
          <cell r="L32">
            <v>0.2</v>
          </cell>
          <cell r="M32">
            <v>0.2</v>
          </cell>
          <cell r="N32">
            <v>0.2</v>
          </cell>
          <cell r="O32">
            <v>0.22</v>
          </cell>
          <cell r="P32">
            <v>0.17</v>
          </cell>
          <cell r="Q32">
            <v>0.17</v>
          </cell>
          <cell r="R32">
            <v>0.17</v>
          </cell>
          <cell r="S32">
            <v>0.17</v>
          </cell>
        </row>
        <row r="32">
          <cell r="U32">
            <v>-0.025</v>
          </cell>
          <cell r="V32">
            <v>0.03</v>
          </cell>
          <cell r="W32">
            <v>0.175</v>
          </cell>
        </row>
        <row r="32">
          <cell r="Y32">
            <v>0.14</v>
          </cell>
          <cell r="Z32">
            <v>0.055</v>
          </cell>
          <cell r="AA32">
            <v>0.17</v>
          </cell>
          <cell r="AB32">
            <v>-0.445</v>
          </cell>
        </row>
        <row r="32">
          <cell r="AD32">
            <v>0</v>
          </cell>
          <cell r="AE32">
            <v>0.03</v>
          </cell>
        </row>
        <row r="32">
          <cell r="AG32">
            <v>0.0025</v>
          </cell>
          <cell r="AH32">
            <v>0</v>
          </cell>
          <cell r="AI32">
            <v>0.0025</v>
          </cell>
          <cell r="AJ32">
            <v>0.0325</v>
          </cell>
          <cell r="AK32">
            <v>0.0125</v>
          </cell>
          <cell r="AL32">
            <v>-0.0025</v>
          </cell>
          <cell r="AM32">
            <v>0.155</v>
          </cell>
          <cell r="AN32">
            <v>0</v>
          </cell>
          <cell r="AO32">
            <v>0.04</v>
          </cell>
        </row>
        <row r="32">
          <cell r="BB32">
            <v>4.431</v>
          </cell>
        </row>
        <row r="33">
          <cell r="D33">
            <v>0.175</v>
          </cell>
          <cell r="E33">
            <v>0.175</v>
          </cell>
          <cell r="F33">
            <v>0.175</v>
          </cell>
          <cell r="G33">
            <v>0.14</v>
          </cell>
          <cell r="H33">
            <v>0.175</v>
          </cell>
          <cell r="I33">
            <v>0.17</v>
          </cell>
          <cell r="J33">
            <v>0.17</v>
          </cell>
          <cell r="K33">
            <v>0.17</v>
          </cell>
          <cell r="L33">
            <v>0.2</v>
          </cell>
          <cell r="M33">
            <v>0.2</v>
          </cell>
          <cell r="N33">
            <v>0.2</v>
          </cell>
          <cell r="O33">
            <v>0.22</v>
          </cell>
          <cell r="P33">
            <v>0.17</v>
          </cell>
          <cell r="Q33">
            <v>0.17</v>
          </cell>
          <cell r="R33">
            <v>0.17</v>
          </cell>
          <cell r="S33">
            <v>0.17</v>
          </cell>
        </row>
        <row r="33">
          <cell r="U33">
            <v>-0.025</v>
          </cell>
          <cell r="V33">
            <v>0.03</v>
          </cell>
          <cell r="W33">
            <v>0.175</v>
          </cell>
        </row>
        <row r="33">
          <cell r="Y33">
            <v>0.1375</v>
          </cell>
          <cell r="Z33">
            <v>0.0525</v>
          </cell>
          <cell r="AA33">
            <v>0.1675</v>
          </cell>
          <cell r="AB33">
            <v>-0.445</v>
          </cell>
        </row>
        <row r="33">
          <cell r="AD33">
            <v>0</v>
          </cell>
          <cell r="AE33">
            <v>0.03</v>
          </cell>
        </row>
        <row r="33">
          <cell r="AG33">
            <v>0.0025</v>
          </cell>
          <cell r="AH33">
            <v>0</v>
          </cell>
          <cell r="AI33">
            <v>0.0025</v>
          </cell>
          <cell r="AJ33">
            <v>0.0325</v>
          </cell>
          <cell r="AK33">
            <v>0.0125</v>
          </cell>
          <cell r="AL33">
            <v>-0.0025</v>
          </cell>
          <cell r="AM33">
            <v>0.155</v>
          </cell>
          <cell r="AN33">
            <v>0</v>
          </cell>
          <cell r="AO33">
            <v>0.04</v>
          </cell>
        </row>
        <row r="33">
          <cell r="BB33">
            <v>4.426</v>
          </cell>
        </row>
        <row r="34">
          <cell r="D34">
            <v>0.175</v>
          </cell>
          <cell r="E34">
            <v>0.175</v>
          </cell>
          <cell r="F34">
            <v>0.175</v>
          </cell>
          <cell r="G34">
            <v>0.14</v>
          </cell>
          <cell r="H34">
            <v>0.175</v>
          </cell>
          <cell r="I34">
            <v>0.17</v>
          </cell>
          <cell r="J34">
            <v>0.17</v>
          </cell>
          <cell r="K34">
            <v>0.17</v>
          </cell>
          <cell r="L34">
            <v>0.2</v>
          </cell>
          <cell r="M34">
            <v>0.2</v>
          </cell>
          <cell r="N34">
            <v>0.2</v>
          </cell>
          <cell r="O34">
            <v>0.22</v>
          </cell>
          <cell r="P34">
            <v>0.17</v>
          </cell>
          <cell r="Q34">
            <v>0.17</v>
          </cell>
          <cell r="R34">
            <v>0.17</v>
          </cell>
          <cell r="S34">
            <v>0.17</v>
          </cell>
        </row>
        <row r="34">
          <cell r="U34">
            <v>-0.025</v>
          </cell>
          <cell r="V34">
            <v>0.03</v>
          </cell>
          <cell r="W34">
            <v>0.175</v>
          </cell>
        </row>
        <row r="34">
          <cell r="Y34">
            <v>0.1525</v>
          </cell>
          <cell r="Z34">
            <v>0.0675</v>
          </cell>
          <cell r="AA34">
            <v>0.1825</v>
          </cell>
          <cell r="AB34">
            <v>-0.445</v>
          </cell>
        </row>
        <row r="34">
          <cell r="AD34">
            <v>0</v>
          </cell>
          <cell r="AE34">
            <v>0.03</v>
          </cell>
        </row>
        <row r="34">
          <cell r="AG34">
            <v>0.0025</v>
          </cell>
          <cell r="AH34">
            <v>0</v>
          </cell>
          <cell r="AI34">
            <v>0.0025</v>
          </cell>
          <cell r="AJ34">
            <v>0.0325</v>
          </cell>
          <cell r="AK34">
            <v>0.0125</v>
          </cell>
          <cell r="AL34">
            <v>-0.0025</v>
          </cell>
          <cell r="AM34">
            <v>0.155</v>
          </cell>
          <cell r="AN34">
            <v>0</v>
          </cell>
          <cell r="AO34">
            <v>0.04</v>
          </cell>
        </row>
        <row r="34">
          <cell r="BB34">
            <v>4.426</v>
          </cell>
        </row>
        <row r="35">
          <cell r="D35">
            <v>0.27</v>
          </cell>
          <cell r="E35">
            <v>0.27</v>
          </cell>
          <cell r="F35">
            <v>0.27</v>
          </cell>
          <cell r="G35">
            <v>0.235</v>
          </cell>
          <cell r="H35">
            <v>0.27</v>
          </cell>
          <cell r="I35">
            <v>0.43</v>
          </cell>
          <cell r="J35">
            <v>0.43</v>
          </cell>
          <cell r="K35">
            <v>0.43</v>
          </cell>
          <cell r="L35">
            <v>0.42</v>
          </cell>
          <cell r="M35">
            <v>0.42</v>
          </cell>
          <cell r="N35">
            <v>0.42</v>
          </cell>
          <cell r="O35">
            <v>0.45</v>
          </cell>
          <cell r="P35">
            <v>0.54</v>
          </cell>
          <cell r="Q35">
            <v>0.54</v>
          </cell>
          <cell r="R35">
            <v>0.54</v>
          </cell>
          <cell r="S35">
            <v>0.56</v>
          </cell>
        </row>
        <row r="35">
          <cell r="U35">
            <v>0.11</v>
          </cell>
          <cell r="V35">
            <v>0.165</v>
          </cell>
          <cell r="W35">
            <v>0.262752</v>
          </cell>
        </row>
        <row r="35">
          <cell r="Y35">
            <v>0.2075</v>
          </cell>
          <cell r="Z35">
            <v>0.1125</v>
          </cell>
          <cell r="AA35">
            <v>0.2525</v>
          </cell>
          <cell r="AB35">
            <v>-0.365</v>
          </cell>
        </row>
        <row r="35">
          <cell r="AD35">
            <v>0.01</v>
          </cell>
          <cell r="AE35">
            <v>0.045</v>
          </cell>
        </row>
        <row r="35">
          <cell r="AG35">
            <v>0.015</v>
          </cell>
          <cell r="AH35">
            <v>0.01</v>
          </cell>
          <cell r="AI35">
            <v>0.015</v>
          </cell>
          <cell r="AJ35">
            <v>0.045</v>
          </cell>
          <cell r="AK35">
            <v>0.025</v>
          </cell>
          <cell r="AL35">
            <v>0.01</v>
          </cell>
          <cell r="AM35">
            <v>0.155</v>
          </cell>
          <cell r="AN35">
            <v>0.005</v>
          </cell>
          <cell r="AO35">
            <v>0.055</v>
          </cell>
        </row>
        <row r="35">
          <cell r="BB35">
            <v>4.621</v>
          </cell>
        </row>
        <row r="36">
          <cell r="D36">
            <v>0.21</v>
          </cell>
          <cell r="E36">
            <v>0.21</v>
          </cell>
          <cell r="F36">
            <v>0.21</v>
          </cell>
          <cell r="G36">
            <v>0.175</v>
          </cell>
          <cell r="H36">
            <v>0.21</v>
          </cell>
          <cell r="I36">
            <v>0.37</v>
          </cell>
          <cell r="J36">
            <v>0.37</v>
          </cell>
          <cell r="K36">
            <v>0.37</v>
          </cell>
          <cell r="L36">
            <v>0.36</v>
          </cell>
          <cell r="M36">
            <v>0.36</v>
          </cell>
          <cell r="N36">
            <v>0.36</v>
          </cell>
          <cell r="O36">
            <v>0.39</v>
          </cell>
          <cell r="P36">
            <v>0.48</v>
          </cell>
          <cell r="Q36">
            <v>0.48</v>
          </cell>
          <cell r="R36">
            <v>0.48</v>
          </cell>
          <cell r="S36">
            <v>0.5</v>
          </cell>
        </row>
        <row r="36">
          <cell r="U36">
            <v>0.05</v>
          </cell>
          <cell r="V36">
            <v>0.105</v>
          </cell>
          <cell r="W36">
            <v>0.203968</v>
          </cell>
        </row>
        <row r="36">
          <cell r="Y36">
            <v>0.2475</v>
          </cell>
          <cell r="Z36">
            <v>0.1525</v>
          </cell>
          <cell r="AA36">
            <v>0.2925</v>
          </cell>
          <cell r="AB36">
            <v>-0.365</v>
          </cell>
        </row>
        <row r="36">
          <cell r="AD36">
            <v>0.01</v>
          </cell>
          <cell r="AE36">
            <v>0.045</v>
          </cell>
        </row>
        <row r="36">
          <cell r="AG36">
            <v>0.0175</v>
          </cell>
          <cell r="AH36">
            <v>0.01</v>
          </cell>
          <cell r="AI36">
            <v>0.0175</v>
          </cell>
          <cell r="AJ36">
            <v>0.0475</v>
          </cell>
          <cell r="AK36">
            <v>0.0275</v>
          </cell>
          <cell r="AL36">
            <v>0.0125</v>
          </cell>
          <cell r="AM36">
            <v>0.155</v>
          </cell>
          <cell r="AN36">
            <v>0.005</v>
          </cell>
          <cell r="AO36">
            <v>0.055</v>
          </cell>
        </row>
        <row r="36">
          <cell r="BB36">
            <v>4.659</v>
          </cell>
        </row>
        <row r="37">
          <cell r="D37">
            <v>0.27</v>
          </cell>
          <cell r="E37">
            <v>0.27</v>
          </cell>
          <cell r="F37">
            <v>0.27</v>
          </cell>
          <cell r="G37">
            <v>0.235</v>
          </cell>
          <cell r="H37">
            <v>0.27</v>
          </cell>
          <cell r="I37">
            <v>0.43</v>
          </cell>
          <cell r="J37">
            <v>0.43</v>
          </cell>
          <cell r="K37">
            <v>0.43</v>
          </cell>
          <cell r="L37">
            <v>0.42</v>
          </cell>
          <cell r="M37">
            <v>0.42</v>
          </cell>
          <cell r="N37">
            <v>0.42</v>
          </cell>
          <cell r="O37">
            <v>0.45</v>
          </cell>
          <cell r="P37">
            <v>0.54</v>
          </cell>
          <cell r="Q37">
            <v>0.54</v>
          </cell>
          <cell r="R37">
            <v>0.54</v>
          </cell>
          <cell r="S37">
            <v>0.56</v>
          </cell>
        </row>
        <row r="37">
          <cell r="U37">
            <v>0.11</v>
          </cell>
          <cell r="V37">
            <v>0.165</v>
          </cell>
          <cell r="W37">
            <v>0.266528</v>
          </cell>
        </row>
        <row r="37">
          <cell r="Y37">
            <v>0.26</v>
          </cell>
          <cell r="Z37">
            <v>0.165</v>
          </cell>
          <cell r="AA37">
            <v>0.305</v>
          </cell>
          <cell r="AB37">
            <v>-0.365</v>
          </cell>
        </row>
        <row r="37">
          <cell r="AD37">
            <v>0.01</v>
          </cell>
          <cell r="AE37">
            <v>0.045</v>
          </cell>
        </row>
        <row r="37">
          <cell r="AG37">
            <v>0.02</v>
          </cell>
          <cell r="AH37">
            <v>0.01</v>
          </cell>
          <cell r="AI37">
            <v>0.02</v>
          </cell>
          <cell r="AJ37">
            <v>0.05</v>
          </cell>
          <cell r="AK37">
            <v>0.03</v>
          </cell>
          <cell r="AL37">
            <v>0.015</v>
          </cell>
          <cell r="AM37">
            <v>0.155</v>
          </cell>
          <cell r="AN37">
            <v>0.005</v>
          </cell>
          <cell r="AO37">
            <v>0.055</v>
          </cell>
        </row>
        <row r="37">
          <cell r="BB37">
            <v>4.739</v>
          </cell>
        </row>
        <row r="38">
          <cell r="D38">
            <v>0.325</v>
          </cell>
          <cell r="E38">
            <v>0.325</v>
          </cell>
          <cell r="F38">
            <v>0.325</v>
          </cell>
          <cell r="G38">
            <v>0.29</v>
          </cell>
          <cell r="H38">
            <v>0.325</v>
          </cell>
          <cell r="I38">
            <v>0.485</v>
          </cell>
          <cell r="J38">
            <v>0.485</v>
          </cell>
          <cell r="K38">
            <v>0.485</v>
          </cell>
          <cell r="L38">
            <v>0.475</v>
          </cell>
          <cell r="M38">
            <v>0.475</v>
          </cell>
          <cell r="N38">
            <v>0.475</v>
          </cell>
          <cell r="O38">
            <v>0.505</v>
          </cell>
          <cell r="P38">
            <v>0.595</v>
          </cell>
          <cell r="Q38">
            <v>0.595</v>
          </cell>
          <cell r="R38">
            <v>0.595</v>
          </cell>
          <cell r="S38">
            <v>0.615</v>
          </cell>
        </row>
        <row r="38">
          <cell r="U38">
            <v>0.165</v>
          </cell>
          <cell r="V38">
            <v>0.22</v>
          </cell>
          <cell r="W38">
            <v>0.317688</v>
          </cell>
        </row>
        <row r="38">
          <cell r="Y38">
            <v>0.2375</v>
          </cell>
          <cell r="Z38">
            <v>0.1425</v>
          </cell>
          <cell r="AA38">
            <v>0.2825</v>
          </cell>
          <cell r="AB38">
            <v>-0.365</v>
          </cell>
        </row>
        <row r="38">
          <cell r="AD38">
            <v>0.01</v>
          </cell>
          <cell r="AE38">
            <v>0.045</v>
          </cell>
        </row>
        <row r="38">
          <cell r="AG38">
            <v>0.0225</v>
          </cell>
          <cell r="AH38">
            <v>0.01</v>
          </cell>
          <cell r="AI38">
            <v>0.0225</v>
          </cell>
          <cell r="AJ38">
            <v>0.0525</v>
          </cell>
          <cell r="AK38">
            <v>0.0325</v>
          </cell>
          <cell r="AL38">
            <v>0.0175</v>
          </cell>
          <cell r="AM38">
            <v>0.155</v>
          </cell>
          <cell r="AN38">
            <v>0.005</v>
          </cell>
          <cell r="AO38">
            <v>0.055</v>
          </cell>
        </row>
        <row r="38">
          <cell r="BB38">
            <v>4.619</v>
          </cell>
        </row>
        <row r="39">
          <cell r="D39">
            <v>0.325</v>
          </cell>
          <cell r="E39">
            <v>0.325</v>
          </cell>
          <cell r="F39">
            <v>0.325</v>
          </cell>
          <cell r="G39">
            <v>0.29</v>
          </cell>
          <cell r="H39">
            <v>0.325</v>
          </cell>
          <cell r="I39">
            <v>0.485</v>
          </cell>
          <cell r="J39">
            <v>0.485</v>
          </cell>
          <cell r="K39">
            <v>0.485</v>
          </cell>
          <cell r="L39">
            <v>0.475</v>
          </cell>
          <cell r="M39">
            <v>0.475</v>
          </cell>
          <cell r="N39">
            <v>0.475</v>
          </cell>
          <cell r="O39">
            <v>0.505</v>
          </cell>
          <cell r="P39">
            <v>0.595</v>
          </cell>
          <cell r="Q39">
            <v>0.595</v>
          </cell>
          <cell r="R39">
            <v>0.595</v>
          </cell>
          <cell r="S39">
            <v>0.615</v>
          </cell>
        </row>
        <row r="39">
          <cell r="U39">
            <v>0.165</v>
          </cell>
          <cell r="V39">
            <v>0.22</v>
          </cell>
          <cell r="W39">
            <v>0.312088</v>
          </cell>
        </row>
        <row r="39">
          <cell r="Y39">
            <v>0.235</v>
          </cell>
          <cell r="Z39">
            <v>0.14</v>
          </cell>
          <cell r="AA39">
            <v>0.28</v>
          </cell>
          <cell r="AB39">
            <v>-0.365</v>
          </cell>
        </row>
        <row r="39">
          <cell r="AD39">
            <v>0.01</v>
          </cell>
          <cell r="AE39">
            <v>0.045</v>
          </cell>
        </row>
        <row r="39">
          <cell r="AG39">
            <v>0.025</v>
          </cell>
          <cell r="AH39">
            <v>0.01</v>
          </cell>
          <cell r="AI39">
            <v>0.025</v>
          </cell>
          <cell r="AJ39">
            <v>0.055</v>
          </cell>
          <cell r="AK39">
            <v>0.035</v>
          </cell>
          <cell r="AL39">
            <v>0.02</v>
          </cell>
          <cell r="AM39">
            <v>0.155</v>
          </cell>
          <cell r="AN39">
            <v>0.005</v>
          </cell>
          <cell r="AO39">
            <v>0.055</v>
          </cell>
        </row>
        <row r="39">
          <cell r="BB39">
            <v>4.444</v>
          </cell>
        </row>
        <row r="40">
          <cell r="D40">
            <v>0.175</v>
          </cell>
          <cell r="E40">
            <v>0.175</v>
          </cell>
          <cell r="F40">
            <v>0.175</v>
          </cell>
          <cell r="G40">
            <v>0.14</v>
          </cell>
          <cell r="H40">
            <v>0.175</v>
          </cell>
          <cell r="I40">
            <v>0.175</v>
          </cell>
          <cell r="J40">
            <v>0.175</v>
          </cell>
          <cell r="K40">
            <v>0.175</v>
          </cell>
          <cell r="L40">
            <v>0.2</v>
          </cell>
          <cell r="M40">
            <v>0.2</v>
          </cell>
          <cell r="N40">
            <v>0.2</v>
          </cell>
          <cell r="O40">
            <v>0.22</v>
          </cell>
          <cell r="P40">
            <v>0.17</v>
          </cell>
          <cell r="Q40">
            <v>0.17</v>
          </cell>
          <cell r="R40">
            <v>0.17</v>
          </cell>
          <cell r="S40">
            <v>0.17</v>
          </cell>
        </row>
        <row r="40">
          <cell r="U40">
            <v>-0.025</v>
          </cell>
          <cell r="V40">
            <v>0.03</v>
          </cell>
          <cell r="W40">
            <v>0.175</v>
          </cell>
        </row>
        <row r="40">
          <cell r="Y40">
            <v>0.18</v>
          </cell>
          <cell r="Z40">
            <v>0.085</v>
          </cell>
          <cell r="AA40">
            <v>0.21</v>
          </cell>
          <cell r="AB40">
            <v>-0.5</v>
          </cell>
        </row>
        <row r="40">
          <cell r="AD40">
            <v>0.0025</v>
          </cell>
          <cell r="AE40">
            <v>0.03</v>
          </cell>
        </row>
        <row r="40">
          <cell r="AG40">
            <v>-0.0025</v>
          </cell>
          <cell r="AH40">
            <v>0.0025</v>
          </cell>
          <cell r="AI40">
            <v>-0.0025</v>
          </cell>
          <cell r="AJ40">
            <v>0.0275</v>
          </cell>
          <cell r="AK40">
            <v>0.0075</v>
          </cell>
          <cell r="AL40">
            <v>-0.0075</v>
          </cell>
          <cell r="AM40">
            <v>0.155</v>
          </cell>
          <cell r="AN40">
            <v>0</v>
          </cell>
          <cell r="AO40">
            <v>0.04</v>
          </cell>
        </row>
        <row r="40">
          <cell r="BB40">
            <v>4.114</v>
          </cell>
        </row>
        <row r="41">
          <cell r="D41">
            <v>0.175</v>
          </cell>
          <cell r="E41">
            <v>0.175</v>
          </cell>
          <cell r="F41">
            <v>0.175</v>
          </cell>
          <cell r="G41">
            <v>0.14</v>
          </cell>
          <cell r="H41">
            <v>0.175</v>
          </cell>
          <cell r="I41">
            <v>0.175</v>
          </cell>
          <cell r="J41">
            <v>0.175</v>
          </cell>
          <cell r="K41">
            <v>0.175</v>
          </cell>
          <cell r="L41">
            <v>0.2</v>
          </cell>
          <cell r="M41">
            <v>0.2</v>
          </cell>
          <cell r="N41">
            <v>0.2</v>
          </cell>
          <cell r="O41">
            <v>0.22</v>
          </cell>
          <cell r="P41">
            <v>0.17</v>
          </cell>
          <cell r="Q41">
            <v>0.17</v>
          </cell>
          <cell r="R41">
            <v>0.17</v>
          </cell>
          <cell r="S41">
            <v>0.17</v>
          </cell>
        </row>
        <row r="41">
          <cell r="U41">
            <v>-0.025</v>
          </cell>
          <cell r="V41">
            <v>0.03</v>
          </cell>
          <cell r="W41">
            <v>0.175</v>
          </cell>
        </row>
        <row r="41">
          <cell r="Y41">
            <v>0.17</v>
          </cell>
          <cell r="Z41">
            <v>0.075</v>
          </cell>
          <cell r="AA41">
            <v>0.2</v>
          </cell>
          <cell r="AB41">
            <v>-0.5</v>
          </cell>
        </row>
        <row r="41">
          <cell r="AD41">
            <v>0.0025</v>
          </cell>
          <cell r="AE41">
            <v>0.03</v>
          </cell>
        </row>
        <row r="41">
          <cell r="AG41">
            <v>-0.0025</v>
          </cell>
          <cell r="AH41">
            <v>0.0025</v>
          </cell>
          <cell r="AI41">
            <v>-0.0025</v>
          </cell>
          <cell r="AJ41">
            <v>0.0275</v>
          </cell>
          <cell r="AK41">
            <v>0.0075</v>
          </cell>
          <cell r="AL41">
            <v>-0.0075</v>
          </cell>
          <cell r="AM41">
            <v>0.155</v>
          </cell>
          <cell r="AN41">
            <v>0</v>
          </cell>
          <cell r="AO41">
            <v>0.04</v>
          </cell>
        </row>
        <row r="41">
          <cell r="BB41">
            <v>4.068</v>
          </cell>
        </row>
        <row r="42">
          <cell r="D42">
            <v>0.175</v>
          </cell>
          <cell r="E42">
            <v>0.175</v>
          </cell>
          <cell r="F42">
            <v>0.175</v>
          </cell>
          <cell r="G42">
            <v>0.14</v>
          </cell>
          <cell r="H42">
            <v>0.175</v>
          </cell>
          <cell r="I42">
            <v>0.175</v>
          </cell>
          <cell r="J42">
            <v>0.175</v>
          </cell>
          <cell r="K42">
            <v>0.175</v>
          </cell>
          <cell r="L42">
            <v>0.2</v>
          </cell>
          <cell r="M42">
            <v>0.2</v>
          </cell>
          <cell r="N42">
            <v>0.2</v>
          </cell>
          <cell r="O42">
            <v>0.22</v>
          </cell>
          <cell r="P42">
            <v>0.17</v>
          </cell>
          <cell r="Q42">
            <v>0.17</v>
          </cell>
          <cell r="R42">
            <v>0.17</v>
          </cell>
          <cell r="S42">
            <v>0.17</v>
          </cell>
        </row>
        <row r="42">
          <cell r="U42">
            <v>-0.025</v>
          </cell>
          <cell r="V42">
            <v>0.03</v>
          </cell>
          <cell r="W42">
            <v>0.175</v>
          </cell>
        </row>
        <row r="42">
          <cell r="Y42">
            <v>0.165</v>
          </cell>
          <cell r="Z42">
            <v>0.07</v>
          </cell>
          <cell r="AA42">
            <v>0.195</v>
          </cell>
          <cell r="AB42">
            <v>-0.5</v>
          </cell>
        </row>
        <row r="42">
          <cell r="AD42">
            <v>0.0025</v>
          </cell>
          <cell r="AE42">
            <v>0.03</v>
          </cell>
        </row>
        <row r="42">
          <cell r="AG42">
            <v>-0.0025</v>
          </cell>
          <cell r="AH42">
            <v>0.0025</v>
          </cell>
          <cell r="AI42">
            <v>-0.0025</v>
          </cell>
          <cell r="AJ42">
            <v>0.0275</v>
          </cell>
          <cell r="AK42">
            <v>0.0075</v>
          </cell>
          <cell r="AL42">
            <v>-0.0075</v>
          </cell>
          <cell r="AM42">
            <v>0.155</v>
          </cell>
          <cell r="AN42">
            <v>0</v>
          </cell>
          <cell r="AO42">
            <v>0.04</v>
          </cell>
        </row>
        <row r="42">
          <cell r="BB42">
            <v>4.077</v>
          </cell>
        </row>
        <row r="43">
          <cell r="D43">
            <v>0.175</v>
          </cell>
          <cell r="E43">
            <v>0.175</v>
          </cell>
          <cell r="F43">
            <v>0.175</v>
          </cell>
          <cell r="G43">
            <v>0.14</v>
          </cell>
          <cell r="H43">
            <v>0.175</v>
          </cell>
          <cell r="I43">
            <v>0.175</v>
          </cell>
          <cell r="J43">
            <v>0.175</v>
          </cell>
          <cell r="K43">
            <v>0.175</v>
          </cell>
          <cell r="L43">
            <v>0.2</v>
          </cell>
          <cell r="M43">
            <v>0.2</v>
          </cell>
          <cell r="N43">
            <v>0.2</v>
          </cell>
          <cell r="O43">
            <v>0.22</v>
          </cell>
          <cell r="P43">
            <v>0.17</v>
          </cell>
          <cell r="Q43">
            <v>0.17</v>
          </cell>
          <cell r="R43">
            <v>0.17</v>
          </cell>
          <cell r="S43">
            <v>0.17</v>
          </cell>
        </row>
        <row r="43">
          <cell r="U43">
            <v>-0.025</v>
          </cell>
          <cell r="V43">
            <v>0.03</v>
          </cell>
          <cell r="W43">
            <v>0.175</v>
          </cell>
        </row>
        <row r="43">
          <cell r="Y43">
            <v>0.155</v>
          </cell>
          <cell r="Z43">
            <v>0.06</v>
          </cell>
          <cell r="AA43">
            <v>0.185</v>
          </cell>
          <cell r="AB43">
            <v>-0.5</v>
          </cell>
        </row>
        <row r="43">
          <cell r="AD43">
            <v>0</v>
          </cell>
          <cell r="AE43">
            <v>0.03</v>
          </cell>
        </row>
        <row r="43">
          <cell r="AG43">
            <v>0</v>
          </cell>
          <cell r="AH43">
            <v>0</v>
          </cell>
          <cell r="AI43">
            <v>0</v>
          </cell>
          <cell r="AJ43">
            <v>0.03</v>
          </cell>
          <cell r="AK43">
            <v>0.01</v>
          </cell>
          <cell r="AL43">
            <v>-0.005</v>
          </cell>
          <cell r="AM43">
            <v>0.155</v>
          </cell>
          <cell r="AN43">
            <v>0</v>
          </cell>
          <cell r="AO43">
            <v>0.04</v>
          </cell>
        </row>
        <row r="43">
          <cell r="BB43">
            <v>4.085</v>
          </cell>
        </row>
        <row r="44">
          <cell r="D44">
            <v>0.175</v>
          </cell>
          <cell r="E44">
            <v>0.175</v>
          </cell>
          <cell r="F44">
            <v>0.175</v>
          </cell>
          <cell r="G44">
            <v>0.14</v>
          </cell>
          <cell r="H44">
            <v>0.175</v>
          </cell>
          <cell r="I44">
            <v>0.175</v>
          </cell>
          <cell r="J44">
            <v>0.175</v>
          </cell>
          <cell r="K44">
            <v>0.175</v>
          </cell>
          <cell r="L44">
            <v>0.2</v>
          </cell>
          <cell r="M44">
            <v>0.2</v>
          </cell>
          <cell r="N44">
            <v>0.2</v>
          </cell>
          <cell r="O44">
            <v>0.22</v>
          </cell>
          <cell r="P44">
            <v>0.17</v>
          </cell>
          <cell r="Q44">
            <v>0.17</v>
          </cell>
          <cell r="R44">
            <v>0.17</v>
          </cell>
          <cell r="S44">
            <v>0.17</v>
          </cell>
        </row>
        <row r="44">
          <cell r="U44">
            <v>-0.025</v>
          </cell>
          <cell r="V44">
            <v>0.03</v>
          </cell>
          <cell r="W44">
            <v>0.175</v>
          </cell>
        </row>
        <row r="44">
          <cell r="Y44">
            <v>0.1525</v>
          </cell>
          <cell r="Z44">
            <v>0.0575</v>
          </cell>
          <cell r="AA44">
            <v>0.1825</v>
          </cell>
          <cell r="AB44">
            <v>-0.5</v>
          </cell>
        </row>
        <row r="44">
          <cell r="AD44">
            <v>0</v>
          </cell>
          <cell r="AE44">
            <v>0.03</v>
          </cell>
        </row>
        <row r="44">
          <cell r="AG44">
            <v>0.0025</v>
          </cell>
          <cell r="AH44">
            <v>0</v>
          </cell>
          <cell r="AI44">
            <v>0.0025</v>
          </cell>
          <cell r="AJ44">
            <v>0.0325</v>
          </cell>
          <cell r="AK44">
            <v>0.0125</v>
          </cell>
          <cell r="AL44">
            <v>-0.0025</v>
          </cell>
          <cell r="AM44">
            <v>0.155</v>
          </cell>
          <cell r="AN44">
            <v>0</v>
          </cell>
          <cell r="AO44">
            <v>0.04</v>
          </cell>
        </row>
        <row r="44">
          <cell r="BB44">
            <v>4.087</v>
          </cell>
        </row>
        <row r="45">
          <cell r="D45">
            <v>0.175</v>
          </cell>
          <cell r="E45">
            <v>0.175</v>
          </cell>
          <cell r="F45">
            <v>0.175</v>
          </cell>
          <cell r="G45">
            <v>0.14</v>
          </cell>
          <cell r="H45">
            <v>0.175</v>
          </cell>
          <cell r="I45">
            <v>0.175</v>
          </cell>
          <cell r="J45">
            <v>0.175</v>
          </cell>
          <cell r="K45">
            <v>0.175</v>
          </cell>
          <cell r="L45">
            <v>0.2</v>
          </cell>
          <cell r="M45">
            <v>0.2</v>
          </cell>
          <cell r="N45">
            <v>0.2</v>
          </cell>
          <cell r="O45">
            <v>0.22</v>
          </cell>
          <cell r="P45">
            <v>0.17</v>
          </cell>
          <cell r="Q45">
            <v>0.17</v>
          </cell>
          <cell r="R45">
            <v>0.17</v>
          </cell>
          <cell r="S45">
            <v>0.17</v>
          </cell>
        </row>
        <row r="45">
          <cell r="U45">
            <v>-0.025</v>
          </cell>
          <cell r="V45">
            <v>0.03</v>
          </cell>
          <cell r="W45">
            <v>0.175</v>
          </cell>
        </row>
        <row r="45">
          <cell r="Y45">
            <v>0.15</v>
          </cell>
          <cell r="Z45">
            <v>0.055</v>
          </cell>
          <cell r="AA45">
            <v>0.18</v>
          </cell>
          <cell r="AB45">
            <v>-0.5</v>
          </cell>
        </row>
        <row r="45">
          <cell r="AD45">
            <v>0</v>
          </cell>
          <cell r="AE45">
            <v>0.03</v>
          </cell>
        </row>
        <row r="45">
          <cell r="AG45">
            <v>0.0025</v>
          </cell>
          <cell r="AH45">
            <v>0</v>
          </cell>
          <cell r="AI45">
            <v>0.0025</v>
          </cell>
          <cell r="AJ45">
            <v>0.0325</v>
          </cell>
          <cell r="AK45">
            <v>0.0125</v>
          </cell>
          <cell r="AL45">
            <v>-0.0025</v>
          </cell>
          <cell r="AM45">
            <v>0.155</v>
          </cell>
          <cell r="AN45">
            <v>0</v>
          </cell>
          <cell r="AO45">
            <v>0.04</v>
          </cell>
        </row>
        <row r="45">
          <cell r="BB45">
            <v>4.077</v>
          </cell>
        </row>
        <row r="46">
          <cell r="D46">
            <v>0.175</v>
          </cell>
          <cell r="E46">
            <v>0.175</v>
          </cell>
          <cell r="F46">
            <v>0.175</v>
          </cell>
          <cell r="G46">
            <v>0.14</v>
          </cell>
          <cell r="H46">
            <v>0.175</v>
          </cell>
          <cell r="I46">
            <v>0.175</v>
          </cell>
          <cell r="J46">
            <v>0.175</v>
          </cell>
          <cell r="K46">
            <v>0.175</v>
          </cell>
          <cell r="L46">
            <v>0.2</v>
          </cell>
          <cell r="M46">
            <v>0.2</v>
          </cell>
          <cell r="N46">
            <v>0.2</v>
          </cell>
          <cell r="O46">
            <v>0.22</v>
          </cell>
          <cell r="P46">
            <v>0.17</v>
          </cell>
          <cell r="Q46">
            <v>0.17</v>
          </cell>
          <cell r="R46">
            <v>0.17</v>
          </cell>
          <cell r="S46">
            <v>0.17</v>
          </cell>
        </row>
        <row r="46">
          <cell r="U46">
            <v>-0.025</v>
          </cell>
          <cell r="V46">
            <v>0.03</v>
          </cell>
          <cell r="W46">
            <v>0.175</v>
          </cell>
        </row>
        <row r="46">
          <cell r="Y46">
            <v>0.165</v>
          </cell>
          <cell r="Z46">
            <v>0.07</v>
          </cell>
          <cell r="AA46">
            <v>0.195</v>
          </cell>
          <cell r="AB46">
            <v>-0.5</v>
          </cell>
        </row>
        <row r="46">
          <cell r="AD46">
            <v>0</v>
          </cell>
          <cell r="AE46">
            <v>0.03</v>
          </cell>
        </row>
        <row r="46">
          <cell r="AG46">
            <v>0.0025</v>
          </cell>
          <cell r="AH46">
            <v>0</v>
          </cell>
          <cell r="AI46">
            <v>0.0025</v>
          </cell>
          <cell r="AJ46">
            <v>0.0325</v>
          </cell>
          <cell r="AK46">
            <v>0.0125</v>
          </cell>
          <cell r="AL46">
            <v>-0.0025</v>
          </cell>
          <cell r="AM46">
            <v>0.155</v>
          </cell>
          <cell r="AN46">
            <v>0</v>
          </cell>
          <cell r="AO46">
            <v>0.04</v>
          </cell>
        </row>
        <row r="46">
          <cell r="BB46">
            <v>4.072</v>
          </cell>
        </row>
        <row r="47">
          <cell r="D47">
            <v>0.27</v>
          </cell>
          <cell r="E47">
            <v>0.27</v>
          </cell>
          <cell r="F47">
            <v>0.27</v>
          </cell>
          <cell r="G47">
            <v>0.235</v>
          </cell>
          <cell r="H47">
            <v>0.27</v>
          </cell>
          <cell r="I47">
            <v>0.43</v>
          </cell>
          <cell r="J47">
            <v>0.43</v>
          </cell>
          <cell r="K47">
            <v>0.43</v>
          </cell>
          <cell r="L47">
            <v>0.42</v>
          </cell>
          <cell r="M47">
            <v>0.42</v>
          </cell>
          <cell r="N47">
            <v>0.42</v>
          </cell>
          <cell r="O47">
            <v>0.45</v>
          </cell>
          <cell r="P47">
            <v>0.43</v>
          </cell>
          <cell r="Q47">
            <v>0.43</v>
          </cell>
          <cell r="R47">
            <v>0.43</v>
          </cell>
          <cell r="S47">
            <v>0.45</v>
          </cell>
        </row>
        <row r="47">
          <cell r="U47">
            <v>0.11</v>
          </cell>
          <cell r="V47">
            <v>0.165</v>
          </cell>
          <cell r="W47">
            <v>0.252832</v>
          </cell>
        </row>
        <row r="47">
          <cell r="Y47">
            <v>0.2025</v>
          </cell>
          <cell r="Z47">
            <v>0.1075</v>
          </cell>
          <cell r="AA47">
            <v>0.2475</v>
          </cell>
          <cell r="AB47">
            <v>-0.43</v>
          </cell>
        </row>
        <row r="47">
          <cell r="AD47">
            <v>0.01</v>
          </cell>
          <cell r="AE47">
            <v>0.045</v>
          </cell>
        </row>
        <row r="47">
          <cell r="AG47">
            <v>0.015</v>
          </cell>
          <cell r="AH47">
            <v>0.01</v>
          </cell>
          <cell r="AI47">
            <v>0.015</v>
          </cell>
          <cell r="AJ47">
            <v>0.045</v>
          </cell>
          <cell r="AK47">
            <v>0.025</v>
          </cell>
          <cell r="AL47">
            <v>0.01</v>
          </cell>
          <cell r="AM47">
            <v>0.155</v>
          </cell>
          <cell r="AN47">
            <v>0.005</v>
          </cell>
          <cell r="AO47">
            <v>0.055</v>
          </cell>
        </row>
        <row r="47">
          <cell r="BB47">
            <v>4.311</v>
          </cell>
        </row>
        <row r="48">
          <cell r="D48">
            <v>0.21</v>
          </cell>
          <cell r="E48">
            <v>0.21</v>
          </cell>
          <cell r="F48">
            <v>0.21</v>
          </cell>
          <cell r="G48">
            <v>0.175</v>
          </cell>
          <cell r="H48">
            <v>0.21</v>
          </cell>
          <cell r="I48">
            <v>0.37</v>
          </cell>
          <cell r="J48">
            <v>0.37</v>
          </cell>
          <cell r="K48">
            <v>0.37</v>
          </cell>
          <cell r="L48">
            <v>0.36</v>
          </cell>
          <cell r="M48">
            <v>0.36</v>
          </cell>
          <cell r="N48">
            <v>0.36</v>
          </cell>
          <cell r="O48">
            <v>0.39</v>
          </cell>
          <cell r="P48">
            <v>0.37</v>
          </cell>
          <cell r="Q48">
            <v>0.37</v>
          </cell>
          <cell r="R48">
            <v>0.37</v>
          </cell>
          <cell r="S48">
            <v>0.39</v>
          </cell>
        </row>
        <row r="48">
          <cell r="U48">
            <v>0.05</v>
          </cell>
          <cell r="V48">
            <v>0.105</v>
          </cell>
          <cell r="W48">
            <v>0.194688</v>
          </cell>
        </row>
        <row r="48">
          <cell r="Y48">
            <v>0.2425</v>
          </cell>
          <cell r="Z48">
            <v>0.1475</v>
          </cell>
          <cell r="AA48">
            <v>0.2875</v>
          </cell>
          <cell r="AB48">
            <v>-0.43</v>
          </cell>
        </row>
        <row r="48">
          <cell r="AD48">
            <v>0.01</v>
          </cell>
          <cell r="AE48">
            <v>0.045</v>
          </cell>
        </row>
        <row r="48">
          <cell r="AG48">
            <v>0.0175</v>
          </cell>
          <cell r="AH48">
            <v>0.01</v>
          </cell>
          <cell r="AI48">
            <v>0.0175</v>
          </cell>
          <cell r="AJ48">
            <v>0.0475</v>
          </cell>
          <cell r="AK48">
            <v>0.0275</v>
          </cell>
          <cell r="AL48">
            <v>0.0125</v>
          </cell>
          <cell r="AM48">
            <v>0.155</v>
          </cell>
          <cell r="AN48">
            <v>0.005</v>
          </cell>
          <cell r="AO48">
            <v>0.055</v>
          </cell>
        </row>
        <row r="48">
          <cell r="BB48">
            <v>4.369</v>
          </cell>
        </row>
        <row r="49">
          <cell r="D49">
            <v>0.27</v>
          </cell>
          <cell r="E49">
            <v>0.27</v>
          </cell>
          <cell r="F49">
            <v>0.27</v>
          </cell>
          <cell r="G49">
            <v>0.235</v>
          </cell>
          <cell r="H49">
            <v>0.27</v>
          </cell>
          <cell r="I49">
            <v>0.43</v>
          </cell>
          <cell r="J49">
            <v>0.43</v>
          </cell>
          <cell r="K49">
            <v>0.43</v>
          </cell>
          <cell r="L49">
            <v>0.42</v>
          </cell>
          <cell r="M49">
            <v>0.42</v>
          </cell>
          <cell r="N49">
            <v>0.42</v>
          </cell>
          <cell r="O49">
            <v>0.45</v>
          </cell>
          <cell r="P49">
            <v>0.43</v>
          </cell>
          <cell r="Q49">
            <v>0.43</v>
          </cell>
          <cell r="R49">
            <v>0.43</v>
          </cell>
          <cell r="S49">
            <v>0.45</v>
          </cell>
        </row>
        <row r="49">
          <cell r="U49">
            <v>0.11</v>
          </cell>
          <cell r="V49">
            <v>0.165</v>
          </cell>
          <cell r="W49">
            <v>0.257728</v>
          </cell>
        </row>
        <row r="49">
          <cell r="Y49">
            <v>0.2775</v>
          </cell>
          <cell r="Z49">
            <v>0.1825</v>
          </cell>
          <cell r="AA49">
            <v>0.3225</v>
          </cell>
          <cell r="AB49">
            <v>-0.43</v>
          </cell>
        </row>
        <row r="49">
          <cell r="AD49">
            <v>0.01</v>
          </cell>
          <cell r="AE49">
            <v>0.045</v>
          </cell>
        </row>
        <row r="49">
          <cell r="AG49">
            <v>0.02</v>
          </cell>
          <cell r="AH49">
            <v>0.01</v>
          </cell>
          <cell r="AI49">
            <v>0.02</v>
          </cell>
          <cell r="AJ49">
            <v>0.05</v>
          </cell>
          <cell r="AK49">
            <v>0.03</v>
          </cell>
          <cell r="AL49">
            <v>0.015</v>
          </cell>
          <cell r="AM49">
            <v>0.155</v>
          </cell>
          <cell r="AN49">
            <v>0.005</v>
          </cell>
          <cell r="AO49">
            <v>0.055</v>
          </cell>
        </row>
        <row r="49">
          <cell r="BB49">
            <v>4.464</v>
          </cell>
        </row>
        <row r="50">
          <cell r="D50">
            <v>0.325</v>
          </cell>
          <cell r="E50">
            <v>0.325</v>
          </cell>
          <cell r="F50">
            <v>0.325</v>
          </cell>
          <cell r="G50">
            <v>0.29</v>
          </cell>
          <cell r="H50">
            <v>0.325</v>
          </cell>
          <cell r="I50">
            <v>0.485</v>
          </cell>
          <cell r="J50">
            <v>0.485</v>
          </cell>
          <cell r="K50">
            <v>0.485</v>
          </cell>
          <cell r="L50">
            <v>0.475</v>
          </cell>
          <cell r="M50">
            <v>0.475</v>
          </cell>
          <cell r="N50">
            <v>0.475</v>
          </cell>
          <cell r="O50">
            <v>0.505</v>
          </cell>
          <cell r="P50">
            <v>0.485</v>
          </cell>
          <cell r="Q50">
            <v>0.485</v>
          </cell>
          <cell r="R50">
            <v>0.485</v>
          </cell>
          <cell r="S50">
            <v>0.505</v>
          </cell>
        </row>
        <row r="50">
          <cell r="U50">
            <v>0.165</v>
          </cell>
          <cell r="V50">
            <v>0.22</v>
          </cell>
          <cell r="W50">
            <v>0.309368</v>
          </cell>
        </row>
        <row r="50">
          <cell r="Y50">
            <v>0.2525</v>
          </cell>
          <cell r="Z50">
            <v>0.1575</v>
          </cell>
          <cell r="AA50">
            <v>0.2975</v>
          </cell>
          <cell r="AB50">
            <v>-0.43</v>
          </cell>
        </row>
        <row r="50">
          <cell r="AD50">
            <v>0.01</v>
          </cell>
          <cell r="AE50">
            <v>0.045</v>
          </cell>
        </row>
        <row r="50">
          <cell r="AG50">
            <v>0.0225</v>
          </cell>
          <cell r="AH50">
            <v>0.01</v>
          </cell>
          <cell r="AI50">
            <v>0.0225</v>
          </cell>
          <cell r="AJ50">
            <v>0.0525</v>
          </cell>
          <cell r="AK50">
            <v>0.0325</v>
          </cell>
          <cell r="AL50">
            <v>0.0175</v>
          </cell>
          <cell r="AM50">
            <v>0.155</v>
          </cell>
          <cell r="AN50">
            <v>0.005</v>
          </cell>
          <cell r="AO50">
            <v>0.055</v>
          </cell>
        </row>
        <row r="50">
          <cell r="BB50">
            <v>4.359</v>
          </cell>
        </row>
        <row r="51">
          <cell r="D51">
            <v>0.325</v>
          </cell>
          <cell r="E51">
            <v>0.325</v>
          </cell>
          <cell r="F51">
            <v>0.325</v>
          </cell>
          <cell r="G51">
            <v>0.29</v>
          </cell>
          <cell r="H51">
            <v>0.325</v>
          </cell>
          <cell r="I51">
            <v>0.485</v>
          </cell>
          <cell r="J51">
            <v>0.485</v>
          </cell>
          <cell r="K51">
            <v>0.485</v>
          </cell>
          <cell r="L51">
            <v>0.475</v>
          </cell>
          <cell r="M51">
            <v>0.475</v>
          </cell>
          <cell r="N51">
            <v>0.475</v>
          </cell>
          <cell r="O51">
            <v>0.505</v>
          </cell>
          <cell r="P51">
            <v>0.485</v>
          </cell>
          <cell r="Q51">
            <v>0.485</v>
          </cell>
          <cell r="R51">
            <v>0.485</v>
          </cell>
          <cell r="S51">
            <v>0.505</v>
          </cell>
        </row>
        <row r="51">
          <cell r="U51">
            <v>0.165</v>
          </cell>
          <cell r="V51">
            <v>0.22</v>
          </cell>
          <cell r="W51">
            <v>0.304728</v>
          </cell>
        </row>
        <row r="51">
          <cell r="Y51">
            <v>0.25</v>
          </cell>
          <cell r="Z51">
            <v>0.155</v>
          </cell>
          <cell r="AA51">
            <v>0.295</v>
          </cell>
          <cell r="AB51">
            <v>-0.43</v>
          </cell>
        </row>
        <row r="51">
          <cell r="AD51">
            <v>0.01</v>
          </cell>
          <cell r="AE51">
            <v>0.045</v>
          </cell>
        </row>
        <row r="51">
          <cell r="AG51">
            <v>0.025</v>
          </cell>
          <cell r="AH51">
            <v>0.01</v>
          </cell>
          <cell r="AI51">
            <v>0.025</v>
          </cell>
          <cell r="AJ51">
            <v>0.055</v>
          </cell>
          <cell r="AK51">
            <v>0.035</v>
          </cell>
          <cell r="AL51">
            <v>0.02</v>
          </cell>
          <cell r="AM51">
            <v>0.155</v>
          </cell>
          <cell r="AN51">
            <v>0.005</v>
          </cell>
          <cell r="AO51">
            <v>0.055</v>
          </cell>
        </row>
        <row r="51">
          <cell r="BB51">
            <v>4.214</v>
          </cell>
        </row>
        <row r="52">
          <cell r="D52">
            <v>0.175</v>
          </cell>
          <cell r="E52">
            <v>0.175</v>
          </cell>
          <cell r="F52">
            <v>0.175</v>
          </cell>
          <cell r="G52">
            <v>0.14</v>
          </cell>
          <cell r="H52">
            <v>0.175</v>
          </cell>
          <cell r="I52">
            <v>0.175</v>
          </cell>
          <cell r="J52">
            <v>0.175</v>
          </cell>
          <cell r="K52">
            <v>0.175</v>
          </cell>
          <cell r="L52">
            <v>0.2</v>
          </cell>
          <cell r="M52">
            <v>0.2</v>
          </cell>
          <cell r="N52">
            <v>0.2</v>
          </cell>
          <cell r="O52">
            <v>0.22</v>
          </cell>
          <cell r="P52">
            <v>0.17</v>
          </cell>
          <cell r="Q52">
            <v>0.17</v>
          </cell>
          <cell r="R52">
            <v>0.17</v>
          </cell>
          <cell r="S52">
            <v>0.17</v>
          </cell>
        </row>
        <row r="52">
          <cell r="U52">
            <v>-0.025</v>
          </cell>
          <cell r="V52">
            <v>0.03</v>
          </cell>
          <cell r="W52">
            <v>0.175</v>
          </cell>
        </row>
        <row r="52">
          <cell r="Y52">
            <v>0.1675</v>
          </cell>
          <cell r="Z52">
            <v>0.0725</v>
          </cell>
          <cell r="AA52">
            <v>0.1975</v>
          </cell>
          <cell r="AB52">
            <v>-0.51</v>
          </cell>
        </row>
        <row r="52">
          <cell r="AD52">
            <v>0.0025</v>
          </cell>
          <cell r="AE52">
            <v>0.03</v>
          </cell>
        </row>
        <row r="52">
          <cell r="AG52">
            <v>-0.0025</v>
          </cell>
          <cell r="AH52">
            <v>0.0025</v>
          </cell>
          <cell r="AI52">
            <v>-0.0025</v>
          </cell>
          <cell r="AJ52">
            <v>0.0275</v>
          </cell>
          <cell r="AK52">
            <v>0.0075</v>
          </cell>
          <cell r="AL52">
            <v>-0.0075</v>
          </cell>
          <cell r="AM52">
            <v>0.155</v>
          </cell>
          <cell r="AN52">
            <v>0</v>
          </cell>
          <cell r="AO52">
            <v>0.04</v>
          </cell>
        </row>
        <row r="52">
          <cell r="BB52">
            <v>3.924</v>
          </cell>
        </row>
        <row r="53">
          <cell r="D53">
            <v>0.175</v>
          </cell>
          <cell r="E53">
            <v>0.175</v>
          </cell>
          <cell r="F53">
            <v>0.175</v>
          </cell>
          <cell r="G53">
            <v>0.14</v>
          </cell>
          <cell r="H53">
            <v>0.175</v>
          </cell>
          <cell r="I53">
            <v>0.175</v>
          </cell>
          <cell r="J53">
            <v>0.175</v>
          </cell>
          <cell r="K53">
            <v>0.175</v>
          </cell>
          <cell r="L53">
            <v>0.2</v>
          </cell>
          <cell r="M53">
            <v>0.2</v>
          </cell>
          <cell r="N53">
            <v>0.2</v>
          </cell>
          <cell r="O53">
            <v>0.22</v>
          </cell>
          <cell r="P53">
            <v>0.17</v>
          </cell>
          <cell r="Q53">
            <v>0.17</v>
          </cell>
          <cell r="R53">
            <v>0.17</v>
          </cell>
          <cell r="S53">
            <v>0.17</v>
          </cell>
        </row>
        <row r="53">
          <cell r="U53">
            <v>-0.025</v>
          </cell>
          <cell r="V53">
            <v>0.03</v>
          </cell>
          <cell r="W53">
            <v>0.175</v>
          </cell>
        </row>
        <row r="53">
          <cell r="Y53">
            <v>0.1575</v>
          </cell>
          <cell r="Z53">
            <v>0.0625</v>
          </cell>
          <cell r="AA53">
            <v>0.1875</v>
          </cell>
          <cell r="AB53">
            <v>-0.51</v>
          </cell>
        </row>
        <row r="53">
          <cell r="AD53">
            <v>0.0025</v>
          </cell>
          <cell r="AE53">
            <v>0.03</v>
          </cell>
        </row>
        <row r="53">
          <cell r="AG53">
            <v>-0.0025</v>
          </cell>
          <cell r="AH53">
            <v>0.0025</v>
          </cell>
          <cell r="AI53">
            <v>-0.0025</v>
          </cell>
          <cell r="AJ53">
            <v>0.0275</v>
          </cell>
          <cell r="AK53">
            <v>0.0075</v>
          </cell>
          <cell r="AL53">
            <v>-0.0075</v>
          </cell>
          <cell r="AM53">
            <v>0.155</v>
          </cell>
          <cell r="AN53">
            <v>0</v>
          </cell>
          <cell r="AO53">
            <v>0.04</v>
          </cell>
        </row>
        <row r="53">
          <cell r="BB53">
            <v>3.908</v>
          </cell>
        </row>
        <row r="54">
          <cell r="D54">
            <v>0.175</v>
          </cell>
          <cell r="E54">
            <v>0.175</v>
          </cell>
          <cell r="F54">
            <v>0.175</v>
          </cell>
          <cell r="G54">
            <v>0.14</v>
          </cell>
          <cell r="H54">
            <v>0.175</v>
          </cell>
          <cell r="I54">
            <v>0.175</v>
          </cell>
          <cell r="J54">
            <v>0.175</v>
          </cell>
          <cell r="K54">
            <v>0.175</v>
          </cell>
          <cell r="L54">
            <v>0.2</v>
          </cell>
          <cell r="M54">
            <v>0.2</v>
          </cell>
          <cell r="N54">
            <v>0.2</v>
          </cell>
          <cell r="O54">
            <v>0.22</v>
          </cell>
          <cell r="P54">
            <v>0.17</v>
          </cell>
          <cell r="Q54">
            <v>0.17</v>
          </cell>
          <cell r="R54">
            <v>0.17</v>
          </cell>
          <cell r="S54">
            <v>0.17</v>
          </cell>
        </row>
        <row r="54">
          <cell r="U54">
            <v>-0.025</v>
          </cell>
          <cell r="V54">
            <v>0.03</v>
          </cell>
          <cell r="W54">
            <v>0.175</v>
          </cell>
        </row>
        <row r="54">
          <cell r="Y54">
            <v>0.1525</v>
          </cell>
          <cell r="Z54">
            <v>0.0575</v>
          </cell>
          <cell r="AA54">
            <v>0.1825</v>
          </cell>
          <cell r="AB54">
            <v>-0.51</v>
          </cell>
        </row>
        <row r="54">
          <cell r="AD54">
            <v>0.0025</v>
          </cell>
          <cell r="AE54">
            <v>0.03</v>
          </cell>
        </row>
        <row r="54">
          <cell r="AG54">
            <v>-0.0025</v>
          </cell>
          <cell r="AH54">
            <v>0.0025</v>
          </cell>
          <cell r="AI54">
            <v>-0.0025</v>
          </cell>
          <cell r="AJ54">
            <v>0.0275</v>
          </cell>
          <cell r="AK54">
            <v>0.0075</v>
          </cell>
          <cell r="AL54">
            <v>-0.0075</v>
          </cell>
          <cell r="AM54">
            <v>0.155</v>
          </cell>
          <cell r="AN54">
            <v>0</v>
          </cell>
          <cell r="AO54">
            <v>0.04</v>
          </cell>
        </row>
        <row r="54">
          <cell r="BB54">
            <v>3.937</v>
          </cell>
        </row>
        <row r="55">
          <cell r="D55">
            <v>0.175</v>
          </cell>
          <cell r="E55">
            <v>0.175</v>
          </cell>
          <cell r="F55">
            <v>0.175</v>
          </cell>
          <cell r="G55">
            <v>0.14</v>
          </cell>
          <cell r="H55">
            <v>0.175</v>
          </cell>
          <cell r="I55">
            <v>0.175</v>
          </cell>
          <cell r="J55">
            <v>0.175</v>
          </cell>
          <cell r="K55">
            <v>0.175</v>
          </cell>
          <cell r="L55">
            <v>0.2</v>
          </cell>
          <cell r="M55">
            <v>0.2</v>
          </cell>
          <cell r="N55">
            <v>0.2</v>
          </cell>
          <cell r="O55">
            <v>0.22</v>
          </cell>
          <cell r="P55">
            <v>0.17</v>
          </cell>
          <cell r="Q55">
            <v>0.17</v>
          </cell>
          <cell r="R55">
            <v>0.17</v>
          </cell>
          <cell r="S55">
            <v>0.17</v>
          </cell>
        </row>
        <row r="55">
          <cell r="U55">
            <v>-0.025</v>
          </cell>
          <cell r="V55">
            <v>0.03</v>
          </cell>
          <cell r="W55">
            <v>0.175</v>
          </cell>
        </row>
        <row r="55">
          <cell r="Y55">
            <v>0.1425</v>
          </cell>
          <cell r="Z55">
            <v>0.0475</v>
          </cell>
          <cell r="AA55">
            <v>0.1725</v>
          </cell>
          <cell r="AB55">
            <v>-0.51</v>
          </cell>
        </row>
        <row r="55">
          <cell r="AD55">
            <v>0</v>
          </cell>
          <cell r="AE55">
            <v>0.03</v>
          </cell>
        </row>
        <row r="55">
          <cell r="AG55">
            <v>0</v>
          </cell>
          <cell r="AH55">
            <v>0</v>
          </cell>
          <cell r="AI55">
            <v>0</v>
          </cell>
          <cell r="AJ55">
            <v>0.03</v>
          </cell>
          <cell r="AK55">
            <v>0.01</v>
          </cell>
          <cell r="AL55">
            <v>-0.005</v>
          </cell>
          <cell r="AM55">
            <v>0.155</v>
          </cell>
          <cell r="AN55">
            <v>0</v>
          </cell>
          <cell r="AO55">
            <v>0.04</v>
          </cell>
        </row>
        <row r="55">
          <cell r="BB55">
            <v>3.965</v>
          </cell>
        </row>
        <row r="56">
          <cell r="D56">
            <v>0.175</v>
          </cell>
          <cell r="E56">
            <v>0.175</v>
          </cell>
          <cell r="F56">
            <v>0.175</v>
          </cell>
          <cell r="G56">
            <v>0.14</v>
          </cell>
          <cell r="H56">
            <v>0.175</v>
          </cell>
          <cell r="I56">
            <v>0.175</v>
          </cell>
          <cell r="J56">
            <v>0.175</v>
          </cell>
          <cell r="K56">
            <v>0.175</v>
          </cell>
          <cell r="L56">
            <v>0.2</v>
          </cell>
          <cell r="M56">
            <v>0.2</v>
          </cell>
          <cell r="N56">
            <v>0.2</v>
          </cell>
          <cell r="O56">
            <v>0.22</v>
          </cell>
          <cell r="P56">
            <v>0.17</v>
          </cell>
          <cell r="Q56">
            <v>0.17</v>
          </cell>
          <cell r="R56">
            <v>0.17</v>
          </cell>
          <cell r="S56">
            <v>0.17</v>
          </cell>
        </row>
        <row r="56">
          <cell r="U56">
            <v>-0.025</v>
          </cell>
          <cell r="V56">
            <v>0.03</v>
          </cell>
          <cell r="W56">
            <v>0.175</v>
          </cell>
        </row>
        <row r="56">
          <cell r="Y56">
            <v>0.14</v>
          </cell>
          <cell r="Z56">
            <v>0.045</v>
          </cell>
          <cell r="AA56">
            <v>0.17</v>
          </cell>
          <cell r="AB56">
            <v>-0.51</v>
          </cell>
        </row>
        <row r="56">
          <cell r="AD56">
            <v>0</v>
          </cell>
          <cell r="AE56">
            <v>0.03</v>
          </cell>
        </row>
        <row r="56">
          <cell r="AG56">
            <v>0.0025</v>
          </cell>
          <cell r="AH56">
            <v>0</v>
          </cell>
          <cell r="AI56">
            <v>0.0025</v>
          </cell>
          <cell r="AJ56">
            <v>0.0325</v>
          </cell>
          <cell r="AK56">
            <v>0.0125</v>
          </cell>
          <cell r="AL56">
            <v>-0.0025</v>
          </cell>
          <cell r="AM56">
            <v>0.155</v>
          </cell>
          <cell r="AN56">
            <v>0</v>
          </cell>
          <cell r="AO56">
            <v>0.04</v>
          </cell>
        </row>
        <row r="56">
          <cell r="BB56">
            <v>3.987</v>
          </cell>
        </row>
        <row r="57">
          <cell r="D57">
            <v>0.175</v>
          </cell>
          <cell r="E57">
            <v>0.175</v>
          </cell>
          <cell r="F57">
            <v>0.175</v>
          </cell>
          <cell r="G57">
            <v>0.14</v>
          </cell>
          <cell r="H57">
            <v>0.175</v>
          </cell>
          <cell r="I57">
            <v>0.175</v>
          </cell>
          <cell r="J57">
            <v>0.175</v>
          </cell>
          <cell r="K57">
            <v>0.175</v>
          </cell>
          <cell r="L57">
            <v>0.2</v>
          </cell>
          <cell r="M57">
            <v>0.2</v>
          </cell>
          <cell r="N57">
            <v>0.2</v>
          </cell>
          <cell r="O57">
            <v>0.22</v>
          </cell>
          <cell r="P57">
            <v>0.17</v>
          </cell>
          <cell r="Q57">
            <v>0.17</v>
          </cell>
          <cell r="R57">
            <v>0.17</v>
          </cell>
          <cell r="S57">
            <v>0.17</v>
          </cell>
        </row>
        <row r="57">
          <cell r="U57">
            <v>-0.025</v>
          </cell>
          <cell r="V57">
            <v>0.03</v>
          </cell>
          <cell r="W57">
            <v>0.175</v>
          </cell>
        </row>
        <row r="57">
          <cell r="Y57">
            <v>0.1375</v>
          </cell>
          <cell r="Z57">
            <v>0.0425</v>
          </cell>
          <cell r="AA57">
            <v>0.1675</v>
          </cell>
          <cell r="AB57">
            <v>-0.51</v>
          </cell>
        </row>
        <row r="57">
          <cell r="AD57">
            <v>0</v>
          </cell>
          <cell r="AE57">
            <v>0.03</v>
          </cell>
        </row>
        <row r="57">
          <cell r="AG57">
            <v>0.0025</v>
          </cell>
          <cell r="AH57">
            <v>0</v>
          </cell>
          <cell r="AI57">
            <v>0.0025</v>
          </cell>
          <cell r="AJ57">
            <v>0.0325</v>
          </cell>
          <cell r="AK57">
            <v>0.0125</v>
          </cell>
          <cell r="AL57">
            <v>-0.0025</v>
          </cell>
          <cell r="AM57">
            <v>0.155</v>
          </cell>
          <cell r="AN57">
            <v>0</v>
          </cell>
          <cell r="AO57">
            <v>0.04</v>
          </cell>
        </row>
        <row r="57">
          <cell r="BB57">
            <v>4.007</v>
          </cell>
        </row>
        <row r="58">
          <cell r="D58">
            <v>0.175</v>
          </cell>
          <cell r="E58">
            <v>0.175</v>
          </cell>
          <cell r="F58">
            <v>0.175</v>
          </cell>
          <cell r="G58">
            <v>0.14</v>
          </cell>
          <cell r="H58">
            <v>0.175</v>
          </cell>
          <cell r="I58">
            <v>0.175</v>
          </cell>
          <cell r="J58">
            <v>0.175</v>
          </cell>
          <cell r="K58">
            <v>0.175</v>
          </cell>
          <cell r="L58">
            <v>0.2</v>
          </cell>
          <cell r="M58">
            <v>0.2</v>
          </cell>
          <cell r="N58">
            <v>0.2</v>
          </cell>
          <cell r="O58">
            <v>0.22</v>
          </cell>
          <cell r="P58">
            <v>0.17</v>
          </cell>
          <cell r="Q58">
            <v>0.17</v>
          </cell>
          <cell r="R58">
            <v>0.17</v>
          </cell>
          <cell r="S58">
            <v>0.17</v>
          </cell>
        </row>
        <row r="58">
          <cell r="U58">
            <v>-0.025</v>
          </cell>
          <cell r="V58">
            <v>0.03</v>
          </cell>
          <cell r="W58">
            <v>0.175</v>
          </cell>
        </row>
        <row r="58">
          <cell r="Y58">
            <v>0.1525</v>
          </cell>
          <cell r="Z58">
            <v>0.0575</v>
          </cell>
          <cell r="AA58">
            <v>0.1825</v>
          </cell>
          <cell r="AB58">
            <v>-0.51</v>
          </cell>
        </row>
        <row r="58">
          <cell r="AD58">
            <v>0</v>
          </cell>
          <cell r="AE58">
            <v>0.03</v>
          </cell>
        </row>
        <row r="58">
          <cell r="AG58">
            <v>0.0025</v>
          </cell>
          <cell r="AH58">
            <v>0</v>
          </cell>
          <cell r="AI58">
            <v>0.0025</v>
          </cell>
          <cell r="AJ58">
            <v>0.0325</v>
          </cell>
          <cell r="AK58">
            <v>0.0125</v>
          </cell>
          <cell r="AL58">
            <v>-0.0025</v>
          </cell>
          <cell r="AM58">
            <v>0.155</v>
          </cell>
          <cell r="AN58">
            <v>0</v>
          </cell>
          <cell r="AO58">
            <v>0.04</v>
          </cell>
        </row>
        <row r="58">
          <cell r="BB58">
            <v>4.022</v>
          </cell>
        </row>
        <row r="59">
          <cell r="D59">
            <v>0.27</v>
          </cell>
          <cell r="E59">
            <v>0.27</v>
          </cell>
          <cell r="F59">
            <v>0.27</v>
          </cell>
          <cell r="G59">
            <v>0.235</v>
          </cell>
          <cell r="H59">
            <v>0.27</v>
          </cell>
          <cell r="I59">
            <v>0.425</v>
          </cell>
          <cell r="J59">
            <v>0.425</v>
          </cell>
          <cell r="K59">
            <v>0.425</v>
          </cell>
          <cell r="L59">
            <v>0.415</v>
          </cell>
          <cell r="M59">
            <v>0.415</v>
          </cell>
          <cell r="N59">
            <v>0.415</v>
          </cell>
          <cell r="O59">
            <v>0.445</v>
          </cell>
          <cell r="P59">
            <v>0.425</v>
          </cell>
          <cell r="Q59">
            <v>0.425</v>
          </cell>
          <cell r="R59">
            <v>0.425</v>
          </cell>
          <cell r="S59">
            <v>0.445</v>
          </cell>
        </row>
        <row r="59">
          <cell r="U59">
            <v>0.11</v>
          </cell>
          <cell r="V59">
            <v>0.165</v>
          </cell>
          <cell r="W59">
            <v>0.251232</v>
          </cell>
        </row>
        <row r="59">
          <cell r="Y59">
            <v>0.2025</v>
          </cell>
          <cell r="Z59">
            <v>0.1075</v>
          </cell>
          <cell r="AA59">
            <v>0.2475</v>
          </cell>
          <cell r="AB59">
            <v>-0.475</v>
          </cell>
        </row>
        <row r="59">
          <cell r="AD59">
            <v>0.01</v>
          </cell>
          <cell r="AE59">
            <v>0.045</v>
          </cell>
        </row>
        <row r="59">
          <cell r="AG59">
            <v>0.015</v>
          </cell>
          <cell r="AH59">
            <v>0.01</v>
          </cell>
          <cell r="AI59">
            <v>0.015</v>
          </cell>
          <cell r="AJ59">
            <v>0.045</v>
          </cell>
          <cell r="AK59">
            <v>0.025</v>
          </cell>
          <cell r="AL59">
            <v>0.01</v>
          </cell>
          <cell r="AM59">
            <v>0.155</v>
          </cell>
          <cell r="AN59">
            <v>0.005</v>
          </cell>
          <cell r="AO59">
            <v>0.055</v>
          </cell>
        </row>
        <row r="59">
          <cell r="BB59">
            <v>4.261</v>
          </cell>
        </row>
        <row r="60">
          <cell r="D60">
            <v>0.21</v>
          </cell>
          <cell r="E60">
            <v>0.21</v>
          </cell>
          <cell r="F60">
            <v>0.21</v>
          </cell>
          <cell r="G60">
            <v>0.175</v>
          </cell>
          <cell r="H60">
            <v>0.21</v>
          </cell>
          <cell r="I60">
            <v>0.365</v>
          </cell>
          <cell r="J60">
            <v>0.365</v>
          </cell>
          <cell r="K60">
            <v>0.365</v>
          </cell>
          <cell r="L60">
            <v>0.355</v>
          </cell>
          <cell r="M60">
            <v>0.355</v>
          </cell>
          <cell r="N60">
            <v>0.355</v>
          </cell>
          <cell r="O60">
            <v>0.385</v>
          </cell>
          <cell r="P60">
            <v>0.365</v>
          </cell>
          <cell r="Q60">
            <v>0.365</v>
          </cell>
          <cell r="R60">
            <v>0.365</v>
          </cell>
          <cell r="S60">
            <v>0.385</v>
          </cell>
        </row>
        <row r="60">
          <cell r="U60">
            <v>0.05</v>
          </cell>
          <cell r="V60">
            <v>0.105</v>
          </cell>
          <cell r="W60">
            <v>0.193088</v>
          </cell>
        </row>
        <row r="60">
          <cell r="Y60">
            <v>0.2425</v>
          </cell>
          <cell r="Z60">
            <v>0.1475</v>
          </cell>
          <cell r="AA60">
            <v>0.2875</v>
          </cell>
          <cell r="AB60">
            <v>-0.475</v>
          </cell>
        </row>
        <row r="60">
          <cell r="AD60">
            <v>0.01</v>
          </cell>
          <cell r="AE60">
            <v>0.045</v>
          </cell>
        </row>
        <row r="60">
          <cell r="AG60">
            <v>0.0175</v>
          </cell>
          <cell r="AH60">
            <v>0.01</v>
          </cell>
          <cell r="AI60">
            <v>0.0175</v>
          </cell>
          <cell r="AJ60">
            <v>0.0475</v>
          </cell>
          <cell r="AK60">
            <v>0.0275</v>
          </cell>
          <cell r="AL60">
            <v>0.0125</v>
          </cell>
          <cell r="AM60">
            <v>0.155</v>
          </cell>
          <cell r="AN60">
            <v>0.005</v>
          </cell>
          <cell r="AO60">
            <v>0.055</v>
          </cell>
        </row>
        <row r="60">
          <cell r="BB60">
            <v>4.319</v>
          </cell>
        </row>
        <row r="61">
          <cell r="D61">
            <v>0.27</v>
          </cell>
          <cell r="E61">
            <v>0.27</v>
          </cell>
          <cell r="F61">
            <v>0.27</v>
          </cell>
          <cell r="G61">
            <v>0.235</v>
          </cell>
          <cell r="H61">
            <v>0.27</v>
          </cell>
          <cell r="I61">
            <v>0.425</v>
          </cell>
          <cell r="J61">
            <v>0.425</v>
          </cell>
          <cell r="K61">
            <v>0.425</v>
          </cell>
          <cell r="L61">
            <v>0.415</v>
          </cell>
          <cell r="M61">
            <v>0.415</v>
          </cell>
          <cell r="N61">
            <v>0.415</v>
          </cell>
          <cell r="O61">
            <v>0.445</v>
          </cell>
          <cell r="P61">
            <v>0.425</v>
          </cell>
          <cell r="Q61">
            <v>0.425</v>
          </cell>
          <cell r="R61">
            <v>0.425</v>
          </cell>
          <cell r="S61">
            <v>0.445</v>
          </cell>
        </row>
        <row r="61">
          <cell r="U61">
            <v>0.11</v>
          </cell>
          <cell r="V61">
            <v>0.165</v>
          </cell>
          <cell r="W61">
            <v>0.256032</v>
          </cell>
        </row>
        <row r="61">
          <cell r="Y61">
            <v>0.2775</v>
          </cell>
          <cell r="Z61">
            <v>0.1825</v>
          </cell>
          <cell r="AA61">
            <v>0.3225</v>
          </cell>
          <cell r="AB61">
            <v>-0.475</v>
          </cell>
        </row>
        <row r="61">
          <cell r="AD61">
            <v>0.01</v>
          </cell>
          <cell r="AE61">
            <v>0.045</v>
          </cell>
        </row>
        <row r="61">
          <cell r="AG61">
            <v>0.02</v>
          </cell>
          <cell r="AH61">
            <v>0.01</v>
          </cell>
          <cell r="AI61">
            <v>0.02</v>
          </cell>
          <cell r="AJ61">
            <v>0.05</v>
          </cell>
          <cell r="AK61">
            <v>0.03</v>
          </cell>
          <cell r="AL61">
            <v>0.015</v>
          </cell>
          <cell r="AM61">
            <v>0.155</v>
          </cell>
          <cell r="AN61">
            <v>0.005</v>
          </cell>
          <cell r="AO61">
            <v>0.055</v>
          </cell>
        </row>
        <row r="61">
          <cell r="BB61">
            <v>4.411</v>
          </cell>
        </row>
        <row r="62">
          <cell r="D62">
            <v>0.325</v>
          </cell>
          <cell r="E62">
            <v>0.325</v>
          </cell>
          <cell r="F62">
            <v>0.325</v>
          </cell>
          <cell r="G62">
            <v>0.29</v>
          </cell>
          <cell r="H62">
            <v>0.325</v>
          </cell>
          <cell r="I62">
            <v>0.48</v>
          </cell>
          <cell r="J62">
            <v>0.48</v>
          </cell>
          <cell r="K62">
            <v>0.48</v>
          </cell>
          <cell r="L62">
            <v>0.47</v>
          </cell>
          <cell r="M62">
            <v>0.47</v>
          </cell>
          <cell r="N62">
            <v>0.47</v>
          </cell>
          <cell r="O62">
            <v>0.5</v>
          </cell>
          <cell r="P62">
            <v>0.48</v>
          </cell>
          <cell r="Q62">
            <v>0.48</v>
          </cell>
          <cell r="R62">
            <v>0.48</v>
          </cell>
          <cell r="S62">
            <v>0.5</v>
          </cell>
        </row>
        <row r="62">
          <cell r="U62">
            <v>0.165</v>
          </cell>
          <cell r="V62">
            <v>0.22</v>
          </cell>
          <cell r="W62">
            <v>0.3078</v>
          </cell>
        </row>
        <row r="62">
          <cell r="Y62">
            <v>0.2575</v>
          </cell>
          <cell r="Z62">
            <v>0.1625</v>
          </cell>
          <cell r="AA62">
            <v>0.3025</v>
          </cell>
          <cell r="AB62">
            <v>-0.475</v>
          </cell>
        </row>
        <row r="62">
          <cell r="AD62">
            <v>0.01</v>
          </cell>
          <cell r="AE62">
            <v>0.045</v>
          </cell>
        </row>
        <row r="62">
          <cell r="AG62">
            <v>0.0225</v>
          </cell>
          <cell r="AH62">
            <v>0.01</v>
          </cell>
          <cell r="AI62">
            <v>0.0225</v>
          </cell>
          <cell r="AJ62">
            <v>0.0525</v>
          </cell>
          <cell r="AK62">
            <v>0.0325</v>
          </cell>
          <cell r="AL62">
            <v>0.0175</v>
          </cell>
          <cell r="AM62">
            <v>0.155</v>
          </cell>
          <cell r="AN62">
            <v>0.005</v>
          </cell>
          <cell r="AO62">
            <v>0.055</v>
          </cell>
        </row>
        <row r="62">
          <cell r="BB62">
            <v>4.31</v>
          </cell>
        </row>
        <row r="63">
          <cell r="D63">
            <v>0.325</v>
          </cell>
          <cell r="E63">
            <v>0.325</v>
          </cell>
          <cell r="F63">
            <v>0.325</v>
          </cell>
          <cell r="G63">
            <v>0.29</v>
          </cell>
          <cell r="H63">
            <v>0.325</v>
          </cell>
          <cell r="I63">
            <v>0.48</v>
          </cell>
          <cell r="J63">
            <v>0.48</v>
          </cell>
          <cell r="K63">
            <v>0.48</v>
          </cell>
          <cell r="L63">
            <v>0.47</v>
          </cell>
          <cell r="M63">
            <v>0.47</v>
          </cell>
          <cell r="N63">
            <v>0.47</v>
          </cell>
          <cell r="O63">
            <v>0.5</v>
          </cell>
          <cell r="P63">
            <v>0.48</v>
          </cell>
          <cell r="Q63">
            <v>0.48</v>
          </cell>
          <cell r="R63">
            <v>0.48</v>
          </cell>
          <cell r="S63">
            <v>0.5</v>
          </cell>
        </row>
        <row r="63">
          <cell r="U63">
            <v>0.165</v>
          </cell>
          <cell r="V63">
            <v>0.22</v>
          </cell>
          <cell r="W63">
            <v>0.303256</v>
          </cell>
        </row>
        <row r="63">
          <cell r="Y63">
            <v>0.2575</v>
          </cell>
          <cell r="Z63">
            <v>0.1625</v>
          </cell>
          <cell r="AA63">
            <v>0.3025</v>
          </cell>
          <cell r="AB63">
            <v>-0.475</v>
          </cell>
        </row>
        <row r="63">
          <cell r="AD63">
            <v>0.01</v>
          </cell>
          <cell r="AE63">
            <v>0.045</v>
          </cell>
        </row>
        <row r="63">
          <cell r="AG63">
            <v>0.025</v>
          </cell>
          <cell r="AH63">
            <v>0.01</v>
          </cell>
          <cell r="AI63">
            <v>0.025</v>
          </cell>
          <cell r="AJ63">
            <v>0.055</v>
          </cell>
          <cell r="AK63">
            <v>0.035</v>
          </cell>
          <cell r="AL63">
            <v>0.02</v>
          </cell>
          <cell r="AM63">
            <v>0.155</v>
          </cell>
          <cell r="AN63">
            <v>0.005</v>
          </cell>
          <cell r="AO63">
            <v>0.055</v>
          </cell>
        </row>
        <row r="63">
          <cell r="BB63">
            <v>4.168</v>
          </cell>
        </row>
        <row r="64">
          <cell r="D64">
            <v>0.175</v>
          </cell>
          <cell r="E64">
            <v>0.175</v>
          </cell>
          <cell r="F64">
            <v>0.175</v>
          </cell>
          <cell r="G64">
            <v>0.14</v>
          </cell>
          <cell r="H64">
            <v>0.175</v>
          </cell>
          <cell r="I64">
            <v>0.17</v>
          </cell>
          <cell r="J64">
            <v>0.17</v>
          </cell>
          <cell r="K64">
            <v>0.17</v>
          </cell>
          <cell r="L64">
            <v>0.2</v>
          </cell>
          <cell r="M64">
            <v>0.2</v>
          </cell>
          <cell r="N64">
            <v>0.2</v>
          </cell>
          <cell r="O64">
            <v>0.22</v>
          </cell>
          <cell r="P64">
            <v>0.17</v>
          </cell>
          <cell r="Q64">
            <v>0.17</v>
          </cell>
          <cell r="R64">
            <v>0.17</v>
          </cell>
          <cell r="S64">
            <v>0.17</v>
          </cell>
        </row>
        <row r="64">
          <cell r="U64">
            <v>-0.025</v>
          </cell>
          <cell r="V64">
            <v>0.03</v>
          </cell>
          <cell r="W64">
            <v>0.175</v>
          </cell>
        </row>
        <row r="64">
          <cell r="Y64">
            <v>0.1625</v>
          </cell>
          <cell r="Z64">
            <v>0.0675</v>
          </cell>
          <cell r="AA64">
            <v>0.1925</v>
          </cell>
          <cell r="AB64">
            <v>-0.555</v>
          </cell>
        </row>
        <row r="64">
          <cell r="AD64">
            <v>0.0025</v>
          </cell>
          <cell r="AE64">
            <v>0.03</v>
          </cell>
        </row>
        <row r="64">
          <cell r="AG64">
            <v>-0.0025</v>
          </cell>
          <cell r="AH64">
            <v>0.0025</v>
          </cell>
          <cell r="AI64">
            <v>-0.0025</v>
          </cell>
          <cell r="AJ64">
            <v>0.0275</v>
          </cell>
          <cell r="AK64">
            <v>0.0075</v>
          </cell>
          <cell r="AL64">
            <v>-0.0075</v>
          </cell>
          <cell r="AM64">
            <v>0.155</v>
          </cell>
          <cell r="AN64">
            <v>0</v>
          </cell>
          <cell r="AO64">
            <v>0.04</v>
          </cell>
        </row>
        <row r="64">
          <cell r="BB64">
            <v>3.881</v>
          </cell>
        </row>
        <row r="65">
          <cell r="D65">
            <v>0.175</v>
          </cell>
          <cell r="E65">
            <v>0.175</v>
          </cell>
          <cell r="F65">
            <v>0.175</v>
          </cell>
          <cell r="G65">
            <v>0.14</v>
          </cell>
          <cell r="H65">
            <v>0.175</v>
          </cell>
          <cell r="I65">
            <v>0.17</v>
          </cell>
          <cell r="J65">
            <v>0.17</v>
          </cell>
          <cell r="K65">
            <v>0.17</v>
          </cell>
          <cell r="L65">
            <v>0.2</v>
          </cell>
          <cell r="M65">
            <v>0.2</v>
          </cell>
          <cell r="N65">
            <v>0.2</v>
          </cell>
          <cell r="O65">
            <v>0.22</v>
          </cell>
          <cell r="P65">
            <v>0.17</v>
          </cell>
          <cell r="Q65">
            <v>0.17</v>
          </cell>
          <cell r="R65">
            <v>0.17</v>
          </cell>
          <cell r="S65">
            <v>0.17</v>
          </cell>
        </row>
        <row r="65">
          <cell r="U65">
            <v>-0.025</v>
          </cell>
          <cell r="V65">
            <v>0.03</v>
          </cell>
          <cell r="W65">
            <v>0.175</v>
          </cell>
        </row>
        <row r="65">
          <cell r="Y65">
            <v>0.1725</v>
          </cell>
          <cell r="Z65">
            <v>0.0775</v>
          </cell>
          <cell r="AA65">
            <v>0.2025</v>
          </cell>
          <cell r="AB65">
            <v>-0.555</v>
          </cell>
        </row>
        <row r="65">
          <cell r="AD65">
            <v>0.0025</v>
          </cell>
          <cell r="AE65">
            <v>0.03</v>
          </cell>
        </row>
        <row r="65">
          <cell r="AG65">
            <v>-0.0025</v>
          </cell>
          <cell r="AH65">
            <v>0.0025</v>
          </cell>
          <cell r="AI65">
            <v>-0.0025</v>
          </cell>
          <cell r="AJ65">
            <v>0.0275</v>
          </cell>
          <cell r="AK65">
            <v>0.0075</v>
          </cell>
          <cell r="AL65">
            <v>-0.0075</v>
          </cell>
          <cell r="AM65">
            <v>0.155</v>
          </cell>
          <cell r="AN65">
            <v>0</v>
          </cell>
          <cell r="AO65">
            <v>0.04</v>
          </cell>
        </row>
        <row r="65">
          <cell r="BB65">
            <v>3.866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<Relationship Id="rId4" Type="http://schemas.openxmlformats.org/officeDocument/2006/relationships/ctrlProp" Target="../ctrlProps/ctrlProps5.xml"/><Relationship Id="rId5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99"/>
    <col collapsed="false" customWidth="true" hidden="false" outlineLevel="0" max="3" min="3" style="0" width="13.99"/>
    <col collapsed="false" customWidth="true" hidden="false" outlineLevel="0" max="4" min="4" style="0" width="12.56"/>
    <col collapsed="false" customWidth="true" hidden="true" outlineLevel="0" max="5" min="5" style="0" width="15.41"/>
    <col collapsed="false" customWidth="true" hidden="true" outlineLevel="0" max="6" min="6" style="0" width="12.7"/>
    <col collapsed="false" customWidth="true" hidden="false" outlineLevel="0" max="7" min="7" style="0" width="6.56"/>
    <col collapsed="false" customWidth="true" hidden="false" outlineLevel="0" max="8" min="8" style="0" width="6.7"/>
    <col collapsed="false" customWidth="true" hidden="false" outlineLevel="0" max="9" min="9" style="0" width="6.56"/>
    <col collapsed="false" customWidth="true" hidden="false" outlineLevel="0" max="10" min="10" style="0" width="6.41"/>
    <col collapsed="false" customWidth="true" hidden="false" outlineLevel="0" max="11" min="11" style="0" width="6.7"/>
    <col collapsed="false" customWidth="true" hidden="false" outlineLevel="0" max="12" min="12" style="0" width="6.41"/>
    <col collapsed="false" customWidth="true" hidden="false" outlineLevel="0" max="13" min="13" style="0" width="6.85"/>
    <col collapsed="false" customWidth="true" hidden="false" outlineLevel="0" max="14" min="14" style="0" width="6.56"/>
    <col collapsed="false" customWidth="true" hidden="false" outlineLevel="0" max="15" min="15" style="0" width="5.99"/>
    <col collapsed="false" customWidth="true" hidden="false" outlineLevel="0" max="17" min="16" style="0" width="6.7"/>
    <col collapsed="false" customWidth="true" hidden="false" outlineLevel="0" max="18" min="18" style="0" width="6.41"/>
  </cols>
  <sheetData>
    <row r="1" customFormat="false" ht="18" hidden="false" customHeight="false" outlineLevel="0" collapsed="false">
      <c r="B1" s="1" t="s">
        <v>0</v>
      </c>
      <c r="C1" s="2"/>
      <c r="D1" s="2"/>
      <c r="F1" s="3" t="s">
        <v>1</v>
      </c>
      <c r="G1" s="4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customFormat="false" ht="12.75" hidden="false" customHeight="false" outlineLevel="0" collapsed="false">
      <c r="B2" s="5"/>
      <c r="C2" s="2"/>
      <c r="D2" s="2"/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12.75" hidden="false" customHeight="false" outlineLevel="0" collapsed="false">
      <c r="B3" s="5"/>
      <c r="C3" s="2"/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2.75" hidden="false" customHeight="false" outlineLevel="0" collapsed="false">
      <c r="C4" s="2"/>
      <c r="D4" s="2"/>
      <c r="E4" s="2"/>
      <c r="F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B5" s="6" t="s">
        <v>3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customFormat="false" ht="12.75" hidden="false" customHeight="fals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15.75" hidden="false" customHeight="false" outlineLevel="0" collapsed="false">
      <c r="A7" s="5"/>
      <c r="B7" s="8" t="s">
        <v>4</v>
      </c>
      <c r="C7" s="9"/>
      <c r="D7" s="9"/>
      <c r="E7" s="10" t="s">
        <v>5</v>
      </c>
      <c r="F7" s="11" t="s">
        <v>4</v>
      </c>
      <c r="G7" s="12" t="n">
        <v>36465</v>
      </c>
      <c r="H7" s="12" t="n">
        <v>36495</v>
      </c>
      <c r="I7" s="12" t="n">
        <v>36526</v>
      </c>
      <c r="J7" s="12" t="n">
        <v>36557</v>
      </c>
      <c r="K7" s="12" t="n">
        <v>36586</v>
      </c>
      <c r="L7" s="12" t="n">
        <v>36617</v>
      </c>
      <c r="M7" s="12" t="n">
        <v>36647</v>
      </c>
      <c r="N7" s="12" t="n">
        <v>36678</v>
      </c>
      <c r="O7" s="12" t="n">
        <v>36708</v>
      </c>
      <c r="P7" s="12" t="n">
        <v>36739</v>
      </c>
      <c r="Q7" s="12" t="n">
        <v>36770</v>
      </c>
      <c r="R7" s="12" t="n">
        <v>36800</v>
      </c>
      <c r="S7" s="13"/>
      <c r="T7" s="13"/>
      <c r="U7" s="13"/>
      <c r="V7" s="13"/>
      <c r="W7" s="13"/>
      <c r="X7" s="13"/>
    </row>
    <row r="8" customFormat="false" ht="12.75" hidden="false" customHeight="false" outlineLevel="0" collapsed="false">
      <c r="A8" s="5"/>
      <c r="B8" s="14" t="s">
        <v>6</v>
      </c>
      <c r="C8" s="14" t="s">
        <v>7</v>
      </c>
      <c r="D8" s="14" t="s">
        <v>8</v>
      </c>
      <c r="E8" s="15" t="s">
        <v>9</v>
      </c>
      <c r="F8" s="15" t="s">
        <v>10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customFormat="false" ht="12.75" hidden="false" customHeight="false" outlineLevel="0" collapsed="false">
      <c r="A9" s="5"/>
      <c r="B9" s="16" t="s">
        <v>11</v>
      </c>
      <c r="C9" s="17" t="s">
        <v>12</v>
      </c>
      <c r="D9" s="16" t="s">
        <v>13</v>
      </c>
      <c r="E9" s="18" t="n">
        <v>-0.085</v>
      </c>
      <c r="F9" s="19" t="n">
        <v>0.459988229067429</v>
      </c>
      <c r="G9" s="20" t="n">
        <v>0.206952105941314</v>
      </c>
      <c r="H9" s="20" t="n">
        <v>0.779231390064092</v>
      </c>
      <c r="I9" s="20" t="n">
        <v>3.24953269752815</v>
      </c>
      <c r="J9" s="20" t="n">
        <v>1.84637326865307</v>
      </c>
      <c r="K9" s="20" t="n">
        <v>0.131925913329714</v>
      </c>
      <c r="L9" s="20" t="n">
        <v>0.13318953459652</v>
      </c>
      <c r="M9" s="20" t="n">
        <v>0.0593716120837119</v>
      </c>
      <c r="N9" s="20" t="n">
        <v>0.100138477823647</v>
      </c>
      <c r="O9" s="20" t="n">
        <v>0.0499559587102227</v>
      </c>
      <c r="P9" s="20" t="n">
        <v>0.060857439637777</v>
      </c>
      <c r="Q9" s="20" t="n">
        <v>0.103031618503228</v>
      </c>
      <c r="R9" s="20" t="n">
        <v>0.0427315496983165</v>
      </c>
    </row>
    <row r="10" customFormat="false" ht="12.75" hidden="false" customHeight="false" outlineLevel="0" collapsed="false">
      <c r="A10" s="5"/>
      <c r="B10" s="21" t="s">
        <v>11</v>
      </c>
      <c r="C10" s="22" t="s">
        <v>12</v>
      </c>
      <c r="D10" s="21" t="s">
        <v>14</v>
      </c>
      <c r="E10" s="23" t="n">
        <v>-0.0325</v>
      </c>
      <c r="F10" s="24" t="n">
        <v>0.439190445053786</v>
      </c>
      <c r="G10" s="25" t="n">
        <v>0.160422996748832</v>
      </c>
      <c r="H10" s="25" t="n">
        <v>0.748676157881487</v>
      </c>
      <c r="I10" s="25" t="n">
        <v>3.23043167427588</v>
      </c>
      <c r="J10" s="25" t="n">
        <v>1.79844654772382</v>
      </c>
      <c r="K10" s="25" t="n">
        <v>0.0806408311843833</v>
      </c>
      <c r="L10" s="25" t="n">
        <v>0.0915165436265201</v>
      </c>
      <c r="M10" s="25" t="n">
        <v>0.0217101237659131</v>
      </c>
      <c r="N10" s="25" t="n">
        <v>0.0574098150882376</v>
      </c>
      <c r="O10" s="25" t="n">
        <v>-0.00805983085098477</v>
      </c>
      <c r="P10" s="25" t="n">
        <v>-0.0132123779521099</v>
      </c>
      <c r="Q10" s="25" t="n">
        <v>0.0607061309147152</v>
      </c>
      <c r="R10" s="25" t="n">
        <v>-0.00548895802573213</v>
      </c>
    </row>
    <row r="11" customFormat="false" ht="12.75" hidden="false" customHeight="false" outlineLevel="0" collapsed="false">
      <c r="A11" s="5"/>
      <c r="B11" s="21" t="s">
        <v>11</v>
      </c>
      <c r="C11" s="22" t="s">
        <v>12</v>
      </c>
      <c r="D11" s="21" t="s">
        <v>15</v>
      </c>
      <c r="E11" s="23" t="n">
        <v>0.0075</v>
      </c>
      <c r="F11" s="24" t="n">
        <v>0.410071620486986</v>
      </c>
      <c r="G11" s="25" t="n">
        <v>0.134832473435827</v>
      </c>
      <c r="H11" s="25" t="n">
        <v>0.729113463882343</v>
      </c>
      <c r="I11" s="25" t="n">
        <v>3.21111124292408</v>
      </c>
      <c r="J11" s="25" t="n">
        <v>1.77339236225716</v>
      </c>
      <c r="K11" s="25" t="n">
        <v>0.0660878145228996</v>
      </c>
      <c r="L11" s="25" t="n">
        <v>0.076858270361041</v>
      </c>
      <c r="M11" s="25" t="n">
        <v>0.00248295549957978</v>
      </c>
      <c r="N11" s="25" t="n">
        <v>0.0546150573747519</v>
      </c>
      <c r="O11" s="25" t="n">
        <v>-0.0231953847403938</v>
      </c>
      <c r="P11" s="25" t="n">
        <v>-0.0184494406977047</v>
      </c>
      <c r="Q11" s="25" t="n">
        <v>0.0218928351525312</v>
      </c>
      <c r="R11" s="25" t="n">
        <v>-0.0569744332493701</v>
      </c>
    </row>
    <row r="12" customFormat="false" ht="12.75" hidden="false" customHeight="false" outlineLevel="0" collapsed="false">
      <c r="A12" s="5"/>
      <c r="B12" s="21" t="s">
        <v>11</v>
      </c>
      <c r="C12" s="22" t="s">
        <v>12</v>
      </c>
      <c r="D12" s="21" t="s">
        <v>16</v>
      </c>
      <c r="E12" s="23" t="n">
        <v>0.0275</v>
      </c>
      <c r="F12" s="24" t="n">
        <v>0.380650621539747</v>
      </c>
      <c r="G12" s="25" t="n">
        <v>0.146981376860929</v>
      </c>
      <c r="H12" s="25" t="n">
        <v>0.736359998045578</v>
      </c>
      <c r="I12" s="25" t="n">
        <v>3.20915738181647</v>
      </c>
      <c r="J12" s="25" t="n">
        <v>1.78188723637241</v>
      </c>
      <c r="K12" s="25" t="n">
        <v>0.067973238240615</v>
      </c>
      <c r="L12" s="25" t="n">
        <v>0.0849129948814377</v>
      </c>
      <c r="M12" s="25" t="n">
        <v>0.00706583064600508</v>
      </c>
      <c r="N12" s="25" t="n">
        <v>0.0547831157073707</v>
      </c>
      <c r="O12" s="25" t="n">
        <v>-0.0257312498525769</v>
      </c>
      <c r="P12" s="25" t="n">
        <v>-0.00532127623726597</v>
      </c>
      <c r="Q12" s="25" t="n">
        <v>0.0414948918834218</v>
      </c>
      <c r="R12" s="25" t="n">
        <v>-0.0433249399352342</v>
      </c>
    </row>
    <row r="13" customFormat="false" ht="12.75" hidden="false" customHeight="false" outlineLevel="0" collapsed="false"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customFormat="false" ht="15.75" hidden="false" customHeight="false" outlineLevel="0" collapsed="false">
      <c r="A14" s="5"/>
      <c r="B14" s="8" t="s">
        <v>17</v>
      </c>
      <c r="C14" s="9"/>
      <c r="D14" s="9"/>
      <c r="E14" s="10" t="s">
        <v>5</v>
      </c>
      <c r="F14" s="11" t="s">
        <v>18</v>
      </c>
      <c r="G14" s="12" t="n">
        <v>36465</v>
      </c>
      <c r="H14" s="12" t="n">
        <v>36495</v>
      </c>
      <c r="I14" s="12" t="n">
        <v>36526</v>
      </c>
      <c r="J14" s="12" t="n">
        <v>36557</v>
      </c>
      <c r="K14" s="12" t="n">
        <v>36586</v>
      </c>
      <c r="L14" s="12" t="n">
        <v>36617</v>
      </c>
      <c r="M14" s="12" t="n">
        <v>36647</v>
      </c>
      <c r="N14" s="12" t="n">
        <v>36678</v>
      </c>
      <c r="O14" s="12" t="n">
        <v>36708</v>
      </c>
      <c r="P14" s="12" t="n">
        <v>36739</v>
      </c>
      <c r="Q14" s="12" t="n">
        <v>36770</v>
      </c>
      <c r="R14" s="12" t="n">
        <v>36800</v>
      </c>
    </row>
    <row r="15" customFormat="false" ht="12.75" hidden="false" customHeight="false" outlineLevel="0" collapsed="false">
      <c r="A15" s="5"/>
      <c r="B15" s="27" t="s">
        <v>6</v>
      </c>
      <c r="C15" s="27" t="s">
        <v>7</v>
      </c>
      <c r="D15" s="27" t="s">
        <v>8</v>
      </c>
      <c r="E15" s="28" t="s">
        <v>9</v>
      </c>
      <c r="F15" s="28" t="s">
        <v>10</v>
      </c>
      <c r="G15" s="29" t="s">
        <v>19</v>
      </c>
      <c r="H15" s="29" t="s">
        <v>19</v>
      </c>
      <c r="I15" s="29" t="s">
        <v>19</v>
      </c>
      <c r="J15" s="29" t="s">
        <v>19</v>
      </c>
      <c r="K15" s="29" t="s">
        <v>19</v>
      </c>
      <c r="L15" s="29" t="s">
        <v>19</v>
      </c>
      <c r="M15" s="29" t="s">
        <v>19</v>
      </c>
      <c r="N15" s="29" t="s">
        <v>19</v>
      </c>
      <c r="O15" s="29" t="s">
        <v>19</v>
      </c>
      <c r="P15" s="29" t="s">
        <v>19</v>
      </c>
      <c r="Q15" s="29" t="s">
        <v>19</v>
      </c>
      <c r="R15" s="29" t="s">
        <v>19</v>
      </c>
    </row>
    <row r="16" customFormat="false" ht="12.75" hidden="false" customHeight="false" outlineLevel="0" collapsed="false">
      <c r="A16" s="5"/>
      <c r="B16" s="30" t="s">
        <v>11</v>
      </c>
      <c r="C16" s="30" t="s">
        <v>20</v>
      </c>
      <c r="D16" s="30" t="s">
        <v>21</v>
      </c>
      <c r="E16" s="31" t="n">
        <v>-0.03</v>
      </c>
      <c r="F16" s="32" t="n">
        <v>0.256482040237323</v>
      </c>
      <c r="G16" s="33" t="n">
        <v>0.0344295282699208</v>
      </c>
      <c r="H16" s="33" t="n">
        <v>0.00081500871609369</v>
      </c>
      <c r="I16" s="33" t="n">
        <v>-0.00960149831974294</v>
      </c>
      <c r="J16" s="33" t="n">
        <v>-0.00263164821494993</v>
      </c>
      <c r="K16" s="33" t="n">
        <v>-0.00711483800156837</v>
      </c>
      <c r="L16" s="33" t="n">
        <v>0.0410665358556737</v>
      </c>
      <c r="M16" s="33" t="n">
        <v>-0.0210516933337834</v>
      </c>
      <c r="N16" s="33" t="n">
        <v>0.0166810731333536</v>
      </c>
      <c r="O16" s="33" t="n">
        <v>0.0115211091801387</v>
      </c>
      <c r="P16" s="33" t="n">
        <v>0.00469458733746447</v>
      </c>
      <c r="Q16" s="33" t="n">
        <v>0.0236146960456425</v>
      </c>
      <c r="R16" s="33" t="n">
        <v>-0.00344081406546076</v>
      </c>
    </row>
    <row r="17" customFormat="false" ht="12.75" hidden="false" customHeight="false" outlineLevel="0" collapsed="false"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customFormat="false" ht="12.75" hidden="false" customHeight="false" outlineLevel="0" collapsed="false"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customFormat="false" ht="15.75" hidden="false" customHeight="false" outlineLevel="0" collapsed="false">
      <c r="A19" s="5"/>
      <c r="B19" s="8" t="s">
        <v>22</v>
      </c>
      <c r="C19" s="9"/>
      <c r="D19" s="9"/>
      <c r="E19" s="10" t="s">
        <v>5</v>
      </c>
      <c r="F19" s="11" t="s">
        <v>22</v>
      </c>
      <c r="G19" s="12" t="n">
        <v>36465</v>
      </c>
      <c r="H19" s="12" t="n">
        <v>36495</v>
      </c>
      <c r="I19" s="12" t="n">
        <v>36526</v>
      </c>
      <c r="J19" s="12" t="n">
        <v>36557</v>
      </c>
      <c r="K19" s="12" t="n">
        <v>36586</v>
      </c>
      <c r="L19" s="12" t="n">
        <v>36617</v>
      </c>
      <c r="M19" s="12" t="n">
        <v>36647</v>
      </c>
      <c r="N19" s="12" t="n">
        <v>36678</v>
      </c>
      <c r="O19" s="12" t="n">
        <v>36708</v>
      </c>
      <c r="P19" s="12" t="n">
        <v>36739</v>
      </c>
      <c r="Q19" s="12" t="n">
        <v>36770</v>
      </c>
      <c r="R19" s="12" t="n">
        <v>36800</v>
      </c>
    </row>
    <row r="20" customFormat="false" ht="12.75" hidden="false" customHeight="false" outlineLevel="0" collapsed="false">
      <c r="A20" s="5"/>
      <c r="B20" s="14" t="s">
        <v>6</v>
      </c>
      <c r="C20" s="14" t="s">
        <v>7</v>
      </c>
      <c r="D20" s="14" t="s">
        <v>8</v>
      </c>
      <c r="E20" s="15" t="s">
        <v>9</v>
      </c>
      <c r="F20" s="15" t="s">
        <v>10</v>
      </c>
      <c r="G20" s="34" t="s">
        <v>19</v>
      </c>
      <c r="H20" s="34" t="s">
        <v>19</v>
      </c>
      <c r="I20" s="34" t="s">
        <v>19</v>
      </c>
      <c r="J20" s="34" t="s">
        <v>19</v>
      </c>
      <c r="K20" s="34" t="s">
        <v>19</v>
      </c>
      <c r="L20" s="34" t="s">
        <v>19</v>
      </c>
      <c r="M20" s="34" t="s">
        <v>19</v>
      </c>
      <c r="N20" s="34" t="s">
        <v>19</v>
      </c>
      <c r="O20" s="34" t="s">
        <v>19</v>
      </c>
      <c r="P20" s="34" t="s">
        <v>19</v>
      </c>
      <c r="Q20" s="34" t="s">
        <v>19</v>
      </c>
      <c r="R20" s="34" t="s">
        <v>19</v>
      </c>
    </row>
    <row r="21" customFormat="false" ht="12.75" hidden="false" customHeight="false" outlineLevel="0" collapsed="false">
      <c r="A21" s="5"/>
      <c r="B21" s="35" t="s">
        <v>11</v>
      </c>
      <c r="C21" s="35" t="s">
        <v>23</v>
      </c>
      <c r="D21" s="35" t="s">
        <v>24</v>
      </c>
      <c r="E21" s="36" t="n">
        <v>-0.14</v>
      </c>
      <c r="F21" s="19" t="n">
        <v>0.591946050201022</v>
      </c>
      <c r="G21" s="20" t="n">
        <v>0.0780861919089347</v>
      </c>
      <c r="H21" s="20" t="n">
        <v>0.137927221158335</v>
      </c>
      <c r="I21" s="20" t="n">
        <v>1.05387945127624</v>
      </c>
      <c r="J21" s="20" t="n">
        <v>0.562031203201003</v>
      </c>
      <c r="K21" s="20" t="n">
        <v>-0.0259958025781836</v>
      </c>
      <c r="L21" s="20" t="n">
        <v>0.0668274837915195</v>
      </c>
      <c r="M21" s="20" t="n">
        <v>-0.00489936486349069</v>
      </c>
      <c r="N21" s="20" t="n">
        <v>0.0204143576370044</v>
      </c>
      <c r="O21" s="20" t="n">
        <v>-0.00888432068084438</v>
      </c>
      <c r="P21" s="20" t="n">
        <v>-0.00299013470362092</v>
      </c>
      <c r="Q21" s="20" t="n">
        <v>0.0163995436270776</v>
      </c>
      <c r="R21" s="20" t="n">
        <v>0.0436672009127457</v>
      </c>
    </row>
    <row r="22" customFormat="false" ht="12.75" hidden="false" customHeight="false" outlineLevel="0" collapsed="false">
      <c r="A22" s="5"/>
      <c r="B22" s="37" t="s">
        <v>11</v>
      </c>
      <c r="C22" s="37" t="s">
        <v>23</v>
      </c>
      <c r="D22" s="37" t="s">
        <v>25</v>
      </c>
      <c r="E22" s="38" t="n">
        <v>-0.13</v>
      </c>
      <c r="F22" s="24" t="n">
        <v>0.52775976331361</v>
      </c>
      <c r="G22" s="25" t="n">
        <v>0.070834679378976</v>
      </c>
      <c r="H22" s="25" t="n">
        <v>0.139533922859295</v>
      </c>
      <c r="I22" s="25" t="n">
        <v>1.07097650805385</v>
      </c>
      <c r="J22" s="25" t="n">
        <v>0.598766802936124</v>
      </c>
      <c r="K22" s="25" t="n">
        <v>-0.0072770923669665</v>
      </c>
      <c r="L22" s="25" t="n">
        <v>0.0552311816388753</v>
      </c>
      <c r="M22" s="25" t="n">
        <v>-0.0271933818043013</v>
      </c>
      <c r="N22" s="25" t="n">
        <v>0.0151989062219842</v>
      </c>
      <c r="O22" s="25" t="n">
        <v>-0.0353601034201516</v>
      </c>
      <c r="P22" s="25" t="n">
        <v>-0.0472948931961332</v>
      </c>
      <c r="Q22" s="25" t="n">
        <v>0.0337958221265919</v>
      </c>
      <c r="R22" s="25" t="n">
        <v>0.0903783485745024</v>
      </c>
    </row>
    <row r="23" customFormat="false" ht="12.75" hidden="false" customHeight="false" outlineLevel="0" collapsed="false">
      <c r="A23" s="5"/>
      <c r="B23" s="37" t="s">
        <v>11</v>
      </c>
      <c r="C23" s="37" t="s">
        <v>23</v>
      </c>
      <c r="D23" s="37" t="s">
        <v>26</v>
      </c>
      <c r="E23" s="38" t="n">
        <v>-0.09</v>
      </c>
      <c r="F23" s="24" t="n">
        <v>0.550602222941621</v>
      </c>
      <c r="G23" s="25" t="n">
        <v>0.0707851434269907</v>
      </c>
      <c r="H23" s="25" t="n">
        <v>0.137955642927352</v>
      </c>
      <c r="I23" s="25" t="n">
        <v>1.037567831293</v>
      </c>
      <c r="J23" s="25" t="n">
        <v>0.5167532142516</v>
      </c>
      <c r="K23" s="25" t="n">
        <v>-0.0251450629970499</v>
      </c>
      <c r="L23" s="25" t="n">
        <v>0.0494062839466226</v>
      </c>
      <c r="M23" s="25" t="n">
        <v>-0.0234533735732402</v>
      </c>
      <c r="N23" s="25" t="n">
        <v>-0.00110916513794374</v>
      </c>
      <c r="O23" s="25" t="n">
        <v>-0.0397244986546088</v>
      </c>
      <c r="P23" s="25" t="n">
        <v>-0.0317261904015966</v>
      </c>
      <c r="Q23" s="25" t="n">
        <v>0.00848743210675806</v>
      </c>
      <c r="R23" s="25" t="n">
        <v>0.0536643951656409</v>
      </c>
    </row>
    <row r="24" customFormat="false" ht="12.75" hidden="false" customHeight="false" outlineLevel="0" collapsed="false"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customFormat="false" ht="15.75" hidden="false" customHeight="false" outlineLevel="0" collapsed="false">
      <c r="A25" s="5"/>
      <c r="B25" s="8" t="s">
        <v>27</v>
      </c>
      <c r="C25" s="9"/>
      <c r="D25" s="9"/>
      <c r="E25" s="10" t="s">
        <v>5</v>
      </c>
      <c r="F25" s="11" t="s">
        <v>27</v>
      </c>
      <c r="G25" s="12" t="n">
        <v>36465</v>
      </c>
      <c r="H25" s="12" t="n">
        <v>36495</v>
      </c>
      <c r="I25" s="12" t="n">
        <v>36526</v>
      </c>
      <c r="J25" s="12" t="n">
        <v>36557</v>
      </c>
      <c r="K25" s="12" t="n">
        <v>36586</v>
      </c>
      <c r="L25" s="12" t="n">
        <v>36617</v>
      </c>
      <c r="M25" s="12" t="n">
        <v>36647</v>
      </c>
      <c r="N25" s="12" t="n">
        <v>36678</v>
      </c>
      <c r="O25" s="12" t="n">
        <v>36708</v>
      </c>
      <c r="P25" s="12" t="n">
        <v>36739</v>
      </c>
      <c r="Q25" s="12" t="n">
        <v>36770</v>
      </c>
      <c r="R25" s="12" t="n">
        <v>36800</v>
      </c>
    </row>
    <row r="26" customFormat="false" ht="12.75" hidden="false" customHeight="false" outlineLevel="0" collapsed="false">
      <c r="A26" s="5"/>
      <c r="B26" s="14" t="s">
        <v>6</v>
      </c>
      <c r="C26" s="14" t="s">
        <v>7</v>
      </c>
      <c r="D26" s="14" t="s">
        <v>8</v>
      </c>
      <c r="E26" s="15" t="s">
        <v>9</v>
      </c>
      <c r="F26" s="15" t="s">
        <v>10</v>
      </c>
      <c r="G26" s="34" t="s">
        <v>19</v>
      </c>
      <c r="H26" s="34" t="s">
        <v>19</v>
      </c>
      <c r="I26" s="34" t="s">
        <v>19</v>
      </c>
      <c r="J26" s="34" t="s">
        <v>19</v>
      </c>
      <c r="K26" s="34" t="s">
        <v>19</v>
      </c>
      <c r="L26" s="34" t="s">
        <v>19</v>
      </c>
      <c r="M26" s="34" t="s">
        <v>19</v>
      </c>
      <c r="N26" s="34" t="s">
        <v>19</v>
      </c>
      <c r="O26" s="34" t="s">
        <v>19</v>
      </c>
      <c r="P26" s="34" t="s">
        <v>19</v>
      </c>
      <c r="Q26" s="34" t="s">
        <v>19</v>
      </c>
      <c r="R26" s="34" t="s">
        <v>19</v>
      </c>
    </row>
    <row r="27" customFormat="false" ht="12.75" hidden="false" customHeight="false" outlineLevel="0" collapsed="false">
      <c r="A27" s="5"/>
      <c r="B27" s="16" t="s">
        <v>11</v>
      </c>
      <c r="C27" s="16" t="s">
        <v>28</v>
      </c>
      <c r="D27" s="16" t="s">
        <v>29</v>
      </c>
      <c r="E27" s="39" t="n">
        <v>-0.065</v>
      </c>
      <c r="F27" s="19" t="n">
        <v>0.200719</v>
      </c>
      <c r="G27" s="20" t="n">
        <v>0.0389108620689661</v>
      </c>
      <c r="H27" s="20" t="n">
        <v>0.00122661290322616</v>
      </c>
      <c r="I27" s="20" t="n">
        <v>0.0115706129032257</v>
      </c>
      <c r="J27" s="20" t="n">
        <v>0.00781744827586001</v>
      </c>
      <c r="K27" s="20" t="n">
        <v>-0.0150844193548388</v>
      </c>
      <c r="L27" s="20" t="n">
        <v>-0.00556839999999942</v>
      </c>
      <c r="M27" s="20" t="n">
        <v>-0.00946245161290289</v>
      </c>
      <c r="N27" s="20" t="n">
        <v>0.0116037666666655</v>
      </c>
      <c r="O27" s="20" t="n">
        <v>-0.0118708387096782</v>
      </c>
      <c r="P27" s="20" t="n">
        <v>-0.0121447096774181</v>
      </c>
      <c r="Q27" s="20" t="n">
        <v>0.0158984000000006</v>
      </c>
      <c r="R27" s="20" t="n">
        <v>0.0450825000000001</v>
      </c>
    </row>
    <row r="28" customFormat="false" ht="12.75" hidden="false" customHeight="false" outlineLevel="0" collapsed="false">
      <c r="A28" s="5"/>
      <c r="B28" s="21" t="s">
        <v>11</v>
      </c>
      <c r="C28" s="21" t="s">
        <v>28</v>
      </c>
      <c r="D28" s="21" t="s">
        <v>30</v>
      </c>
      <c r="E28" s="40" t="n">
        <v>-0.0925</v>
      </c>
      <c r="F28" s="24" t="n">
        <v>0.226325</v>
      </c>
      <c r="G28" s="25" t="n">
        <v>0.0265468965517245</v>
      </c>
      <c r="H28" s="25" t="n">
        <v>0.00194741935483898</v>
      </c>
      <c r="I28" s="25" t="n">
        <v>0.0117196774193558</v>
      </c>
      <c r="J28" s="25" t="n">
        <v>0.0101093103448251</v>
      </c>
      <c r="K28" s="25" t="n">
        <v>-0.0179167741935503</v>
      </c>
      <c r="L28" s="25" t="n">
        <v>-0.00158899999999991</v>
      </c>
      <c r="M28" s="25" t="n">
        <v>-0.0053583870967743</v>
      </c>
      <c r="N28" s="25" t="n">
        <v>0.0030836666666654</v>
      </c>
      <c r="O28" s="25" t="n">
        <v>-0.0247883870967755</v>
      </c>
      <c r="P28" s="25" t="n">
        <v>-0.0214796774193545</v>
      </c>
      <c r="Q28" s="25" t="n">
        <v>-0.000174000000001034</v>
      </c>
      <c r="R28" s="25" t="n">
        <v>0.023465</v>
      </c>
    </row>
    <row r="29" customFormat="false" ht="12.75" hidden="false" customHeight="false" outlineLevel="0" collapsed="false">
      <c r="A29" s="5"/>
      <c r="B29" s="21" t="s">
        <v>11</v>
      </c>
      <c r="C29" s="21" t="s">
        <v>28</v>
      </c>
      <c r="D29" s="21" t="s">
        <v>31</v>
      </c>
      <c r="E29" s="40" t="n">
        <v>-0.1475</v>
      </c>
      <c r="F29" s="24" t="n">
        <v>0.262409</v>
      </c>
      <c r="G29" s="25" t="n">
        <v>0.0660555172413793</v>
      </c>
      <c r="H29" s="25" t="n">
        <v>0.0392239999999999</v>
      </c>
      <c r="I29" s="25" t="n">
        <v>0.0682334193548388</v>
      </c>
      <c r="J29" s="25" t="n">
        <v>0.07939696551724</v>
      </c>
      <c r="K29" s="25" t="n">
        <v>0.0217398709677407</v>
      </c>
      <c r="L29" s="25" t="n">
        <v>0.0520370000000002</v>
      </c>
      <c r="M29" s="25" t="n">
        <v>0.0798956129032254</v>
      </c>
      <c r="N29" s="25" t="n">
        <v>0.0774042666666658</v>
      </c>
      <c r="O29" s="25" t="n">
        <v>0.0329827096774197</v>
      </c>
      <c r="P29" s="25" t="n">
        <v>0.00255264516129097</v>
      </c>
      <c r="Q29" s="25" t="n">
        <v>0.0432329999999998</v>
      </c>
      <c r="R29" s="25" t="n">
        <v>0.00397550000000038</v>
      </c>
    </row>
    <row r="30" customFormat="false" ht="12.75" hidden="false" customHeight="false" outlineLevel="0" collapsed="false">
      <c r="A30" s="5"/>
      <c r="B30" s="21" t="s">
        <v>11</v>
      </c>
      <c r="C30" s="21" t="s">
        <v>28</v>
      </c>
      <c r="D30" s="21" t="s">
        <v>32</v>
      </c>
      <c r="E30" s="40" t="n">
        <v>-0.1175</v>
      </c>
      <c r="F30" s="24" t="n">
        <v>0.2659575</v>
      </c>
      <c r="G30" s="25" t="n">
        <v>0.0411486206896542</v>
      </c>
      <c r="H30" s="25" t="n">
        <v>-0.0021700322580632</v>
      </c>
      <c r="I30" s="25" t="n">
        <v>0.0133759677419357</v>
      </c>
      <c r="J30" s="25" t="n">
        <v>0.0177419310344799</v>
      </c>
      <c r="K30" s="25" t="n">
        <v>-0.00456551612903308</v>
      </c>
      <c r="L30" s="25" t="n">
        <v>0.00466009999999992</v>
      </c>
      <c r="M30" s="25" t="n">
        <v>-0.00573722580645153</v>
      </c>
      <c r="N30" s="25" t="n">
        <v>-0.000918133333335708</v>
      </c>
      <c r="O30" s="25" t="n">
        <v>-0.0109079354838721</v>
      </c>
      <c r="P30" s="25" t="n">
        <v>-0.0208894193548371</v>
      </c>
      <c r="Q30" s="25" t="n">
        <v>0.00925510000000185</v>
      </c>
      <c r="R30" s="25" t="n">
        <v>0.0461085</v>
      </c>
    </row>
    <row r="31" customFormat="false" ht="12.75" hidden="false" customHeight="false" outlineLevel="0" collapsed="false">
      <c r="A31" s="5"/>
      <c r="B31" s="21" t="s">
        <v>11</v>
      </c>
      <c r="C31" s="21" t="s">
        <v>28</v>
      </c>
      <c r="D31" s="21" t="s">
        <v>33</v>
      </c>
      <c r="E31" s="40" t="n">
        <v>-0.1475</v>
      </c>
      <c r="F31" s="24" t="n">
        <v>0.18249175</v>
      </c>
      <c r="G31" s="25" t="n">
        <v>0.0140936034482755</v>
      </c>
      <c r="H31" s="25" t="n">
        <v>-0.00377524193548474</v>
      </c>
      <c r="I31" s="25" t="n">
        <v>0.0205800483870964</v>
      </c>
      <c r="J31" s="25" t="n">
        <v>0.0547560344827566</v>
      </c>
      <c r="K31" s="25" t="n">
        <v>0.0423028387096774</v>
      </c>
      <c r="L31" s="25" t="n">
        <v>0.038736883333333</v>
      </c>
      <c r="M31" s="25" t="n">
        <v>0.0906967741935478</v>
      </c>
      <c r="N31" s="25" t="n">
        <v>0.0908419999999983</v>
      </c>
      <c r="O31" s="25" t="n">
        <v>0.0180381290322564</v>
      </c>
      <c r="P31" s="25" t="n">
        <v>0.0243405806451619</v>
      </c>
      <c r="Q31" s="25" t="n">
        <v>0.00984743333333474</v>
      </c>
      <c r="R31" s="25" t="n">
        <v>-0.0468692499999996</v>
      </c>
    </row>
    <row r="32" customFormat="false" ht="12.75" hidden="false" customHeight="false" outlineLevel="0" collapsed="false">
      <c r="A32" s="5"/>
      <c r="B32" s="21" t="s">
        <v>11</v>
      </c>
      <c r="C32" s="21" t="s">
        <v>34</v>
      </c>
      <c r="D32" s="21" t="s">
        <v>35</v>
      </c>
      <c r="E32" s="40" t="n">
        <v>0.0125</v>
      </c>
      <c r="F32" s="24" t="n">
        <v>0.13117075</v>
      </c>
      <c r="G32" s="25" t="n">
        <v>0.0382810344827583</v>
      </c>
      <c r="H32" s="25" t="n">
        <v>0.00896190322580595</v>
      </c>
      <c r="I32" s="25" t="n">
        <v>0.0118638387096772</v>
      </c>
      <c r="J32" s="25" t="n">
        <v>0.0442481551724134</v>
      </c>
      <c r="K32" s="25" t="n">
        <v>0.062309322580645</v>
      </c>
      <c r="L32" s="25" t="n">
        <v>0.0563436833333333</v>
      </c>
      <c r="M32" s="25" t="n">
        <v>0.166160790322581</v>
      </c>
      <c r="N32" s="25" t="n">
        <v>0.149136683333333</v>
      </c>
      <c r="O32" s="25" t="n">
        <v>0.0529137258064518</v>
      </c>
      <c r="P32" s="25" t="n">
        <v>0.086650935483872</v>
      </c>
      <c r="Q32" s="25" t="n">
        <v>0.0758708499999994</v>
      </c>
      <c r="R32" s="25" t="n">
        <v>0.02043425</v>
      </c>
    </row>
    <row r="33" customFormat="false" ht="12.75" hidden="false" customHeight="false" outlineLevel="0" collapsed="false">
      <c r="B33" s="41" t="s">
        <v>11</v>
      </c>
      <c r="C33" s="42" t="s">
        <v>36</v>
      </c>
      <c r="D33" s="42" t="s">
        <v>35</v>
      </c>
      <c r="E33" s="43" t="n">
        <v>0.0125</v>
      </c>
      <c r="F33" s="32" t="n">
        <v>0.0598105</v>
      </c>
      <c r="G33" s="44" t="n">
        <v>0.0714034482758617</v>
      </c>
      <c r="H33" s="44" t="n">
        <v>0.0428034193548382</v>
      </c>
      <c r="I33" s="44" t="n">
        <v>0.0462885806451611</v>
      </c>
      <c r="J33" s="44" t="n">
        <v>0.0807858965517237</v>
      </c>
      <c r="K33" s="44" t="n">
        <v>0.100415677419355</v>
      </c>
      <c r="L33" s="44" t="n">
        <v>0.0916675666666667</v>
      </c>
      <c r="M33" s="44" t="n">
        <v>0.206442032258065</v>
      </c>
      <c r="N33" s="44" t="n">
        <v>0.1979829</v>
      </c>
      <c r="O33" s="44" t="n">
        <v>0.0996140967741937</v>
      </c>
      <c r="P33" s="44" t="n">
        <v>0.137082129032259</v>
      </c>
      <c r="Q33" s="44" t="n">
        <v>0.134227899999999</v>
      </c>
      <c r="R33" s="44" t="n">
        <v>0.0812095</v>
      </c>
    </row>
    <row r="34" customFormat="false" ht="12.75" hidden="false" customHeight="false" outlineLevel="0" collapsed="false"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customFormat="false" ht="12.75" hidden="false" customHeight="false" outlineLevel="0" collapsed="false"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customFormat="false" ht="15.75" hidden="false" customHeight="false" outlineLevel="0" collapsed="false">
      <c r="A36" s="5"/>
      <c r="B36" s="8" t="s">
        <v>37</v>
      </c>
      <c r="C36" s="9"/>
      <c r="D36" s="9"/>
      <c r="E36" s="10" t="s">
        <v>5</v>
      </c>
      <c r="F36" s="11" t="s">
        <v>38</v>
      </c>
      <c r="G36" s="12" t="n">
        <v>36465</v>
      </c>
      <c r="H36" s="12" t="n">
        <v>36495</v>
      </c>
      <c r="I36" s="12" t="n">
        <v>36526</v>
      </c>
      <c r="J36" s="12" t="n">
        <v>36557</v>
      </c>
      <c r="K36" s="12" t="n">
        <v>36586</v>
      </c>
      <c r="L36" s="12" t="n">
        <v>36617</v>
      </c>
      <c r="M36" s="12" t="n">
        <v>36647</v>
      </c>
      <c r="N36" s="12" t="n">
        <v>36678</v>
      </c>
      <c r="O36" s="12" t="n">
        <v>36708</v>
      </c>
      <c r="P36" s="12" t="n">
        <v>36739</v>
      </c>
      <c r="Q36" s="12" t="n">
        <v>36770</v>
      </c>
      <c r="R36" s="12" t="n">
        <v>36800</v>
      </c>
    </row>
    <row r="37" customFormat="false" ht="12.75" hidden="false" customHeight="false" outlineLevel="0" collapsed="false">
      <c r="A37" s="5"/>
      <c r="B37" s="14" t="s">
        <v>6</v>
      </c>
      <c r="C37" s="14" t="s">
        <v>7</v>
      </c>
      <c r="D37" s="14" t="s">
        <v>8</v>
      </c>
      <c r="E37" s="15" t="s">
        <v>9</v>
      </c>
      <c r="F37" s="15" t="s">
        <v>10</v>
      </c>
      <c r="G37" s="34" t="s">
        <v>19</v>
      </c>
      <c r="H37" s="34" t="s">
        <v>19</v>
      </c>
      <c r="I37" s="34" t="s">
        <v>19</v>
      </c>
      <c r="J37" s="34" t="s">
        <v>19</v>
      </c>
      <c r="K37" s="34" t="s">
        <v>19</v>
      </c>
      <c r="L37" s="34" t="s">
        <v>19</v>
      </c>
      <c r="M37" s="34" t="s">
        <v>19</v>
      </c>
      <c r="N37" s="34" t="s">
        <v>19</v>
      </c>
      <c r="O37" s="34" t="s">
        <v>19</v>
      </c>
      <c r="P37" s="34" t="s">
        <v>19</v>
      </c>
      <c r="Q37" s="34" t="s">
        <v>19</v>
      </c>
      <c r="R37" s="34" t="s">
        <v>19</v>
      </c>
    </row>
    <row r="38" customFormat="false" ht="12.75" hidden="false" customHeight="false" outlineLevel="0" collapsed="false">
      <c r="A38" s="45"/>
      <c r="B38" s="16" t="s">
        <v>11</v>
      </c>
      <c r="C38" s="16" t="s">
        <v>39</v>
      </c>
      <c r="D38" s="16" t="s">
        <v>40</v>
      </c>
      <c r="E38" s="39" t="n">
        <v>-0.532280215961</v>
      </c>
      <c r="F38" s="19" t="n">
        <v>0.366895654953632</v>
      </c>
      <c r="G38" s="20" t="e">
        <f aca="false">NA()</f>
        <v>#N/A</v>
      </c>
      <c r="H38" s="20" t="e">
        <f aca="false">NA()</f>
        <v>#N/A</v>
      </c>
      <c r="I38" s="20" t="e">
        <f aca="false">NA()</f>
        <v>#N/A</v>
      </c>
      <c r="J38" s="20" t="e">
        <f aca="false">NA()</f>
        <v>#N/A</v>
      </c>
      <c r="K38" s="20" t="e">
        <f aca="false">NA()</f>
        <v>#N/A</v>
      </c>
      <c r="L38" s="20" t="e">
        <f aca="false">NA()</f>
        <v>#N/A</v>
      </c>
      <c r="M38" s="20" t="e">
        <f aca="false">NA()</f>
        <v>#N/A</v>
      </c>
      <c r="N38" s="20" t="e">
        <f aca="false">NA()</f>
        <v>#N/A</v>
      </c>
      <c r="O38" s="20" t="e">
        <f aca="false">NA()</f>
        <v>#N/A</v>
      </c>
      <c r="P38" s="20" t="e">
        <f aca="false">NA()</f>
        <v>#N/A</v>
      </c>
      <c r="Q38" s="20" t="e">
        <f aca="false">NA()</f>
        <v>#N/A</v>
      </c>
      <c r="R38" s="20" t="e">
        <f aca="false">NA()</f>
        <v>#N/A</v>
      </c>
    </row>
    <row r="39" customFormat="false" ht="12.75" hidden="false" customHeight="false" outlineLevel="0" collapsed="false">
      <c r="A39" s="45"/>
      <c r="B39" s="21" t="s">
        <v>11</v>
      </c>
      <c r="C39" s="21" t="s">
        <v>41</v>
      </c>
      <c r="D39" s="21" t="s">
        <v>40</v>
      </c>
      <c r="E39" s="40" t="n">
        <v>-0.532280215961</v>
      </c>
      <c r="F39" s="24" t="n">
        <v>0.569885401357844</v>
      </c>
      <c r="G39" s="25" t="e">
        <f aca="false">NA()</f>
        <v>#N/A</v>
      </c>
      <c r="H39" s="25" t="e">
        <f aca="false">NA()</f>
        <v>#N/A</v>
      </c>
      <c r="I39" s="25" t="e">
        <f aca="false">NA()</f>
        <v>#N/A</v>
      </c>
      <c r="J39" s="25" t="e">
        <f aca="false">NA()</f>
        <v>#N/A</v>
      </c>
      <c r="K39" s="25" t="e">
        <f aca="false">NA()</f>
        <v>#N/A</v>
      </c>
      <c r="L39" s="25" t="e">
        <f aca="false">NA()</f>
        <v>#N/A</v>
      </c>
      <c r="M39" s="25" t="e">
        <f aca="false">NA()</f>
        <v>#N/A</v>
      </c>
      <c r="N39" s="25" t="e">
        <f aca="false">NA()</f>
        <v>#N/A</v>
      </c>
      <c r="O39" s="25" t="e">
        <f aca="false">NA()</f>
        <v>#N/A</v>
      </c>
      <c r="P39" s="25" t="e">
        <f aca="false">NA()</f>
        <v>#N/A</v>
      </c>
      <c r="Q39" s="25" t="e">
        <f aca="false">NA()</f>
        <v>#N/A</v>
      </c>
      <c r="R39" s="25" t="e">
        <f aca="false">NA()</f>
        <v>#N/A</v>
      </c>
    </row>
    <row r="40" customFormat="false" ht="12.75" hidden="false" customHeight="false" outlineLevel="0" collapsed="false">
      <c r="A40" s="46"/>
      <c r="B40" s="41" t="s">
        <v>11</v>
      </c>
      <c r="C40" s="42" t="s">
        <v>42</v>
      </c>
      <c r="D40" s="42" t="s">
        <v>42</v>
      </c>
      <c r="E40" s="43" t="n">
        <v>-0.1225</v>
      </c>
      <c r="F40" s="32" t="n">
        <v>0.31161075</v>
      </c>
      <c r="G40" s="44" t="n">
        <v>0.0716973275862073</v>
      </c>
      <c r="H40" s="44" t="n">
        <v>-0.0152275</v>
      </c>
      <c r="I40" s="44" t="n">
        <v>-0.0162217741935479</v>
      </c>
      <c r="J40" s="44" t="n">
        <v>0.0913476206896558</v>
      </c>
      <c r="K40" s="44" t="n">
        <v>0.0473822580645159</v>
      </c>
      <c r="L40" s="44" t="n">
        <v>0.0609327833333336</v>
      </c>
      <c r="M40" s="44" t="n">
        <v>0.0523365967741932</v>
      </c>
      <c r="N40" s="44" t="n">
        <v>-0.0211002666666638</v>
      </c>
      <c r="O40" s="44" t="n">
        <v>-0.0739388064516116</v>
      </c>
      <c r="P40" s="44" t="n">
        <v>-0.0743927903225816</v>
      </c>
      <c r="Q40" s="44" t="n">
        <v>0.0527560333333346</v>
      </c>
      <c r="R40" s="44" t="n">
        <v>-0.0225403749999998</v>
      </c>
    </row>
    <row r="41" customFormat="false" ht="12.75" hidden="false" customHeight="false" outlineLevel="0" collapsed="false"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customFormat="false" ht="12.75" hidden="false" customHeight="false" outlineLevel="0" collapsed="false"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customFormat="false" ht="15.75" hidden="false" customHeight="false" outlineLevel="0" collapsed="false">
      <c r="A43" s="5"/>
      <c r="B43" s="8" t="s">
        <v>43</v>
      </c>
      <c r="C43" s="9"/>
      <c r="D43" s="9"/>
      <c r="E43" s="10" t="s">
        <v>5</v>
      </c>
      <c r="F43" s="11" t="s">
        <v>44</v>
      </c>
      <c r="G43" s="12" t="n">
        <v>36465</v>
      </c>
      <c r="H43" s="12" t="n">
        <v>36495</v>
      </c>
      <c r="I43" s="12" t="n">
        <v>36526</v>
      </c>
      <c r="J43" s="12" t="n">
        <v>36557</v>
      </c>
      <c r="K43" s="12" t="n">
        <v>36586</v>
      </c>
      <c r="L43" s="12" t="n">
        <v>36617</v>
      </c>
      <c r="M43" s="12" t="n">
        <v>36647</v>
      </c>
      <c r="N43" s="12" t="n">
        <v>36678</v>
      </c>
      <c r="O43" s="12" t="n">
        <v>36708</v>
      </c>
      <c r="P43" s="12" t="n">
        <v>36739</v>
      </c>
      <c r="Q43" s="12" t="n">
        <v>36770</v>
      </c>
      <c r="R43" s="12" t="n">
        <v>36800</v>
      </c>
    </row>
    <row r="44" customFormat="false" ht="12.75" hidden="false" customHeight="false" outlineLevel="0" collapsed="false">
      <c r="A44" s="5"/>
      <c r="B44" s="27" t="s">
        <v>6</v>
      </c>
      <c r="C44" s="27" t="s">
        <v>7</v>
      </c>
      <c r="D44" s="27" t="s">
        <v>8</v>
      </c>
      <c r="E44" s="15" t="s">
        <v>9</v>
      </c>
      <c r="F44" s="28" t="s">
        <v>10</v>
      </c>
      <c r="G44" s="29" t="s">
        <v>19</v>
      </c>
      <c r="H44" s="29" t="s">
        <v>19</v>
      </c>
      <c r="I44" s="29" t="s">
        <v>19</v>
      </c>
      <c r="J44" s="29" t="s">
        <v>19</v>
      </c>
      <c r="K44" s="29" t="s">
        <v>19</v>
      </c>
      <c r="L44" s="29" t="s">
        <v>19</v>
      </c>
      <c r="M44" s="29" t="s">
        <v>19</v>
      </c>
      <c r="N44" s="29" t="s">
        <v>19</v>
      </c>
      <c r="O44" s="29" t="s">
        <v>19</v>
      </c>
      <c r="P44" s="29" t="s">
        <v>19</v>
      </c>
      <c r="Q44" s="29" t="s">
        <v>19</v>
      </c>
      <c r="R44" s="29" t="s">
        <v>19</v>
      </c>
    </row>
    <row r="45" customFormat="false" ht="12.75" hidden="false" customHeight="false" outlineLevel="0" collapsed="false">
      <c r="A45" s="5"/>
      <c r="B45" s="30" t="s">
        <v>11</v>
      </c>
      <c r="C45" s="30" t="s">
        <v>45</v>
      </c>
      <c r="D45" s="30" t="s">
        <v>46</v>
      </c>
      <c r="E45" s="31" t="n">
        <v>-0.0675</v>
      </c>
      <c r="F45" s="47" t="n">
        <v>0.16218125</v>
      </c>
      <c r="G45" s="33" t="n">
        <v>0.101426637931034</v>
      </c>
      <c r="H45" s="33" t="n">
        <v>-0.029195693548387</v>
      </c>
      <c r="I45" s="33" t="n">
        <v>-0.0732734193548387</v>
      </c>
      <c r="J45" s="33" t="n">
        <v>-0.0151705000000006</v>
      </c>
      <c r="K45" s="33" t="n">
        <v>0.0406079838709666</v>
      </c>
      <c r="L45" s="33" t="n">
        <v>0.0774841166666663</v>
      </c>
      <c r="M45" s="33" t="n">
        <v>0.037945370967742</v>
      </c>
      <c r="N45" s="33" t="n">
        <v>0.0274925999999994</v>
      </c>
      <c r="O45" s="33" t="n">
        <v>0.0246579516129035</v>
      </c>
      <c r="P45" s="33" t="n">
        <v>0.105139032258065</v>
      </c>
      <c r="Q45" s="33" t="n">
        <v>0.162877583333333</v>
      </c>
      <c r="R45" s="33" t="n">
        <v>0.190836125</v>
      </c>
    </row>
    <row r="46" customFormat="false" ht="12.75" hidden="false" customHeight="false" outlineLevel="0" collapsed="false"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customFormat="false" ht="12.75" hidden="false" customHeight="false" outlineLevel="0" collapsed="false"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customFormat="false" ht="15.75" hidden="false" customHeight="false" outlineLevel="0" collapsed="false">
      <c r="B48" s="8" t="s">
        <v>47</v>
      </c>
      <c r="C48" s="9"/>
      <c r="D48" s="9"/>
      <c r="E48" s="10" t="s">
        <v>5</v>
      </c>
      <c r="F48" s="11" t="s">
        <v>44</v>
      </c>
      <c r="G48" s="12" t="n">
        <v>36465</v>
      </c>
      <c r="H48" s="12" t="n">
        <v>36495</v>
      </c>
      <c r="I48" s="12" t="n">
        <v>36526</v>
      </c>
      <c r="J48" s="12" t="n">
        <v>36557</v>
      </c>
      <c r="K48" s="12" t="n">
        <v>36586</v>
      </c>
      <c r="L48" s="12" t="n">
        <v>36617</v>
      </c>
      <c r="M48" s="12" t="n">
        <v>36647</v>
      </c>
      <c r="N48" s="12" t="n">
        <v>36678</v>
      </c>
      <c r="O48" s="12" t="n">
        <v>36708</v>
      </c>
      <c r="P48" s="12" t="n">
        <v>36739</v>
      </c>
      <c r="Q48" s="12" t="n">
        <v>36770</v>
      </c>
      <c r="R48" s="12" t="n">
        <v>36800</v>
      </c>
    </row>
    <row r="49" customFormat="false" ht="12.75" hidden="false" customHeight="false" outlineLevel="0" collapsed="false">
      <c r="B49" s="14" t="s">
        <v>6</v>
      </c>
      <c r="C49" s="14" t="s">
        <v>7</v>
      </c>
      <c r="D49" s="14" t="s">
        <v>8</v>
      </c>
      <c r="E49" s="15" t="s">
        <v>9</v>
      </c>
      <c r="F49" s="15" t="s">
        <v>10</v>
      </c>
      <c r="G49" s="34" t="s">
        <v>19</v>
      </c>
      <c r="H49" s="34" t="s">
        <v>19</v>
      </c>
      <c r="I49" s="34" t="s">
        <v>19</v>
      </c>
      <c r="J49" s="34" t="s">
        <v>19</v>
      </c>
      <c r="K49" s="34" t="s">
        <v>19</v>
      </c>
      <c r="L49" s="34" t="s">
        <v>19</v>
      </c>
      <c r="M49" s="34" t="s">
        <v>19</v>
      </c>
      <c r="N49" s="34" t="s">
        <v>19</v>
      </c>
      <c r="O49" s="34" t="s">
        <v>19</v>
      </c>
      <c r="P49" s="34" t="s">
        <v>19</v>
      </c>
      <c r="Q49" s="34" t="s">
        <v>19</v>
      </c>
      <c r="R49" s="34" t="s">
        <v>19</v>
      </c>
    </row>
    <row r="50" customFormat="false" ht="12.75" hidden="false" customHeight="false" outlineLevel="0" collapsed="false">
      <c r="B50" s="16" t="s">
        <v>11</v>
      </c>
      <c r="C50" s="16" t="s">
        <v>48</v>
      </c>
      <c r="D50" s="16" t="s">
        <v>49</v>
      </c>
      <c r="E50" s="39" t="n">
        <v>-0.075</v>
      </c>
      <c r="F50" s="19" t="n">
        <v>0.2900835</v>
      </c>
      <c r="G50" s="20" t="n">
        <v>0.0254706896551718</v>
      </c>
      <c r="H50" s="20" t="n">
        <v>-0.0784594032258066</v>
      </c>
      <c r="I50" s="20" t="n">
        <v>-0.136127806451612</v>
      </c>
      <c r="J50" s="20" t="n">
        <v>-0.0439491034482762</v>
      </c>
      <c r="K50" s="20" t="n">
        <v>0.0102009677419342</v>
      </c>
      <c r="L50" s="20" t="n">
        <v>0.0460049666666672</v>
      </c>
      <c r="M50" s="20" t="n">
        <v>0.00151803225806399</v>
      </c>
      <c r="N50" s="20" t="n">
        <v>-0.0367141500000017</v>
      </c>
      <c r="O50" s="20" t="n">
        <v>-0.0281759354838719</v>
      </c>
      <c r="P50" s="20" t="n">
        <v>-0.00251761290322439</v>
      </c>
      <c r="Q50" s="20" t="n">
        <v>0.0414011666666682</v>
      </c>
      <c r="R50" s="20" t="n">
        <v>0.0336557499999999</v>
      </c>
    </row>
    <row r="51" customFormat="false" ht="12.75" hidden="false" customHeight="false" outlineLevel="0" collapsed="false">
      <c r="B51" s="41" t="s">
        <v>11</v>
      </c>
      <c r="C51" s="42" t="s">
        <v>48</v>
      </c>
      <c r="D51" s="42" t="s">
        <v>50</v>
      </c>
      <c r="E51" s="43" t="n">
        <v>-0.1225</v>
      </c>
      <c r="F51" s="32" t="n">
        <v>0.26989575</v>
      </c>
      <c r="G51" s="44" t="n">
        <v>0.0880550517241373</v>
      </c>
      <c r="H51" s="44" t="n">
        <v>-0.032482967741936</v>
      </c>
      <c r="I51" s="44" t="n">
        <v>-0.0513081935483873</v>
      </c>
      <c r="J51" s="44" t="n">
        <v>0.0457767758620677</v>
      </c>
      <c r="K51" s="44" t="n">
        <v>0.0365272580645161</v>
      </c>
      <c r="L51" s="44" t="n">
        <v>0.119348416666666</v>
      </c>
      <c r="M51" s="44" t="n">
        <v>0.118756225806451</v>
      </c>
      <c r="N51" s="44" t="n">
        <v>0.0562683500000002</v>
      </c>
      <c r="O51" s="44" t="n">
        <v>0.0151851774193543</v>
      </c>
      <c r="P51" s="44" t="n">
        <v>0.0246152419354849</v>
      </c>
      <c r="Q51" s="44" t="n">
        <v>0.0730810166666689</v>
      </c>
      <c r="R51" s="44" t="n">
        <v>0.0382561250000004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9"/>
  <sheetViews>
    <sheetView showFormulas="false" showGridLines="true" showRowColHeaders="true" showZeros="true" rightToLeft="false" tabSelected="false" showOutlineSymbols="true" defaultGridColor="true" view="normal" topLeftCell="B31" colorId="64" zoomScale="100" zoomScaleNormal="100" zoomScalePageLayoutView="100" workbookViewId="0">
      <selection pane="topLeft" activeCell="I35" activeCellId="0" sqref="I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3" min="3" style="0" width="19.14"/>
    <col collapsed="false" customWidth="true" hidden="false" outlineLevel="0" max="4" min="4" style="0" width="14.56"/>
    <col collapsed="false" customWidth="true" hidden="false" outlineLevel="0" max="5" min="5" style="0" width="21.13"/>
    <col collapsed="false" customWidth="true" hidden="false" outlineLevel="0" max="6" min="6" style="0" width="17.42"/>
    <col collapsed="false" customWidth="true" hidden="false" outlineLevel="0" max="7" min="7" style="0" width="15.56"/>
    <col collapsed="false" customWidth="true" hidden="false" outlineLevel="0" max="8" min="8" style="0" width="13.14"/>
    <col collapsed="false" customWidth="true" hidden="false" outlineLevel="0" max="9" min="9" style="48" width="7.7"/>
    <col collapsed="false" customWidth="true" hidden="false" outlineLevel="0" max="10" min="10" style="49" width="9.99"/>
    <col collapsed="false" customWidth="true" hidden="false" outlineLevel="0" max="11" min="11" style="48" width="7.42"/>
    <col collapsed="false" customWidth="true" hidden="false" outlineLevel="0" max="12" min="12" style="48" width="7.85"/>
  </cols>
  <sheetData>
    <row r="1" customFormat="false" ht="18" hidden="false" customHeight="false" outlineLevel="0" collapsed="false">
      <c r="B1" s="1" t="s">
        <v>0</v>
      </c>
      <c r="C1" s="2"/>
      <c r="D1" s="2"/>
      <c r="E1" s="3" t="s">
        <v>51</v>
      </c>
      <c r="F1" s="5"/>
      <c r="G1" s="5"/>
      <c r="H1" s="5"/>
      <c r="I1" s="2"/>
      <c r="J1" s="50"/>
    </row>
    <row r="2" customFormat="false" ht="12.75" hidden="false" customHeight="false" outlineLevel="0" collapsed="false">
      <c r="B2" s="5"/>
      <c r="C2" s="2"/>
      <c r="D2" s="2"/>
      <c r="E2" s="2"/>
      <c r="F2" s="5"/>
      <c r="G2" s="5"/>
      <c r="H2" s="5"/>
      <c r="I2" s="2"/>
      <c r="J2" s="50"/>
    </row>
    <row r="3" customFormat="false" ht="12.75" hidden="false" customHeight="false" outlineLevel="0" collapsed="false">
      <c r="B3" s="5"/>
      <c r="C3" s="2"/>
      <c r="D3" s="2"/>
      <c r="E3" s="2"/>
      <c r="F3" s="5"/>
      <c r="G3" s="5"/>
      <c r="H3" s="5"/>
      <c r="I3" s="2"/>
      <c r="J3" s="50"/>
    </row>
    <row r="4" customFormat="false" ht="12.75" hidden="false" customHeight="false" outlineLevel="0" collapsed="false">
      <c r="C4" s="2"/>
      <c r="D4" s="2"/>
      <c r="E4" s="2"/>
      <c r="F4" s="5"/>
      <c r="G4" s="5"/>
      <c r="H4" s="5"/>
      <c r="I4" s="2"/>
      <c r="J4" s="50"/>
    </row>
    <row r="5" customFormat="false" ht="12.75" hidden="false" customHeight="false" outlineLevel="0" collapsed="false">
      <c r="B5" s="6" t="s">
        <v>3</v>
      </c>
      <c r="C5" s="7" t="n">
        <v>5.2</v>
      </c>
      <c r="D5" s="2"/>
      <c r="E5" s="2"/>
      <c r="F5" s="2"/>
      <c r="G5" s="2"/>
      <c r="H5" s="2"/>
      <c r="I5" s="2"/>
      <c r="J5" s="50"/>
    </row>
    <row r="6" customFormat="false" ht="12.75" hidden="false" customHeight="false" outlineLevel="0" collapsed="false">
      <c r="B6" s="2"/>
      <c r="C6" s="2"/>
      <c r="D6" s="2"/>
      <c r="E6" s="2"/>
      <c r="F6" s="2"/>
      <c r="G6" s="2"/>
      <c r="H6" s="2"/>
      <c r="I6" s="51"/>
      <c r="J6" s="52"/>
    </row>
    <row r="7" customFormat="false" ht="15.75" hidden="false" customHeight="false" outlineLevel="0" collapsed="false">
      <c r="A7" s="5"/>
      <c r="B7" s="8" t="s">
        <v>4</v>
      </c>
      <c r="C7" s="9"/>
      <c r="D7" s="9"/>
      <c r="E7" s="10" t="s">
        <v>5</v>
      </c>
      <c r="F7" s="11" t="s">
        <v>4</v>
      </c>
      <c r="G7" s="53" t="n">
        <f aca="false">VLOOKUP(F7,Prices!$B:$I,2,FALSE())</f>
        <v>0</v>
      </c>
      <c r="H7" s="54" t="n">
        <f aca="false">G7</f>
        <v>0</v>
      </c>
      <c r="I7" s="55"/>
      <c r="J7" s="52"/>
      <c r="K7" s="51"/>
      <c r="L7" s="51"/>
    </row>
    <row r="8" customFormat="false" ht="12" hidden="false" customHeight="false" outlineLevel="0" collapsed="false">
      <c r="A8" s="5"/>
      <c r="B8" s="14" t="s">
        <v>6</v>
      </c>
      <c r="C8" s="14" t="s">
        <v>7</v>
      </c>
      <c r="D8" s="14" t="s">
        <v>8</v>
      </c>
      <c r="E8" s="15" t="s">
        <v>9</v>
      </c>
      <c r="F8" s="15" t="s">
        <v>10</v>
      </c>
      <c r="G8" s="14" t="s">
        <v>52</v>
      </c>
      <c r="H8" s="15" t="s">
        <v>53</v>
      </c>
      <c r="I8" s="55" t="s">
        <v>54</v>
      </c>
      <c r="J8" s="52" t="s">
        <v>55</v>
      </c>
      <c r="K8" s="51" t="s">
        <v>54</v>
      </c>
      <c r="L8" s="51" t="s">
        <v>55</v>
      </c>
      <c r="M8" s="51" t="s">
        <v>54</v>
      </c>
      <c r="N8" s="51" t="s">
        <v>55</v>
      </c>
    </row>
    <row r="9" customFormat="false" ht="12" hidden="false" customHeight="false" outlineLevel="0" collapsed="false">
      <c r="A9" s="5"/>
      <c r="B9" s="16" t="s">
        <v>11</v>
      </c>
      <c r="C9" s="17" t="s">
        <v>12</v>
      </c>
      <c r="D9" s="16" t="s">
        <v>13</v>
      </c>
      <c r="E9" s="18" t="n">
        <f aca="false">VLOOKUP(D9,Prices!$B:$I,2,FALSE())</f>
        <v>-0.086</v>
      </c>
      <c r="F9" s="19" t="n">
        <f aca="false">(($C$5+E9)/(1-M9)-($C$5+E9))+N9</f>
        <v>0.381358738223775</v>
      </c>
      <c r="G9" s="56" t="n">
        <f aca="false">E9+F9</f>
        <v>0.295358738223775</v>
      </c>
      <c r="H9" s="57" t="n">
        <f aca="false">G7-E9-F9</f>
        <v>-0.295358738223775</v>
      </c>
      <c r="I9" s="55" t="n">
        <v>0.0553</v>
      </c>
      <c r="J9" s="58" t="n">
        <v>0.032</v>
      </c>
      <c r="K9" s="51"/>
      <c r="L9" s="51" t="n">
        <v>0.05</v>
      </c>
      <c r="M9" s="59" t="n">
        <f aca="false">I9+K9</f>
        <v>0.0553</v>
      </c>
      <c r="N9" s="60" t="n">
        <f aca="false">J9+L9</f>
        <v>0.082</v>
      </c>
    </row>
    <row r="10" customFormat="false" ht="12" hidden="false" customHeight="false" outlineLevel="0" collapsed="false">
      <c r="A10" s="5"/>
      <c r="B10" s="21" t="s">
        <v>11</v>
      </c>
      <c r="C10" s="22" t="s">
        <v>12</v>
      </c>
      <c r="D10" s="21" t="s">
        <v>14</v>
      </c>
      <c r="E10" s="23" t="n">
        <f aca="false">VLOOKUP(D10,Prices!$B:$I,2,FALSE())</f>
        <v>-0.026</v>
      </c>
      <c r="F10" s="24" t="n">
        <f aca="false">(($C$5+E10)/(1-M10)-($C$5+E10))+N10</f>
        <v>0.362654714195317</v>
      </c>
      <c r="G10" s="61" t="n">
        <f aca="false">E10+F10</f>
        <v>0.336654714195317</v>
      </c>
      <c r="H10" s="62" t="n">
        <f aca="false">G7-E10-F10</f>
        <v>-0.336654714195317</v>
      </c>
      <c r="I10" s="55" t="n">
        <v>0.0518</v>
      </c>
      <c r="J10" s="58" t="n">
        <v>0.03</v>
      </c>
      <c r="K10" s="51"/>
      <c r="L10" s="51" t="n">
        <v>0.05</v>
      </c>
      <c r="M10" s="59" t="n">
        <f aca="false">I10+K10</f>
        <v>0.0518</v>
      </c>
      <c r="N10" s="60" t="n">
        <f aca="false">J10+L10</f>
        <v>0.08</v>
      </c>
    </row>
    <row r="11" customFormat="false" ht="12" hidden="false" customHeight="false" outlineLevel="0" collapsed="false">
      <c r="A11" s="5"/>
      <c r="B11" s="21" t="s">
        <v>11</v>
      </c>
      <c r="C11" s="22" t="s">
        <v>12</v>
      </c>
      <c r="D11" s="21" t="s">
        <v>15</v>
      </c>
      <c r="E11" s="23" t="n">
        <f aca="false">VLOOKUP(D11,Prices!$B:$I,2,FALSE())</f>
        <v>-0.014</v>
      </c>
      <c r="F11" s="24" t="n">
        <f aca="false">(($C$5+E11)/(1-M11)-($C$5+E11))+N11</f>
        <v>0.334305121746431</v>
      </c>
      <c r="G11" s="61" t="n">
        <f aca="false">E11+F11</f>
        <v>0.320305121746431</v>
      </c>
      <c r="H11" s="62" t="n">
        <f aca="false">G7-E11-F11</f>
        <v>-0.320305121746431</v>
      </c>
      <c r="I11" s="55" t="n">
        <v>0.0472</v>
      </c>
      <c r="J11" s="58" t="n">
        <v>0.0274</v>
      </c>
      <c r="K11" s="51"/>
      <c r="L11" s="51" t="n">
        <v>0.05</v>
      </c>
      <c r="M11" s="59" t="n">
        <f aca="false">I11+K11</f>
        <v>0.0472</v>
      </c>
      <c r="N11" s="60" t="n">
        <f aca="false">J11+L11</f>
        <v>0.0774</v>
      </c>
    </row>
    <row r="12" customFormat="false" ht="12" hidden="false" customHeight="false" outlineLevel="0" collapsed="false">
      <c r="A12" s="5"/>
      <c r="B12" s="21" t="s">
        <v>11</v>
      </c>
      <c r="C12" s="22" t="s">
        <v>12</v>
      </c>
      <c r="D12" s="21" t="s">
        <v>16</v>
      </c>
      <c r="E12" s="23" t="n">
        <f aca="false">VLOOKUP(D12,Prices!$B:$I,2,FALSE())</f>
        <v>0.044</v>
      </c>
      <c r="F12" s="24" t="n">
        <f aca="false">(($C$5+E12)/(1-M12)-($C$5+E12))+N12</f>
        <v>0.308806612347226</v>
      </c>
      <c r="G12" s="61" t="n">
        <f aca="false">E12+F12</f>
        <v>0.352806612347226</v>
      </c>
      <c r="H12" s="62" t="n">
        <f aca="false">G7-E12-F12</f>
        <v>-0.352806612347226</v>
      </c>
      <c r="I12" s="55" t="n">
        <v>0.0427</v>
      </c>
      <c r="J12" s="58" t="n">
        <v>0.0249</v>
      </c>
      <c r="K12" s="51"/>
      <c r="L12" s="51" t="n">
        <v>0.05</v>
      </c>
      <c r="M12" s="59" t="n">
        <f aca="false">I12+K12</f>
        <v>0.0427</v>
      </c>
      <c r="N12" s="60" t="n">
        <f aca="false">J12+L12</f>
        <v>0.0749</v>
      </c>
    </row>
    <row r="13" customFormat="false" ht="12.75" hidden="false" customHeight="false" outlineLevel="0" collapsed="false">
      <c r="B13" s="41" t="s">
        <v>11</v>
      </c>
      <c r="C13" s="63" t="s">
        <v>12</v>
      </c>
      <c r="D13" s="41" t="s">
        <v>56</v>
      </c>
      <c r="E13" s="64" t="n">
        <f aca="false">VLOOKUP(D13,Prices!$B:$I,2,FALSE())</f>
        <v>0</v>
      </c>
      <c r="F13" s="32" t="n">
        <f aca="false">(($C$5+E13)/(1-M13)-($C$5+E13))+N13</f>
        <v>0.0990500201694229</v>
      </c>
      <c r="G13" s="65" t="n">
        <f aca="false">E13+F13</f>
        <v>0.0990500201694229</v>
      </c>
      <c r="H13" s="66" t="n">
        <f aca="false">G7-E13-F13</f>
        <v>-0.0990500201694229</v>
      </c>
      <c r="I13" s="55" t="n">
        <v>0.0084</v>
      </c>
      <c r="J13" s="58" t="n">
        <v>0.005</v>
      </c>
      <c r="L13" s="51" t="n">
        <v>0.05</v>
      </c>
      <c r="M13" s="59" t="n">
        <f aca="false">I13+K13</f>
        <v>0.0084</v>
      </c>
      <c r="N13" s="60" t="n">
        <f aca="false">J13+L13</f>
        <v>0.055</v>
      </c>
    </row>
    <row r="15" customFormat="false" ht="15.75" hidden="false" customHeight="false" outlineLevel="0" collapsed="false">
      <c r="A15" s="5"/>
      <c r="B15" s="8" t="s">
        <v>17</v>
      </c>
      <c r="C15" s="9"/>
      <c r="D15" s="9"/>
      <c r="E15" s="10" t="s">
        <v>5</v>
      </c>
      <c r="F15" s="11" t="s">
        <v>18</v>
      </c>
      <c r="G15" s="53" t="n">
        <f aca="false">VLOOKUP(F15,Prices!$B:$I,2,FALSE())</f>
        <v>0</v>
      </c>
      <c r="H15" s="54" t="n">
        <f aca="false">G15</f>
        <v>0</v>
      </c>
      <c r="I15" s="55"/>
      <c r="J15" s="52"/>
      <c r="K15" s="51"/>
      <c r="L15" s="51"/>
    </row>
    <row r="16" customFormat="false" ht="12" hidden="false" customHeight="false" outlineLevel="0" collapsed="false">
      <c r="A16" s="5"/>
      <c r="B16" s="27" t="s">
        <v>6</v>
      </c>
      <c r="C16" s="27" t="s">
        <v>7</v>
      </c>
      <c r="D16" s="27" t="s">
        <v>8</v>
      </c>
      <c r="E16" s="28" t="s">
        <v>9</v>
      </c>
      <c r="F16" s="28" t="s">
        <v>10</v>
      </c>
      <c r="G16" s="27" t="s">
        <v>52</v>
      </c>
      <c r="H16" s="28" t="s">
        <v>53</v>
      </c>
      <c r="I16" s="55"/>
      <c r="J16" s="52"/>
      <c r="K16" s="51"/>
      <c r="L16" s="51"/>
    </row>
    <row r="17" customFormat="false" ht="12" hidden="false" customHeight="false" outlineLevel="0" collapsed="false">
      <c r="A17" s="5"/>
      <c r="B17" s="30" t="s">
        <v>11</v>
      </c>
      <c r="C17" s="30" t="s">
        <v>20</v>
      </c>
      <c r="D17" s="30" t="s">
        <v>21</v>
      </c>
      <c r="E17" s="31" t="n">
        <f aca="false">VLOOKUP(D17,Prices!$B:$I,2,FALSE())</f>
        <v>0.006</v>
      </c>
      <c r="F17" s="32" t="n">
        <f aca="false">(($C$5+E17)/(1-M17)-($C$5+E17))+N17</f>
        <v>0.242517410977769</v>
      </c>
      <c r="G17" s="47" t="n">
        <f aca="false">E17+F17</f>
        <v>0.248517410977769</v>
      </c>
      <c r="H17" s="67" t="n">
        <f aca="false">$G$15-E17-F17</f>
        <v>-0.248517410977769</v>
      </c>
      <c r="I17" s="55" t="n">
        <v>0.0282</v>
      </c>
      <c r="J17" s="52" t="n">
        <v>0.0192</v>
      </c>
      <c r="K17" s="68" t="n">
        <v>0.00603</v>
      </c>
      <c r="L17" s="51" t="n">
        <v>0.0388</v>
      </c>
      <c r="M17" s="59" t="n">
        <f aca="false">I17+K17</f>
        <v>0.03423</v>
      </c>
      <c r="N17" s="60" t="n">
        <f aca="false">J17+L17</f>
        <v>0.058</v>
      </c>
    </row>
    <row r="19" customFormat="false" ht="15.75" hidden="false" customHeight="false" outlineLevel="0" collapsed="false">
      <c r="A19" s="5"/>
      <c r="B19" s="8" t="s">
        <v>57</v>
      </c>
      <c r="C19" s="9"/>
      <c r="D19" s="9"/>
      <c r="E19" s="10" t="s">
        <v>5</v>
      </c>
      <c r="F19" s="11" t="s">
        <v>58</v>
      </c>
      <c r="G19" s="53" t="n">
        <f aca="false">VLOOKUP(F19,Prices!$B:$I,2,FALSE())</f>
        <v>0</v>
      </c>
      <c r="H19" s="54" t="n">
        <f aca="false">G19</f>
        <v>0</v>
      </c>
      <c r="I19" s="55"/>
      <c r="J19" s="52"/>
      <c r="K19" s="51"/>
      <c r="L19" s="51"/>
    </row>
    <row r="20" customFormat="false" ht="12" hidden="false" customHeight="false" outlineLevel="0" collapsed="false">
      <c r="A20" s="5"/>
      <c r="B20" s="14" t="s">
        <v>6</v>
      </c>
      <c r="C20" s="14" t="s">
        <v>7</v>
      </c>
      <c r="D20" s="14" t="s">
        <v>8</v>
      </c>
      <c r="E20" s="15" t="s">
        <v>9</v>
      </c>
      <c r="F20" s="15" t="s">
        <v>10</v>
      </c>
      <c r="G20" s="14" t="s">
        <v>52</v>
      </c>
      <c r="H20" s="15" t="s">
        <v>53</v>
      </c>
      <c r="I20" s="55"/>
      <c r="J20" s="52"/>
      <c r="K20" s="51"/>
      <c r="L20" s="51"/>
    </row>
    <row r="21" customFormat="false" ht="12" hidden="false" customHeight="false" outlineLevel="0" collapsed="false">
      <c r="A21" s="5"/>
      <c r="B21" s="16" t="s">
        <v>11</v>
      </c>
      <c r="C21" s="16" t="s">
        <v>59</v>
      </c>
      <c r="D21" s="16" t="s">
        <v>60</v>
      </c>
      <c r="E21" s="39" t="n">
        <f aca="false">VLOOKUP(D21,Prices!$B:$I,2,FALSE())</f>
        <v>0</v>
      </c>
      <c r="F21" s="19" t="n">
        <f aca="false">(($C$5+E21)/(1-M21)-($C$5+E21))+N21</f>
        <v>0.045305205205205</v>
      </c>
      <c r="G21" s="69" t="n">
        <f aca="false">E21+F21</f>
        <v>0.045305205205205</v>
      </c>
      <c r="H21" s="57" t="n">
        <f aca="false">$G$15-E21-F21</f>
        <v>-0.045305205205205</v>
      </c>
      <c r="I21" s="55" t="n">
        <v>0.001</v>
      </c>
      <c r="J21" s="52" t="n">
        <f aca="false">0.03+0.0101</f>
        <v>0.0401</v>
      </c>
      <c r="K21" s="68"/>
      <c r="L21" s="51"/>
      <c r="M21" s="59" t="n">
        <f aca="false">I21+K21</f>
        <v>0.001</v>
      </c>
      <c r="N21" s="60" t="n">
        <f aca="false">J21+L21</f>
        <v>0.0401</v>
      </c>
    </row>
    <row r="22" customFormat="false" ht="12" hidden="false" customHeight="false" outlineLevel="0" collapsed="false">
      <c r="A22" s="5"/>
      <c r="B22" s="21" t="s">
        <v>11</v>
      </c>
      <c r="C22" s="21" t="s">
        <v>49</v>
      </c>
      <c r="D22" s="21" t="s">
        <v>49</v>
      </c>
      <c r="E22" s="40" t="n">
        <f aca="false">VLOOKUP(D22,Prices!$B:$I,2,FALSE())</f>
        <v>-0.106</v>
      </c>
      <c r="F22" s="24" t="n">
        <f aca="false">(($C$5+E22)/(1-M22)-($C$5+E22))+N22</f>
        <v>0.239160121161479</v>
      </c>
      <c r="G22" s="69" t="n">
        <f aca="false">E22+F22</f>
        <v>0.133160121161479</v>
      </c>
      <c r="H22" s="62" t="n">
        <f aca="false">$G$15-E22-F22</f>
        <v>-0.133160121161479</v>
      </c>
      <c r="I22" s="55" t="n">
        <v>0.0426</v>
      </c>
      <c r="J22" s="52" t="n">
        <v>0.0125</v>
      </c>
      <c r="K22" s="68"/>
      <c r="L22" s="51"/>
      <c r="M22" s="59" t="n">
        <f aca="false">I22+K22</f>
        <v>0.0426</v>
      </c>
      <c r="N22" s="60" t="n">
        <f aca="false">J22+L22</f>
        <v>0.0125</v>
      </c>
    </row>
    <row r="23" customFormat="false" ht="12" hidden="false" customHeight="false" outlineLevel="0" collapsed="false">
      <c r="A23" s="5"/>
      <c r="B23" s="21" t="s">
        <v>11</v>
      </c>
      <c r="C23" s="21" t="s">
        <v>61</v>
      </c>
      <c r="D23" s="21" t="s">
        <v>62</v>
      </c>
      <c r="E23" s="40" t="n">
        <f aca="false">VLOOKUP(D23,Prices!$B:$I,2,FALSE())</f>
        <v>-0.096</v>
      </c>
      <c r="F23" s="24" t="n">
        <f aca="false">(($C$5+E23)/(1-M23)-($C$5+E23))+N23</f>
        <v>0.41886442838929</v>
      </c>
      <c r="G23" s="69" t="n">
        <f aca="false">E23+F23</f>
        <v>0.32286442838929</v>
      </c>
      <c r="H23" s="62" t="n">
        <f aca="false">$G$15-E23-F23</f>
        <v>-0.32286442838929</v>
      </c>
      <c r="I23" s="55" t="n">
        <v>0.0588</v>
      </c>
      <c r="J23" s="52" t="n">
        <f aca="false">0.0978+0.0022</f>
        <v>0.1</v>
      </c>
      <c r="K23" s="68"/>
      <c r="L23" s="51"/>
      <c r="M23" s="59" t="n">
        <f aca="false">I23+K23</f>
        <v>0.0588</v>
      </c>
      <c r="N23" s="60" t="n">
        <f aca="false">J23+L23</f>
        <v>0.1</v>
      </c>
    </row>
    <row r="24" customFormat="false" ht="12" hidden="false" customHeight="false" outlineLevel="0" collapsed="false">
      <c r="A24" s="5"/>
      <c r="B24" s="41" t="s">
        <v>11</v>
      </c>
      <c r="C24" s="41" t="s">
        <v>63</v>
      </c>
      <c r="D24" s="41" t="s">
        <v>62</v>
      </c>
      <c r="E24" s="43" t="n">
        <f aca="false">VLOOKUP(D24,Prices!$B:$I,2,FALSE())</f>
        <v>-0.096</v>
      </c>
      <c r="F24" s="32" t="n">
        <f aca="false">(($C$5+E24)/(1-M24)-($C$5+E24))+N24</f>
        <v>0.569099218410769</v>
      </c>
      <c r="G24" s="69" t="n">
        <f aca="false">E24+F24</f>
        <v>0.473099218410769</v>
      </c>
      <c r="H24" s="66" t="n">
        <f aca="false">$G$15-E24-F24</f>
        <v>-0.473099218410769</v>
      </c>
      <c r="I24" s="55" t="n">
        <v>0.0788</v>
      </c>
      <c r="J24" s="52" t="n">
        <f aca="false">0.1231+0.0094</f>
        <v>0.1325</v>
      </c>
      <c r="K24" s="68"/>
      <c r="L24" s="51"/>
      <c r="M24" s="59" t="n">
        <f aca="false">I24+K24</f>
        <v>0.0788</v>
      </c>
      <c r="N24" s="60" t="n">
        <f aca="false">J24+L24</f>
        <v>0.1325</v>
      </c>
    </row>
    <row r="26" customFormat="false" ht="15.75" hidden="false" customHeight="false" outlineLevel="0" collapsed="false">
      <c r="A26" s="5"/>
      <c r="B26" s="8" t="s">
        <v>22</v>
      </c>
      <c r="C26" s="9"/>
      <c r="D26" s="9"/>
      <c r="E26" s="10" t="s">
        <v>5</v>
      </c>
      <c r="F26" s="11" t="s">
        <v>22</v>
      </c>
      <c r="G26" s="53" t="n">
        <f aca="false">VLOOKUP(F26,Prices!$B:$I,2,FALSE())</f>
        <v>0</v>
      </c>
      <c r="H26" s="54" t="n">
        <f aca="false">G26</f>
        <v>0</v>
      </c>
      <c r="I26" s="55"/>
      <c r="J26" s="52"/>
      <c r="K26" s="51"/>
      <c r="L26" s="51"/>
    </row>
    <row r="27" customFormat="false" ht="12" hidden="false" customHeight="false" outlineLevel="0" collapsed="false">
      <c r="A27" s="5"/>
      <c r="B27" s="14" t="s">
        <v>6</v>
      </c>
      <c r="C27" s="14" t="s">
        <v>7</v>
      </c>
      <c r="D27" s="14" t="s">
        <v>8</v>
      </c>
      <c r="E27" s="15" t="s">
        <v>9</v>
      </c>
      <c r="F27" s="15" t="s">
        <v>10</v>
      </c>
      <c r="G27" s="14" t="s">
        <v>52</v>
      </c>
      <c r="H27" s="15" t="s">
        <v>53</v>
      </c>
      <c r="I27" s="55"/>
      <c r="J27" s="52"/>
      <c r="K27" s="51"/>
      <c r="L27" s="51"/>
    </row>
    <row r="28" customFormat="false" ht="12" hidden="false" customHeight="false" outlineLevel="0" collapsed="false">
      <c r="A28" s="5"/>
      <c r="B28" s="35" t="s">
        <v>11</v>
      </c>
      <c r="C28" s="35" t="s">
        <v>23</v>
      </c>
      <c r="D28" s="35" t="s">
        <v>24</v>
      </c>
      <c r="E28" s="36" t="n">
        <f aca="false">VLOOKUP(D28,Prices!$B:$I,2,FALSE())</f>
        <v>-0.186</v>
      </c>
      <c r="F28" s="19" t="n">
        <f aca="false">(($C$5+E28)/(1-M28)-($C$5+E28))+N28</f>
        <v>0.550723405411279</v>
      </c>
      <c r="G28" s="70" t="n">
        <f aca="false">E28+F28</f>
        <v>0.364723405411279</v>
      </c>
      <c r="H28" s="57" t="n">
        <f aca="false">$G$26-E28-F28</f>
        <v>-0.364723405411279</v>
      </c>
      <c r="I28" s="55" t="n">
        <v>0.0797</v>
      </c>
      <c r="J28" s="52" t="n">
        <v>0.1165</v>
      </c>
      <c r="K28" s="51"/>
      <c r="L28" s="51"/>
      <c r="M28" s="59" t="n">
        <f aca="false">I28+K28</f>
        <v>0.0797</v>
      </c>
      <c r="N28" s="60" t="n">
        <f aca="false">J28+L28</f>
        <v>0.1165</v>
      </c>
    </row>
    <row r="29" customFormat="false" ht="12" hidden="false" customHeight="false" outlineLevel="0" collapsed="false">
      <c r="A29" s="5"/>
      <c r="B29" s="37" t="s">
        <v>11</v>
      </c>
      <c r="C29" s="37" t="s">
        <v>23</v>
      </c>
      <c r="D29" s="37" t="s">
        <v>25</v>
      </c>
      <c r="E29" s="38" t="n">
        <f aca="false">VLOOKUP(D29,Prices!$B:$I,2,FALSE())</f>
        <v>-0.156</v>
      </c>
      <c r="F29" s="24" t="n">
        <f aca="false">(($C$5+E29)/(1-M29)-($C$5+E29))+N29</f>
        <v>0.493173426573427</v>
      </c>
      <c r="G29" s="71" t="n">
        <f aca="false">E29+F29</f>
        <v>0.337173426573427</v>
      </c>
      <c r="H29" s="62" t="n">
        <f aca="false">$G$26-E29-F29</f>
        <v>-0.337173426573427</v>
      </c>
      <c r="I29" s="55" t="n">
        <v>0.0705</v>
      </c>
      <c r="J29" s="52" t="n">
        <f aca="false">0.1012+0.0094</f>
        <v>0.1106</v>
      </c>
      <c r="K29" s="51"/>
      <c r="L29" s="51"/>
      <c r="M29" s="59" t="n">
        <f aca="false">I29+K29</f>
        <v>0.0705</v>
      </c>
      <c r="N29" s="60" t="n">
        <f aca="false">J29+L29</f>
        <v>0.1106</v>
      </c>
    </row>
    <row r="30" customFormat="false" ht="12" hidden="false" customHeight="false" outlineLevel="0" collapsed="false">
      <c r="A30" s="5"/>
      <c r="B30" s="37" t="s">
        <v>11</v>
      </c>
      <c r="C30" s="37" t="s">
        <v>23</v>
      </c>
      <c r="D30" s="37" t="s">
        <v>26</v>
      </c>
      <c r="E30" s="38" t="n">
        <f aca="false">VLOOKUP(D30,Prices!$B:$I,2,FALSE())</f>
        <v>-0.126</v>
      </c>
      <c r="F30" s="24" t="n">
        <f aca="false">(($C$5+E30)/(1-M30)-($C$5+E30))+N30</f>
        <v>0.513742613575052</v>
      </c>
      <c r="G30" s="71" t="n">
        <f aca="false">E30+F30</f>
        <v>0.387742613575052</v>
      </c>
      <c r="H30" s="62" t="n">
        <f aca="false">$G$26-E30-F30</f>
        <v>-0.387742613575052</v>
      </c>
      <c r="I30" s="55" t="n">
        <v>0.0733</v>
      </c>
      <c r="J30" s="52" t="n">
        <v>0.1124</v>
      </c>
      <c r="K30" s="51"/>
      <c r="L30" s="51"/>
      <c r="M30" s="59" t="n">
        <f aca="false">I30+K30</f>
        <v>0.0733</v>
      </c>
      <c r="N30" s="60" t="n">
        <f aca="false">J30+L30</f>
        <v>0.1124</v>
      </c>
    </row>
    <row r="31" customFormat="false" ht="12" hidden="false" customHeight="false" outlineLevel="0" collapsed="false">
      <c r="A31" s="5"/>
      <c r="B31" s="72" t="s">
        <v>11</v>
      </c>
      <c r="C31" s="72" t="s">
        <v>23</v>
      </c>
      <c r="D31" s="72" t="s">
        <v>64</v>
      </c>
      <c r="E31" s="73" t="n">
        <f aca="false">VLOOKUP(D31,Prices!$B:$I,2,FALSE())</f>
        <v>-0.106</v>
      </c>
      <c r="F31" s="32" t="n">
        <f aca="false">(($C$5+E31)/(1-M31)-($C$5+E31))+N31</f>
        <v>0.496965788058096</v>
      </c>
      <c r="G31" s="74" t="n">
        <f aca="false">E31+F31</f>
        <v>0.390965788058096</v>
      </c>
      <c r="H31" s="66" t="n">
        <f aca="false">$G$26-E31-F31</f>
        <v>-0.390965788058096</v>
      </c>
      <c r="I31" s="55" t="n">
        <v>0.0705</v>
      </c>
      <c r="J31" s="52" t="n">
        <f aca="false">0.1012+0.0094</f>
        <v>0.1106</v>
      </c>
      <c r="K31" s="51"/>
      <c r="L31" s="51"/>
      <c r="M31" s="59" t="n">
        <f aca="false">I31+K31</f>
        <v>0.0705</v>
      </c>
      <c r="N31" s="60" t="n">
        <f aca="false">J31+L31</f>
        <v>0.1106</v>
      </c>
    </row>
    <row r="33" customFormat="false" ht="15.75" hidden="false" customHeight="false" outlineLevel="0" collapsed="false">
      <c r="A33" s="5"/>
      <c r="B33" s="8" t="s">
        <v>27</v>
      </c>
      <c r="C33" s="9"/>
      <c r="D33" s="9"/>
      <c r="E33" s="10" t="s">
        <v>5</v>
      </c>
      <c r="F33" s="11" t="s">
        <v>27</v>
      </c>
      <c r="G33" s="53" t="n">
        <v>0.18</v>
      </c>
      <c r="H33" s="54" t="n">
        <f aca="false">G33</f>
        <v>0.18</v>
      </c>
      <c r="I33" s="55"/>
      <c r="J33" s="52"/>
      <c r="K33" s="51"/>
      <c r="L33" s="51"/>
    </row>
    <row r="34" customFormat="false" ht="12" hidden="false" customHeight="false" outlineLevel="0" collapsed="false">
      <c r="A34" s="5"/>
      <c r="B34" s="14" t="s">
        <v>6</v>
      </c>
      <c r="C34" s="14" t="s">
        <v>7</v>
      </c>
      <c r="D34" s="14" t="s">
        <v>8</v>
      </c>
      <c r="E34" s="15" t="s">
        <v>9</v>
      </c>
      <c r="F34" s="15" t="s">
        <v>10</v>
      </c>
      <c r="G34" s="14" t="s">
        <v>52</v>
      </c>
      <c r="H34" s="15" t="s">
        <v>53</v>
      </c>
      <c r="I34" s="55"/>
      <c r="J34" s="52"/>
      <c r="K34" s="51"/>
      <c r="L34" s="51"/>
    </row>
    <row r="35" customFormat="false" ht="12" hidden="false" customHeight="false" outlineLevel="0" collapsed="false">
      <c r="A35" s="5"/>
      <c r="B35" s="16" t="s">
        <v>11</v>
      </c>
      <c r="C35" s="16" t="s">
        <v>28</v>
      </c>
      <c r="D35" s="16" t="s">
        <v>29</v>
      </c>
      <c r="E35" s="39" t="n">
        <v>-0.105</v>
      </c>
      <c r="F35" s="19" t="n">
        <f aca="false">($C$5+E35)*I35+J35+($C$5+E35)*K35+L35</f>
        <v>0.185397</v>
      </c>
      <c r="G35" s="19" t="n">
        <f aca="false">E35+F35</f>
        <v>0.080397</v>
      </c>
      <c r="H35" s="57" t="n">
        <f aca="false">G33-E35-F35</f>
        <v>0.099603</v>
      </c>
      <c r="I35" s="55" t="n">
        <v>0.0326</v>
      </c>
      <c r="J35" s="52" t="n">
        <v>0.0193</v>
      </c>
      <c r="K35" s="75"/>
      <c r="L35" s="51"/>
      <c r="M35" s="59" t="n">
        <f aca="false">I35+K35</f>
        <v>0.0326</v>
      </c>
      <c r="N35" s="60" t="n">
        <f aca="false">J35+L35</f>
        <v>0.0193</v>
      </c>
    </row>
    <row r="36" customFormat="false" ht="12" hidden="false" customHeight="false" outlineLevel="0" collapsed="false">
      <c r="A36" s="5"/>
      <c r="B36" s="21" t="s">
        <v>11</v>
      </c>
      <c r="C36" s="21" t="s">
        <v>28</v>
      </c>
      <c r="D36" s="21" t="s">
        <v>30</v>
      </c>
      <c r="E36" s="40" t="n">
        <v>-0.0925</v>
      </c>
      <c r="F36" s="24" t="n">
        <f aca="false">($C$5+E36)*I36+J36+($C$5+E36)*K36+L36</f>
        <v>0.209985</v>
      </c>
      <c r="G36" s="24" t="n">
        <f aca="false">E36+F36</f>
        <v>0.117485</v>
      </c>
      <c r="H36" s="62" t="n">
        <f aca="false">G33-E36-F36</f>
        <v>0.062515</v>
      </c>
      <c r="I36" s="55" t="n">
        <v>0.038</v>
      </c>
      <c r="J36" s="52" t="n">
        <v>0.0159</v>
      </c>
      <c r="K36" s="51"/>
      <c r="L36" s="51"/>
      <c r="M36" s="59" t="n">
        <f aca="false">I36+K36</f>
        <v>0.038</v>
      </c>
      <c r="N36" s="60" t="n">
        <f aca="false">J36+L36</f>
        <v>0.0159</v>
      </c>
    </row>
    <row r="37" customFormat="false" ht="12" hidden="false" customHeight="false" outlineLevel="0" collapsed="false">
      <c r="A37" s="5"/>
      <c r="B37" s="21" t="s">
        <v>11</v>
      </c>
      <c r="C37" s="21" t="s">
        <v>28</v>
      </c>
      <c r="D37" s="21" t="s">
        <v>31</v>
      </c>
      <c r="E37" s="40" t="n">
        <v>-0.07</v>
      </c>
      <c r="F37" s="24" t="n">
        <f aca="false">($C$5+E37)*I37+J37+($C$5+E37)*K37+L37</f>
        <v>0.246476</v>
      </c>
      <c r="G37" s="24" t="n">
        <f aca="false">E37+F37</f>
        <v>0.176476</v>
      </c>
      <c r="H37" s="62" t="n">
        <f aca="false">G33-E37-F37</f>
        <v>0.00352400000000003</v>
      </c>
      <c r="I37" s="55" t="n">
        <v>0.0452</v>
      </c>
      <c r="J37" s="52" t="n">
        <v>0.0146</v>
      </c>
      <c r="K37" s="51"/>
      <c r="L37" s="51"/>
      <c r="M37" s="59" t="n">
        <f aca="false">I37+K37</f>
        <v>0.0452</v>
      </c>
      <c r="N37" s="60" t="n">
        <f aca="false">J37+L37</f>
        <v>0.0146</v>
      </c>
    </row>
    <row r="38" customFormat="false" ht="12" hidden="false" customHeight="false" outlineLevel="0" collapsed="false">
      <c r="A38" s="5"/>
      <c r="B38" s="21" t="s">
        <v>11</v>
      </c>
      <c r="C38" s="21" t="s">
        <v>28</v>
      </c>
      <c r="D38" s="21" t="s">
        <v>32</v>
      </c>
      <c r="E38" s="40" t="n">
        <v>-0.16</v>
      </c>
      <c r="F38" s="24" t="n">
        <f aca="false">($C$5+E38)*I38+J38+($C$5+E38)*K38+L38</f>
        <v>0.244884</v>
      </c>
      <c r="G38" s="24" t="n">
        <f aca="false">E38+F38</f>
        <v>0.084884</v>
      </c>
      <c r="H38" s="62" t="n">
        <f aca="false">G33-E38-F38</f>
        <v>0.095116</v>
      </c>
      <c r="I38" s="55" t="n">
        <v>0.0446</v>
      </c>
      <c r="J38" s="52" t="n">
        <v>0.0201</v>
      </c>
      <c r="K38" s="51"/>
      <c r="L38" s="51"/>
      <c r="M38" s="59" t="n">
        <f aca="false">I38+K38</f>
        <v>0.0446</v>
      </c>
      <c r="N38" s="60" t="n">
        <f aca="false">J38+L38</f>
        <v>0.0201</v>
      </c>
    </row>
    <row r="39" customFormat="false" ht="12" hidden="false" customHeight="false" outlineLevel="0" collapsed="false">
      <c r="A39" s="5"/>
      <c r="B39" s="21" t="s">
        <v>11</v>
      </c>
      <c r="C39" s="21" t="s">
        <v>28</v>
      </c>
      <c r="D39" s="21" t="s">
        <v>33</v>
      </c>
      <c r="E39" s="40" t="n">
        <v>0</v>
      </c>
      <c r="F39" s="24" t="n">
        <f aca="false">($C$5+E39)*I39+J39+($C$5+E39)*K39+L39</f>
        <v>0.17348</v>
      </c>
      <c r="G39" s="24" t="n">
        <f aca="false">E39+F39</f>
        <v>0.17348</v>
      </c>
      <c r="H39" s="62" t="n">
        <f aca="false">G33-E39-F39</f>
        <v>0.00652</v>
      </c>
      <c r="I39" s="55" t="n">
        <v>0.0319</v>
      </c>
      <c r="J39" s="52" t="n">
        <v>0.0076</v>
      </c>
      <c r="K39" s="51"/>
      <c r="L39" s="51"/>
      <c r="M39" s="59" t="n">
        <f aca="false">I39+K39</f>
        <v>0.0319</v>
      </c>
      <c r="N39" s="60" t="n">
        <f aca="false">J39+L39</f>
        <v>0.0076</v>
      </c>
    </row>
    <row r="40" customFormat="false" ht="12" hidden="false" customHeight="false" outlineLevel="0" collapsed="false">
      <c r="A40" s="5"/>
      <c r="B40" s="21" t="s">
        <v>11</v>
      </c>
      <c r="C40" s="21" t="s">
        <v>34</v>
      </c>
      <c r="D40" s="21" t="s">
        <v>35</v>
      </c>
      <c r="E40" s="40" t="n">
        <v>0.135</v>
      </c>
      <c r="F40" s="24" t="n">
        <f aca="false">($C$5+E40)*I40+J40+($C$5+E40)*K40+L40</f>
        <v>0.1244365</v>
      </c>
      <c r="G40" s="24" t="n">
        <f aca="false">E40+F40</f>
        <v>0.2594365</v>
      </c>
      <c r="H40" s="62" t="n">
        <f aca="false">G33-E40-F40</f>
        <v>-0.0794365</v>
      </c>
      <c r="I40" s="55" t="n">
        <v>0.0181</v>
      </c>
      <c r="J40" s="52" t="n">
        <v>0.0076</v>
      </c>
      <c r="K40" s="68" t="n">
        <v>0.0038</v>
      </c>
      <c r="L40" s="51"/>
      <c r="M40" s="59" t="n">
        <f aca="false">I40+K40</f>
        <v>0.0219</v>
      </c>
      <c r="N40" s="60" t="n">
        <f aca="false">J40+L40</f>
        <v>0.0076</v>
      </c>
    </row>
    <row r="41" customFormat="false" ht="12.75" hidden="false" customHeight="false" outlineLevel="0" collapsed="false">
      <c r="B41" s="41" t="s">
        <v>11</v>
      </c>
      <c r="C41" s="42" t="s">
        <v>36</v>
      </c>
      <c r="D41" s="42" t="s">
        <v>35</v>
      </c>
      <c r="E41" s="43" t="n">
        <v>0.135</v>
      </c>
      <c r="F41" s="32" t="n">
        <f aca="false">($C$5+E41)*I41+J41+($C$5+E41)*K41+L41</f>
        <v>0.056551</v>
      </c>
      <c r="G41" s="32" t="n">
        <f aca="false">E41+F41</f>
        <v>0.191551</v>
      </c>
      <c r="H41" s="66" t="n">
        <f aca="false">G33-E41-F41</f>
        <v>-0.011551</v>
      </c>
      <c r="I41" s="55" t="n">
        <v>0.0106</v>
      </c>
      <c r="J41" s="52"/>
      <c r="M41" s="59" t="n">
        <f aca="false">I41+K41</f>
        <v>0.0106</v>
      </c>
      <c r="N41" s="60" t="n">
        <f aca="false">J41+L41</f>
        <v>0</v>
      </c>
    </row>
    <row r="44" customFormat="false" ht="15.75" hidden="false" customHeight="false" outlineLevel="0" collapsed="false">
      <c r="A44" s="5"/>
      <c r="B44" s="8" t="s">
        <v>37</v>
      </c>
      <c r="C44" s="9"/>
      <c r="D44" s="9"/>
      <c r="E44" s="10" t="s">
        <v>5</v>
      </c>
      <c r="F44" s="11" t="s">
        <v>38</v>
      </c>
      <c r="G44" s="53" t="n">
        <f aca="false">VLOOKUP(F44,Prices!$B:$I,2,FALSE())</f>
        <v>0</v>
      </c>
      <c r="H44" s="54" t="n">
        <f aca="false">G44</f>
        <v>0</v>
      </c>
      <c r="I44" s="55"/>
      <c r="J44" s="52"/>
      <c r="K44" s="51"/>
      <c r="L44" s="51"/>
    </row>
    <row r="45" customFormat="false" ht="12" hidden="false" customHeight="false" outlineLevel="0" collapsed="false">
      <c r="A45" s="5"/>
      <c r="B45" s="14" t="s">
        <v>6</v>
      </c>
      <c r="C45" s="14" t="s">
        <v>7</v>
      </c>
      <c r="D45" s="14" t="s">
        <v>8</v>
      </c>
      <c r="E45" s="15" t="s">
        <v>9</v>
      </c>
      <c r="F45" s="15" t="s">
        <v>10</v>
      </c>
      <c r="G45" s="14" t="s">
        <v>52</v>
      </c>
      <c r="H45" s="15" t="s">
        <v>53</v>
      </c>
      <c r="I45" s="55"/>
      <c r="J45" s="52"/>
      <c r="K45" s="51"/>
      <c r="L45" s="51"/>
    </row>
    <row r="46" customFormat="false" ht="12" hidden="false" customHeight="false" outlineLevel="0" collapsed="false">
      <c r="A46" s="45"/>
      <c r="B46" s="16" t="s">
        <v>11</v>
      </c>
      <c r="C46" s="16" t="s">
        <v>39</v>
      </c>
      <c r="D46" s="16" t="s">
        <v>40</v>
      </c>
      <c r="E46" s="39" t="n">
        <f aca="false">VLOOKUP(D46,Prices!$B:$I,2,FALSE())</f>
        <v>0</v>
      </c>
      <c r="F46" s="19" t="n">
        <f aca="false">($C$5+E46)*I46+J46+($C$5+E46)*K46+L46</f>
        <v>0.373832299200108</v>
      </c>
      <c r="G46" s="19" t="n">
        <f aca="false">E46+F46</f>
        <v>0.373832299200108</v>
      </c>
      <c r="H46" s="57" t="n">
        <f aca="false">G44-E46-F46</f>
        <v>-0.373832299200108</v>
      </c>
      <c r="I46" s="55" t="n">
        <v>0.02522</v>
      </c>
      <c r="J46" s="58" t="n">
        <v>0.0103682992001075</v>
      </c>
      <c r="K46" s="76" t="n">
        <v>0.0426</v>
      </c>
      <c r="L46" s="77" t="n">
        <v>0.0108</v>
      </c>
      <c r="M46" s="59" t="n">
        <f aca="false">I46+K46</f>
        <v>0.06782</v>
      </c>
      <c r="N46" s="60" t="n">
        <f aca="false">J46+L46</f>
        <v>0.0211682992001076</v>
      </c>
    </row>
    <row r="47" customFormat="false" ht="12" hidden="false" customHeight="false" outlineLevel="0" collapsed="false">
      <c r="A47" s="45"/>
      <c r="B47" s="21" t="s">
        <v>11</v>
      </c>
      <c r="C47" s="21" t="s">
        <v>41</v>
      </c>
      <c r="D47" s="21" t="s">
        <v>40</v>
      </c>
      <c r="E47" s="40" t="n">
        <f aca="false">VLOOKUP(D47,Prices!$B:$I,2,FALSE())</f>
        <v>0</v>
      </c>
      <c r="F47" s="24" t="n">
        <f aca="false">($C$5+E47)*I47+J47+($C$5+E47)*K47+L47</f>
        <v>0.57682</v>
      </c>
      <c r="G47" s="24" t="n">
        <f aca="false">E47+F47</f>
        <v>0.57682</v>
      </c>
      <c r="H47" s="62" t="n">
        <f aca="false">G44-E47-F47</f>
        <v>-0.57682</v>
      </c>
      <c r="I47" s="55" t="n">
        <v>0.0252</v>
      </c>
      <c r="J47" s="58" t="n">
        <v>0.21346</v>
      </c>
      <c r="K47" s="76" t="n">
        <v>0.0426</v>
      </c>
      <c r="L47" s="77" t="n">
        <v>0.0108</v>
      </c>
      <c r="M47" s="59" t="n">
        <f aca="false">I47+K47</f>
        <v>0.0678</v>
      </c>
      <c r="N47" s="60" t="n">
        <f aca="false">J47+L47</f>
        <v>0.22426</v>
      </c>
    </row>
    <row r="48" customFormat="false" ht="12.75" hidden="false" customHeight="false" outlineLevel="0" collapsed="false">
      <c r="A48" s="46"/>
      <c r="B48" s="41" t="s">
        <v>11</v>
      </c>
      <c r="C48" s="42" t="s">
        <v>65</v>
      </c>
      <c r="D48" s="42" t="s">
        <v>42</v>
      </c>
      <c r="E48" s="43" t="n">
        <f aca="false">VLOOKUP(D48,Prices!$B:$I,2,FALSE())</f>
        <v>-0.136</v>
      </c>
      <c r="F48" s="32" t="n">
        <f aca="false">($C$5+E48)*I48+J48+($C$5+E48)*K48+L48</f>
        <v>0.3193784</v>
      </c>
      <c r="G48" s="32" t="n">
        <f aca="false">E48+F48</f>
        <v>0.1833784</v>
      </c>
      <c r="H48" s="66" t="n">
        <f aca="false">G44-E48-F48</f>
        <v>-0.1833784</v>
      </c>
      <c r="I48" s="55" t="n">
        <v>0.0481</v>
      </c>
      <c r="J48" s="58" t="n">
        <v>0.0467</v>
      </c>
      <c r="K48" s="78"/>
      <c r="L48" s="78" t="n">
        <v>0.0291</v>
      </c>
      <c r="M48" s="59" t="n">
        <f aca="false">I48+K48</f>
        <v>0.0481</v>
      </c>
      <c r="N48" s="60" t="n">
        <f aca="false">J48+L48</f>
        <v>0.0758</v>
      </c>
    </row>
    <row r="51" customFormat="false" ht="15.75" hidden="false" customHeight="false" outlineLevel="0" collapsed="false">
      <c r="A51" s="5"/>
      <c r="B51" s="8" t="s">
        <v>43</v>
      </c>
      <c r="C51" s="9"/>
      <c r="D51" s="9"/>
      <c r="E51" s="10" t="s">
        <v>5</v>
      </c>
      <c r="F51" s="11" t="s">
        <v>43</v>
      </c>
      <c r="G51" s="53" t="n">
        <f aca="false">VLOOKUP(F51,Prices!$B:$I,2,FALSE())</f>
        <v>0</v>
      </c>
      <c r="H51" s="54" t="n">
        <f aca="false">G51</f>
        <v>0</v>
      </c>
      <c r="I51" s="55"/>
      <c r="J51" s="52"/>
      <c r="K51" s="51"/>
      <c r="L51" s="51"/>
    </row>
    <row r="52" customFormat="false" ht="12" hidden="false" customHeight="false" outlineLevel="0" collapsed="false">
      <c r="A52" s="5"/>
      <c r="B52" s="27" t="s">
        <v>6</v>
      </c>
      <c r="C52" s="27" t="s">
        <v>7</v>
      </c>
      <c r="D52" s="27" t="s">
        <v>8</v>
      </c>
      <c r="E52" s="15" t="s">
        <v>9</v>
      </c>
      <c r="F52" s="28" t="s">
        <v>10</v>
      </c>
      <c r="G52" s="27" t="s">
        <v>52</v>
      </c>
      <c r="H52" s="28" t="s">
        <v>53</v>
      </c>
      <c r="I52" s="55"/>
      <c r="J52" s="52"/>
      <c r="K52" s="51"/>
      <c r="L52" s="51"/>
    </row>
    <row r="53" customFormat="false" ht="12" hidden="false" customHeight="false" outlineLevel="0" collapsed="false">
      <c r="A53" s="5"/>
      <c r="B53" s="30" t="s">
        <v>11</v>
      </c>
      <c r="C53" s="30" t="s">
        <v>45</v>
      </c>
      <c r="D53" s="30" t="s">
        <v>46</v>
      </c>
      <c r="E53" s="31" t="n">
        <f aca="false">VLOOKUP(D53,Prices!$B:$I,2,FALSE())</f>
        <v>-0.106</v>
      </c>
      <c r="F53" s="47" t="n">
        <f aca="false">($C$5+E53)*I53+J53+($C$5+E53)*K53+L53</f>
        <v>0.1499534</v>
      </c>
      <c r="G53" s="47" t="n">
        <f aca="false">E53+F53</f>
        <v>0.0439534</v>
      </c>
      <c r="H53" s="67" t="n">
        <f aca="false">G51-E53-F53</f>
        <v>-0.0439534</v>
      </c>
      <c r="I53" s="55" t="n">
        <v>0.0261</v>
      </c>
      <c r="J53" s="52" t="n">
        <v>0.017</v>
      </c>
      <c r="K53" s="51"/>
      <c r="L53" s="51"/>
      <c r="M53" s="59" t="n">
        <f aca="false">I53+K53</f>
        <v>0.0261</v>
      </c>
      <c r="N53" s="60" t="n">
        <f aca="false">J53+L53</f>
        <v>0.017</v>
      </c>
    </row>
    <row r="56" customFormat="false" ht="15.75" hidden="false" customHeight="false" outlineLevel="0" collapsed="false">
      <c r="B56" s="8" t="s">
        <v>47</v>
      </c>
      <c r="C56" s="9"/>
      <c r="D56" s="9"/>
      <c r="E56" s="10" t="s">
        <v>5</v>
      </c>
      <c r="F56" s="11" t="s">
        <v>44</v>
      </c>
      <c r="G56" s="53" t="n">
        <f aca="false">VLOOKUP(F56,Prices!$B:$I,2,FALSE())</f>
        <v>0</v>
      </c>
      <c r="H56" s="54" t="n">
        <f aca="false">G56</f>
        <v>0</v>
      </c>
      <c r="I56" s="55"/>
      <c r="J56" s="52"/>
      <c r="K56" s="51"/>
      <c r="L56" s="51"/>
    </row>
    <row r="57" customFormat="false" ht="12.75" hidden="false" customHeight="false" outlineLevel="0" collapsed="false">
      <c r="B57" s="14" t="s">
        <v>6</v>
      </c>
      <c r="C57" s="14" t="s">
        <v>7</v>
      </c>
      <c r="D57" s="14" t="s">
        <v>8</v>
      </c>
      <c r="E57" s="15" t="s">
        <v>9</v>
      </c>
      <c r="F57" s="15" t="s">
        <v>10</v>
      </c>
      <c r="G57" s="14" t="s">
        <v>52</v>
      </c>
      <c r="H57" s="15" t="s">
        <v>53</v>
      </c>
      <c r="I57" s="55"/>
      <c r="J57" s="52"/>
      <c r="K57" s="51"/>
      <c r="L57" s="51"/>
    </row>
    <row r="58" customFormat="false" ht="12.75" hidden="false" customHeight="false" outlineLevel="0" collapsed="false">
      <c r="B58" s="16" t="s">
        <v>11</v>
      </c>
      <c r="C58" s="16" t="s">
        <v>48</v>
      </c>
      <c r="D58" s="16" t="s">
        <v>49</v>
      </c>
      <c r="E58" s="39" t="n">
        <f aca="false">VLOOKUP(D58,Prices!$B:$I,2,FALSE())</f>
        <v>-0.106</v>
      </c>
      <c r="F58" s="19" t="n">
        <f aca="false">($C$5+E58)*I58+J58+($C$5+E58)*K58+L58</f>
        <v>0.2671718</v>
      </c>
      <c r="G58" s="19" t="n">
        <f aca="false">E58+F58</f>
        <v>0.1611718</v>
      </c>
      <c r="H58" s="57" t="n">
        <f aca="false">G56-E58-F58</f>
        <v>-0.1611718</v>
      </c>
      <c r="I58" s="55" t="n">
        <v>0.0497</v>
      </c>
      <c r="J58" s="52" t="n">
        <v>0.014</v>
      </c>
      <c r="K58" s="68"/>
      <c r="L58" s="51"/>
      <c r="M58" s="59" t="n">
        <f aca="false">I58+K58</f>
        <v>0.0497</v>
      </c>
      <c r="N58" s="60" t="n">
        <f aca="false">J58+L58</f>
        <v>0.014</v>
      </c>
    </row>
    <row r="59" customFormat="false" ht="12.75" hidden="false" customHeight="false" outlineLevel="0" collapsed="false">
      <c r="B59" s="41" t="s">
        <v>11</v>
      </c>
      <c r="C59" s="42" t="s">
        <v>48</v>
      </c>
      <c r="D59" s="42" t="s">
        <v>50</v>
      </c>
      <c r="E59" s="43" t="n">
        <f aca="false">VLOOKUP(D59,Prices!$B:$I,2,FALSE())</f>
        <v>-0.136</v>
      </c>
      <c r="F59" s="32" t="n">
        <f aca="false">($C$5+E59)*I59+J59+($C$5+E59)*K59+L59</f>
        <v>0.2494504</v>
      </c>
      <c r="G59" s="32" t="n">
        <f aca="false">E59+F59</f>
        <v>0.1134504</v>
      </c>
      <c r="H59" s="66" t="n">
        <f aca="false">G56-E59-F59</f>
        <v>-0.1134504</v>
      </c>
      <c r="I59" s="55" t="n">
        <v>0.0461</v>
      </c>
      <c r="J59" s="52" t="n">
        <v>0.016</v>
      </c>
      <c r="M59" s="59" t="n">
        <f aca="false">I59+K59</f>
        <v>0.0461</v>
      </c>
      <c r="N59" s="60" t="n">
        <f aca="false">J59+L59</f>
        <v>0.016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3" min="3" style="0" width="19.14"/>
    <col collapsed="false" customWidth="true" hidden="false" outlineLevel="0" max="4" min="4" style="0" width="14.56"/>
    <col collapsed="false" customWidth="true" hidden="false" outlineLevel="0" max="5" min="5" style="0" width="15.56"/>
    <col collapsed="false" customWidth="true" hidden="false" outlineLevel="0" max="6" min="6" style="0" width="17.42"/>
    <col collapsed="false" customWidth="true" hidden="false" outlineLevel="0" max="7" min="7" style="0" width="15.56"/>
    <col collapsed="false" customWidth="true" hidden="false" outlineLevel="0" max="8" min="8" style="0" width="13.14"/>
    <col collapsed="false" customWidth="true" hidden="false" outlineLevel="0" max="9" min="9" style="48" width="7.7"/>
    <col collapsed="false" customWidth="true" hidden="false" outlineLevel="0" max="10" min="10" style="49" width="9.99"/>
    <col collapsed="false" customWidth="true" hidden="false" outlineLevel="0" max="11" min="11" style="48" width="7.42"/>
    <col collapsed="false" customWidth="true" hidden="false" outlineLevel="0" max="12" min="12" style="48" width="7.85"/>
  </cols>
  <sheetData>
    <row r="1" customFormat="false" ht="18" hidden="false" customHeight="false" outlineLevel="0" collapsed="false">
      <c r="B1" s="79" t="s">
        <v>0</v>
      </c>
      <c r="C1" s="80"/>
      <c r="D1" s="80"/>
      <c r="E1" s="81" t="s">
        <v>66</v>
      </c>
      <c r="F1" s="45"/>
      <c r="G1" s="45"/>
      <c r="H1" s="45"/>
      <c r="I1" s="2"/>
      <c r="J1" s="50"/>
    </row>
    <row r="2" customFormat="false" ht="12.75" hidden="false" customHeight="false" outlineLevel="0" collapsed="false">
      <c r="B2" s="45"/>
      <c r="C2" s="80"/>
      <c r="D2" s="80"/>
      <c r="E2" s="80"/>
      <c r="F2" s="45"/>
      <c r="G2" s="45"/>
      <c r="H2" s="45"/>
      <c r="I2" s="2"/>
      <c r="J2" s="50"/>
    </row>
    <row r="3" customFormat="false" ht="12.75" hidden="false" customHeight="false" outlineLevel="0" collapsed="false">
      <c r="B3" s="45"/>
      <c r="C3" s="80"/>
      <c r="D3" s="80"/>
      <c r="E3" s="80"/>
      <c r="F3" s="45"/>
      <c r="G3" s="45"/>
      <c r="H3" s="45"/>
      <c r="I3" s="2"/>
      <c r="J3" s="50"/>
    </row>
    <row r="4" customFormat="false" ht="12.75" hidden="false" customHeight="false" outlineLevel="0" collapsed="false">
      <c r="B4" s="46"/>
      <c r="C4" s="80"/>
      <c r="D4" s="80"/>
      <c r="E4" s="80"/>
      <c r="F4" s="45"/>
      <c r="G4" s="45"/>
      <c r="H4" s="45"/>
      <c r="I4" s="2"/>
      <c r="J4" s="50"/>
    </row>
    <row r="5" customFormat="false" ht="12.75" hidden="false" customHeight="false" outlineLevel="0" collapsed="false">
      <c r="B5" s="82" t="s">
        <v>3</v>
      </c>
      <c r="C5" s="7" t="n">
        <v>5.26</v>
      </c>
      <c r="D5" s="80"/>
      <c r="E5" s="80"/>
      <c r="F5" s="80"/>
      <c r="G5" s="80"/>
      <c r="H5" s="80"/>
      <c r="I5" s="2"/>
      <c r="J5" s="50"/>
    </row>
    <row r="6" customFormat="false" ht="12.75" hidden="false" customHeight="false" outlineLevel="0" collapsed="false">
      <c r="B6" s="80"/>
      <c r="C6" s="80"/>
      <c r="D6" s="80"/>
      <c r="E6" s="80"/>
      <c r="F6" s="80"/>
      <c r="G6" s="80"/>
      <c r="H6" s="80"/>
      <c r="I6" s="51"/>
      <c r="J6" s="52"/>
    </row>
    <row r="8" customFormat="false" ht="15.75" hidden="false" customHeight="false" outlineLevel="0" collapsed="false">
      <c r="A8" s="5"/>
      <c r="B8" s="83" t="s">
        <v>27</v>
      </c>
      <c r="C8" s="9"/>
      <c r="D8" s="9"/>
      <c r="E8" s="84" t="s">
        <v>5</v>
      </c>
      <c r="F8" s="85" t="s">
        <v>27</v>
      </c>
      <c r="G8" s="86" t="n">
        <v>0.17</v>
      </c>
      <c r="H8" s="87"/>
      <c r="I8" s="55"/>
      <c r="J8" s="52"/>
      <c r="K8" s="51"/>
      <c r="L8" s="51"/>
    </row>
    <row r="9" customFormat="false" ht="12" hidden="false" customHeight="false" outlineLevel="0" collapsed="false">
      <c r="A9" s="5"/>
      <c r="B9" s="88" t="s">
        <v>6</v>
      </c>
      <c r="C9" s="88" t="s">
        <v>7</v>
      </c>
      <c r="D9" s="88" t="s">
        <v>8</v>
      </c>
      <c r="E9" s="88" t="s">
        <v>9</v>
      </c>
      <c r="F9" s="88" t="s">
        <v>10</v>
      </c>
      <c r="G9" s="88" t="s">
        <v>52</v>
      </c>
      <c r="H9" s="88" t="s">
        <v>53</v>
      </c>
      <c r="I9" s="55"/>
      <c r="J9" s="52"/>
      <c r="K9" s="51"/>
      <c r="L9" s="51"/>
      <c r="P9" s="89"/>
    </row>
    <row r="10" customFormat="false" ht="12" hidden="false" customHeight="false" outlineLevel="0" collapsed="false">
      <c r="A10" s="5"/>
      <c r="B10" s="80" t="s">
        <v>11</v>
      </c>
      <c r="C10" s="80" t="s">
        <v>28</v>
      </c>
      <c r="D10" s="80" t="s">
        <v>29</v>
      </c>
      <c r="E10" s="23" t="n">
        <v>-0.0525</v>
      </c>
      <c r="F10" s="69" t="n">
        <f aca="false">($E10+$C$5)/(1-M10)*M10+N10</f>
        <v>0.189985321480256</v>
      </c>
      <c r="G10" s="69" t="n">
        <f aca="false">E10+F10</f>
        <v>0.137485321480256</v>
      </c>
      <c r="H10" s="9" t="n">
        <f aca="false">$G$8-E10-F10</f>
        <v>0.0325146785197437</v>
      </c>
      <c r="I10" s="55" t="n">
        <v>0.0326</v>
      </c>
      <c r="J10" s="52" t="n">
        <f aca="false">0.0045+0.01</f>
        <v>0.0145</v>
      </c>
      <c r="K10" s="75"/>
      <c r="L10" s="51"/>
      <c r="M10" s="59" t="n">
        <f aca="false">I10+K10</f>
        <v>0.0326</v>
      </c>
      <c r="N10" s="60" t="n">
        <f aca="false">J10+L10</f>
        <v>0.0145</v>
      </c>
      <c r="P10" s="90"/>
    </row>
    <row r="11" customFormat="false" ht="12" hidden="false" customHeight="false" outlineLevel="0" collapsed="false">
      <c r="A11" s="5"/>
      <c r="B11" s="80" t="s">
        <v>11</v>
      </c>
      <c r="C11" s="80" t="s">
        <v>28</v>
      </c>
      <c r="D11" s="80" t="s">
        <v>67</v>
      </c>
      <c r="E11" s="23" t="n">
        <v>-0.1</v>
      </c>
      <c r="F11" s="69" t="n">
        <f aca="false">($E11+$C$5)/(1-M11)*M11+N11</f>
        <v>0.360849375733646</v>
      </c>
      <c r="G11" s="69" t="n">
        <f aca="false">E11+F11</f>
        <v>0.260849375733646</v>
      </c>
      <c r="H11" s="9" t="n">
        <f aca="false">$G$8-E11-F11</f>
        <v>-0.0908493757336463</v>
      </c>
      <c r="I11" s="55" t="n">
        <v>0.0629</v>
      </c>
      <c r="J11" s="52" t="n">
        <f aca="false">0.0045+0.01</f>
        <v>0.0145</v>
      </c>
      <c r="K11" s="75"/>
      <c r="L11" s="51"/>
      <c r="M11" s="59" t="n">
        <f aca="false">I11+K11</f>
        <v>0.0629</v>
      </c>
      <c r="N11" s="60" t="n">
        <f aca="false">J11+L11</f>
        <v>0.0145</v>
      </c>
      <c r="P11" s="90"/>
    </row>
    <row r="12" customFormat="false" ht="12" hidden="false" customHeight="false" outlineLevel="0" collapsed="false">
      <c r="A12" s="5"/>
      <c r="B12" s="80" t="s">
        <v>11</v>
      </c>
      <c r="C12" s="80" t="s">
        <v>28</v>
      </c>
      <c r="D12" s="80" t="s">
        <v>30</v>
      </c>
      <c r="E12" s="23" t="n">
        <v>-0.0525</v>
      </c>
      <c r="F12" s="69" t="n">
        <f aca="false">($E12+$C$5)/(1-M12)*M12+N12</f>
        <v>0.219401663201663</v>
      </c>
      <c r="G12" s="69" t="n">
        <f aca="false">E12+F12</f>
        <v>0.166901663201663</v>
      </c>
      <c r="H12" s="9" t="n">
        <f aca="false">$G$8-E12-F12</f>
        <v>0.00309833679833682</v>
      </c>
      <c r="I12" s="55" t="n">
        <v>0.038</v>
      </c>
      <c r="J12" s="52" t="n">
        <f aca="false">0.0037+0.01</f>
        <v>0.0137</v>
      </c>
      <c r="K12" s="51"/>
      <c r="L12" s="51"/>
      <c r="M12" s="59" t="n">
        <f aca="false">I12+K12</f>
        <v>0.038</v>
      </c>
      <c r="N12" s="60" t="n">
        <f aca="false">J12+L12</f>
        <v>0.0137</v>
      </c>
    </row>
    <row r="13" customFormat="false" ht="12" hidden="false" customHeight="false" outlineLevel="0" collapsed="false">
      <c r="A13" s="5"/>
      <c r="B13" s="80" t="s">
        <v>11</v>
      </c>
      <c r="C13" s="80" t="s">
        <v>28</v>
      </c>
      <c r="D13" s="80" t="s">
        <v>31</v>
      </c>
      <c r="E13" s="23" t="n">
        <v>-0.0775</v>
      </c>
      <c r="F13" s="69" t="n">
        <f aca="false">($E13+$C$5)/(1-M13)*M13+N13</f>
        <v>0.258738290741517</v>
      </c>
      <c r="G13" s="69" t="n">
        <f aca="false">E13+F13</f>
        <v>0.181238290741517</v>
      </c>
      <c r="H13" s="9" t="n">
        <f aca="false">$G$8-E13-F13</f>
        <v>-0.0112382907415166</v>
      </c>
      <c r="I13" s="55" t="n">
        <v>0.0452</v>
      </c>
      <c r="J13" s="52" t="n">
        <f aca="false">0.0034+0.01</f>
        <v>0.0134</v>
      </c>
      <c r="K13" s="51"/>
      <c r="L13" s="51"/>
      <c r="M13" s="59" t="n">
        <f aca="false">I13+K13</f>
        <v>0.0452</v>
      </c>
      <c r="N13" s="60" t="n">
        <f aca="false">J13+L13</f>
        <v>0.0134</v>
      </c>
    </row>
    <row r="14" customFormat="false" ht="12" hidden="false" customHeight="false" outlineLevel="0" collapsed="false">
      <c r="A14" s="5"/>
      <c r="B14" s="80" t="s">
        <v>11</v>
      </c>
      <c r="C14" s="80" t="s">
        <v>28</v>
      </c>
      <c r="D14" s="80" t="s">
        <v>32</v>
      </c>
      <c r="E14" s="23" t="n">
        <v>-0.0925</v>
      </c>
      <c r="F14" s="69" t="n">
        <f aca="false">($E14+$C$5)/(1-M14)*M14+N14</f>
        <v>0.256029328030144</v>
      </c>
      <c r="G14" s="69" t="n">
        <f aca="false">E14+F14</f>
        <v>0.163529328030144</v>
      </c>
      <c r="H14" s="9" t="n">
        <f aca="false">$G$8-E14-F14</f>
        <v>0.00647067196985562</v>
      </c>
      <c r="I14" s="55" t="n">
        <v>0.0446</v>
      </c>
      <c r="J14" s="52" t="n">
        <f aca="false">0.0048+0.01</f>
        <v>0.0148</v>
      </c>
      <c r="K14" s="51"/>
      <c r="L14" s="51"/>
      <c r="M14" s="59" t="n">
        <f aca="false">I14+K14</f>
        <v>0.0446</v>
      </c>
      <c r="N14" s="60" t="n">
        <f aca="false">J14+L14</f>
        <v>0.0148</v>
      </c>
    </row>
    <row r="15" customFormat="false" ht="12" hidden="false" customHeight="false" outlineLevel="0" collapsed="false">
      <c r="A15" s="5"/>
      <c r="B15" s="80" t="s">
        <v>11</v>
      </c>
      <c r="C15" s="80" t="s">
        <v>28</v>
      </c>
      <c r="D15" s="80" t="s">
        <v>33</v>
      </c>
      <c r="E15" s="23" t="n">
        <f aca="false">+E13+0.06</f>
        <v>-0.0175</v>
      </c>
      <c r="F15" s="69" t="n">
        <f aca="false">($E15+$C$5)/(1-M15)*M15+N15</f>
        <v>0.184746358847227</v>
      </c>
      <c r="G15" s="69" t="n">
        <f aca="false">E15+F15</f>
        <v>0.167246358847227</v>
      </c>
      <c r="H15" s="9" t="n">
        <f aca="false">$G$8-E15-F15</f>
        <v>0.00275364115277349</v>
      </c>
      <c r="I15" s="55" t="n">
        <v>0.0319</v>
      </c>
      <c r="J15" s="52" t="n">
        <f aca="false">0.002+0.01</f>
        <v>0.012</v>
      </c>
      <c r="K15" s="51"/>
      <c r="L15" s="51"/>
      <c r="M15" s="59" t="n">
        <f aca="false">I15+K15</f>
        <v>0.0319</v>
      </c>
      <c r="N15" s="60" t="n">
        <f aca="false">J15+L15</f>
        <v>0.012</v>
      </c>
    </row>
    <row r="16" customFormat="false" ht="12" hidden="false" customHeight="false" outlineLevel="0" collapsed="false">
      <c r="A16" s="5"/>
      <c r="B16" s="80" t="s">
        <v>11</v>
      </c>
      <c r="C16" s="80" t="s">
        <v>34</v>
      </c>
      <c r="D16" s="80" t="s">
        <v>35</v>
      </c>
      <c r="E16" s="23" t="n">
        <v>0.04</v>
      </c>
      <c r="F16" s="69" t="n">
        <f aca="false">($E16+$C$5)/(1-M16)*M16+N16</f>
        <v>0.120768847766077</v>
      </c>
      <c r="G16" s="69" t="n">
        <f aca="false">E16+F16</f>
        <v>0.160768847766077</v>
      </c>
      <c r="H16" s="9" t="n">
        <f aca="false">$G$8-E16-F16</f>
        <v>0.0092311522339229</v>
      </c>
      <c r="I16" s="55" t="n">
        <v>0.0181</v>
      </c>
      <c r="J16" s="52" t="n">
        <v>0.0021</v>
      </c>
      <c r="K16" s="68" t="n">
        <v>0.0038</v>
      </c>
      <c r="L16" s="51"/>
      <c r="M16" s="59" t="n">
        <f aca="false">I16+K16</f>
        <v>0.0219</v>
      </c>
      <c r="N16" s="60" t="n">
        <f aca="false">J16+L16</f>
        <v>0.0021</v>
      </c>
    </row>
    <row r="17" customFormat="false" ht="12.75" hidden="false" customHeight="false" outlineLevel="0" collapsed="false">
      <c r="B17" s="80" t="s">
        <v>11</v>
      </c>
      <c r="C17" s="78" t="s">
        <v>36</v>
      </c>
      <c r="D17" s="78" t="s">
        <v>35</v>
      </c>
      <c r="E17" s="23" t="n">
        <v>0.04</v>
      </c>
      <c r="F17" s="69" t="n">
        <f aca="false">($E17+$C$5)/(1-M17)*M17+N17</f>
        <v>0.0667818880129371</v>
      </c>
      <c r="G17" s="69" t="n">
        <f aca="false">E17+F17</f>
        <v>0.106781888012937</v>
      </c>
      <c r="H17" s="9" t="n">
        <f aca="false">$G$8-E17-F17</f>
        <v>0.0632181119870629</v>
      </c>
      <c r="I17" s="55" t="n">
        <v>0.0106</v>
      </c>
      <c r="J17" s="52" t="n">
        <v>0.01</v>
      </c>
      <c r="M17" s="59" t="n">
        <f aca="false">I17+K17</f>
        <v>0.0106</v>
      </c>
      <c r="N17" s="60" t="n">
        <f aca="false">J17+L17</f>
        <v>0.01</v>
      </c>
    </row>
    <row r="18" customFormat="false" ht="12.75" hidden="false" customHeight="false" outlineLevel="0" collapsed="false">
      <c r="B18" s="80" t="s">
        <v>11</v>
      </c>
      <c r="C18" s="78" t="s">
        <v>36</v>
      </c>
      <c r="D18" s="78" t="s">
        <v>68</v>
      </c>
      <c r="E18" s="23" t="n">
        <f aca="false">+E16+0.055</f>
        <v>0.095</v>
      </c>
      <c r="F18" s="69" t="n">
        <f aca="false">($E18+$C$5)/(1-M18)*M18+N18</f>
        <v>0.0536854838709677</v>
      </c>
      <c r="G18" s="69" t="n">
        <f aca="false">E18+F18</f>
        <v>0.148685483870968</v>
      </c>
      <c r="H18" s="9" t="n">
        <f aca="false">$G$8-E18-F18</f>
        <v>0.0213145161290323</v>
      </c>
      <c r="I18" s="55" t="n">
        <v>0.008</v>
      </c>
      <c r="J18" s="52" t="n">
        <f aca="false">0.0005+0.01</f>
        <v>0.0105</v>
      </c>
      <c r="M18" s="59" t="n">
        <f aca="false">I18+K18</f>
        <v>0.008</v>
      </c>
      <c r="N18" s="60" t="n">
        <f aca="false">J18+L18</f>
        <v>0.0105</v>
      </c>
    </row>
    <row r="19" customFormat="false" ht="12.75" hidden="false" customHeight="false" outlineLevel="0" collapsed="false">
      <c r="B19" s="80" t="s">
        <v>11</v>
      </c>
      <c r="C19" s="78" t="s">
        <v>36</v>
      </c>
      <c r="D19" s="78" t="s">
        <v>40</v>
      </c>
      <c r="E19" s="23" t="n">
        <v>-0.18</v>
      </c>
      <c r="F19" s="69" t="n">
        <f aca="false">($E19+$C$5)/(1-M19)*M19+N19</f>
        <v>0.162518059855521</v>
      </c>
      <c r="G19" s="69" t="n">
        <f aca="false">E19+F19</f>
        <v>-0.0174819401444788</v>
      </c>
      <c r="H19" s="9" t="n">
        <f aca="false">$G$8-E19-F19</f>
        <v>0.187481940144479</v>
      </c>
      <c r="I19" s="55" t="n">
        <v>0.031</v>
      </c>
      <c r="J19" s="52"/>
      <c r="M19" s="59" t="n">
        <f aca="false">I19+K19</f>
        <v>0.031</v>
      </c>
      <c r="N19" s="60" t="n">
        <f aca="false">J19+L19</f>
        <v>0</v>
      </c>
    </row>
    <row r="20" customFormat="false" ht="12.75" hidden="false" customHeight="false" outlineLevel="0" collapsed="false">
      <c r="B20" s="80" t="s">
        <v>11</v>
      </c>
      <c r="C20" s="78" t="s">
        <v>69</v>
      </c>
      <c r="D20" s="78" t="s">
        <v>40</v>
      </c>
      <c r="E20" s="23" t="n">
        <v>-0.18</v>
      </c>
      <c r="F20" s="69" t="n">
        <f aca="false">($E20+$C$5)/(1-M20)*M20+N20</f>
        <v>0.295661375661376</v>
      </c>
      <c r="G20" s="69" t="n">
        <f aca="false">E20+F20</f>
        <v>0.115661375661376</v>
      </c>
      <c r="H20" s="9" t="n">
        <f aca="false">$G$8-E20-F20</f>
        <v>0.0543386243386243</v>
      </c>
      <c r="I20" s="55" t="n">
        <v>0.055</v>
      </c>
      <c r="J20" s="52"/>
      <c r="M20" s="59" t="n">
        <f aca="false">I20+K20</f>
        <v>0.055</v>
      </c>
      <c r="N20" s="60" t="n">
        <f aca="false">J20+L20</f>
        <v>0</v>
      </c>
    </row>
    <row r="22" customFormat="false" ht="12.75" hidden="false" customHeight="false" outlineLevel="0" collapsed="false">
      <c r="B22" s="46"/>
      <c r="C22" s="46"/>
      <c r="D22" s="46"/>
      <c r="E22" s="46"/>
      <c r="F22" s="46"/>
      <c r="G22" s="46"/>
      <c r="H22" s="46"/>
    </row>
    <row r="23" customFormat="false" ht="15.75" hidden="false" customHeight="false" outlineLevel="0" collapsed="false">
      <c r="A23" s="5"/>
      <c r="B23" s="83" t="s">
        <v>37</v>
      </c>
      <c r="C23" s="9"/>
      <c r="D23" s="9"/>
      <c r="E23" s="84" t="s">
        <v>5</v>
      </c>
      <c r="F23" s="85" t="s">
        <v>38</v>
      </c>
      <c r="G23" s="86" t="n">
        <v>0.31</v>
      </c>
      <c r="H23" s="87"/>
      <c r="I23" s="55"/>
      <c r="J23" s="52"/>
      <c r="K23" s="51"/>
      <c r="L23" s="51"/>
    </row>
    <row r="24" customFormat="false" ht="12" hidden="false" customHeight="false" outlineLevel="0" collapsed="false">
      <c r="A24" s="5"/>
      <c r="B24" s="88" t="s">
        <v>6</v>
      </c>
      <c r="C24" s="88" t="s">
        <v>7</v>
      </c>
      <c r="D24" s="88" t="s">
        <v>8</v>
      </c>
      <c r="E24" s="88" t="s">
        <v>9</v>
      </c>
      <c r="F24" s="88" t="s">
        <v>10</v>
      </c>
      <c r="G24" s="88" t="s">
        <v>52</v>
      </c>
      <c r="H24" s="88" t="s">
        <v>53</v>
      </c>
      <c r="I24" s="55"/>
      <c r="J24" s="52"/>
      <c r="K24" s="51"/>
      <c r="L24" s="51"/>
    </row>
    <row r="25" customFormat="false" ht="12" hidden="false" customHeight="false" outlineLevel="0" collapsed="false">
      <c r="A25" s="5"/>
      <c r="B25" s="80" t="s">
        <v>11</v>
      </c>
      <c r="C25" s="80" t="s">
        <v>39</v>
      </c>
      <c r="D25" s="80" t="s">
        <v>40</v>
      </c>
      <c r="E25" s="23" t="n">
        <f aca="false">+E19</f>
        <v>-0.18</v>
      </c>
      <c r="F25" s="69" t="n">
        <f aca="false">($E25+$C$5)/(1-M25)*M25+N25</f>
        <v>0.390759579854058</v>
      </c>
      <c r="G25" s="69" t="n">
        <f aca="false">E25+F25</f>
        <v>0.210759579854058</v>
      </c>
      <c r="H25" s="9" t="n">
        <f aca="false">G23-E25-F25</f>
        <v>0.0992404201459416</v>
      </c>
      <c r="I25" s="55" t="n">
        <v>0.02522</v>
      </c>
      <c r="J25" s="52" t="n">
        <v>0.0103682992001075</v>
      </c>
      <c r="K25" s="68" t="n">
        <v>0.0426</v>
      </c>
      <c r="L25" s="51" t="n">
        <v>0.0108</v>
      </c>
      <c r="M25" s="59" t="n">
        <f aca="false">I25+K25</f>
        <v>0.06782</v>
      </c>
      <c r="N25" s="60" t="n">
        <f aca="false">J25+L25</f>
        <v>0.0211682992001076</v>
      </c>
    </row>
    <row r="26" customFormat="false" ht="12" hidden="false" customHeight="false" outlineLevel="0" collapsed="false">
      <c r="A26" s="45"/>
      <c r="B26" s="80" t="s">
        <v>11</v>
      </c>
      <c r="C26" s="80" t="s">
        <v>41</v>
      </c>
      <c r="D26" s="80" t="s">
        <v>40</v>
      </c>
      <c r="E26" s="23" t="n">
        <f aca="false">+E25</f>
        <v>-0.18</v>
      </c>
      <c r="F26" s="69" t="n">
        <f aca="false">($E26+$C$5)/(1-M26)*M26+N26</f>
        <v>0.593734361724952</v>
      </c>
      <c r="G26" s="69" t="n">
        <f aca="false">E26+F26</f>
        <v>0.413734361724952</v>
      </c>
      <c r="H26" s="9" t="n">
        <f aca="false">G23-E26-F26</f>
        <v>-0.103734361724952</v>
      </c>
      <c r="I26" s="55" t="n">
        <v>0.0252</v>
      </c>
      <c r="J26" s="58" t="n">
        <v>0.21346</v>
      </c>
      <c r="K26" s="76" t="n">
        <v>0.0426</v>
      </c>
      <c r="L26" s="77" t="n">
        <v>0.0108</v>
      </c>
      <c r="M26" s="59" t="n">
        <f aca="false">I26+K26</f>
        <v>0.0678</v>
      </c>
      <c r="N26" s="60" t="n">
        <f aca="false">J26+L26</f>
        <v>0.22426</v>
      </c>
    </row>
    <row r="27" customFormat="false" ht="12.75" hidden="false" customHeight="false" outlineLevel="0" collapsed="false">
      <c r="B27" s="80" t="s">
        <v>11</v>
      </c>
      <c r="C27" s="78" t="s">
        <v>65</v>
      </c>
      <c r="D27" s="78" t="s">
        <v>42</v>
      </c>
      <c r="E27" s="23" t="n">
        <v>-0.06</v>
      </c>
      <c r="F27" s="69" t="n">
        <f aca="false">($E27+$C$5)/(1-M27)*M27+N27</f>
        <v>0.338558693140036</v>
      </c>
      <c r="G27" s="69" t="n">
        <f aca="false">E27+F27</f>
        <v>0.278558693140036</v>
      </c>
      <c r="H27" s="9" t="n">
        <f aca="false">G23-E27-F27</f>
        <v>0.0314413068599643</v>
      </c>
      <c r="I27" s="55" t="n">
        <v>0.0481</v>
      </c>
      <c r="J27" s="52" t="n">
        <v>0.0467</v>
      </c>
      <c r="L27" s="48" t="n">
        <v>0.0291</v>
      </c>
      <c r="M27" s="59" t="n">
        <f aca="false">I27+K27</f>
        <v>0.0481</v>
      </c>
      <c r="N27" s="60" t="n">
        <f aca="false">J27+L27</f>
        <v>0.0758</v>
      </c>
    </row>
    <row r="28" customFormat="false" ht="12.75" hidden="false" customHeight="false" outlineLevel="0" collapsed="false">
      <c r="B28" s="46"/>
      <c r="C28" s="46"/>
      <c r="D28" s="46"/>
      <c r="E28" s="46"/>
      <c r="F28" s="46"/>
      <c r="G28" s="46"/>
      <c r="H28" s="46"/>
    </row>
    <row r="29" customFormat="false" ht="12.75" hidden="false" customHeight="false" outlineLevel="0" collapsed="false">
      <c r="B29" s="46"/>
      <c r="C29" s="46"/>
      <c r="D29" s="46"/>
      <c r="E29" s="46"/>
      <c r="F29" s="46"/>
      <c r="G29" s="46"/>
      <c r="H29" s="46"/>
    </row>
    <row r="30" customFormat="false" ht="15.75" hidden="false" customHeight="false" outlineLevel="0" collapsed="false">
      <c r="A30" s="5"/>
      <c r="B30" s="83" t="s">
        <v>43</v>
      </c>
      <c r="C30" s="9"/>
      <c r="D30" s="9"/>
      <c r="E30" s="84" t="s">
        <v>5</v>
      </c>
      <c r="F30" s="85" t="s">
        <v>44</v>
      </c>
      <c r="G30" s="86" t="n">
        <v>0.28</v>
      </c>
      <c r="H30" s="87"/>
      <c r="I30" s="55"/>
      <c r="J30" s="52"/>
      <c r="K30" s="51"/>
      <c r="L30" s="51"/>
    </row>
    <row r="31" customFormat="false" ht="12" hidden="false" customHeight="false" outlineLevel="0" collapsed="false">
      <c r="A31" s="5"/>
      <c r="B31" s="88" t="s">
        <v>6</v>
      </c>
      <c r="C31" s="88" t="s">
        <v>7</v>
      </c>
      <c r="D31" s="88" t="s">
        <v>8</v>
      </c>
      <c r="E31" s="88" t="s">
        <v>9</v>
      </c>
      <c r="F31" s="88" t="s">
        <v>10</v>
      </c>
      <c r="G31" s="88" t="s">
        <v>52</v>
      </c>
      <c r="H31" s="88" t="s">
        <v>53</v>
      </c>
      <c r="I31" s="55"/>
      <c r="J31" s="52"/>
      <c r="K31" s="51"/>
      <c r="L31" s="51"/>
    </row>
    <row r="32" customFormat="false" ht="12" hidden="false" customHeight="false" outlineLevel="0" collapsed="false">
      <c r="A32" s="5"/>
      <c r="B32" s="80" t="s">
        <v>11</v>
      </c>
      <c r="C32" s="80" t="s">
        <v>45</v>
      </c>
      <c r="D32" s="80" t="s">
        <v>46</v>
      </c>
      <c r="E32" s="23" t="n">
        <f aca="false">E10</f>
        <v>-0.0525</v>
      </c>
      <c r="F32" s="69" t="n">
        <f aca="false">($C$5+E32)*I32+J32+($C$5+E32)*K32+L32</f>
        <v>0.15291575</v>
      </c>
      <c r="G32" s="69" t="n">
        <f aca="false">E32+F32</f>
        <v>0.10041575</v>
      </c>
      <c r="H32" s="9" t="n">
        <f aca="false">$G$30-E32-F32</f>
        <v>0.17958425</v>
      </c>
      <c r="I32" s="55" t="n">
        <v>0.0261</v>
      </c>
      <c r="J32" s="52" t="n">
        <v>0.017</v>
      </c>
      <c r="K32" s="51"/>
      <c r="L32" s="51"/>
      <c r="M32" s="59" t="n">
        <f aca="false">I32+K32</f>
        <v>0.0261</v>
      </c>
      <c r="N32" s="60" t="n">
        <f aca="false">J32+L32</f>
        <v>0.017</v>
      </c>
    </row>
    <row r="33" customFormat="false" ht="12.75" hidden="false" customHeight="false" outlineLevel="0" collapsed="false">
      <c r="B33" s="80" t="s">
        <v>11</v>
      </c>
      <c r="C33" s="78" t="s">
        <v>65</v>
      </c>
      <c r="D33" s="78" t="s">
        <v>42</v>
      </c>
      <c r="E33" s="23" t="n">
        <f aca="false">+E27</f>
        <v>-0.06</v>
      </c>
      <c r="F33" s="69" t="n">
        <f aca="false">($E33+$C$5)/(1-M33)*M33+N33</f>
        <v>0.338558693140036</v>
      </c>
      <c r="G33" s="69" t="n">
        <f aca="false">E33+F33</f>
        <v>0.278558693140036</v>
      </c>
      <c r="H33" s="9" t="n">
        <f aca="false">$G$30-E33-F33</f>
        <v>0.0014413068599643</v>
      </c>
      <c r="I33" s="55" t="n">
        <v>0.0481</v>
      </c>
      <c r="J33" s="52" t="n">
        <v>0.0467</v>
      </c>
      <c r="L33" s="48" t="n">
        <v>0.0291</v>
      </c>
      <c r="M33" s="59" t="n">
        <f aca="false">I33+K33</f>
        <v>0.0481</v>
      </c>
      <c r="N33" s="60" t="n">
        <f aca="false">J33+L33</f>
        <v>0.0758</v>
      </c>
    </row>
    <row r="34" customFormat="false" ht="12.75" hidden="false" customHeight="false" outlineLevel="0" collapsed="false">
      <c r="B34" s="46"/>
      <c r="C34" s="46"/>
      <c r="D34" s="46"/>
      <c r="E34" s="46"/>
      <c r="F34" s="46"/>
      <c r="G34" s="46"/>
      <c r="H34" s="46"/>
    </row>
    <row r="35" customFormat="false" ht="12.75" hidden="false" customHeight="false" outlineLevel="0" collapsed="false">
      <c r="B35" s="46"/>
      <c r="C35" s="46"/>
      <c r="D35" s="46"/>
      <c r="E35" s="46"/>
      <c r="F35" s="46"/>
      <c r="G35" s="46"/>
      <c r="H35" s="46"/>
    </row>
    <row r="36" customFormat="false" ht="15.75" hidden="false" customHeight="false" outlineLevel="0" collapsed="false">
      <c r="B36" s="83" t="s">
        <v>47</v>
      </c>
      <c r="C36" s="9"/>
      <c r="D36" s="9"/>
      <c r="E36" s="84" t="s">
        <v>5</v>
      </c>
      <c r="F36" s="85" t="s">
        <v>44</v>
      </c>
      <c r="G36" s="86" t="n">
        <v>0.27</v>
      </c>
      <c r="H36" s="87"/>
      <c r="I36" s="55"/>
      <c r="J36" s="52"/>
      <c r="K36" s="51"/>
      <c r="L36" s="51"/>
    </row>
    <row r="37" customFormat="false" ht="12.75" hidden="false" customHeight="false" outlineLevel="0" collapsed="false">
      <c r="B37" s="88" t="s">
        <v>6</v>
      </c>
      <c r="C37" s="88" t="s">
        <v>7</v>
      </c>
      <c r="D37" s="88" t="s">
        <v>8</v>
      </c>
      <c r="E37" s="88" t="s">
        <v>9</v>
      </c>
      <c r="F37" s="88" t="s">
        <v>10</v>
      </c>
      <c r="G37" s="88" t="s">
        <v>52</v>
      </c>
      <c r="H37" s="88" t="s">
        <v>53</v>
      </c>
      <c r="I37" s="55"/>
      <c r="J37" s="52"/>
      <c r="K37" s="51"/>
      <c r="L37" s="51"/>
    </row>
    <row r="38" customFormat="false" ht="12.75" hidden="false" customHeight="false" outlineLevel="0" collapsed="false">
      <c r="B38" s="80" t="s">
        <v>11</v>
      </c>
      <c r="C38" s="80" t="s">
        <v>48</v>
      </c>
      <c r="D38" s="80" t="s">
        <v>49</v>
      </c>
      <c r="E38" s="23" t="n">
        <f aca="false">+E32</f>
        <v>-0.0525</v>
      </c>
      <c r="F38" s="69" t="n">
        <f aca="false">($E38+$C$5)/(1-M38)*M38+N38</f>
        <v>0.286348468904556</v>
      </c>
      <c r="G38" s="69" t="n">
        <f aca="false">E38+F38</f>
        <v>0.233848468904556</v>
      </c>
      <c r="H38" s="9" t="n">
        <f aca="false">$G$36-E38-F38</f>
        <v>0.0361515310954436</v>
      </c>
      <c r="I38" s="55" t="n">
        <v>0.0497</v>
      </c>
      <c r="J38" s="52" t="n">
        <v>0.014</v>
      </c>
      <c r="K38" s="68"/>
      <c r="L38" s="51"/>
      <c r="M38" s="59" t="n">
        <f aca="false">I38+K38</f>
        <v>0.0497</v>
      </c>
      <c r="N38" s="60" t="n">
        <f aca="false">J38+L38</f>
        <v>0.014</v>
      </c>
    </row>
    <row r="39" customFormat="false" ht="12.75" hidden="false" customHeight="false" outlineLevel="0" collapsed="false">
      <c r="B39" s="80" t="s">
        <v>11</v>
      </c>
      <c r="C39" s="78" t="s">
        <v>48</v>
      </c>
      <c r="D39" s="78" t="s">
        <v>50</v>
      </c>
      <c r="E39" s="23" t="n">
        <f aca="false">+E40</f>
        <v>-0.06</v>
      </c>
      <c r="F39" s="69" t="n">
        <f aca="false">($E39+$C$5)/(1-M39)*M39+N39</f>
        <v>0.267305168256631</v>
      </c>
      <c r="G39" s="69" t="n">
        <f aca="false">E39+F39</f>
        <v>0.207305168256631</v>
      </c>
      <c r="H39" s="9" t="n">
        <f aca="false">$G$36-E39-F39</f>
        <v>0.0626948317433693</v>
      </c>
      <c r="I39" s="55" t="n">
        <v>0.0461</v>
      </c>
      <c r="J39" s="52" t="n">
        <v>0.016</v>
      </c>
      <c r="M39" s="59" t="n">
        <f aca="false">I39+K39</f>
        <v>0.0461</v>
      </c>
      <c r="N39" s="60" t="n">
        <f aca="false">J39+L39</f>
        <v>0.016</v>
      </c>
    </row>
    <row r="40" customFormat="false" ht="12.75" hidden="false" customHeight="false" outlineLevel="0" collapsed="false">
      <c r="B40" s="80" t="s">
        <v>11</v>
      </c>
      <c r="C40" s="78" t="s">
        <v>65</v>
      </c>
      <c r="D40" s="78" t="s">
        <v>42</v>
      </c>
      <c r="E40" s="23" t="n">
        <f aca="false">+E33</f>
        <v>-0.06</v>
      </c>
      <c r="F40" s="69" t="n">
        <f aca="false">($E40+$C$5)/(1-M40)*M40+N40</f>
        <v>0.338558693140036</v>
      </c>
      <c r="G40" s="69" t="n">
        <f aca="false">E40+F40</f>
        <v>0.278558693140036</v>
      </c>
      <c r="H40" s="9" t="n">
        <f aca="false">$G$36-E40-F40</f>
        <v>-0.00855869314003571</v>
      </c>
      <c r="I40" s="55" t="n">
        <v>0.0481</v>
      </c>
      <c r="J40" s="52" t="n">
        <v>0.0467</v>
      </c>
      <c r="L40" s="48" t="n">
        <v>0.0291</v>
      </c>
      <c r="M40" s="59" t="n">
        <f aca="false">I40+K40</f>
        <v>0.0481</v>
      </c>
      <c r="N40" s="60" t="n">
        <f aca="false">J40+L40</f>
        <v>0.0758</v>
      </c>
    </row>
    <row r="41" customFormat="false" ht="12.75" hidden="false" customHeight="false" outlineLevel="0" collapsed="false">
      <c r="B41" s="46"/>
      <c r="C41" s="46"/>
      <c r="D41" s="46"/>
      <c r="E41" s="46"/>
      <c r="F41" s="46"/>
      <c r="G41" s="46"/>
      <c r="H41" s="46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3" min="3" style="0" width="19.14"/>
    <col collapsed="false" customWidth="true" hidden="false" outlineLevel="0" max="4" min="4" style="0" width="14.56"/>
    <col collapsed="false" customWidth="true" hidden="false" outlineLevel="0" max="5" min="5" style="0" width="21.13"/>
    <col collapsed="false" customWidth="true" hidden="false" outlineLevel="0" max="6" min="6" style="0" width="17.42"/>
    <col collapsed="false" customWidth="true" hidden="false" outlineLevel="0" max="7" min="7" style="0" width="15.56"/>
    <col collapsed="false" customWidth="true" hidden="false" outlineLevel="0" max="8" min="8" style="0" width="13.14"/>
    <col collapsed="false" customWidth="true" hidden="false" outlineLevel="0" max="9" min="9" style="48" width="7.7"/>
    <col collapsed="false" customWidth="true" hidden="false" outlineLevel="0" max="10" min="10" style="49" width="9.99"/>
    <col collapsed="false" customWidth="true" hidden="false" outlineLevel="0" max="11" min="11" style="48" width="7.42"/>
    <col collapsed="false" customWidth="true" hidden="false" outlineLevel="0" max="12" min="12" style="48" width="7.85"/>
  </cols>
  <sheetData>
    <row r="1" customFormat="false" ht="18" hidden="false" customHeight="false" outlineLevel="0" collapsed="false">
      <c r="B1" s="1" t="s">
        <v>0</v>
      </c>
      <c r="C1" s="2"/>
      <c r="D1" s="2"/>
      <c r="E1" s="3" t="s">
        <v>70</v>
      </c>
      <c r="F1" s="5"/>
      <c r="G1" s="5"/>
      <c r="H1" s="5"/>
      <c r="I1" s="2"/>
      <c r="J1" s="50"/>
    </row>
    <row r="2" customFormat="false" ht="12.75" hidden="false" customHeight="false" outlineLevel="0" collapsed="false">
      <c r="B2" s="5"/>
      <c r="C2" s="2"/>
      <c r="D2" s="2"/>
      <c r="E2" s="2"/>
      <c r="F2" s="5"/>
      <c r="G2" s="5"/>
      <c r="H2" s="5"/>
      <c r="I2" s="2"/>
      <c r="J2" s="50"/>
    </row>
    <row r="3" customFormat="false" ht="12.75" hidden="false" customHeight="false" outlineLevel="0" collapsed="false">
      <c r="B3" s="5"/>
      <c r="C3" s="2"/>
      <c r="D3" s="2"/>
      <c r="E3" s="2"/>
      <c r="F3" s="5"/>
      <c r="G3" s="5"/>
      <c r="H3" s="5"/>
      <c r="I3" s="2"/>
      <c r="J3" s="50"/>
    </row>
    <row r="4" customFormat="false" ht="12.75" hidden="false" customHeight="false" outlineLevel="0" collapsed="false">
      <c r="C4" s="2"/>
      <c r="D4" s="2"/>
      <c r="E4" s="2"/>
      <c r="F4" s="5"/>
      <c r="G4" s="5"/>
      <c r="H4" s="5"/>
      <c r="I4" s="2"/>
      <c r="J4" s="50"/>
    </row>
    <row r="5" customFormat="false" ht="12.75" hidden="false" customHeight="false" outlineLevel="0" collapsed="false">
      <c r="B5" s="6" t="s">
        <v>3</v>
      </c>
      <c r="C5" s="7" t="n">
        <v>5.35</v>
      </c>
      <c r="D5" s="2"/>
      <c r="E5" s="2"/>
      <c r="F5" s="2"/>
      <c r="G5" s="2"/>
      <c r="H5" s="2"/>
      <c r="I5" s="2"/>
      <c r="J5" s="50"/>
    </row>
    <row r="6" customFormat="false" ht="12.75" hidden="false" customHeight="false" outlineLevel="0" collapsed="false">
      <c r="B6" s="2"/>
      <c r="C6" s="2"/>
      <c r="D6" s="2"/>
      <c r="E6" s="2"/>
      <c r="F6" s="2"/>
      <c r="G6" s="2"/>
      <c r="H6" s="2"/>
      <c r="I6" s="51"/>
      <c r="J6" s="52"/>
    </row>
    <row r="7" customFormat="false" ht="15.75" hidden="false" customHeight="false" outlineLevel="0" collapsed="false">
      <c r="A7" s="5"/>
      <c r="B7" s="8" t="s">
        <v>4</v>
      </c>
      <c r="C7" s="9"/>
      <c r="D7" s="9"/>
      <c r="E7" s="10" t="s">
        <v>5</v>
      </c>
      <c r="F7" s="11" t="s">
        <v>4</v>
      </c>
      <c r="G7" s="53" t="n">
        <v>0.5</v>
      </c>
      <c r="H7" s="54" t="n">
        <v>0.5</v>
      </c>
      <c r="I7" s="55"/>
      <c r="J7" s="52"/>
      <c r="K7" s="51"/>
      <c r="L7" s="51"/>
    </row>
    <row r="8" customFormat="false" ht="12" hidden="false" customHeight="false" outlineLevel="0" collapsed="false">
      <c r="A8" s="5"/>
      <c r="B8" s="14" t="s">
        <v>6</v>
      </c>
      <c r="C8" s="14" t="s">
        <v>7</v>
      </c>
      <c r="D8" s="14" t="s">
        <v>8</v>
      </c>
      <c r="E8" s="15" t="s">
        <v>9</v>
      </c>
      <c r="F8" s="15" t="s">
        <v>10</v>
      </c>
      <c r="G8" s="14" t="s">
        <v>52</v>
      </c>
      <c r="H8" s="15" t="s">
        <v>53</v>
      </c>
      <c r="I8" s="55" t="s">
        <v>54</v>
      </c>
      <c r="J8" s="52" t="s">
        <v>55</v>
      </c>
      <c r="K8" s="51" t="s">
        <v>54</v>
      </c>
      <c r="L8" s="51" t="s">
        <v>55</v>
      </c>
      <c r="M8" s="51" t="s">
        <v>54</v>
      </c>
      <c r="N8" s="51" t="s">
        <v>55</v>
      </c>
    </row>
    <row r="9" customFormat="false" ht="12" hidden="false" customHeight="false" outlineLevel="0" collapsed="false">
      <c r="A9" s="5"/>
      <c r="B9" s="16" t="s">
        <v>11</v>
      </c>
      <c r="C9" s="17" t="s">
        <v>12</v>
      </c>
      <c r="D9" s="16" t="s">
        <v>13</v>
      </c>
      <c r="E9" s="18" t="n">
        <f aca="false">VLOOKUP(D9,Prices!$B:$I,3,FALSE())</f>
        <v>-0.11675</v>
      </c>
      <c r="F9" s="19" t="n">
        <f aca="false">(($C$5+E9)/(1-M9)-($C$5+E9))+N9</f>
        <v>0.441739287604531</v>
      </c>
      <c r="G9" s="56" t="n">
        <f aca="false">E9+F9</f>
        <v>0.324989287604531</v>
      </c>
      <c r="H9" s="57" t="n">
        <f aca="false">G7-E9-F9</f>
        <v>0.175010712395469</v>
      </c>
      <c r="I9" s="55" t="n">
        <v>0.0553</v>
      </c>
      <c r="J9" s="58" t="n">
        <v>0.032</v>
      </c>
      <c r="K9" s="51"/>
      <c r="L9" s="51" t="n">
        <f aca="false">0.0022+0.0072+0.094</f>
        <v>0.1034</v>
      </c>
      <c r="M9" s="59" t="n">
        <f aca="false">I9+K9</f>
        <v>0.0553</v>
      </c>
      <c r="N9" s="60" t="n">
        <f aca="false">J9+L9</f>
        <v>0.1354</v>
      </c>
    </row>
    <row r="10" customFormat="false" ht="12" hidden="false" customHeight="false" outlineLevel="0" collapsed="false">
      <c r="A10" s="5"/>
      <c r="B10" s="21" t="s">
        <v>11</v>
      </c>
      <c r="C10" s="22" t="s">
        <v>12</v>
      </c>
      <c r="D10" s="21" t="s">
        <v>14</v>
      </c>
      <c r="E10" s="23" t="n">
        <f aca="false">VLOOKUP(D10,Prices!$B:$I,3,FALSE())</f>
        <v>-0.06175</v>
      </c>
      <c r="F10" s="24" t="n">
        <f aca="false">(($C$5+E10)/(1-M10)-($C$5+E10))+N10</f>
        <v>0.422296171693735</v>
      </c>
      <c r="G10" s="61" t="n">
        <f aca="false">E10+F10</f>
        <v>0.360546171693735</v>
      </c>
      <c r="H10" s="62" t="n">
        <f aca="false">G7-E10-F10</f>
        <v>0.139453828306265</v>
      </c>
      <c r="I10" s="55" t="n">
        <v>0.0518</v>
      </c>
      <c r="J10" s="58" t="n">
        <v>0.03</v>
      </c>
      <c r="K10" s="51"/>
      <c r="L10" s="51" t="n">
        <f aca="false">0.0022+0.0072+0.094</f>
        <v>0.1034</v>
      </c>
      <c r="M10" s="59" t="n">
        <f aca="false">I10+K10</f>
        <v>0.0518</v>
      </c>
      <c r="N10" s="60" t="n">
        <f aca="false">J10+L10</f>
        <v>0.1334</v>
      </c>
    </row>
    <row r="11" customFormat="false" ht="12" hidden="false" customHeight="false" outlineLevel="0" collapsed="false">
      <c r="A11" s="5"/>
      <c r="B11" s="21" t="s">
        <v>11</v>
      </c>
      <c r="C11" s="22" t="s">
        <v>12</v>
      </c>
      <c r="D11" s="21" t="s">
        <v>15</v>
      </c>
      <c r="E11" s="23" t="n">
        <f aca="false">VLOOKUP(D11,Prices!$B:$I,3,FALSE())</f>
        <v>-0.01125</v>
      </c>
      <c r="F11" s="24" t="n">
        <f aca="false">(($C$5+E11)/(1-M11)-($C$5+E11))+N11</f>
        <v>0.395272082283795</v>
      </c>
      <c r="G11" s="61" t="n">
        <f aca="false">E11+F11</f>
        <v>0.384022082283795</v>
      </c>
      <c r="H11" s="62" t="n">
        <f aca="false">G7-E11-F11</f>
        <v>0.115977917716205</v>
      </c>
      <c r="I11" s="55" t="n">
        <v>0.0472</v>
      </c>
      <c r="J11" s="58" t="n">
        <v>0.0274</v>
      </c>
      <c r="K11" s="51"/>
      <c r="L11" s="51" t="n">
        <f aca="false">0.0022+0.0072+0.094</f>
        <v>0.1034</v>
      </c>
      <c r="M11" s="59" t="n">
        <f aca="false">I11+K11</f>
        <v>0.0472</v>
      </c>
      <c r="N11" s="60" t="n">
        <f aca="false">J11+L11</f>
        <v>0.1308</v>
      </c>
    </row>
    <row r="12" customFormat="false" ht="12" hidden="false" customHeight="false" outlineLevel="0" collapsed="false">
      <c r="A12" s="5"/>
      <c r="B12" s="21" t="s">
        <v>11</v>
      </c>
      <c r="C12" s="22" t="s">
        <v>12</v>
      </c>
      <c r="D12" s="21" t="s">
        <v>16</v>
      </c>
      <c r="E12" s="23" t="n">
        <f aca="false">VLOOKUP(D12,Prices!$B:$I,3,FALSE())</f>
        <v>0.04575</v>
      </c>
      <c r="F12" s="24" t="n">
        <f aca="false">(($C$5+E12)/(1-M12)-($C$5+E12))+N12</f>
        <v>0.368975363000104</v>
      </c>
      <c r="G12" s="61" t="n">
        <f aca="false">E12+F12</f>
        <v>0.414725363000104</v>
      </c>
      <c r="H12" s="62" t="n">
        <f aca="false">G7-E12-F12</f>
        <v>0.0852746369998959</v>
      </c>
      <c r="I12" s="55" t="n">
        <v>0.0427</v>
      </c>
      <c r="J12" s="58" t="n">
        <v>0.0249</v>
      </c>
      <c r="K12" s="51"/>
      <c r="L12" s="51" t="n">
        <f aca="false">0.0022+0.0072+0.094</f>
        <v>0.1034</v>
      </c>
      <c r="M12" s="59" t="n">
        <f aca="false">I12+K12</f>
        <v>0.0427</v>
      </c>
      <c r="N12" s="60" t="n">
        <f aca="false">J12+L12</f>
        <v>0.1283</v>
      </c>
    </row>
    <row r="13" customFormat="false" ht="12.75" hidden="false" customHeight="false" outlineLevel="0" collapsed="false">
      <c r="B13" s="41" t="s">
        <v>11</v>
      </c>
      <c r="C13" s="63" t="s">
        <v>12</v>
      </c>
      <c r="D13" s="41" t="s">
        <v>56</v>
      </c>
      <c r="E13" s="64" t="n">
        <f aca="false">VLOOKUP(D13,Prices!$B:$I,3,FALSE())</f>
        <v>0.158</v>
      </c>
      <c r="F13" s="32" t="n">
        <f aca="false">(($C$5+E13)/(1-M13)-($C$5+E13))+N13</f>
        <v>0.155059136748689</v>
      </c>
      <c r="G13" s="65" t="n">
        <f aca="false">E13+F13</f>
        <v>0.313059136748689</v>
      </c>
      <c r="H13" s="66" t="n">
        <f aca="false">G7-E13-F13</f>
        <v>0.186940863251311</v>
      </c>
      <c r="I13" s="55" t="n">
        <v>0.0084</v>
      </c>
      <c r="J13" s="58" t="n">
        <v>0.005</v>
      </c>
      <c r="L13" s="51" t="n">
        <f aca="false">0.0022+0.0072+0.094</f>
        <v>0.1034</v>
      </c>
      <c r="M13" s="59" t="n">
        <f aca="false">I13+K13</f>
        <v>0.0084</v>
      </c>
      <c r="N13" s="60" t="n">
        <f aca="false">J13+L13</f>
        <v>0.1084</v>
      </c>
    </row>
    <row r="15" customFormat="false" ht="15.75" hidden="false" customHeight="false" outlineLevel="0" collapsed="false">
      <c r="A15" s="5"/>
      <c r="B15" s="8" t="s">
        <v>17</v>
      </c>
      <c r="C15" s="9"/>
      <c r="D15" s="9"/>
      <c r="E15" s="10" t="s">
        <v>5</v>
      </c>
      <c r="F15" s="11" t="s">
        <v>18</v>
      </c>
      <c r="G15" s="53" t="n">
        <f aca="false">VLOOKUP(F15,Prices!$B:$I,3,FALSE())</f>
        <v>0.073</v>
      </c>
      <c r="H15" s="54" t="n">
        <f aca="false">G15</f>
        <v>0.073</v>
      </c>
      <c r="I15" s="55"/>
      <c r="J15" s="52"/>
      <c r="K15" s="51"/>
      <c r="L15" s="51"/>
    </row>
    <row r="16" customFormat="false" ht="12" hidden="false" customHeight="false" outlineLevel="0" collapsed="false">
      <c r="A16" s="5"/>
      <c r="B16" s="27" t="s">
        <v>6</v>
      </c>
      <c r="C16" s="27" t="s">
        <v>7</v>
      </c>
      <c r="D16" s="27" t="s">
        <v>8</v>
      </c>
      <c r="E16" s="28" t="s">
        <v>9</v>
      </c>
      <c r="F16" s="28" t="s">
        <v>10</v>
      </c>
      <c r="G16" s="27" t="s">
        <v>52</v>
      </c>
      <c r="H16" s="28" t="s">
        <v>53</v>
      </c>
      <c r="I16" s="55"/>
      <c r="J16" s="52"/>
      <c r="K16" s="51"/>
      <c r="L16" s="51"/>
    </row>
    <row r="17" customFormat="false" ht="12" hidden="false" customHeight="false" outlineLevel="0" collapsed="false">
      <c r="A17" s="5"/>
      <c r="B17" s="30" t="s">
        <v>11</v>
      </c>
      <c r="C17" s="30" t="s">
        <v>20</v>
      </c>
      <c r="D17" s="30" t="s">
        <v>21</v>
      </c>
      <c r="E17" s="31" t="n">
        <f aca="false">VLOOKUP(D17,Prices!$B:$I,3,FALSE())</f>
        <v>-0.01375</v>
      </c>
      <c r="F17" s="32" t="n">
        <f aca="false">(($C$5+E17)/(1-M17)-($C$5+E17))+N17</f>
        <v>0.24713389057436</v>
      </c>
      <c r="G17" s="47" t="n">
        <f aca="false">E17+F17</f>
        <v>0.23338389057436</v>
      </c>
      <c r="H17" s="67" t="n">
        <f aca="false">$G$15-E17-F17</f>
        <v>-0.16038389057436</v>
      </c>
      <c r="I17" s="55" t="n">
        <v>0.0282</v>
      </c>
      <c r="J17" s="52" t="n">
        <v>0.0192</v>
      </c>
      <c r="K17" s="68" t="n">
        <v>0.00603</v>
      </c>
      <c r="L17" s="51" t="n">
        <v>0.0388</v>
      </c>
      <c r="M17" s="59" t="n">
        <f aca="false">I17+K17</f>
        <v>0.03423</v>
      </c>
      <c r="N17" s="60" t="n">
        <f aca="false">J17+L17</f>
        <v>0.058</v>
      </c>
    </row>
    <row r="19" customFormat="false" ht="15.75" hidden="false" customHeight="false" outlineLevel="0" collapsed="false">
      <c r="A19" s="5"/>
      <c r="B19" s="8" t="s">
        <v>57</v>
      </c>
      <c r="C19" s="9"/>
      <c r="D19" s="9"/>
      <c r="E19" s="10" t="s">
        <v>5</v>
      </c>
      <c r="F19" s="11" t="s">
        <v>58</v>
      </c>
      <c r="G19" s="53" t="n">
        <f aca="false">VLOOKUP(F19,Prices!$B:$I,3,FALSE())</f>
        <v>0.098</v>
      </c>
      <c r="H19" s="54" t="n">
        <f aca="false">G19</f>
        <v>0.098</v>
      </c>
      <c r="I19" s="55"/>
      <c r="J19" s="52"/>
      <c r="K19" s="51"/>
      <c r="L19" s="51"/>
    </row>
    <row r="20" customFormat="false" ht="12" hidden="false" customHeight="false" outlineLevel="0" collapsed="false">
      <c r="A20" s="5"/>
      <c r="B20" s="14" t="s">
        <v>6</v>
      </c>
      <c r="C20" s="14" t="s">
        <v>7</v>
      </c>
      <c r="D20" s="14" t="s">
        <v>8</v>
      </c>
      <c r="E20" s="15" t="s">
        <v>9</v>
      </c>
      <c r="F20" s="15" t="s">
        <v>10</v>
      </c>
      <c r="G20" s="14" t="s">
        <v>52</v>
      </c>
      <c r="H20" s="15" t="s">
        <v>53</v>
      </c>
      <c r="I20" s="55"/>
      <c r="J20" s="52"/>
      <c r="K20" s="51"/>
      <c r="L20" s="51"/>
    </row>
    <row r="21" customFormat="false" ht="12" hidden="false" customHeight="false" outlineLevel="0" collapsed="false">
      <c r="A21" s="5"/>
      <c r="B21" s="16" t="s">
        <v>11</v>
      </c>
      <c r="C21" s="16" t="s">
        <v>59</v>
      </c>
      <c r="D21" s="16" t="s">
        <v>60</v>
      </c>
      <c r="E21" s="39" t="n">
        <f aca="false">VLOOKUP(D21,Prices!$B:$I,3,FALSE())</f>
        <v>0.0975</v>
      </c>
      <c r="F21" s="19" t="n">
        <f aca="false">(($C$5+E21)/(1-M21)-($C$5+E21))+N21</f>
        <v>0.0537528822055135</v>
      </c>
      <c r="G21" s="69" t="n">
        <f aca="false">E21+F21</f>
        <v>0.151252882205514</v>
      </c>
      <c r="H21" s="57" t="n">
        <f aca="false">$G$15-E21-F21</f>
        <v>-0.0782528822055135</v>
      </c>
      <c r="I21" s="55" t="n">
        <v>0.0025</v>
      </c>
      <c r="J21" s="52" t="n">
        <f aca="false">0.03+0.0101</f>
        <v>0.0401</v>
      </c>
      <c r="K21" s="68"/>
      <c r="L21" s="51"/>
      <c r="M21" s="59" t="n">
        <f aca="false">I21+K21</f>
        <v>0.0025</v>
      </c>
      <c r="N21" s="60" t="n">
        <f aca="false">J21+L21</f>
        <v>0.0401</v>
      </c>
    </row>
    <row r="22" customFormat="false" ht="12" hidden="false" customHeight="false" outlineLevel="0" collapsed="false">
      <c r="A22" s="5"/>
      <c r="B22" s="21" t="s">
        <v>11</v>
      </c>
      <c r="C22" s="21" t="s">
        <v>49</v>
      </c>
      <c r="D22" s="21" t="s">
        <v>49</v>
      </c>
      <c r="E22" s="40" t="n">
        <f aca="false">VLOOKUP(D22,Prices!$B:$I,3,FALSE())</f>
        <v>-0.13175</v>
      </c>
      <c r="F22" s="24" t="n">
        <f aca="false">(($C$5+E22)/(1-M22)-($C$5+E22))+N22</f>
        <v>0.244688688113641</v>
      </c>
      <c r="G22" s="69" t="n">
        <f aca="false">E22+F22</f>
        <v>0.112938688113641</v>
      </c>
      <c r="H22" s="62" t="n">
        <f aca="false">$G$15-E22-F22</f>
        <v>-0.0399386881136406</v>
      </c>
      <c r="I22" s="55" t="n">
        <v>0.0426</v>
      </c>
      <c r="J22" s="52" t="n">
        <v>0.0125</v>
      </c>
      <c r="K22" s="68"/>
      <c r="L22" s="51"/>
      <c r="M22" s="59" t="n">
        <f aca="false">I22+K22</f>
        <v>0.0426</v>
      </c>
      <c r="N22" s="60" t="n">
        <f aca="false">J22+L22</f>
        <v>0.0125</v>
      </c>
    </row>
    <row r="23" customFormat="false" ht="12" hidden="false" customHeight="false" outlineLevel="0" collapsed="false">
      <c r="A23" s="5"/>
      <c r="B23" s="21" t="s">
        <v>11</v>
      </c>
      <c r="C23" s="21" t="s">
        <v>61</v>
      </c>
      <c r="D23" s="21" t="s">
        <v>62</v>
      </c>
      <c r="E23" s="40" t="n">
        <f aca="false">VLOOKUP(D23,Prices!$B:$I,3,FALSE())</f>
        <v>-0.12675</v>
      </c>
      <c r="F23" s="24" t="n">
        <f aca="false">(($C$5+E23)/(1-M23)-($C$5+E23))+N23</f>
        <v>0.426314385890353</v>
      </c>
      <c r="G23" s="69" t="n">
        <f aca="false">E23+F23</f>
        <v>0.299564385890353</v>
      </c>
      <c r="H23" s="62" t="n">
        <f aca="false">$G$15-E23-F23</f>
        <v>-0.226564385890353</v>
      </c>
      <c r="I23" s="55" t="n">
        <v>0.0588</v>
      </c>
      <c r="J23" s="52" t="n">
        <f aca="false">0.0978+0.0022</f>
        <v>0.1</v>
      </c>
      <c r="K23" s="68"/>
      <c r="L23" s="51"/>
      <c r="M23" s="59" t="n">
        <f aca="false">I23+K23</f>
        <v>0.0588</v>
      </c>
      <c r="N23" s="60" t="n">
        <f aca="false">J23+L23</f>
        <v>0.1</v>
      </c>
    </row>
    <row r="24" customFormat="false" ht="12" hidden="false" customHeight="false" outlineLevel="0" collapsed="false">
      <c r="A24" s="5"/>
      <c r="B24" s="41" t="s">
        <v>11</v>
      </c>
      <c r="C24" s="41" t="s">
        <v>63</v>
      </c>
      <c r="D24" s="41" t="s">
        <v>62</v>
      </c>
      <c r="E24" s="43" t="n">
        <f aca="false">VLOOKUP(D24,Prices!$B:$I,3,FALSE())</f>
        <v>-0.12675</v>
      </c>
      <c r="F24" s="32" t="n">
        <f aca="false">(($C$5+E24)/(1-M24)-($C$5+E24))+N24</f>
        <v>0.579299934867564</v>
      </c>
      <c r="G24" s="69" t="n">
        <f aca="false">E24+F24</f>
        <v>0.452549934867564</v>
      </c>
      <c r="H24" s="66" t="n">
        <f aca="false">$G$15-E24-F24</f>
        <v>-0.379549934867564</v>
      </c>
      <c r="I24" s="55" t="n">
        <v>0.0788</v>
      </c>
      <c r="J24" s="52" t="n">
        <f aca="false">0.1231+0.0094</f>
        <v>0.1325</v>
      </c>
      <c r="K24" s="68"/>
      <c r="L24" s="51"/>
      <c r="M24" s="59" t="n">
        <f aca="false">I24+K24</f>
        <v>0.0788</v>
      </c>
      <c r="N24" s="60" t="n">
        <f aca="false">J24+L24</f>
        <v>0.1325</v>
      </c>
    </row>
    <row r="26" customFormat="false" ht="15.75" hidden="false" customHeight="false" outlineLevel="0" collapsed="false">
      <c r="A26" s="5"/>
      <c r="B26" s="8" t="s">
        <v>22</v>
      </c>
      <c r="C26" s="9"/>
      <c r="D26" s="9"/>
      <c r="E26" s="10" t="s">
        <v>5</v>
      </c>
      <c r="F26" s="11" t="s">
        <v>22</v>
      </c>
      <c r="G26" s="53" t="n">
        <f aca="false">VLOOKUP(F26,Prices!$B:$I,3,FALSE())</f>
        <v>0.1355</v>
      </c>
      <c r="H26" s="54" t="n">
        <f aca="false">G26</f>
        <v>0.1355</v>
      </c>
      <c r="I26" s="55"/>
      <c r="J26" s="52"/>
      <c r="K26" s="51"/>
      <c r="L26" s="51"/>
    </row>
    <row r="27" customFormat="false" ht="12" hidden="false" customHeight="false" outlineLevel="0" collapsed="false">
      <c r="A27" s="5"/>
      <c r="B27" s="14" t="s">
        <v>6</v>
      </c>
      <c r="C27" s="14" t="s">
        <v>7</v>
      </c>
      <c r="D27" s="14" t="s">
        <v>8</v>
      </c>
      <c r="E27" s="15" t="s">
        <v>9</v>
      </c>
      <c r="F27" s="15" t="s">
        <v>10</v>
      </c>
      <c r="G27" s="14" t="s">
        <v>52</v>
      </c>
      <c r="H27" s="15" t="s">
        <v>53</v>
      </c>
      <c r="I27" s="55"/>
      <c r="J27" s="52"/>
      <c r="K27" s="51"/>
      <c r="L27" s="51"/>
    </row>
    <row r="28" customFormat="false" ht="12" hidden="false" customHeight="false" outlineLevel="0" collapsed="false">
      <c r="A28" s="5"/>
      <c r="B28" s="35" t="s">
        <v>11</v>
      </c>
      <c r="C28" s="35" t="s">
        <v>23</v>
      </c>
      <c r="D28" s="35" t="s">
        <v>24</v>
      </c>
      <c r="E28" s="36" t="n">
        <f aca="false">VLOOKUP(D28,Prices!$B:$I,3,FALSE())</f>
        <v>-0.33175</v>
      </c>
      <c r="F28" s="19" t="n">
        <f aca="false">(($C$5+E28)/(1-M28)-($C$5+E28))+N28</f>
        <v>0.693105843200214</v>
      </c>
      <c r="G28" s="70" t="n">
        <f aca="false">E28+F28</f>
        <v>0.361355843200214</v>
      </c>
      <c r="H28" s="57" t="n">
        <f aca="false">$G$26-E28-F28</f>
        <v>-0.225855843200214</v>
      </c>
      <c r="I28" s="55" t="n">
        <f aca="false">(7.97%+10.89%*4)/5</f>
        <v>0.10306</v>
      </c>
      <c r="J28" s="52" t="n">
        <v>0.1165</v>
      </c>
      <c r="K28" s="51"/>
      <c r="L28" s="51"/>
      <c r="M28" s="59" t="n">
        <f aca="false">I28+K28</f>
        <v>0.10306</v>
      </c>
      <c r="N28" s="60" t="n">
        <f aca="false">J28+L28</f>
        <v>0.1165</v>
      </c>
    </row>
    <row r="29" customFormat="false" ht="12" hidden="false" customHeight="false" outlineLevel="0" collapsed="false">
      <c r="A29" s="5"/>
      <c r="B29" s="37" t="s">
        <v>11</v>
      </c>
      <c r="C29" s="37" t="s">
        <v>23</v>
      </c>
      <c r="D29" s="37" t="s">
        <v>25</v>
      </c>
      <c r="E29" s="38" t="n">
        <f aca="false">VLOOKUP(D29,Prices!$B:$I,3,FALSE())</f>
        <v>-0.19675</v>
      </c>
      <c r="F29" s="24" t="n">
        <f aca="false">(($C$5+E29)/(1-M29)-($C$5+E29))+N29</f>
        <v>0.60796733809952</v>
      </c>
      <c r="G29" s="71" t="n">
        <f aca="false">E29+F29</f>
        <v>0.41121733809952</v>
      </c>
      <c r="H29" s="62" t="n">
        <f aca="false">$G$26-E29-F29</f>
        <v>-0.27571733809952</v>
      </c>
      <c r="I29" s="55" t="n">
        <f aca="false">(7.05%+9.24%*4)/5</f>
        <v>0.08802</v>
      </c>
      <c r="J29" s="52" t="n">
        <f aca="false">0.1012+0.0094</f>
        <v>0.1106</v>
      </c>
      <c r="K29" s="51"/>
      <c r="L29" s="51"/>
      <c r="M29" s="59" t="n">
        <f aca="false">I29+K29</f>
        <v>0.08802</v>
      </c>
      <c r="N29" s="60" t="n">
        <f aca="false">J29+L29</f>
        <v>0.1106</v>
      </c>
    </row>
    <row r="30" customFormat="false" ht="12" hidden="false" customHeight="false" outlineLevel="0" collapsed="false">
      <c r="A30" s="5"/>
      <c r="B30" s="37" t="s">
        <v>11</v>
      </c>
      <c r="C30" s="37" t="s">
        <v>23</v>
      </c>
      <c r="D30" s="37" t="s">
        <v>26</v>
      </c>
      <c r="E30" s="38" t="n">
        <f aca="false">VLOOKUP(D30,Prices!$B:$I,3,FALSE())</f>
        <v>-0.15425</v>
      </c>
      <c r="F30" s="24" t="n">
        <f aca="false">(($C$5+E30)/(1-M30)-($C$5+E30))+N30</f>
        <v>0.643003957722574</v>
      </c>
      <c r="G30" s="71" t="n">
        <f aca="false">E30+F30</f>
        <v>0.488753957722573</v>
      </c>
      <c r="H30" s="62" t="n">
        <f aca="false">$G$26-E30-F30</f>
        <v>-0.353253957722573</v>
      </c>
      <c r="I30" s="55" t="n">
        <f aca="false">(7.33%+9.75%*4)/5</f>
        <v>0.09266</v>
      </c>
      <c r="J30" s="52" t="n">
        <v>0.1124</v>
      </c>
      <c r="K30" s="51"/>
      <c r="L30" s="51"/>
      <c r="M30" s="59" t="n">
        <f aca="false">I30+K30</f>
        <v>0.09266</v>
      </c>
      <c r="N30" s="60" t="n">
        <f aca="false">J30+L30</f>
        <v>0.1124</v>
      </c>
    </row>
    <row r="31" customFormat="false" ht="12" hidden="false" customHeight="false" outlineLevel="0" collapsed="false">
      <c r="A31" s="5"/>
      <c r="B31" s="72" t="s">
        <v>11</v>
      </c>
      <c r="C31" s="72" t="s">
        <v>23</v>
      </c>
      <c r="D31" s="72" t="s">
        <v>64</v>
      </c>
      <c r="E31" s="73" t="n">
        <f aca="false">VLOOKUP(D31,Prices!$B:$I,3,FALSE())</f>
        <v>-0.13925</v>
      </c>
      <c r="F31" s="32" t="n">
        <f aca="false">(($C$5+E31)/(1-M31)-($C$5+E31))+N31</f>
        <v>0.613516966380842</v>
      </c>
      <c r="G31" s="74" t="n">
        <f aca="false">E31+F31</f>
        <v>0.474266966380842</v>
      </c>
      <c r="H31" s="66" t="n">
        <f aca="false">$G$26-E31-F31</f>
        <v>-0.338766966380842</v>
      </c>
      <c r="I31" s="55" t="n">
        <f aca="false">(7.05%+9.24%*4)/5</f>
        <v>0.08802</v>
      </c>
      <c r="J31" s="52" t="n">
        <f aca="false">0.1012+0.0094</f>
        <v>0.1106</v>
      </c>
      <c r="K31" s="51"/>
      <c r="L31" s="51"/>
      <c r="M31" s="59" t="n">
        <f aca="false">I31+K31</f>
        <v>0.08802</v>
      </c>
      <c r="N31" s="60" t="n">
        <f aca="false">J31+L31</f>
        <v>0.1106</v>
      </c>
    </row>
    <row r="34" customFormat="false" ht="15.75" hidden="false" customHeight="false" outlineLevel="0" collapsed="false">
      <c r="A34" s="5"/>
      <c r="B34" s="8" t="s">
        <v>27</v>
      </c>
      <c r="C34" s="9"/>
      <c r="D34" s="9"/>
      <c r="E34" s="10" t="s">
        <v>5</v>
      </c>
      <c r="F34" s="11" t="s">
        <v>27</v>
      </c>
      <c r="G34" s="53" t="n">
        <v>0.225</v>
      </c>
      <c r="H34" s="54" t="n">
        <f aca="false">G34</f>
        <v>0.225</v>
      </c>
      <c r="I34" s="55"/>
      <c r="J34" s="52"/>
      <c r="K34" s="51"/>
      <c r="L34" s="51"/>
    </row>
    <row r="35" customFormat="false" ht="12" hidden="false" customHeight="false" outlineLevel="0" collapsed="false">
      <c r="A35" s="5"/>
      <c r="B35" s="14" t="s">
        <v>6</v>
      </c>
      <c r="C35" s="14" t="s">
        <v>7</v>
      </c>
      <c r="D35" s="14" t="s">
        <v>8</v>
      </c>
      <c r="E35" s="15" t="s">
        <v>9</v>
      </c>
      <c r="F35" s="15" t="s">
        <v>10</v>
      </c>
      <c r="G35" s="14" t="s">
        <v>52</v>
      </c>
      <c r="H35" s="15" t="s">
        <v>53</v>
      </c>
      <c r="I35" s="55"/>
      <c r="J35" s="52"/>
      <c r="K35" s="51"/>
      <c r="L35" s="51"/>
    </row>
    <row r="36" customFormat="false" ht="12" hidden="false" customHeight="false" outlineLevel="0" collapsed="false">
      <c r="A36" s="5"/>
      <c r="B36" s="16" t="s">
        <v>11</v>
      </c>
      <c r="C36" s="16" t="s">
        <v>28</v>
      </c>
      <c r="D36" s="16" t="s">
        <v>29</v>
      </c>
      <c r="E36" s="39" t="n">
        <v>-0.0725</v>
      </c>
      <c r="F36" s="19" t="n">
        <f aca="false">($C$5+E36)*I36+J36+($C$5+E36)*K36+L36</f>
        <v>0.1913465</v>
      </c>
      <c r="G36" s="19" t="n">
        <f aca="false">E36+F36</f>
        <v>0.1188465</v>
      </c>
      <c r="H36" s="57" t="n">
        <f aca="false">G34-E36-F36</f>
        <v>0.1061535</v>
      </c>
      <c r="I36" s="55" t="n">
        <v>0.0326</v>
      </c>
      <c r="J36" s="52" t="n">
        <v>0.0193</v>
      </c>
      <c r="K36" s="75"/>
      <c r="L36" s="51"/>
      <c r="M36" s="59" t="n">
        <f aca="false">I36+K36</f>
        <v>0.0326</v>
      </c>
      <c r="N36" s="60" t="n">
        <f aca="false">J36+L36</f>
        <v>0.0193</v>
      </c>
    </row>
    <row r="37" customFormat="false" ht="12" hidden="false" customHeight="false" outlineLevel="0" collapsed="false">
      <c r="A37" s="5"/>
      <c r="B37" s="21" t="s">
        <v>11</v>
      </c>
      <c r="C37" s="21" t="s">
        <v>28</v>
      </c>
      <c r="D37" s="21" t="s">
        <v>30</v>
      </c>
      <c r="E37" s="40" t="n">
        <v>-0.085</v>
      </c>
      <c r="F37" s="24" t="n">
        <f aca="false">($C$5+E37)*I37+J37+($C$5+E37)*K37+L37</f>
        <v>0.21597</v>
      </c>
      <c r="G37" s="24" t="n">
        <f aca="false">E37+F37</f>
        <v>0.13097</v>
      </c>
      <c r="H37" s="62" t="n">
        <f aca="false">G34-E37-F37</f>
        <v>0.09403</v>
      </c>
      <c r="I37" s="55" t="n">
        <v>0.038</v>
      </c>
      <c r="J37" s="52" t="n">
        <v>0.0159</v>
      </c>
      <c r="K37" s="51"/>
      <c r="L37" s="51"/>
      <c r="M37" s="59" t="n">
        <f aca="false">I37+K37</f>
        <v>0.038</v>
      </c>
      <c r="N37" s="60" t="n">
        <f aca="false">J37+L37</f>
        <v>0.0159</v>
      </c>
    </row>
    <row r="38" customFormat="false" ht="12" hidden="false" customHeight="false" outlineLevel="0" collapsed="false">
      <c r="A38" s="5"/>
      <c r="B38" s="21" t="s">
        <v>11</v>
      </c>
      <c r="C38" s="21" t="s">
        <v>28</v>
      </c>
      <c r="D38" s="21" t="s">
        <v>31</v>
      </c>
      <c r="E38" s="40" t="n">
        <v>-0.115</v>
      </c>
      <c r="F38" s="24" t="n">
        <f aca="false">($C$5+E38)*I38+J38+($C$5+E38)*K38+L38</f>
        <v>0.251222</v>
      </c>
      <c r="G38" s="24" t="n">
        <f aca="false">E38+F38</f>
        <v>0.136222</v>
      </c>
      <c r="H38" s="62" t="n">
        <f aca="false">G34-E38-F38</f>
        <v>0.0887780000000001</v>
      </c>
      <c r="I38" s="55" t="n">
        <v>0.0452</v>
      </c>
      <c r="J38" s="52" t="n">
        <v>0.0146</v>
      </c>
      <c r="K38" s="51"/>
      <c r="L38" s="51"/>
      <c r="M38" s="59" t="n">
        <f aca="false">I38+K38</f>
        <v>0.0452</v>
      </c>
      <c r="N38" s="60" t="n">
        <f aca="false">J38+L38</f>
        <v>0.0146</v>
      </c>
    </row>
    <row r="39" customFormat="false" ht="12" hidden="false" customHeight="false" outlineLevel="0" collapsed="false">
      <c r="A39" s="5"/>
      <c r="B39" s="21" t="s">
        <v>11</v>
      </c>
      <c r="C39" s="21" t="s">
        <v>28</v>
      </c>
      <c r="D39" s="21" t="s">
        <v>32</v>
      </c>
      <c r="E39" s="40" t="n">
        <v>-0.165</v>
      </c>
      <c r="F39" s="24" t="n">
        <f aca="false">($C$5+E39)*I39+J39+($C$5+E39)*K39+L39</f>
        <v>0.251351</v>
      </c>
      <c r="G39" s="24" t="n">
        <f aca="false">E39+F39</f>
        <v>0.086351</v>
      </c>
      <c r="H39" s="62" t="n">
        <f aca="false">G34-E39-F39</f>
        <v>0.138649</v>
      </c>
      <c r="I39" s="55" t="n">
        <v>0.0446</v>
      </c>
      <c r="J39" s="52" t="n">
        <v>0.0201</v>
      </c>
      <c r="K39" s="51"/>
      <c r="L39" s="51"/>
      <c r="M39" s="59" t="n">
        <f aca="false">I39+K39</f>
        <v>0.0446</v>
      </c>
      <c r="N39" s="60" t="n">
        <f aca="false">J39+L39</f>
        <v>0.0201</v>
      </c>
    </row>
    <row r="40" customFormat="false" ht="12" hidden="false" customHeight="false" outlineLevel="0" collapsed="false">
      <c r="A40" s="5"/>
      <c r="B40" s="21" t="s">
        <v>11</v>
      </c>
      <c r="C40" s="21" t="s">
        <v>28</v>
      </c>
      <c r="D40" s="21" t="s">
        <v>33</v>
      </c>
      <c r="E40" s="40" t="n">
        <v>-0.055</v>
      </c>
      <c r="F40" s="24" t="n">
        <f aca="false">($C$5+E40)*I40+J40+($C$5+E40)*K40+L40</f>
        <v>0.1765105</v>
      </c>
      <c r="G40" s="24" t="n">
        <f aca="false">E40+F40</f>
        <v>0.1215105</v>
      </c>
      <c r="H40" s="62" t="n">
        <f aca="false">G34-E40-F40</f>
        <v>0.1034895</v>
      </c>
      <c r="I40" s="55" t="n">
        <v>0.0319</v>
      </c>
      <c r="J40" s="52" t="n">
        <v>0.0076</v>
      </c>
      <c r="K40" s="51"/>
      <c r="L40" s="51"/>
      <c r="M40" s="59" t="n">
        <f aca="false">I40+K40</f>
        <v>0.0319</v>
      </c>
      <c r="N40" s="60" t="n">
        <f aca="false">J40+L40</f>
        <v>0.0076</v>
      </c>
    </row>
    <row r="41" customFormat="false" ht="12" hidden="false" customHeight="false" outlineLevel="0" collapsed="false">
      <c r="A41" s="5"/>
      <c r="B41" s="21" t="s">
        <v>11</v>
      </c>
      <c r="C41" s="21" t="s">
        <v>34</v>
      </c>
      <c r="D41" s="21" t="s">
        <v>35</v>
      </c>
      <c r="E41" s="40" t="n">
        <v>0.13</v>
      </c>
      <c r="F41" s="24" t="n">
        <f aca="false">($C$5+E41)*I41+J41+($C$5+E41)*K41+L41</f>
        <v>0.127612</v>
      </c>
      <c r="G41" s="24" t="n">
        <f aca="false">E41+F41</f>
        <v>0.257612</v>
      </c>
      <c r="H41" s="62" t="n">
        <f aca="false">G34-E41-F41</f>
        <v>-0.032612</v>
      </c>
      <c r="I41" s="55" t="n">
        <v>0.0181</v>
      </c>
      <c r="J41" s="52" t="n">
        <v>0.0076</v>
      </c>
      <c r="K41" s="68" t="n">
        <v>0.0038</v>
      </c>
      <c r="L41" s="51"/>
      <c r="M41" s="59" t="n">
        <f aca="false">I41+K41</f>
        <v>0.0219</v>
      </c>
      <c r="N41" s="60" t="n">
        <f aca="false">J41+L41</f>
        <v>0.0076</v>
      </c>
    </row>
    <row r="42" customFormat="false" ht="12.75" hidden="false" customHeight="false" outlineLevel="0" collapsed="false">
      <c r="B42" s="41" t="s">
        <v>11</v>
      </c>
      <c r="C42" s="42" t="s">
        <v>36</v>
      </c>
      <c r="D42" s="42" t="s">
        <v>35</v>
      </c>
      <c r="E42" s="43" t="n">
        <v>0.13</v>
      </c>
      <c r="F42" s="32" t="n">
        <f aca="false">($C$5+E42)*I42+J42+($C$5+E42)*K42+L42</f>
        <v>0.058088</v>
      </c>
      <c r="G42" s="32" t="n">
        <f aca="false">E42+F42</f>
        <v>0.188088</v>
      </c>
      <c r="H42" s="66" t="n">
        <f aca="false">G34-E42-F42</f>
        <v>0.036912</v>
      </c>
      <c r="I42" s="55" t="n">
        <v>0.0106</v>
      </c>
      <c r="J42" s="52"/>
      <c r="M42" s="59" t="n">
        <f aca="false">I42+K42</f>
        <v>0.0106</v>
      </c>
      <c r="N42" s="60" t="n">
        <f aca="false">J42+L42</f>
        <v>0</v>
      </c>
    </row>
    <row r="43" customFormat="false" ht="12.75" hidden="false" customHeight="false" outlineLevel="0" collapsed="false">
      <c r="B43" s="80" t="s">
        <v>11</v>
      </c>
      <c r="C43" s="78" t="s">
        <v>36</v>
      </c>
      <c r="D43" s="78" t="s">
        <v>40</v>
      </c>
      <c r="E43" s="23" t="n">
        <v>-0.08</v>
      </c>
      <c r="F43" s="69" t="n">
        <f aca="false">($C$5+E43)*I43+J43+($C$5+E43)*K43+L43</f>
        <v>0.23715</v>
      </c>
      <c r="G43" s="69" t="n">
        <f aca="false">E43+F43</f>
        <v>0.15715</v>
      </c>
      <c r="H43" s="9" t="n">
        <f aca="false">G34-E43-F43</f>
        <v>0.06785</v>
      </c>
      <c r="I43" s="55" t="n">
        <v>0.045</v>
      </c>
      <c r="J43" s="52"/>
      <c r="M43" s="59" t="n">
        <f aca="false">I43+K43</f>
        <v>0.045</v>
      </c>
      <c r="N43" s="60" t="n">
        <f aca="false">J43+L43</f>
        <v>0</v>
      </c>
    </row>
    <row r="44" customFormat="false" ht="12.75" hidden="false" customHeight="false" outlineLevel="0" collapsed="false">
      <c r="B44" s="80" t="s">
        <v>11</v>
      </c>
      <c r="C44" s="78" t="s">
        <v>69</v>
      </c>
      <c r="D44" s="78" t="s">
        <v>40</v>
      </c>
      <c r="E44" s="23" t="n">
        <v>-0.16</v>
      </c>
      <c r="F44" s="69" t="n">
        <f aca="false">($C$5+E44)*I44+J44+($C$5+E44)*K44+L44</f>
        <v>0.28545</v>
      </c>
      <c r="G44" s="69" t="n">
        <f aca="false">E44+F44</f>
        <v>0.12545</v>
      </c>
      <c r="H44" s="9" t="n">
        <f aca="false">G34-E44-F44</f>
        <v>0.09955</v>
      </c>
      <c r="I44" s="55" t="n">
        <v>0.055</v>
      </c>
      <c r="J44" s="52"/>
      <c r="M44" s="59" t="n">
        <f aca="false">I44+K44</f>
        <v>0.055</v>
      </c>
      <c r="N44" s="60" t="n">
        <f aca="false">J44+L44</f>
        <v>0</v>
      </c>
    </row>
    <row r="47" customFormat="false" ht="15.75" hidden="false" customHeight="false" outlineLevel="0" collapsed="false">
      <c r="A47" s="5"/>
      <c r="B47" s="8" t="s">
        <v>37</v>
      </c>
      <c r="C47" s="9"/>
      <c r="D47" s="9"/>
      <c r="E47" s="10" t="s">
        <v>5</v>
      </c>
      <c r="F47" s="11" t="s">
        <v>38</v>
      </c>
      <c r="G47" s="53" t="n">
        <f aca="false">VLOOKUP(F47,Prices!$B:$I,3,FALSE())</f>
        <v>0.0825</v>
      </c>
      <c r="H47" s="54" t="n">
        <f aca="false">G47</f>
        <v>0.0825</v>
      </c>
      <c r="I47" s="55"/>
      <c r="J47" s="52"/>
      <c r="K47" s="51"/>
      <c r="L47" s="51"/>
    </row>
    <row r="48" customFormat="false" ht="12" hidden="false" customHeight="false" outlineLevel="0" collapsed="false">
      <c r="A48" s="5"/>
      <c r="B48" s="14" t="s">
        <v>6</v>
      </c>
      <c r="C48" s="14" t="s">
        <v>7</v>
      </c>
      <c r="D48" s="14" t="s">
        <v>8</v>
      </c>
      <c r="E48" s="15" t="s">
        <v>9</v>
      </c>
      <c r="F48" s="15" t="s">
        <v>10</v>
      </c>
      <c r="G48" s="14" t="s">
        <v>52</v>
      </c>
      <c r="H48" s="15" t="s">
        <v>53</v>
      </c>
      <c r="I48" s="55"/>
      <c r="J48" s="52"/>
      <c r="K48" s="51"/>
      <c r="L48" s="51"/>
    </row>
    <row r="49" customFormat="false" ht="12" hidden="false" customHeight="false" outlineLevel="0" collapsed="false">
      <c r="A49" s="5"/>
      <c r="B49" s="16" t="s">
        <v>11</v>
      </c>
      <c r="C49" s="16" t="s">
        <v>39</v>
      </c>
      <c r="D49" s="16" t="s">
        <v>40</v>
      </c>
      <c r="E49" s="39" t="n">
        <f aca="false">VLOOKUP(D49,Prices!$B:$I,3,FALSE())</f>
        <v>0.05245</v>
      </c>
      <c r="F49" s="19" t="n">
        <f aca="false">($C$5+E49)*I49+J49+($C$5+E49)*K49+L49</f>
        <v>0.387562458200108</v>
      </c>
      <c r="G49" s="19" t="n">
        <f aca="false">E49+F49</f>
        <v>0.440012458200108</v>
      </c>
      <c r="H49" s="57" t="n">
        <f aca="false">G47-E49-F49</f>
        <v>-0.357512458200107</v>
      </c>
      <c r="I49" s="55" t="n">
        <v>0.02522</v>
      </c>
      <c r="J49" s="52" t="n">
        <v>0.0103682992001075</v>
      </c>
      <c r="K49" s="68" t="n">
        <v>0.0426</v>
      </c>
      <c r="L49" s="51" t="n">
        <v>0.0108</v>
      </c>
      <c r="M49" s="59" t="n">
        <f aca="false">I49+K49</f>
        <v>0.06782</v>
      </c>
      <c r="N49" s="60" t="n">
        <f aca="false">J49+L49</f>
        <v>0.0211682992001076</v>
      </c>
    </row>
    <row r="50" customFormat="false" ht="12" hidden="false" customHeight="false" outlineLevel="0" collapsed="false">
      <c r="A50" s="45"/>
      <c r="B50" s="21" t="s">
        <v>11</v>
      </c>
      <c r="C50" s="21" t="s">
        <v>41</v>
      </c>
      <c r="D50" s="21" t="s">
        <v>40</v>
      </c>
      <c r="E50" s="40" t="n">
        <f aca="false">VLOOKUP(D50,Prices!$B:$I,3,FALSE())</f>
        <v>0.05245</v>
      </c>
      <c r="F50" s="24" t="n">
        <f aca="false">($C$5+E50)*I50+J50+($C$5+E50)*K50+L50</f>
        <v>0.59054611</v>
      </c>
      <c r="G50" s="24" t="n">
        <f aca="false">E50+F50</f>
        <v>0.64299611</v>
      </c>
      <c r="H50" s="62" t="n">
        <f aca="false">G47-E50-F50</f>
        <v>-0.56049611</v>
      </c>
      <c r="I50" s="55" t="n">
        <v>0.0252</v>
      </c>
      <c r="J50" s="58" t="n">
        <v>0.21346</v>
      </c>
      <c r="K50" s="76" t="n">
        <v>0.0426</v>
      </c>
      <c r="L50" s="77" t="n">
        <v>0.0108</v>
      </c>
      <c r="M50" s="59" t="n">
        <f aca="false">I50+K50</f>
        <v>0.0678</v>
      </c>
      <c r="N50" s="60" t="n">
        <f aca="false">J50+L50</f>
        <v>0.22426</v>
      </c>
    </row>
    <row r="51" customFormat="false" ht="12.75" hidden="false" customHeight="false" outlineLevel="0" collapsed="false">
      <c r="B51" s="41" t="s">
        <v>11</v>
      </c>
      <c r="C51" s="42" t="s">
        <v>65</v>
      </c>
      <c r="D51" s="42" t="s">
        <v>42</v>
      </c>
      <c r="E51" s="43" t="n">
        <f aca="false">VLOOKUP(D51,Prices!$B:$I,3,FALSE())</f>
        <v>-0.06375</v>
      </c>
      <c r="F51" s="32" t="n">
        <f aca="false">($C$5+E51)*I51+J51+($C$5+E51)*K51+L51</f>
        <v>0.330068625</v>
      </c>
      <c r="G51" s="32" t="n">
        <f aca="false">E51+F51</f>
        <v>0.266318625</v>
      </c>
      <c r="H51" s="66" t="n">
        <f aca="false">G47-E51-F51</f>
        <v>-0.183818625</v>
      </c>
      <c r="I51" s="55" t="n">
        <v>0.0481</v>
      </c>
      <c r="J51" s="52" t="n">
        <v>0.0467</v>
      </c>
      <c r="L51" s="48" t="n">
        <v>0.0291</v>
      </c>
      <c r="M51" s="59" t="n">
        <f aca="false">I51+K51</f>
        <v>0.0481</v>
      </c>
      <c r="N51" s="60" t="n">
        <f aca="false">J51+L51</f>
        <v>0.0758</v>
      </c>
    </row>
    <row r="54" customFormat="false" ht="15.75" hidden="false" customHeight="false" outlineLevel="0" collapsed="false">
      <c r="A54" s="5"/>
      <c r="B54" s="8" t="s">
        <v>43</v>
      </c>
      <c r="C54" s="9"/>
      <c r="D54" s="9"/>
      <c r="E54" s="10" t="s">
        <v>5</v>
      </c>
      <c r="F54" s="11" t="s">
        <v>43</v>
      </c>
      <c r="G54" s="53" t="n">
        <f aca="false">VLOOKUP(F54,Prices!$B:$I,3,FALSE())</f>
        <v>1.7055</v>
      </c>
      <c r="H54" s="54" t="n">
        <f aca="false">G54</f>
        <v>1.7055</v>
      </c>
      <c r="I54" s="55"/>
      <c r="J54" s="52"/>
      <c r="K54" s="51"/>
      <c r="L54" s="51"/>
    </row>
    <row r="55" customFormat="false" ht="12" hidden="false" customHeight="false" outlineLevel="0" collapsed="false">
      <c r="A55" s="5"/>
      <c r="B55" s="27" t="s">
        <v>6</v>
      </c>
      <c r="C55" s="27" t="s">
        <v>7</v>
      </c>
      <c r="D55" s="27" t="s">
        <v>8</v>
      </c>
      <c r="E55" s="15" t="s">
        <v>9</v>
      </c>
      <c r="F55" s="28" t="s">
        <v>10</v>
      </c>
      <c r="G55" s="27" t="s">
        <v>52</v>
      </c>
      <c r="H55" s="28" t="s">
        <v>53</v>
      </c>
      <c r="I55" s="55"/>
      <c r="J55" s="52"/>
      <c r="K55" s="51"/>
      <c r="L55" s="51"/>
    </row>
    <row r="56" customFormat="false" ht="12" hidden="false" customHeight="false" outlineLevel="0" collapsed="false">
      <c r="A56" s="5"/>
      <c r="B56" s="30" t="s">
        <v>11</v>
      </c>
      <c r="C56" s="30" t="s">
        <v>45</v>
      </c>
      <c r="D56" s="30" t="s">
        <v>46</v>
      </c>
      <c r="E56" s="31" t="n">
        <f aca="false">VLOOKUP(D56,Prices!$B:$I,3,FALSE())</f>
        <v>-0.13675</v>
      </c>
      <c r="F56" s="47" t="n">
        <f aca="false">($C$5+E56)*I56+J56+($C$5+E56)*K56+L56</f>
        <v>0.153065825</v>
      </c>
      <c r="G56" s="47" t="n">
        <f aca="false">E56+F56</f>
        <v>0.016315825</v>
      </c>
      <c r="H56" s="67" t="n">
        <f aca="false">G54-E56-F56</f>
        <v>1.689184175</v>
      </c>
      <c r="I56" s="55" t="n">
        <v>0.0261</v>
      </c>
      <c r="J56" s="52" t="n">
        <v>0.017</v>
      </c>
      <c r="K56" s="51"/>
      <c r="L56" s="51"/>
      <c r="M56" s="59" t="n">
        <f aca="false">I56+K56</f>
        <v>0.0261</v>
      </c>
      <c r="N56" s="60" t="n">
        <f aca="false">J56+L56</f>
        <v>0.017</v>
      </c>
    </row>
    <row r="59" customFormat="false" ht="15.75" hidden="false" customHeight="false" outlineLevel="0" collapsed="false">
      <c r="B59" s="8" t="s">
        <v>47</v>
      </c>
      <c r="C59" s="9"/>
      <c r="D59" s="9"/>
      <c r="E59" s="10" t="s">
        <v>5</v>
      </c>
      <c r="F59" s="11" t="s">
        <v>44</v>
      </c>
      <c r="G59" s="53" t="n">
        <f aca="false">VLOOKUP(F59,Prices!$B:$I,3,FALSE())</f>
        <v>1.7005</v>
      </c>
      <c r="H59" s="54" t="n">
        <f aca="false">G59</f>
        <v>1.7005</v>
      </c>
      <c r="I59" s="55"/>
      <c r="J59" s="52"/>
      <c r="K59" s="51"/>
      <c r="L59" s="51"/>
    </row>
    <row r="60" customFormat="false" ht="12.75" hidden="false" customHeight="false" outlineLevel="0" collapsed="false">
      <c r="B60" s="14" t="s">
        <v>6</v>
      </c>
      <c r="C60" s="14" t="s">
        <v>7</v>
      </c>
      <c r="D60" s="14" t="s">
        <v>8</v>
      </c>
      <c r="E60" s="15" t="s">
        <v>9</v>
      </c>
      <c r="F60" s="15" t="s">
        <v>10</v>
      </c>
      <c r="G60" s="14" t="s">
        <v>52</v>
      </c>
      <c r="H60" s="15" t="s">
        <v>53</v>
      </c>
      <c r="I60" s="55"/>
      <c r="J60" s="52"/>
      <c r="K60" s="51"/>
      <c r="L60" s="51"/>
    </row>
    <row r="61" customFormat="false" ht="12.75" hidden="false" customHeight="false" outlineLevel="0" collapsed="false">
      <c r="B61" s="16" t="s">
        <v>11</v>
      </c>
      <c r="C61" s="16" t="s">
        <v>48</v>
      </c>
      <c r="D61" s="16" t="s">
        <v>49</v>
      </c>
      <c r="E61" s="39" t="n">
        <f aca="false">VLOOKUP(D61,Prices!$B:$I,3,FALSE())</f>
        <v>-0.13175</v>
      </c>
      <c r="F61" s="19" t="n">
        <f aca="false">($C$5+E61)*I61+J61+($C$5+E61)*K61+L61</f>
        <v>0.273347025</v>
      </c>
      <c r="G61" s="19" t="n">
        <f aca="false">E61+F61</f>
        <v>0.141597025</v>
      </c>
      <c r="H61" s="57" t="n">
        <f aca="false">G59-E61-F61</f>
        <v>1.558902975</v>
      </c>
      <c r="I61" s="55" t="n">
        <v>0.0497</v>
      </c>
      <c r="J61" s="52" t="n">
        <v>0.014</v>
      </c>
      <c r="K61" s="68"/>
      <c r="L61" s="51"/>
      <c r="M61" s="59" t="n">
        <f aca="false">I61+K61</f>
        <v>0.0497</v>
      </c>
      <c r="N61" s="60" t="n">
        <f aca="false">J61+L61</f>
        <v>0.014</v>
      </c>
    </row>
    <row r="62" customFormat="false" ht="12.75" hidden="false" customHeight="false" outlineLevel="0" collapsed="false">
      <c r="B62" s="41" t="s">
        <v>11</v>
      </c>
      <c r="C62" s="42" t="s">
        <v>48</v>
      </c>
      <c r="D62" s="42" t="s">
        <v>50</v>
      </c>
      <c r="E62" s="43" t="n">
        <f aca="false">VLOOKUP(D62,Prices!$B:$I,3,FALSE())</f>
        <v>-0.07375</v>
      </c>
      <c r="F62" s="32" t="n">
        <f aca="false">($C$5+E62)*I62+J62+($C$5+E62)*K62+L62</f>
        <v>0.259235125</v>
      </c>
      <c r="G62" s="32" t="n">
        <f aca="false">E62+F62</f>
        <v>0.185485125</v>
      </c>
      <c r="H62" s="66" t="n">
        <f aca="false">G59-E62-F62</f>
        <v>1.515014875</v>
      </c>
      <c r="I62" s="55" t="n">
        <v>0.0461</v>
      </c>
      <c r="J62" s="52" t="n">
        <v>0.016</v>
      </c>
      <c r="M62" s="59" t="n">
        <f aca="false">I62+K62</f>
        <v>0.0461</v>
      </c>
      <c r="N62" s="60" t="n">
        <f aca="false">J62+L62</f>
        <v>0.016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0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3" min="3" style="0" width="19.14"/>
    <col collapsed="false" customWidth="true" hidden="false" outlineLevel="0" max="4" min="4" style="0" width="14.56"/>
    <col collapsed="false" customWidth="true" hidden="false" outlineLevel="0" max="5" min="5" style="0" width="15.56"/>
    <col collapsed="false" customWidth="true" hidden="false" outlineLevel="0" max="6" min="6" style="0" width="17.42"/>
    <col collapsed="false" customWidth="true" hidden="false" outlineLevel="0" max="7" min="7" style="0" width="15.56"/>
    <col collapsed="false" customWidth="true" hidden="false" outlineLevel="0" max="8" min="8" style="0" width="13.14"/>
    <col collapsed="false" customWidth="true" hidden="false" outlineLevel="0" max="9" min="9" style="48" width="7.7"/>
    <col collapsed="false" customWidth="true" hidden="false" outlineLevel="0" max="10" min="10" style="49" width="9.99"/>
    <col collapsed="false" customWidth="true" hidden="false" outlineLevel="0" max="11" min="11" style="48" width="7.42"/>
    <col collapsed="false" customWidth="true" hidden="false" outlineLevel="0" max="12" min="12" style="48" width="7.85"/>
  </cols>
  <sheetData>
    <row r="1" customFormat="false" ht="18" hidden="false" customHeight="false" outlineLevel="0" collapsed="false">
      <c r="B1" s="79" t="s">
        <v>0</v>
      </c>
      <c r="C1" s="80"/>
      <c r="D1" s="80"/>
      <c r="E1" s="81" t="s">
        <v>66</v>
      </c>
      <c r="F1" s="45"/>
      <c r="G1" s="45"/>
      <c r="H1" s="45"/>
      <c r="I1" s="2"/>
      <c r="J1" s="50"/>
    </row>
    <row r="2" customFormat="false" ht="12.75" hidden="false" customHeight="false" outlineLevel="0" collapsed="false">
      <c r="B2" s="45"/>
      <c r="C2" s="80"/>
      <c r="D2" s="80"/>
      <c r="E2" s="80"/>
      <c r="F2" s="45"/>
      <c r="G2" s="45"/>
      <c r="H2" s="45"/>
      <c r="I2" s="2"/>
      <c r="J2" s="50"/>
    </row>
    <row r="3" customFormat="false" ht="12.75" hidden="false" customHeight="false" outlineLevel="0" collapsed="false">
      <c r="B3" s="45"/>
      <c r="C3" s="80"/>
      <c r="D3" s="80"/>
      <c r="E3" s="80"/>
      <c r="F3" s="45"/>
      <c r="G3" s="45"/>
      <c r="H3" s="45"/>
      <c r="I3" s="2"/>
      <c r="J3" s="50"/>
    </row>
    <row r="4" customFormat="false" ht="12.75" hidden="false" customHeight="false" outlineLevel="0" collapsed="false">
      <c r="B4" s="46"/>
      <c r="C4" s="80"/>
      <c r="D4" s="80"/>
      <c r="E4" s="80"/>
      <c r="F4" s="45"/>
      <c r="G4" s="45"/>
      <c r="H4" s="45"/>
      <c r="I4" s="2"/>
      <c r="J4" s="50"/>
    </row>
    <row r="5" customFormat="false" ht="12.75" hidden="false" customHeight="false" outlineLevel="0" collapsed="false">
      <c r="B5" s="82" t="s">
        <v>3</v>
      </c>
      <c r="C5" s="7" t="n">
        <v>4.6</v>
      </c>
      <c r="D5" s="80"/>
      <c r="E5" s="80"/>
      <c r="F5" s="80"/>
      <c r="G5" s="80"/>
      <c r="H5" s="80"/>
      <c r="I5" s="2"/>
      <c r="J5" s="50"/>
    </row>
    <row r="6" customFormat="false" ht="12.75" hidden="false" customHeight="false" outlineLevel="0" collapsed="false">
      <c r="B6" s="80"/>
      <c r="C6" s="80"/>
      <c r="D6" s="80"/>
      <c r="E6" s="80"/>
      <c r="F6" s="80"/>
      <c r="G6" s="80"/>
      <c r="H6" s="80"/>
      <c r="I6" s="51"/>
      <c r="J6" s="52"/>
    </row>
    <row r="8" customFormat="false" ht="15.75" hidden="false" customHeight="false" outlineLevel="0" collapsed="false">
      <c r="A8" s="5"/>
      <c r="B8" s="83" t="s">
        <v>27</v>
      </c>
      <c r="C8" s="9"/>
      <c r="D8" s="9"/>
      <c r="E8" s="84" t="s">
        <v>5</v>
      </c>
      <c r="F8" s="85" t="s">
        <v>27</v>
      </c>
      <c r="G8" s="86" t="n">
        <v>0.12</v>
      </c>
      <c r="H8" s="87"/>
      <c r="I8" s="55"/>
      <c r="J8" s="52"/>
      <c r="K8" s="51"/>
      <c r="L8" s="51"/>
    </row>
    <row r="9" customFormat="false" ht="12" hidden="false" customHeight="false" outlineLevel="0" collapsed="false">
      <c r="A9" s="5"/>
      <c r="B9" s="88" t="s">
        <v>6</v>
      </c>
      <c r="C9" s="88" t="s">
        <v>7</v>
      </c>
      <c r="D9" s="88" t="s">
        <v>8</v>
      </c>
      <c r="E9" s="88" t="s">
        <v>9</v>
      </c>
      <c r="F9" s="88" t="s">
        <v>10</v>
      </c>
      <c r="G9" s="88" t="s">
        <v>52</v>
      </c>
      <c r="H9" s="88" t="s">
        <v>53</v>
      </c>
      <c r="I9" s="55"/>
      <c r="J9" s="52"/>
      <c r="K9" s="51"/>
      <c r="L9" s="51"/>
      <c r="P9" s="89"/>
    </row>
    <row r="10" customFormat="false" ht="12" hidden="false" customHeight="false" outlineLevel="0" collapsed="false">
      <c r="A10" s="5"/>
      <c r="B10" s="80" t="s">
        <v>11</v>
      </c>
      <c r="C10" s="80" t="s">
        <v>28</v>
      </c>
      <c r="D10" s="80" t="s">
        <v>29</v>
      </c>
      <c r="E10" s="23" t="n">
        <v>-0.06</v>
      </c>
      <c r="F10" s="69" t="n">
        <f aca="false">($E10+$C$5)/(1-M10)*M10+N10</f>
        <v>0.171991523671697</v>
      </c>
      <c r="G10" s="69" t="n">
        <f aca="false">E10+F10</f>
        <v>0.111991523671697</v>
      </c>
      <c r="H10" s="9" t="n">
        <f aca="false">$G$8-E10-F10</f>
        <v>0.00800847632830268</v>
      </c>
      <c r="I10" s="55" t="n">
        <v>0.0326</v>
      </c>
      <c r="J10" s="52" t="n">
        <f aca="false">0.019</f>
        <v>0.019</v>
      </c>
      <c r="K10" s="75"/>
      <c r="L10" s="51"/>
      <c r="M10" s="59" t="n">
        <f aca="false">I10+K10</f>
        <v>0.0326</v>
      </c>
      <c r="N10" s="60" t="n">
        <f aca="false">J10+L10</f>
        <v>0.019</v>
      </c>
      <c r="P10" s="90"/>
    </row>
    <row r="11" customFormat="false" ht="12" hidden="false" customHeight="false" outlineLevel="0" collapsed="false">
      <c r="A11" s="5"/>
      <c r="B11" s="80" t="s">
        <v>11</v>
      </c>
      <c r="C11" s="80" t="s">
        <v>28</v>
      </c>
      <c r="D11" s="80" t="s">
        <v>30</v>
      </c>
      <c r="E11" s="23" t="n">
        <v>-0.06</v>
      </c>
      <c r="F11" s="69" t="n">
        <f aca="false">($E11+$C$5)/(1-M11)*M11+N11</f>
        <v>0.195234719334719</v>
      </c>
      <c r="G11" s="69" t="n">
        <f aca="false">E11+F11</f>
        <v>0.135234719334719</v>
      </c>
      <c r="H11" s="9" t="n">
        <f aca="false">$G$8-E11-F11</f>
        <v>-0.0152347193347193</v>
      </c>
      <c r="I11" s="55" t="n">
        <v>0.038</v>
      </c>
      <c r="J11" s="52" t="n">
        <f aca="false">0.0159</f>
        <v>0.0159</v>
      </c>
      <c r="K11" s="51"/>
      <c r="L11" s="51"/>
      <c r="M11" s="59" t="n">
        <f aca="false">I11+K11</f>
        <v>0.038</v>
      </c>
      <c r="N11" s="60" t="n">
        <f aca="false">J11+L11</f>
        <v>0.0159</v>
      </c>
    </row>
    <row r="12" customFormat="false" ht="12" hidden="false" customHeight="false" outlineLevel="0" collapsed="false">
      <c r="A12" s="5"/>
      <c r="B12" s="80" t="s">
        <v>11</v>
      </c>
      <c r="C12" s="80" t="s">
        <v>28</v>
      </c>
      <c r="D12" s="80" t="s">
        <v>31</v>
      </c>
      <c r="E12" s="23" t="n">
        <v>-0.085</v>
      </c>
      <c r="F12" s="69" t="n">
        <f aca="false">($E12+$C$5)/(1-M12)*M12+N12</f>
        <v>0.228339002932551</v>
      </c>
      <c r="G12" s="69" t="n">
        <f aca="false">E12+F12</f>
        <v>0.143339002932551</v>
      </c>
      <c r="H12" s="9" t="n">
        <f aca="false">$G$8-E12-F12</f>
        <v>-0.0233390029325513</v>
      </c>
      <c r="I12" s="55" t="n">
        <v>0.0452</v>
      </c>
      <c r="J12" s="52" t="n">
        <f aca="false">0.0146</f>
        <v>0.0146</v>
      </c>
      <c r="K12" s="51"/>
      <c r="L12" s="51"/>
      <c r="M12" s="59" t="n">
        <f aca="false">I12+K12</f>
        <v>0.0452</v>
      </c>
      <c r="N12" s="60" t="n">
        <f aca="false">J12+L12</f>
        <v>0.0146</v>
      </c>
    </row>
    <row r="13" customFormat="false" ht="12" hidden="false" customHeight="false" outlineLevel="0" collapsed="false">
      <c r="A13" s="5"/>
      <c r="B13" s="80" t="s">
        <v>11</v>
      </c>
      <c r="C13" s="80" t="s">
        <v>28</v>
      </c>
      <c r="D13" s="80" t="s">
        <v>32</v>
      </c>
      <c r="E13" s="23" t="n">
        <v>-0.0975</v>
      </c>
      <c r="F13" s="69" t="n">
        <f aca="false">($E13+$C$5)/(1-M13)*M13+N13</f>
        <v>0.230285786058196</v>
      </c>
      <c r="G13" s="69" t="n">
        <f aca="false">E13+F13</f>
        <v>0.132785786058196</v>
      </c>
      <c r="H13" s="9" t="n">
        <f aca="false">$G$8-E13-F13</f>
        <v>-0.0127857860581955</v>
      </c>
      <c r="I13" s="55" t="n">
        <v>0.0446</v>
      </c>
      <c r="J13" s="52" t="n">
        <v>0.0201</v>
      </c>
      <c r="K13" s="51"/>
      <c r="L13" s="51"/>
      <c r="M13" s="59" t="n">
        <f aca="false">I13+K13</f>
        <v>0.0446</v>
      </c>
      <c r="N13" s="60" t="n">
        <f aca="false">J13+L13</f>
        <v>0.0201</v>
      </c>
    </row>
    <row r="14" customFormat="false" ht="12" hidden="false" customHeight="false" outlineLevel="0" collapsed="false">
      <c r="A14" s="5"/>
      <c r="B14" s="80" t="s">
        <v>11</v>
      </c>
      <c r="C14" s="80" t="s">
        <v>28</v>
      </c>
      <c r="D14" s="80" t="s">
        <v>33</v>
      </c>
      <c r="E14" s="23" t="n">
        <f aca="false">+E12+0.06</f>
        <v>-0.025</v>
      </c>
      <c r="F14" s="69" t="n">
        <f aca="false">($E14+$C$5)/(1-M14)*M14+N14</f>
        <v>0.158351471955376</v>
      </c>
      <c r="G14" s="69" t="n">
        <f aca="false">E14+F14</f>
        <v>0.133351471955376</v>
      </c>
      <c r="H14" s="9" t="n">
        <f aca="false">$G$8-E14-F14</f>
        <v>-0.0133514719553764</v>
      </c>
      <c r="I14" s="55" t="n">
        <v>0.0319</v>
      </c>
      <c r="J14" s="52" t="n">
        <v>0.0076</v>
      </c>
      <c r="K14" s="51"/>
      <c r="L14" s="51"/>
      <c r="M14" s="59" t="n">
        <f aca="false">I14+K14</f>
        <v>0.0319</v>
      </c>
      <c r="N14" s="60" t="n">
        <f aca="false">J14+L14</f>
        <v>0.0076</v>
      </c>
    </row>
    <row r="15" customFormat="false" ht="12" hidden="false" customHeight="false" outlineLevel="0" collapsed="false">
      <c r="A15" s="5"/>
      <c r="B15" s="80" t="s">
        <v>11</v>
      </c>
      <c r="C15" s="80" t="s">
        <v>34</v>
      </c>
      <c r="D15" s="80" t="s">
        <v>35</v>
      </c>
      <c r="E15" s="23" t="n">
        <v>0.03</v>
      </c>
      <c r="F15" s="69" t="n">
        <f aca="false">($E15+$C$5)/(1-M15)*M15+N15</f>
        <v>0.105767314180554</v>
      </c>
      <c r="G15" s="69" t="n">
        <f aca="false">E15+F15</f>
        <v>0.135767314180554</v>
      </c>
      <c r="H15" s="9" t="n">
        <f aca="false">$G$8-E15-F15</f>
        <v>-0.0157673141805542</v>
      </c>
      <c r="I15" s="55" t="n">
        <v>0.0181</v>
      </c>
      <c r="J15" s="52" t="n">
        <v>0.0021</v>
      </c>
      <c r="K15" s="68" t="n">
        <v>0.0038</v>
      </c>
      <c r="L15" s="51"/>
      <c r="M15" s="59" t="n">
        <f aca="false">I15+K15</f>
        <v>0.0219</v>
      </c>
      <c r="N15" s="60" t="n">
        <f aca="false">J15+L15</f>
        <v>0.0021</v>
      </c>
    </row>
    <row r="16" customFormat="false" ht="12.75" hidden="false" customHeight="false" outlineLevel="0" collapsed="false">
      <c r="B16" s="80" t="s">
        <v>11</v>
      </c>
      <c r="C16" s="78" t="s">
        <v>36</v>
      </c>
      <c r="D16" s="78" t="s">
        <v>35</v>
      </c>
      <c r="E16" s="23" t="n">
        <v>0.03</v>
      </c>
      <c r="F16" s="69" t="n">
        <f aca="false">($E16+$C$5)/(1-M16)*M16+N16</f>
        <v>0.0596038002829998</v>
      </c>
      <c r="G16" s="69" t="n">
        <f aca="false">E16+F16</f>
        <v>0.0896038002829998</v>
      </c>
      <c r="H16" s="9" t="n">
        <f aca="false">$G$8-E16-F16</f>
        <v>0.0303961997170002</v>
      </c>
      <c r="I16" s="55" t="n">
        <v>0.0106</v>
      </c>
      <c r="J16" s="52" t="n">
        <v>0.01</v>
      </c>
      <c r="M16" s="59" t="n">
        <f aca="false">I16+K16</f>
        <v>0.0106</v>
      </c>
      <c r="N16" s="60" t="n">
        <f aca="false">J16+L16</f>
        <v>0.01</v>
      </c>
    </row>
    <row r="17" customFormat="false" ht="12.75" hidden="false" customHeight="false" outlineLevel="0" collapsed="false">
      <c r="B17" s="80" t="s">
        <v>11</v>
      </c>
      <c r="C17" s="78" t="s">
        <v>36</v>
      </c>
      <c r="D17" s="78" t="s">
        <v>68</v>
      </c>
      <c r="E17" s="23" t="n">
        <f aca="false">+E15+0.06</f>
        <v>0.09</v>
      </c>
      <c r="F17" s="69" t="n">
        <f aca="false">($E17+$C$5)/(1-M17)*M17+N17</f>
        <v>0.0496225806451613</v>
      </c>
      <c r="G17" s="69" t="n">
        <f aca="false">E17+F17</f>
        <v>0.139622580645161</v>
      </c>
      <c r="H17" s="9" t="n">
        <f aca="false">$G$8-E17-F17</f>
        <v>-0.0196225806451613</v>
      </c>
      <c r="I17" s="55" t="n">
        <v>0.008</v>
      </c>
      <c r="J17" s="52" t="n">
        <f aca="false">0.0018+0.01</f>
        <v>0.0118</v>
      </c>
      <c r="M17" s="59" t="n">
        <f aca="false">I17+K17</f>
        <v>0.008</v>
      </c>
      <c r="N17" s="60" t="n">
        <f aca="false">J17+L17</f>
        <v>0.0118</v>
      </c>
    </row>
    <row r="18" customFormat="false" ht="12.75" hidden="false" customHeight="false" outlineLevel="0" collapsed="false">
      <c r="B18" s="80" t="s">
        <v>11</v>
      </c>
      <c r="C18" s="78" t="s">
        <v>36</v>
      </c>
      <c r="D18" s="78" t="s">
        <v>40</v>
      </c>
      <c r="E18" s="23" t="n">
        <v>-0.3</v>
      </c>
      <c r="F18" s="69" t="n">
        <f aca="false">($E18+$C$5)/(1-M18)*M18+N18</f>
        <v>0.20261780104712</v>
      </c>
      <c r="G18" s="69" t="n">
        <f aca="false">E18+F18</f>
        <v>-0.0973821989528796</v>
      </c>
      <c r="H18" s="9" t="n">
        <f aca="false">$G$8-E18-F18</f>
        <v>0.21738219895288</v>
      </c>
      <c r="I18" s="55" t="n">
        <v>0.045</v>
      </c>
      <c r="J18" s="52"/>
      <c r="M18" s="59" t="n">
        <f aca="false">I18+K18</f>
        <v>0.045</v>
      </c>
      <c r="N18" s="60" t="n">
        <f aca="false">J18+L18</f>
        <v>0</v>
      </c>
    </row>
    <row r="19" customFormat="false" ht="12.75" hidden="false" customHeight="false" outlineLevel="0" collapsed="false">
      <c r="B19" s="80" t="s">
        <v>11</v>
      </c>
      <c r="C19" s="78" t="s">
        <v>69</v>
      </c>
      <c r="D19" s="78" t="s">
        <v>40</v>
      </c>
      <c r="E19" s="23" t="n">
        <v>-0.3</v>
      </c>
      <c r="F19" s="69" t="n">
        <f aca="false">($E19+$C$5)/(1-M19)*M19+N19</f>
        <v>0.25026455026455</v>
      </c>
      <c r="G19" s="69" t="n">
        <f aca="false">E19+F19</f>
        <v>-0.0497354497354497</v>
      </c>
      <c r="H19" s="9" t="n">
        <f aca="false">$G$8-E19-F19</f>
        <v>0.16973544973545</v>
      </c>
      <c r="I19" s="55" t="n">
        <v>0.055</v>
      </c>
      <c r="J19" s="52"/>
      <c r="M19" s="59" t="n">
        <f aca="false">I19+K19</f>
        <v>0.055</v>
      </c>
      <c r="N19" s="60" t="n">
        <f aca="false">J19+L19</f>
        <v>0</v>
      </c>
    </row>
    <row r="21" customFormat="false" ht="12.75" hidden="false" customHeight="false" outlineLevel="0" collapsed="false">
      <c r="B21" s="46"/>
      <c r="C21" s="46"/>
      <c r="D21" s="46"/>
      <c r="E21" s="46"/>
      <c r="F21" s="46"/>
      <c r="G21" s="46"/>
      <c r="H21" s="46"/>
    </row>
    <row r="22" customFormat="false" ht="15.75" hidden="false" customHeight="false" outlineLevel="0" collapsed="false">
      <c r="A22" s="5"/>
      <c r="B22" s="83" t="s">
        <v>37</v>
      </c>
      <c r="C22" s="9"/>
      <c r="D22" s="9"/>
      <c r="E22" s="84" t="s">
        <v>5</v>
      </c>
      <c r="F22" s="85" t="s">
        <v>38</v>
      </c>
      <c r="G22" s="86" t="n">
        <v>0.245</v>
      </c>
      <c r="H22" s="87"/>
      <c r="I22" s="55"/>
      <c r="J22" s="52"/>
      <c r="K22" s="51"/>
      <c r="L22" s="51"/>
    </row>
    <row r="23" customFormat="false" ht="12" hidden="false" customHeight="false" outlineLevel="0" collapsed="false">
      <c r="A23" s="5"/>
      <c r="B23" s="88" t="s">
        <v>6</v>
      </c>
      <c r="C23" s="88" t="s">
        <v>7</v>
      </c>
      <c r="D23" s="88" t="s">
        <v>8</v>
      </c>
      <c r="E23" s="88" t="s">
        <v>9</v>
      </c>
      <c r="F23" s="88" t="s">
        <v>10</v>
      </c>
      <c r="G23" s="88" t="s">
        <v>52</v>
      </c>
      <c r="H23" s="88" t="s">
        <v>53</v>
      </c>
      <c r="I23" s="55"/>
      <c r="J23" s="52"/>
      <c r="K23" s="51"/>
      <c r="L23" s="51"/>
    </row>
    <row r="24" customFormat="false" ht="12" hidden="false" customHeight="false" outlineLevel="0" collapsed="false">
      <c r="A24" s="5"/>
      <c r="B24" s="80" t="s">
        <v>11</v>
      </c>
      <c r="C24" s="80" t="s">
        <v>39</v>
      </c>
      <c r="D24" s="80" t="s">
        <v>40</v>
      </c>
      <c r="E24" s="23" t="n">
        <f aca="false">+E18</f>
        <v>-0.3</v>
      </c>
      <c r="F24" s="69" t="n">
        <f aca="false">($E24+$C$5)/(1-M24)*M24+N24</f>
        <v>0.334011312352074</v>
      </c>
      <c r="G24" s="69" t="n">
        <f aca="false">E24+F24</f>
        <v>0.0340113123520739</v>
      </c>
      <c r="H24" s="9" t="n">
        <f aca="false">G22-E24-F24</f>
        <v>0.210988687647926</v>
      </c>
      <c r="I24" s="55" t="n">
        <v>0.02522</v>
      </c>
      <c r="J24" s="52" t="n">
        <v>0.0103682992001075</v>
      </c>
      <c r="K24" s="68" t="n">
        <v>0.0426</v>
      </c>
      <c r="L24" s="51" t="n">
        <v>0.0108</v>
      </c>
      <c r="M24" s="59" t="n">
        <f aca="false">I24+K24</f>
        <v>0.06782</v>
      </c>
      <c r="N24" s="60" t="n">
        <f aca="false">J24+L24</f>
        <v>0.0211682992001076</v>
      </c>
    </row>
    <row r="25" customFormat="false" ht="12" hidden="false" customHeight="false" outlineLevel="0" collapsed="false">
      <c r="A25" s="45"/>
      <c r="B25" s="80" t="s">
        <v>11</v>
      </c>
      <c r="C25" s="80" t="s">
        <v>41</v>
      </c>
      <c r="D25" s="80" t="s">
        <v>40</v>
      </c>
      <c r="E25" s="23" t="n">
        <f aca="false">+E24</f>
        <v>-0.3</v>
      </c>
      <c r="F25" s="69" t="n">
        <f aca="false">($E25+$C$5)/(1-M25)*M25+N25</f>
        <v>0.537004046341987</v>
      </c>
      <c r="G25" s="69" t="n">
        <f aca="false">E25+F25</f>
        <v>0.237004046341987</v>
      </c>
      <c r="H25" s="9" t="n">
        <f aca="false">G22-E25-F25</f>
        <v>0.0079959536580132</v>
      </c>
      <c r="I25" s="55" t="n">
        <v>0.0252</v>
      </c>
      <c r="J25" s="58" t="n">
        <v>0.21346</v>
      </c>
      <c r="K25" s="76" t="n">
        <v>0.0426</v>
      </c>
      <c r="L25" s="77" t="n">
        <v>0.0108</v>
      </c>
      <c r="M25" s="59" t="n">
        <f aca="false">I25+K25</f>
        <v>0.0678</v>
      </c>
      <c r="N25" s="60" t="n">
        <f aca="false">J25+L25</f>
        <v>0.22426</v>
      </c>
    </row>
    <row r="26" customFormat="false" ht="12.75" hidden="false" customHeight="false" outlineLevel="0" collapsed="false">
      <c r="B26" s="80" t="s">
        <v>11</v>
      </c>
      <c r="C26" s="78" t="s">
        <v>65</v>
      </c>
      <c r="D26" s="78" t="s">
        <v>42</v>
      </c>
      <c r="E26" s="23" t="n">
        <f aca="false">+E12+0.015</f>
        <v>-0.07</v>
      </c>
      <c r="F26" s="69" t="n">
        <f aca="false">($E26+$C$5)/(1-M26)*M26+N26</f>
        <v>0.3047032461393</v>
      </c>
      <c r="G26" s="69" t="n">
        <f aca="false">E26+F26</f>
        <v>0.2347032461393</v>
      </c>
      <c r="H26" s="9" t="n">
        <f aca="false">G22-E26-F26</f>
        <v>0.0102967538606997</v>
      </c>
      <c r="I26" s="55" t="n">
        <v>0.0481</v>
      </c>
      <c r="J26" s="52" t="n">
        <v>0.0467</v>
      </c>
      <c r="L26" s="48" t="n">
        <v>0.0291</v>
      </c>
      <c r="M26" s="59" t="n">
        <f aca="false">I26+K26</f>
        <v>0.0481</v>
      </c>
      <c r="N26" s="60" t="n">
        <f aca="false">J26+L26</f>
        <v>0.0758</v>
      </c>
    </row>
    <row r="27" customFormat="false" ht="12.75" hidden="false" customHeight="false" outlineLevel="0" collapsed="false">
      <c r="B27" s="46"/>
      <c r="C27" s="46"/>
      <c r="D27" s="46"/>
      <c r="E27" s="46"/>
      <c r="F27" s="46"/>
      <c r="G27" s="46"/>
      <c r="H27" s="46"/>
    </row>
    <row r="28" customFormat="false" ht="12.75" hidden="false" customHeight="false" outlineLevel="0" collapsed="false">
      <c r="B28" s="46"/>
      <c r="C28" s="46"/>
      <c r="D28" s="46"/>
      <c r="E28" s="46"/>
      <c r="F28" s="46"/>
      <c r="G28" s="46"/>
      <c r="H28" s="46"/>
    </row>
    <row r="29" customFormat="false" ht="15.75" hidden="false" customHeight="false" outlineLevel="0" collapsed="false">
      <c r="A29" s="5"/>
      <c r="B29" s="83" t="s">
        <v>43</v>
      </c>
      <c r="C29" s="9"/>
      <c r="D29" s="9"/>
      <c r="E29" s="84" t="s">
        <v>5</v>
      </c>
      <c r="F29" s="85" t="s">
        <v>44</v>
      </c>
      <c r="G29" s="86" t="n">
        <v>0.2</v>
      </c>
      <c r="H29" s="87"/>
      <c r="I29" s="55"/>
      <c r="J29" s="52"/>
      <c r="K29" s="51"/>
      <c r="L29" s="51"/>
    </row>
    <row r="30" customFormat="false" ht="12" hidden="false" customHeight="false" outlineLevel="0" collapsed="false">
      <c r="A30" s="5"/>
      <c r="B30" s="88" t="s">
        <v>6</v>
      </c>
      <c r="C30" s="88" t="s">
        <v>7</v>
      </c>
      <c r="D30" s="88" t="s">
        <v>8</v>
      </c>
      <c r="E30" s="88" t="s">
        <v>9</v>
      </c>
      <c r="F30" s="88" t="s">
        <v>10</v>
      </c>
      <c r="G30" s="88" t="s">
        <v>52</v>
      </c>
      <c r="H30" s="88" t="s">
        <v>53</v>
      </c>
      <c r="I30" s="55"/>
      <c r="J30" s="52"/>
      <c r="K30" s="51"/>
      <c r="L30" s="51"/>
    </row>
    <row r="31" customFormat="false" ht="12" hidden="false" customHeight="false" outlineLevel="0" collapsed="false">
      <c r="A31" s="5"/>
      <c r="B31" s="80" t="s">
        <v>11</v>
      </c>
      <c r="C31" s="80" t="s">
        <v>45</v>
      </c>
      <c r="D31" s="80" t="s">
        <v>46</v>
      </c>
      <c r="E31" s="23" t="n">
        <f aca="false">+E10</f>
        <v>-0.06</v>
      </c>
      <c r="F31" s="69" t="n">
        <f aca="false">($C$5+E31)*I31+J31+($C$5+E31)*K31+L31</f>
        <v>0.135494</v>
      </c>
      <c r="G31" s="69" t="n">
        <f aca="false">E31+F31</f>
        <v>0.075494</v>
      </c>
      <c r="H31" s="9" t="n">
        <f aca="false">$G$29-E31-F31</f>
        <v>0.124506</v>
      </c>
      <c r="I31" s="55" t="n">
        <v>0.0261</v>
      </c>
      <c r="J31" s="52" t="n">
        <v>0.017</v>
      </c>
      <c r="K31" s="51"/>
      <c r="L31" s="51"/>
      <c r="M31" s="59" t="n">
        <f aca="false">I31+K31</f>
        <v>0.0261</v>
      </c>
      <c r="N31" s="60" t="n">
        <f aca="false">J31+L31</f>
        <v>0.017</v>
      </c>
    </row>
    <row r="32" customFormat="false" ht="12.75" hidden="false" customHeight="false" outlineLevel="0" collapsed="false">
      <c r="B32" s="80" t="s">
        <v>11</v>
      </c>
      <c r="C32" s="78" t="s">
        <v>65</v>
      </c>
      <c r="D32" s="78" t="s">
        <v>42</v>
      </c>
      <c r="E32" s="23" t="n">
        <f aca="false">+E26</f>
        <v>-0.07</v>
      </c>
      <c r="F32" s="69" t="n">
        <f aca="false">($E32+$C$5)/(1-M32)*M32+N32</f>
        <v>0.3047032461393</v>
      </c>
      <c r="G32" s="69" t="n">
        <f aca="false">E32+F32</f>
        <v>0.2347032461393</v>
      </c>
      <c r="H32" s="9" t="n">
        <f aca="false">$G$29-E32-F32</f>
        <v>-0.0347032461393003</v>
      </c>
      <c r="I32" s="55" t="n">
        <v>0.0481</v>
      </c>
      <c r="J32" s="52" t="n">
        <v>0.0467</v>
      </c>
      <c r="L32" s="48" t="n">
        <v>0.0291</v>
      </c>
      <c r="M32" s="59" t="n">
        <f aca="false">I32+K32</f>
        <v>0.0481</v>
      </c>
      <c r="N32" s="60" t="n">
        <f aca="false">J32+L32</f>
        <v>0.0758</v>
      </c>
    </row>
    <row r="33" customFormat="false" ht="12.75" hidden="false" customHeight="false" outlineLevel="0" collapsed="false">
      <c r="B33" s="46"/>
      <c r="C33" s="46"/>
      <c r="D33" s="46"/>
      <c r="E33" s="46"/>
      <c r="F33" s="46"/>
      <c r="G33" s="46"/>
      <c r="H33" s="46"/>
    </row>
    <row r="34" customFormat="false" ht="12.75" hidden="false" customHeight="false" outlineLevel="0" collapsed="false">
      <c r="B34" s="46"/>
      <c r="C34" s="46"/>
      <c r="D34" s="46"/>
      <c r="E34" s="46"/>
      <c r="F34" s="46"/>
      <c r="G34" s="46"/>
      <c r="H34" s="46"/>
    </row>
    <row r="35" customFormat="false" ht="15.75" hidden="false" customHeight="false" outlineLevel="0" collapsed="false">
      <c r="B35" s="83" t="s">
        <v>47</v>
      </c>
      <c r="C35" s="9"/>
      <c r="D35" s="9"/>
      <c r="E35" s="84" t="s">
        <v>5</v>
      </c>
      <c r="F35" s="85" t="s">
        <v>44</v>
      </c>
      <c r="G35" s="86" t="n">
        <v>0.2</v>
      </c>
      <c r="H35" s="87"/>
      <c r="I35" s="55"/>
      <c r="J35" s="52"/>
      <c r="K35" s="51"/>
      <c r="L35" s="51"/>
    </row>
    <row r="36" customFormat="false" ht="12.75" hidden="false" customHeight="false" outlineLevel="0" collapsed="false">
      <c r="B36" s="88" t="s">
        <v>6</v>
      </c>
      <c r="C36" s="88" t="s">
        <v>7</v>
      </c>
      <c r="D36" s="88" t="s">
        <v>8</v>
      </c>
      <c r="E36" s="88" t="s">
        <v>9</v>
      </c>
      <c r="F36" s="88" t="s">
        <v>10</v>
      </c>
      <c r="G36" s="88" t="s">
        <v>52</v>
      </c>
      <c r="H36" s="88" t="s">
        <v>53</v>
      </c>
      <c r="I36" s="55"/>
      <c r="J36" s="52"/>
      <c r="K36" s="51"/>
      <c r="L36" s="51"/>
    </row>
    <row r="37" customFormat="false" ht="12.75" hidden="false" customHeight="false" outlineLevel="0" collapsed="false">
      <c r="B37" s="80" t="s">
        <v>11</v>
      </c>
      <c r="C37" s="80" t="s">
        <v>48</v>
      </c>
      <c r="D37" s="80" t="s">
        <v>49</v>
      </c>
      <c r="E37" s="23" t="n">
        <f aca="false">+E10</f>
        <v>-0.06</v>
      </c>
      <c r="F37" s="69" t="n">
        <f aca="false">($E37+$C$5)/(1-M37)*M37+N37</f>
        <v>0.251438703567295</v>
      </c>
      <c r="G37" s="69" t="n">
        <f aca="false">E37+F37</f>
        <v>0.191438703567295</v>
      </c>
      <c r="H37" s="9" t="n">
        <f aca="false">$G$35-E37-F37</f>
        <v>0.00856129643270548</v>
      </c>
      <c r="I37" s="55" t="n">
        <v>0.0497</v>
      </c>
      <c r="J37" s="52" t="n">
        <v>0.014</v>
      </c>
      <c r="K37" s="68"/>
      <c r="L37" s="51"/>
      <c r="M37" s="59" t="n">
        <f aca="false">I37+K37</f>
        <v>0.0497</v>
      </c>
      <c r="N37" s="60" t="n">
        <f aca="false">J37+L37</f>
        <v>0.014</v>
      </c>
    </row>
    <row r="38" customFormat="false" ht="12.75" hidden="false" customHeight="false" outlineLevel="0" collapsed="false">
      <c r="B38" s="80" t="s">
        <v>11</v>
      </c>
      <c r="C38" s="78" t="s">
        <v>48</v>
      </c>
      <c r="D38" s="78" t="s">
        <v>50</v>
      </c>
      <c r="E38" s="23" t="n">
        <f aca="false">+E32</f>
        <v>-0.07</v>
      </c>
      <c r="F38" s="69" t="n">
        <f aca="false">($E38+$C$5)/(1-M38)*M38+N38</f>
        <v>0.234925463885103</v>
      </c>
      <c r="G38" s="69" t="n">
        <f aca="false">E38+F38</f>
        <v>0.164925463885103</v>
      </c>
      <c r="H38" s="9" t="n">
        <f aca="false">$G$35-E38-F38</f>
        <v>0.0350745361148968</v>
      </c>
      <c r="I38" s="55" t="n">
        <v>0.0461</v>
      </c>
      <c r="J38" s="52" t="n">
        <v>0.016</v>
      </c>
      <c r="M38" s="59" t="n">
        <f aca="false">I38+K38</f>
        <v>0.0461</v>
      </c>
      <c r="N38" s="60" t="n">
        <f aca="false">J38+L38</f>
        <v>0.016</v>
      </c>
    </row>
    <row r="39" customFormat="false" ht="12.75" hidden="false" customHeight="false" outlineLevel="0" collapsed="false">
      <c r="B39" s="80" t="s">
        <v>11</v>
      </c>
      <c r="C39" s="78" t="s">
        <v>65</v>
      </c>
      <c r="D39" s="78" t="s">
        <v>42</v>
      </c>
      <c r="E39" s="23" t="n">
        <f aca="false">+E32</f>
        <v>-0.07</v>
      </c>
      <c r="F39" s="69" t="n">
        <f aca="false">($E39+$C$5)/(1-M39)*M39+N39</f>
        <v>0.3047032461393</v>
      </c>
      <c r="G39" s="69" t="n">
        <f aca="false">E39+F39</f>
        <v>0.2347032461393</v>
      </c>
      <c r="H39" s="9" t="n">
        <f aca="false">$G$35-E39-F39</f>
        <v>-0.0347032461393003</v>
      </c>
      <c r="I39" s="55" t="n">
        <v>0.0481</v>
      </c>
      <c r="J39" s="52" t="n">
        <v>0.0467</v>
      </c>
      <c r="L39" s="48" t="n">
        <v>0.0291</v>
      </c>
      <c r="M39" s="59" t="n">
        <f aca="false">I39+K39</f>
        <v>0.0481</v>
      </c>
      <c r="N39" s="60" t="n">
        <f aca="false">J39+L39</f>
        <v>0.0758</v>
      </c>
    </row>
    <row r="40" customFormat="false" ht="12.75" hidden="false" customHeight="false" outlineLevel="0" collapsed="false">
      <c r="B40" s="46"/>
      <c r="C40" s="46"/>
      <c r="D40" s="46"/>
      <c r="E40" s="46"/>
      <c r="F40" s="46"/>
      <c r="G40" s="46"/>
      <c r="H40" s="46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8" activePane="bottomRight" state="frozen"/>
      <selection pane="topLeft" activeCell="A1" activeCellId="0" sqref="A1"/>
      <selection pane="topRight" activeCell="C1" activeCellId="0" sqref="C1"/>
      <selection pane="bottomLeft" activeCell="A58" activeCellId="0" sqref="A58"/>
      <selection pane="bottomRight" activeCell="D71" activeCellId="0" sqref="D7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9.14"/>
    <col collapsed="false" customWidth="true" hidden="false" outlineLevel="0" max="2" min="2" style="0" width="13.56"/>
    <col collapsed="false" customWidth="true" hidden="false" outlineLevel="0" max="3" min="3" style="0" width="5.13"/>
    <col collapsed="false" customWidth="true" hidden="false" outlineLevel="0" max="4" min="4" style="0" width="12.56"/>
    <col collapsed="false" customWidth="true" hidden="false" outlineLevel="0" max="5" min="5" style="0" width="13.85"/>
    <col collapsed="false" customWidth="true" hidden="false" outlineLevel="0" max="6" min="6" style="0" width="14.56"/>
    <col collapsed="false" customWidth="true" hidden="false" outlineLevel="0" max="7" min="7" style="0" width="12.28"/>
    <col collapsed="false" customWidth="true" hidden="false" outlineLevel="0" max="8" min="8" style="0" width="17.7"/>
    <col collapsed="false" customWidth="true" hidden="false" outlineLevel="0" max="9" min="9" style="0" width="16.13"/>
    <col collapsed="false" customWidth="true" hidden="false" outlineLevel="0" max="10" min="10" style="0" width="12.56"/>
    <col collapsed="false" customWidth="true" hidden="false" outlineLevel="0" max="11" min="11" style="0" width="17.99"/>
    <col collapsed="false" customWidth="true" hidden="false" outlineLevel="0" max="12" min="12" style="0" width="7.85"/>
    <col collapsed="false" customWidth="true" hidden="false" outlineLevel="0" max="13" min="13" style="0" width="18.7"/>
    <col collapsed="false" customWidth="true" hidden="false" outlineLevel="0" max="14" min="14" style="0" width="18.28"/>
    <col collapsed="false" customWidth="true" hidden="false" outlineLevel="0" max="15" min="15" style="0" width="12.56"/>
    <col collapsed="false" customWidth="true" hidden="false" outlineLevel="0" max="16" min="16" style="0" width="12.85"/>
    <col collapsed="false" customWidth="true" hidden="false" outlineLevel="0" max="17" min="17" style="0" width="10.71"/>
    <col collapsed="false" customWidth="true" hidden="false" outlineLevel="0" max="18" min="18" style="0" width="15.99"/>
    <col collapsed="false" customWidth="true" hidden="false" outlineLevel="0" max="19" min="19" style="0" width="10.99"/>
    <col collapsed="false" customWidth="true" hidden="false" outlineLevel="0" max="20" min="20" style="0" width="10.28"/>
    <col collapsed="false" customWidth="true" hidden="false" outlineLevel="0" max="21" min="21" style="0" width="17.56"/>
    <col collapsed="false" customWidth="true" hidden="false" outlineLevel="0" max="22" min="22" style="0" width="13.14"/>
    <col collapsed="false" customWidth="true" hidden="false" outlineLevel="0" max="23" min="23" style="0" width="14.56"/>
    <col collapsed="false" customWidth="true" hidden="false" outlineLevel="0" max="24" min="24" style="0" width="10.28"/>
    <col collapsed="false" customWidth="true" hidden="false" outlineLevel="0" max="25" min="25" style="0" width="10.99"/>
    <col collapsed="false" customWidth="true" hidden="false" outlineLevel="0" max="26" min="26" style="0" width="9.56"/>
    <col collapsed="false" customWidth="true" hidden="false" outlineLevel="0" max="27" min="27" style="0" width="11.42"/>
    <col collapsed="false" customWidth="true" hidden="false" outlineLevel="0" max="28" min="28" style="0" width="13.28"/>
    <col collapsed="false" customWidth="true" hidden="false" outlineLevel="0" max="29" min="29" style="0" width="14.56"/>
    <col collapsed="false" customWidth="true" hidden="false" outlineLevel="0" max="30" min="30" style="0" width="12.99"/>
    <col collapsed="false" customWidth="true" hidden="false" outlineLevel="0" max="31" min="31" style="0" width="13.85"/>
    <col collapsed="false" customWidth="true" hidden="false" outlineLevel="0" max="32" min="32" style="0" width="12.99"/>
    <col collapsed="false" customWidth="true" hidden="false" outlineLevel="0" max="33" min="33" style="0" width="10.85"/>
    <col collapsed="false" customWidth="true" hidden="false" outlineLevel="0" max="34" min="34" style="0" width="11.99"/>
    <col collapsed="false" customWidth="true" hidden="false" outlineLevel="0" max="35" min="35" style="0" width="12.85"/>
    <col collapsed="false" customWidth="true" hidden="false" outlineLevel="0" max="36" min="36" style="0" width="17.56"/>
    <col collapsed="false" customWidth="true" hidden="false" outlineLevel="0" max="37" min="37" style="0" width="16.42"/>
    <col collapsed="false" customWidth="true" hidden="false" outlineLevel="0" max="38" min="38" style="0" width="15.13"/>
    <col collapsed="false" customWidth="true" hidden="false" outlineLevel="0" max="42" min="39" style="0" width="14.56"/>
    <col collapsed="false" customWidth="true" hidden="false" outlineLevel="0" max="43" min="43" style="91" width="10.85"/>
    <col collapsed="false" customWidth="true" hidden="false" outlineLevel="0" max="44" min="44" style="0" width="10.56"/>
    <col collapsed="false" customWidth="true" hidden="false" outlineLevel="0" max="45" min="45" style="0" width="15.7"/>
    <col collapsed="false" customWidth="true" hidden="false" outlineLevel="0" max="52" min="46" style="0" width="6.56"/>
    <col collapsed="false" customWidth="true" hidden="false" outlineLevel="0" max="53" min="53" style="92" width="4.56"/>
  </cols>
  <sheetData>
    <row r="1" customFormat="false" ht="12.75" hidden="false" customHeight="false" outlineLevel="0" collapsed="false">
      <c r="C1" s="93" t="str">
        <f aca="false">C3</f>
        <v>NG</v>
      </c>
      <c r="D1" s="93" t="str">
        <f aca="false">D3</f>
        <v>MICH_CG-GD</v>
      </c>
      <c r="E1" s="93" t="str">
        <f aca="false">E3</f>
        <v>NGI/CHI. GATE</v>
      </c>
      <c r="F1" s="93" t="str">
        <f aca="false">F3</f>
        <v>IF-TRANSCO/Z6</v>
      </c>
      <c r="G1" s="93" t="str">
        <f aca="false">G3</f>
        <v>IF-TETCO/M3</v>
      </c>
      <c r="H1" s="93" t="str">
        <f aca="false">H3</f>
        <v>IF-CNG/APPALACH</v>
      </c>
      <c r="I1" s="93" t="str">
        <f aca="false">I3</f>
        <v>IF-CGT/APPALAC</v>
      </c>
      <c r="J1" s="93" t="str">
        <f aca="false">J3</f>
        <v>IF-NNG/VENT</v>
      </c>
      <c r="K1" s="93" t="str">
        <f aca="false">K3</f>
        <v>IF-NNG/DEMARCAT</v>
      </c>
      <c r="L1" s="93" t="str">
        <f aca="false">L3</f>
        <v>ML7/CG</v>
      </c>
      <c r="M1" s="93" t="str">
        <f aca="false">M3</f>
        <v>IF-NWPL_ROCKY_M</v>
      </c>
      <c r="N1" s="93" t="str">
        <f aca="false">N3</f>
        <v>CGPR-AECO/BASIS</v>
      </c>
      <c r="O1" s="93" t="str">
        <f aca="false">O3</f>
        <v>CGPR-DAWN</v>
      </c>
      <c r="P1" s="93" t="str">
        <f aca="false">P3</f>
        <v>IF-NGPLTXOK</v>
      </c>
      <c r="Q1" s="93" t="str">
        <f aca="false">Q3</f>
        <v>IF-NGPL/TX</v>
      </c>
      <c r="R1" s="93" t="str">
        <f aca="false">R3</f>
        <v>IF-NGPL/MIDCON</v>
      </c>
      <c r="S1" s="93" t="str">
        <f aca="false">S3</f>
        <v>IF-NGPL/LA</v>
      </c>
      <c r="T1" s="93" t="str">
        <f aca="false">T3</f>
        <v>IF-ANR/OK</v>
      </c>
      <c r="U1" s="93" t="str">
        <f aca="false">U3</f>
        <v>IF-ANR/LA_ONSHO</v>
      </c>
      <c r="V1" s="93" t="str">
        <f aca="false">V3</f>
        <v>IF-TRUNKL/LA</v>
      </c>
      <c r="W1" s="93" t="str">
        <f aca="false">W3</f>
        <v>IF-COLGULF/LA</v>
      </c>
      <c r="X1" s="93" t="str">
        <f aca="false">X3</f>
        <v>NGI-MALIN</v>
      </c>
      <c r="Y1" s="93" t="str">
        <f aca="false">Y3</f>
        <v>NGI-SOCAL</v>
      </c>
      <c r="Z1" s="93" t="str">
        <f aca="false">Z3</f>
        <v>IF-HEHUB</v>
      </c>
      <c r="AA1" s="93" t="str">
        <f aca="false">AA3</f>
        <v>MICH/CONS</v>
      </c>
      <c r="AB1" s="93" t="str">
        <f aca="false">AB3</f>
        <v>IF-TETCO/ELA</v>
      </c>
      <c r="AC1" s="93" t="str">
        <f aca="false">AC3</f>
        <v>IF-TRANSCO/Z5</v>
      </c>
      <c r="AD1" s="93" t="str">
        <f aca="false">AD3</f>
        <v>IF-TETCO/STX</v>
      </c>
      <c r="AE1" s="93" t="str">
        <f aca="false">AE3</f>
        <v>IF-TETCO/WLA</v>
      </c>
      <c r="AF1" s="93" t="str">
        <f aca="false">AF3</f>
        <v>IF-TETCO/ETX</v>
      </c>
      <c r="AG1" s="93" t="str">
        <f aca="false">AG3</f>
        <v>IF-ELPO/SJ</v>
      </c>
      <c r="AH1" s="93" t="str">
        <f aca="false">AH3</f>
        <v>NGI-PGE/CG</v>
      </c>
      <c r="AI1" s="93" t="str">
        <f aca="false">AI3</f>
        <v>IF-PAN/TX/OK</v>
      </c>
      <c r="AJ1" s="93" t="str">
        <f aca="false">AJ3</f>
        <v>NGPL/PER/1ST-GD</v>
      </c>
      <c r="AK1" s="93" t="str">
        <f aca="false">AK3</f>
        <v>IF-NGPL/HARPER</v>
      </c>
      <c r="AL1" s="93" t="str">
        <f aca="false">AL3</f>
        <v>IF-NGPL/OK-NW</v>
      </c>
      <c r="AM1" s="93" t="str">
        <f aca="false">AM3</f>
        <v>IF-TRANSCO/Z1</v>
      </c>
      <c r="AN1" s="93" t="str">
        <f aca="false">AN3</f>
        <v>IF-TRANSCO/Z2</v>
      </c>
      <c r="AO1" s="93" t="str">
        <f aca="false">AO3</f>
        <v>IF-TRANSCO/Z3</v>
      </c>
      <c r="AP1" s="93" t="str">
        <f aca="false">AP3</f>
        <v>IF-TRANSCO/Z4</v>
      </c>
      <c r="AQ1" s="91" t="str">
        <f aca="false">AQ3</f>
        <v>IF-TENN/LA</v>
      </c>
      <c r="AR1" s="93" t="str">
        <f aca="false">AR3</f>
        <v>IF-TENN/TX</v>
      </c>
      <c r="AS1" s="93" t="str">
        <f aca="false">AS3</f>
        <v>CGPR-WADDING</v>
      </c>
      <c r="AT1" s="93" t="str">
        <f aca="false">AT3</f>
        <v>IF-NGPL/OK-NW</v>
      </c>
      <c r="AU1" s="93" t="n">
        <f aca="false">AU3</f>
        <v>0</v>
      </c>
      <c r="AV1" s="93" t="n">
        <f aca="false">AV3</f>
        <v>0</v>
      </c>
      <c r="AW1" s="93" t="n">
        <f aca="false">AW3</f>
        <v>0</v>
      </c>
      <c r="AX1" s="93" t="n">
        <f aca="false">AX3</f>
        <v>0</v>
      </c>
      <c r="AY1" s="93" t="n">
        <f aca="false">AY3</f>
        <v>0</v>
      </c>
      <c r="AZ1" s="93" t="n">
        <f aca="false">AZ3</f>
        <v>0</v>
      </c>
      <c r="BA1" s="94" t="n">
        <v>1</v>
      </c>
    </row>
    <row r="2" customFormat="false" ht="12.75" hidden="false" customHeight="false" outlineLevel="0" collapsed="false">
      <c r="B2" s="0" t="n">
        <v>1</v>
      </c>
      <c r="C2" s="0" t="n">
        <f aca="false">B2+1</f>
        <v>2</v>
      </c>
      <c r="D2" s="0" t="n">
        <f aca="false">C2+1</f>
        <v>3</v>
      </c>
      <c r="E2" s="0" t="n">
        <f aca="false">D2+1</f>
        <v>4</v>
      </c>
      <c r="F2" s="0" t="n">
        <f aca="false">E2+1</f>
        <v>5</v>
      </c>
      <c r="G2" s="0" t="n">
        <f aca="false">F2+1</f>
        <v>6</v>
      </c>
      <c r="H2" s="0" t="n">
        <f aca="false">G2+1</f>
        <v>7</v>
      </c>
      <c r="I2" s="0" t="n">
        <f aca="false">H2+1</f>
        <v>8</v>
      </c>
      <c r="J2" s="0" t="n">
        <f aca="false">I2+1</f>
        <v>9</v>
      </c>
      <c r="K2" s="0" t="n">
        <f aca="false">J2+1</f>
        <v>10</v>
      </c>
      <c r="L2" s="95" t="n">
        <f aca="false">K2+1</f>
        <v>11</v>
      </c>
      <c r="M2" s="0" t="n">
        <f aca="false">L2+1</f>
        <v>12</v>
      </c>
      <c r="N2" s="0" t="n">
        <f aca="false">M2+1</f>
        <v>13</v>
      </c>
      <c r="O2" s="0" t="n">
        <f aca="false">N2+1</f>
        <v>14</v>
      </c>
      <c r="P2" s="0" t="n">
        <f aca="false">O2+1</f>
        <v>15</v>
      </c>
      <c r="Q2" s="0" t="n">
        <f aca="false">P2+1</f>
        <v>16</v>
      </c>
      <c r="R2" s="0" t="n">
        <f aca="false">Q2+1</f>
        <v>17</v>
      </c>
      <c r="S2" s="0" t="n">
        <f aca="false">R2+1</f>
        <v>18</v>
      </c>
      <c r="T2" s="0" t="n">
        <f aca="false">S2+1</f>
        <v>19</v>
      </c>
      <c r="U2" s="0" t="n">
        <f aca="false">T2+1</f>
        <v>20</v>
      </c>
      <c r="V2" s="0" t="n">
        <f aca="false">U2+1</f>
        <v>21</v>
      </c>
      <c r="W2" s="0" t="n">
        <f aca="false">V2+1</f>
        <v>22</v>
      </c>
      <c r="X2" s="0" t="n">
        <f aca="false">W2+1</f>
        <v>23</v>
      </c>
      <c r="Y2" s="0" t="n">
        <f aca="false">X2+1</f>
        <v>24</v>
      </c>
      <c r="Z2" s="0" t="n">
        <f aca="false">Y2+1</f>
        <v>25</v>
      </c>
      <c r="AA2" s="0" t="n">
        <f aca="false">Z2+1</f>
        <v>26</v>
      </c>
      <c r="AB2" s="0" t="n">
        <f aca="false">AA2+1</f>
        <v>27</v>
      </c>
      <c r="AC2" s="0" t="n">
        <f aca="false">AB2+1</f>
        <v>28</v>
      </c>
      <c r="AD2" s="0" t="n">
        <f aca="false">AC2+1</f>
        <v>29</v>
      </c>
      <c r="AE2" s="0" t="n">
        <f aca="false">AD2+1</f>
        <v>30</v>
      </c>
      <c r="AF2" s="0" t="n">
        <f aca="false">AE2+1</f>
        <v>31</v>
      </c>
      <c r="AG2" s="0" t="n">
        <f aca="false">AF2+1</f>
        <v>32</v>
      </c>
      <c r="AH2" s="0" t="n">
        <f aca="false">AG2+1</f>
        <v>33</v>
      </c>
      <c r="AI2" s="0" t="n">
        <f aca="false">AH2+1</f>
        <v>34</v>
      </c>
      <c r="AJ2" s="0" t="n">
        <f aca="false">AI2+1</f>
        <v>35</v>
      </c>
      <c r="AK2" s="0" t="n">
        <f aca="false">AJ2+1</f>
        <v>36</v>
      </c>
      <c r="AL2" s="0" t="n">
        <f aca="false">AK2+1</f>
        <v>37</v>
      </c>
      <c r="AM2" s="0" t="n">
        <f aca="false">AL2+1</f>
        <v>38</v>
      </c>
      <c r="AN2" s="0" t="n">
        <f aca="false">AM2+1</f>
        <v>39</v>
      </c>
      <c r="AO2" s="0" t="n">
        <f aca="false">AN2+1</f>
        <v>40</v>
      </c>
      <c r="AP2" s="0" t="n">
        <f aca="false">AO2+1</f>
        <v>41</v>
      </c>
      <c r="AQ2" s="0" t="n">
        <f aca="false">AP2+1</f>
        <v>42</v>
      </c>
      <c r="AR2" s="0" t="n">
        <f aca="false">AQ2+1</f>
        <v>43</v>
      </c>
      <c r="AS2" s="0" t="n">
        <f aca="false">AR2+1</f>
        <v>44</v>
      </c>
      <c r="AT2" s="0" t="n">
        <f aca="false">AS2+1</f>
        <v>45</v>
      </c>
      <c r="AU2" s="0" t="n">
        <f aca="false">AT2+1</f>
        <v>46</v>
      </c>
      <c r="AV2" s="0" t="n">
        <f aca="false">AU2+1</f>
        <v>47</v>
      </c>
      <c r="AW2" s="0" t="n">
        <f aca="false">AV2+1</f>
        <v>48</v>
      </c>
      <c r="AX2" s="0" t="n">
        <f aca="false">AW2+1</f>
        <v>49</v>
      </c>
      <c r="AY2" s="0" t="n">
        <f aca="false">AX2+1</f>
        <v>50</v>
      </c>
      <c r="AZ2" s="0" t="n">
        <f aca="false">AY2+1</f>
        <v>51</v>
      </c>
      <c r="BA2" s="94" t="n">
        <v>2</v>
      </c>
    </row>
    <row r="3" customFormat="false" ht="12.75" hidden="false" customHeight="false" outlineLevel="0" collapsed="false">
      <c r="A3" s="96"/>
      <c r="B3" s="97" t="s">
        <v>71</v>
      </c>
      <c r="C3" s="98" t="str">
        <f aca="false">Listen!C3</f>
        <v>NG</v>
      </c>
      <c r="D3" s="98" t="str">
        <f aca="false">Listen!D3</f>
        <v>MICH_CG-GD</v>
      </c>
      <c r="E3" s="98" t="str">
        <f aca="false">Listen!E3</f>
        <v>NGI/CHI. GATE</v>
      </c>
      <c r="F3" s="98" t="str">
        <f aca="false">Listen!F3</f>
        <v>IF-TRANSCO/Z6</v>
      </c>
      <c r="G3" s="98" t="str">
        <f aca="false">Listen!G3</f>
        <v>IF-TETCO/M3</v>
      </c>
      <c r="H3" s="98" t="str">
        <f aca="false">Listen!H3</f>
        <v>IF-CNG/APPALACH</v>
      </c>
      <c r="I3" s="98" t="str">
        <f aca="false">Listen!I3</f>
        <v>IF-CGT/APPALAC</v>
      </c>
      <c r="J3" s="98" t="str">
        <f aca="false">Listen!J3</f>
        <v>IF-NNG/VENT</v>
      </c>
      <c r="K3" s="98" t="str">
        <f aca="false">Listen!K3</f>
        <v>IF-NNG/DEMARCAT</v>
      </c>
      <c r="L3" s="98" t="str">
        <f aca="false">Listen!L3</f>
        <v>ML7/CG</v>
      </c>
      <c r="M3" s="98" t="str">
        <f aca="false">Listen!M3</f>
        <v>IF-NWPL_ROCKY_M</v>
      </c>
      <c r="N3" s="98" t="str">
        <f aca="false">Listen!N3</f>
        <v>CGPR-AECO/BASIS</v>
      </c>
      <c r="O3" s="98" t="str">
        <f aca="false">Listen!O3</f>
        <v>CGPR-DAWN</v>
      </c>
      <c r="P3" s="98" t="str">
        <f aca="false">Listen!P3</f>
        <v>IF-NGPLTXOK</v>
      </c>
      <c r="Q3" s="98" t="str">
        <f aca="false">Listen!Q3</f>
        <v>IF-NGPL/TX</v>
      </c>
      <c r="R3" s="98" t="str">
        <f aca="false">Listen!R3</f>
        <v>IF-NGPL/MIDCON</v>
      </c>
      <c r="S3" s="98" t="str">
        <f aca="false">Listen!S3</f>
        <v>IF-NGPL/LA</v>
      </c>
      <c r="T3" s="98" t="str">
        <f aca="false">Listen!T3</f>
        <v>IF-ANR/OK</v>
      </c>
      <c r="U3" s="98" t="str">
        <f aca="false">Listen!U3</f>
        <v>IF-ANR/LA_ONSHO</v>
      </c>
      <c r="V3" s="98" t="str">
        <f aca="false">Listen!V3</f>
        <v>IF-TRUNKL/LA</v>
      </c>
      <c r="W3" s="98" t="str">
        <f aca="false">Listen!W3</f>
        <v>IF-COLGULF/LA</v>
      </c>
      <c r="X3" s="98" t="str">
        <f aca="false">Listen!X3</f>
        <v>NGI-MALIN</v>
      </c>
      <c r="Y3" s="98" t="str">
        <f aca="false">Listen!Y3</f>
        <v>NGI-SOCAL</v>
      </c>
      <c r="Z3" s="98" t="str">
        <f aca="false">Listen!Z3</f>
        <v>IF-HEHUB</v>
      </c>
      <c r="AA3" s="98" t="str">
        <f aca="false">Listen!AA3</f>
        <v>MICH/CONS</v>
      </c>
      <c r="AB3" s="98" t="str">
        <f aca="false">Listen!AB3</f>
        <v>IF-TETCO/ELA</v>
      </c>
      <c r="AC3" s="98" t="str">
        <f aca="false">Listen!AC3</f>
        <v>IF-TRANSCO/Z5</v>
      </c>
      <c r="AD3" s="98" t="str">
        <f aca="false">Listen!AD3</f>
        <v>IF-TETCO/STX</v>
      </c>
      <c r="AE3" s="98" t="str">
        <f aca="false">Listen!AE3</f>
        <v>IF-TETCO/WLA</v>
      </c>
      <c r="AF3" s="98" t="str">
        <f aca="false">Listen!AF3</f>
        <v>IF-TETCO/ETX</v>
      </c>
      <c r="AG3" s="98" t="str">
        <f aca="false">Listen!AG3</f>
        <v>IF-ELPO/SJ</v>
      </c>
      <c r="AH3" s="98" t="str">
        <f aca="false">Listen!AH3</f>
        <v>NGI-PGE/CG</v>
      </c>
      <c r="AI3" s="98" t="str">
        <f aca="false">Listen!AI3</f>
        <v>IF-PAN/TX/OK</v>
      </c>
      <c r="AJ3" s="98" t="str">
        <f aca="false">Listen!AJ3</f>
        <v>NGPL/PER/1ST-GD</v>
      </c>
      <c r="AK3" s="98" t="str">
        <f aca="false">Listen!AK3</f>
        <v>IF-NGPL/HARPER</v>
      </c>
      <c r="AL3" s="98" t="str">
        <f aca="false">Listen!AL3</f>
        <v>IF-NGPL/OK-NW</v>
      </c>
      <c r="AM3" s="98" t="str">
        <f aca="false">Listen!AM3</f>
        <v>IF-TRANSCO/Z1</v>
      </c>
      <c r="AN3" s="98" t="str">
        <f aca="false">Listen!AN3</f>
        <v>IF-TRANSCO/Z2</v>
      </c>
      <c r="AO3" s="98" t="str">
        <f aca="false">Listen!AO3</f>
        <v>IF-TRANSCO/Z3</v>
      </c>
      <c r="AP3" s="98" t="str">
        <f aca="false">Listen!AP3</f>
        <v>IF-TRANSCO/Z4</v>
      </c>
      <c r="AQ3" s="99" t="str">
        <f aca="false">Listen!AQ3</f>
        <v>IF-TENN/LA</v>
      </c>
      <c r="AR3" s="98" t="str">
        <f aca="false">Listen!AR3</f>
        <v>IF-TENN/TX</v>
      </c>
      <c r="AS3" s="98" t="str">
        <f aca="false">Listen!AS3</f>
        <v>CGPR-WADDING</v>
      </c>
      <c r="AT3" s="98" t="str">
        <f aca="false">Listen!AT3</f>
        <v>IF-NGPL/OK-NW</v>
      </c>
      <c r="AU3" s="98" t="n">
        <f aca="false">Listen!AU3</f>
        <v>0</v>
      </c>
      <c r="AV3" s="98" t="n">
        <f aca="false">Listen!AV3</f>
        <v>0</v>
      </c>
      <c r="AW3" s="98" t="n">
        <f aca="false">Listen!AW3</f>
        <v>0</v>
      </c>
      <c r="AX3" s="98" t="n">
        <f aca="false">Listen!AX3</f>
        <v>0</v>
      </c>
      <c r="AY3" s="98" t="n">
        <f aca="false">Listen!AY3</f>
        <v>0</v>
      </c>
      <c r="AZ3" s="98" t="n">
        <f aca="false">Listen!AZ3</f>
        <v>0</v>
      </c>
      <c r="BA3" s="94" t="n">
        <v>3</v>
      </c>
    </row>
    <row r="4" customFormat="false" ht="12.75" hidden="false" customHeight="false" outlineLevel="0" collapsed="false">
      <c r="A4" s="96"/>
      <c r="B4" s="97" t="s">
        <v>72</v>
      </c>
      <c r="C4" s="100" t="str">
        <f aca="false">Listen!C4</f>
        <v>PRC</v>
      </c>
      <c r="D4" s="100" t="str">
        <f aca="false">Listen!D4</f>
        <v>BAS</v>
      </c>
      <c r="E4" s="100" t="str">
        <f aca="false">Listen!E4</f>
        <v>BAS</v>
      </c>
      <c r="F4" s="100" t="str">
        <f aca="false">Listen!F4</f>
        <v>BAS</v>
      </c>
      <c r="G4" s="100" t="str">
        <f aca="false">Listen!G4</f>
        <v>BAS</v>
      </c>
      <c r="H4" s="100" t="str">
        <f aca="false">Listen!H4</f>
        <v>BAS</v>
      </c>
      <c r="I4" s="100" t="str">
        <f aca="false">Listen!I4</f>
        <v>BAS</v>
      </c>
      <c r="J4" s="100" t="str">
        <f aca="false">Listen!J4</f>
        <v>BAS</v>
      </c>
      <c r="K4" s="100" t="str">
        <f aca="false">Listen!K4</f>
        <v>BAS</v>
      </c>
      <c r="L4" s="100" t="str">
        <f aca="false">Listen!L4</f>
        <v>BAS</v>
      </c>
      <c r="M4" s="100" t="str">
        <f aca="false">Listen!M4</f>
        <v>BAS</v>
      </c>
      <c r="N4" s="100" t="str">
        <f aca="false">Listen!N4</f>
        <v>BAS</v>
      </c>
      <c r="O4" s="100" t="str">
        <f aca="false">Listen!O4</f>
        <v>BAS</v>
      </c>
      <c r="P4" s="100" t="str">
        <f aca="false">Listen!P4</f>
        <v>BAS</v>
      </c>
      <c r="Q4" s="100" t="str">
        <f aca="false">Listen!Q4</f>
        <v>BAS</v>
      </c>
      <c r="R4" s="100" t="str">
        <f aca="false">Listen!R4</f>
        <v>BAS</v>
      </c>
      <c r="S4" s="100" t="str">
        <f aca="false">Listen!S4</f>
        <v>BAS</v>
      </c>
      <c r="T4" s="100" t="str">
        <f aca="false">Listen!T4</f>
        <v>BAS</v>
      </c>
      <c r="U4" s="100" t="str">
        <f aca="false">Listen!U4</f>
        <v>BAS</v>
      </c>
      <c r="V4" s="100" t="str">
        <f aca="false">Listen!V4</f>
        <v>BAS</v>
      </c>
      <c r="W4" s="100" t="str">
        <f aca="false">Listen!W4</f>
        <v>BAS</v>
      </c>
      <c r="X4" s="100" t="str">
        <f aca="false">Listen!X4</f>
        <v>BAS</v>
      </c>
      <c r="Y4" s="100" t="str">
        <f aca="false">Listen!Y4</f>
        <v>BAS</v>
      </c>
      <c r="Z4" s="100" t="str">
        <f aca="false">Listen!Z4</f>
        <v>BAS</v>
      </c>
      <c r="AA4" s="100" t="str">
        <f aca="false">Listen!AA4</f>
        <v>BAS</v>
      </c>
      <c r="AB4" s="100" t="str">
        <f aca="false">Listen!AB4</f>
        <v>BAS</v>
      </c>
      <c r="AC4" s="100" t="str">
        <f aca="false">Listen!AC4</f>
        <v>BAS</v>
      </c>
      <c r="AD4" s="100" t="str">
        <f aca="false">Listen!AD4</f>
        <v>BAS</v>
      </c>
      <c r="AE4" s="100" t="str">
        <f aca="false">Listen!AE4</f>
        <v>BAS</v>
      </c>
      <c r="AF4" s="100" t="str">
        <f aca="false">Listen!AF4</f>
        <v>BAS</v>
      </c>
      <c r="AG4" s="100" t="str">
        <f aca="false">Listen!AG4</f>
        <v>BAS</v>
      </c>
      <c r="AH4" s="100" t="str">
        <f aca="false">Listen!AH4</f>
        <v>BAS</v>
      </c>
      <c r="AI4" s="100" t="str">
        <f aca="false">Listen!AI4</f>
        <v>BAS</v>
      </c>
      <c r="AJ4" s="100" t="str">
        <f aca="false">Listen!AJ4</f>
        <v>BAS</v>
      </c>
      <c r="AK4" s="100" t="str">
        <f aca="false">Listen!AK4</f>
        <v>BAS</v>
      </c>
      <c r="AL4" s="100" t="str">
        <f aca="false">Listen!AL4</f>
        <v>BAS</v>
      </c>
      <c r="AM4" s="100" t="str">
        <f aca="false">Listen!AM4</f>
        <v>BAS</v>
      </c>
      <c r="AN4" s="100" t="str">
        <f aca="false">Listen!AN4</f>
        <v>BAS</v>
      </c>
      <c r="AO4" s="100" t="str">
        <f aca="false">Listen!AO4</f>
        <v>BAS</v>
      </c>
      <c r="AP4" s="100" t="str">
        <f aca="false">Listen!AP4</f>
        <v>BAS</v>
      </c>
      <c r="AQ4" s="101" t="str">
        <f aca="false">Listen!AQ4</f>
        <v>BAS</v>
      </c>
      <c r="AR4" s="100" t="str">
        <f aca="false">Listen!AR4</f>
        <v>BAS</v>
      </c>
      <c r="AS4" s="100" t="str">
        <f aca="false">Listen!AS4</f>
        <v>BAS</v>
      </c>
      <c r="AT4" s="100" t="str">
        <f aca="false">Listen!AT4</f>
        <v>IDX</v>
      </c>
      <c r="AU4" s="100" t="n">
        <f aca="false">Listen!AU4</f>
        <v>0</v>
      </c>
      <c r="AV4" s="100" t="n">
        <f aca="false">Listen!AV4</f>
        <v>0</v>
      </c>
      <c r="AW4" s="100" t="n">
        <f aca="false">Listen!AW4</f>
        <v>0</v>
      </c>
      <c r="AX4" s="100" t="n">
        <f aca="false">Listen!AX4</f>
        <v>0</v>
      </c>
      <c r="AY4" s="100" t="n">
        <f aca="false">Listen!AY4</f>
        <v>0</v>
      </c>
      <c r="AZ4" s="100" t="n">
        <f aca="false">Listen!AZ4</f>
        <v>0</v>
      </c>
      <c r="BA4" s="94" t="n">
        <v>4</v>
      </c>
    </row>
    <row r="5" customFormat="false" ht="12.75" hidden="false" customHeight="false" outlineLevel="0" collapsed="false">
      <c r="B5" s="102" t="s">
        <v>73</v>
      </c>
      <c r="BA5" s="94" t="n">
        <v>5</v>
      </c>
    </row>
    <row r="6" customFormat="false" ht="12.75" hidden="false" customHeight="false" outlineLevel="0" collapsed="false">
      <c r="B6" s="103" t="n">
        <v>36739</v>
      </c>
      <c r="C6" s="104" t="e">
        <f aca="false">VLOOKUP($B6,Listen!$B:$CN,C$2,FALSE())</f>
        <v>#N/A</v>
      </c>
      <c r="D6" s="104" t="e">
        <f aca="false">VLOOKUP($B6,Listen!$B:$CN,D$2,FALSE())</f>
        <v>#N/A</v>
      </c>
      <c r="E6" s="104" t="e">
        <f aca="false">VLOOKUP($B6,Listen!$B:$CN,E$2,FALSE())</f>
        <v>#N/A</v>
      </c>
      <c r="F6" s="104" t="e">
        <f aca="false">VLOOKUP($B6,Listen!$B:$CN,F$2,FALSE())</f>
        <v>#N/A</v>
      </c>
      <c r="G6" s="104" t="e">
        <f aca="false">VLOOKUP($B6,Listen!$B:$CN,G$2,FALSE())</f>
        <v>#N/A</v>
      </c>
      <c r="H6" s="104" t="e">
        <f aca="false">VLOOKUP($B6,Listen!$B:$CN,H$2,FALSE())</f>
        <v>#N/A</v>
      </c>
      <c r="I6" s="104" t="e">
        <f aca="false">VLOOKUP($B6,Listen!$B:$CN,I$2,FALSE())</f>
        <v>#N/A</v>
      </c>
      <c r="J6" s="104" t="e">
        <f aca="false">VLOOKUP($B6,Listen!$B:$CN,J$2,FALSE())</f>
        <v>#N/A</v>
      </c>
      <c r="K6" s="104" t="e">
        <f aca="false">VLOOKUP($B6,Listen!$B:$CN,K$2,FALSE())</f>
        <v>#N/A</v>
      </c>
      <c r="L6" s="104" t="e">
        <f aca="false">VLOOKUP($B6,Listen!$B:$CN,L$2,FALSE())</f>
        <v>#N/A</v>
      </c>
      <c r="M6" s="104" t="e">
        <f aca="false">VLOOKUP($B6,Listen!$B:$CN,M$2,FALSE())</f>
        <v>#N/A</v>
      </c>
      <c r="N6" s="104" t="e">
        <f aca="false">VLOOKUP($B6,Listen!$B:$CN,N$2,FALSE())</f>
        <v>#N/A</v>
      </c>
      <c r="O6" s="104" t="e">
        <f aca="false">VLOOKUP($B6,Listen!$B:$CN,O$2,FALSE())</f>
        <v>#N/A</v>
      </c>
      <c r="P6" s="104" t="e">
        <f aca="false">VLOOKUP($B6,Listen!$B:$CN,P$2,FALSE())</f>
        <v>#N/A</v>
      </c>
      <c r="Q6" s="104" t="e">
        <f aca="false">VLOOKUP($B6,Listen!$B:$CN,Q$2,FALSE())</f>
        <v>#N/A</v>
      </c>
      <c r="R6" s="104" t="e">
        <f aca="false">VLOOKUP($B6,Listen!$B:$CN,R$2,FALSE())</f>
        <v>#N/A</v>
      </c>
      <c r="S6" s="104" t="e">
        <f aca="false">VLOOKUP($B6,Listen!$B:$CN,S$2,FALSE())</f>
        <v>#N/A</v>
      </c>
      <c r="T6" s="104" t="e">
        <f aca="false">VLOOKUP($B6,Listen!$B:$CN,T$2,FALSE())</f>
        <v>#N/A</v>
      </c>
      <c r="U6" s="104" t="e">
        <f aca="false">VLOOKUP($B6,Listen!$B:$CN,U$2,FALSE())</f>
        <v>#N/A</v>
      </c>
      <c r="V6" s="104" t="e">
        <f aca="false">VLOOKUP($B6,Listen!$B:$CN,V$2,FALSE())</f>
        <v>#N/A</v>
      </c>
      <c r="W6" s="104" t="e">
        <f aca="false">VLOOKUP($B6,Listen!$B:$CN,W$2,FALSE())</f>
        <v>#N/A</v>
      </c>
      <c r="X6" s="104" t="e">
        <f aca="false">VLOOKUP($B6,Listen!$B:$CN,X$2,FALSE())</f>
        <v>#N/A</v>
      </c>
      <c r="Y6" s="104" t="e">
        <f aca="false">VLOOKUP($B6,Listen!$B:$CN,Y$2,FALSE())</f>
        <v>#N/A</v>
      </c>
      <c r="Z6" s="104" t="e">
        <f aca="false">VLOOKUP($B6,Listen!$B:$CN,Z$2,FALSE())</f>
        <v>#N/A</v>
      </c>
      <c r="AA6" s="104" t="e">
        <f aca="false">VLOOKUP($B6,Listen!$B:$CN,AA$2,FALSE())</f>
        <v>#N/A</v>
      </c>
      <c r="AB6" s="104" t="e">
        <f aca="false">VLOOKUP($B6,Listen!$B:$CN,AB$2,FALSE())</f>
        <v>#N/A</v>
      </c>
      <c r="AC6" s="104" t="e">
        <f aca="false">VLOOKUP($B6,Listen!$B:$CN,AC$2,FALSE())</f>
        <v>#N/A</v>
      </c>
      <c r="AD6" s="104" t="e">
        <f aca="false">VLOOKUP($B6,Listen!$B:$CN,AD$2,FALSE())</f>
        <v>#N/A</v>
      </c>
      <c r="AE6" s="104" t="e">
        <f aca="false">VLOOKUP($B6,Listen!$B:$CN,AE$2,FALSE())</f>
        <v>#N/A</v>
      </c>
      <c r="AF6" s="104" t="e">
        <f aca="false">VLOOKUP($B6,Listen!$B:$CN,AF$2,FALSE())</f>
        <v>#N/A</v>
      </c>
      <c r="AG6" s="104" t="e">
        <f aca="false">VLOOKUP($B6,Listen!$B:$CN,AG$2,FALSE())</f>
        <v>#N/A</v>
      </c>
      <c r="AH6" s="104" t="e">
        <f aca="false">VLOOKUP($B6,Listen!$B:$CN,AH$2,FALSE())</f>
        <v>#N/A</v>
      </c>
      <c r="AI6" s="104" t="e">
        <f aca="false">VLOOKUP($B6,Listen!$B:$CN,AI$2,FALSE())</f>
        <v>#N/A</v>
      </c>
      <c r="AJ6" s="104" t="e">
        <f aca="false">VLOOKUP($B6,Listen!$B:$CN,AJ$2,FALSE())</f>
        <v>#N/A</v>
      </c>
      <c r="AK6" s="104" t="e">
        <f aca="false">VLOOKUP($B6,Listen!$B:$CN,AK$2,FALSE())</f>
        <v>#N/A</v>
      </c>
      <c r="AL6" s="104" t="e">
        <f aca="false">VLOOKUP($B6,Listen!$B:$CN,AL$2,FALSE())</f>
        <v>#N/A</v>
      </c>
      <c r="AM6" s="104" t="e">
        <f aca="false">VLOOKUP($B6,Listen!$B:$CN,AM$2,FALSE())</f>
        <v>#N/A</v>
      </c>
      <c r="AN6" s="104" t="e">
        <f aca="false">VLOOKUP($B6,Listen!$B:$CN,AN$2,FALSE())</f>
        <v>#N/A</v>
      </c>
      <c r="AO6" s="104" t="e">
        <f aca="false">VLOOKUP($B6,Listen!$B:$CN,AO$2,FALSE())</f>
        <v>#N/A</v>
      </c>
      <c r="AP6" s="104" t="e">
        <f aca="false">VLOOKUP($B6,Listen!$B:$CN,AP$2,FALSE())</f>
        <v>#N/A</v>
      </c>
      <c r="AQ6" s="91" t="e">
        <f aca="false">VLOOKUP($B6,Listen!$B:$CN,AQ$2,FALSE())</f>
        <v>#N/A</v>
      </c>
      <c r="AR6" s="104" t="e">
        <f aca="false">VLOOKUP($B6,Listen!$B:$CN,AR$2,FALSE())</f>
        <v>#N/A</v>
      </c>
      <c r="AS6" s="104" t="e">
        <f aca="false">VLOOKUP($B6,Listen!$B:$CN,AS$2,FALSE())</f>
        <v>#N/A</v>
      </c>
      <c r="AT6" s="104" t="e">
        <f aca="false">VLOOKUP($B6,Listen!$B:$CN,AT$2,FALSE())</f>
        <v>#N/A</v>
      </c>
      <c r="AU6" s="104" t="e">
        <f aca="false">VLOOKUP($B6,Listen!$B:$CN,AU$2,FALSE())</f>
        <v>#N/A</v>
      </c>
      <c r="AV6" s="104" t="e">
        <f aca="false">VLOOKUP($B6,Listen!$B:$CN,AV$2,FALSE())</f>
        <v>#N/A</v>
      </c>
      <c r="AW6" s="104" t="e">
        <f aca="false">VLOOKUP($B6,Listen!$B:$CN,AW$2,FALSE())</f>
        <v>#N/A</v>
      </c>
      <c r="AX6" s="104" t="e">
        <f aca="false">VLOOKUP($B6,Listen!$B:$CN,AX$2,FALSE())</f>
        <v>#N/A</v>
      </c>
      <c r="AY6" s="104" t="e">
        <f aca="false">VLOOKUP($B6,Listen!$B:$CN,AY$2,FALSE())</f>
        <v>#N/A</v>
      </c>
      <c r="AZ6" s="104" t="e">
        <f aca="false">VLOOKUP($B6,Listen!$B:$CN,AZ$2,FALSE())</f>
        <v>#N/A</v>
      </c>
      <c r="BA6" s="94" t="n">
        <v>6</v>
      </c>
    </row>
    <row r="7" customFormat="false" ht="12.75" hidden="false" customHeight="false" outlineLevel="0" collapsed="false">
      <c r="B7" s="103" t="n">
        <v>36770</v>
      </c>
      <c r="C7" s="104" t="e">
        <f aca="false">VLOOKUP($B7,Listen!$B:$CN,C$2,FALSE())</f>
        <v>#N/A</v>
      </c>
      <c r="D7" s="104" t="e">
        <f aca="false">VLOOKUP($B7,Listen!$B:$CN,D$2,FALSE())</f>
        <v>#N/A</v>
      </c>
      <c r="E7" s="104" t="e">
        <f aca="false">VLOOKUP($B7,Listen!$B:$CN,E$2,FALSE())</f>
        <v>#N/A</v>
      </c>
      <c r="F7" s="104" t="e">
        <f aca="false">VLOOKUP($B7,Listen!$B:$CN,F$2,FALSE())</f>
        <v>#N/A</v>
      </c>
      <c r="G7" s="104" t="e">
        <f aca="false">VLOOKUP($B7,Listen!$B:$CN,G$2,FALSE())</f>
        <v>#N/A</v>
      </c>
      <c r="H7" s="104" t="e">
        <f aca="false">VLOOKUP($B7,Listen!$B:$CN,H$2,FALSE())</f>
        <v>#N/A</v>
      </c>
      <c r="I7" s="104" t="e">
        <f aca="false">VLOOKUP($B7,Listen!$B:$CN,I$2,FALSE())</f>
        <v>#N/A</v>
      </c>
      <c r="J7" s="104" t="e">
        <f aca="false">VLOOKUP($B7,Listen!$B:$CN,J$2,FALSE())</f>
        <v>#N/A</v>
      </c>
      <c r="K7" s="104" t="e">
        <f aca="false">VLOOKUP($B7,Listen!$B:$CN,K$2,FALSE())</f>
        <v>#N/A</v>
      </c>
      <c r="L7" s="104" t="e">
        <f aca="false">VLOOKUP($B7,Listen!$B:$CN,L$2,FALSE())</f>
        <v>#N/A</v>
      </c>
      <c r="M7" s="104" t="e">
        <f aca="false">VLOOKUP($B7,Listen!$B:$CN,M$2,FALSE())</f>
        <v>#N/A</v>
      </c>
      <c r="N7" s="104" t="e">
        <f aca="false">VLOOKUP($B7,Listen!$B:$CN,N$2,FALSE())</f>
        <v>#N/A</v>
      </c>
      <c r="O7" s="104" t="e">
        <f aca="false">VLOOKUP($B7,Listen!$B:$CN,O$2,FALSE())</f>
        <v>#N/A</v>
      </c>
      <c r="P7" s="104" t="e">
        <f aca="false">VLOOKUP($B7,Listen!$B:$CN,P$2,FALSE())</f>
        <v>#N/A</v>
      </c>
      <c r="Q7" s="104" t="e">
        <f aca="false">VLOOKUP($B7,Listen!$B:$CN,Q$2,FALSE())</f>
        <v>#N/A</v>
      </c>
      <c r="R7" s="104" t="e">
        <f aca="false">VLOOKUP($B7,Listen!$B:$CN,R$2,FALSE())</f>
        <v>#N/A</v>
      </c>
      <c r="S7" s="104" t="e">
        <f aca="false">VLOOKUP($B7,Listen!$B:$CN,S$2,FALSE())</f>
        <v>#N/A</v>
      </c>
      <c r="T7" s="104" t="e">
        <f aca="false">VLOOKUP($B7,Listen!$B:$CN,T$2,FALSE())</f>
        <v>#N/A</v>
      </c>
      <c r="U7" s="104" t="e">
        <f aca="false">VLOOKUP($B7,Listen!$B:$CN,U$2,FALSE())</f>
        <v>#N/A</v>
      </c>
      <c r="V7" s="104" t="e">
        <f aca="false">VLOOKUP($B7,Listen!$B:$CN,V$2,FALSE())</f>
        <v>#N/A</v>
      </c>
      <c r="W7" s="104" t="e">
        <f aca="false">VLOOKUP($B7,Listen!$B:$CN,W$2,FALSE())</f>
        <v>#N/A</v>
      </c>
      <c r="X7" s="104" t="e">
        <f aca="false">VLOOKUP($B7,Listen!$B:$CN,X$2,FALSE())</f>
        <v>#N/A</v>
      </c>
      <c r="Y7" s="104" t="e">
        <f aca="false">VLOOKUP($B7,Listen!$B:$CN,Y$2,FALSE())</f>
        <v>#N/A</v>
      </c>
      <c r="Z7" s="104" t="e">
        <f aca="false">VLOOKUP($B7,Listen!$B:$CN,Z$2,FALSE())</f>
        <v>#N/A</v>
      </c>
      <c r="AA7" s="104" t="e">
        <f aca="false">VLOOKUP($B7,Listen!$B:$CN,AA$2,FALSE())</f>
        <v>#N/A</v>
      </c>
      <c r="AB7" s="104" t="e">
        <f aca="false">VLOOKUP($B7,Listen!$B:$CN,AB$2,FALSE())</f>
        <v>#N/A</v>
      </c>
      <c r="AC7" s="104" t="e">
        <f aca="false">VLOOKUP($B7,Listen!$B:$CN,AC$2,FALSE())</f>
        <v>#N/A</v>
      </c>
      <c r="AD7" s="104" t="e">
        <f aca="false">VLOOKUP($B7,Listen!$B:$CN,AD$2,FALSE())</f>
        <v>#N/A</v>
      </c>
      <c r="AE7" s="104" t="e">
        <f aca="false">VLOOKUP($B7,Listen!$B:$CN,AE$2,FALSE())</f>
        <v>#N/A</v>
      </c>
      <c r="AF7" s="104" t="e">
        <f aca="false">VLOOKUP($B7,Listen!$B:$CN,AF$2,FALSE())</f>
        <v>#N/A</v>
      </c>
      <c r="AG7" s="104" t="e">
        <f aca="false">VLOOKUP($B7,Listen!$B:$CN,AG$2,FALSE())</f>
        <v>#N/A</v>
      </c>
      <c r="AH7" s="104" t="e">
        <f aca="false">VLOOKUP($B7,Listen!$B:$CN,AH$2,FALSE())</f>
        <v>#N/A</v>
      </c>
      <c r="AI7" s="104" t="e">
        <f aca="false">VLOOKUP($B7,Listen!$B:$CN,AI$2,FALSE())</f>
        <v>#N/A</v>
      </c>
      <c r="AJ7" s="104" t="e">
        <f aca="false">VLOOKUP($B7,Listen!$B:$CN,AJ$2,FALSE())</f>
        <v>#N/A</v>
      </c>
      <c r="AK7" s="104" t="e">
        <f aca="false">VLOOKUP($B7,Listen!$B:$CN,AK$2,FALSE())</f>
        <v>#N/A</v>
      </c>
      <c r="AL7" s="104" t="e">
        <f aca="false">VLOOKUP($B7,Listen!$B:$CN,AL$2,FALSE())</f>
        <v>#N/A</v>
      </c>
      <c r="AM7" s="104" t="e">
        <f aca="false">VLOOKUP($B7,Listen!$B:$CN,AM$2,FALSE())</f>
        <v>#N/A</v>
      </c>
      <c r="AN7" s="104" t="e">
        <f aca="false">VLOOKUP($B7,Listen!$B:$CN,AN$2,FALSE())</f>
        <v>#N/A</v>
      </c>
      <c r="AO7" s="104" t="e">
        <f aca="false">VLOOKUP($B7,Listen!$B:$CN,AO$2,FALSE())</f>
        <v>#N/A</v>
      </c>
      <c r="AP7" s="104" t="e">
        <f aca="false">VLOOKUP($B7,Listen!$B:$CN,AP$2,FALSE())</f>
        <v>#N/A</v>
      </c>
      <c r="AQ7" s="91" t="e">
        <f aca="false">VLOOKUP($B7,Listen!$B:$CN,AQ$2,FALSE())</f>
        <v>#N/A</v>
      </c>
      <c r="AR7" s="104" t="e">
        <f aca="false">VLOOKUP($B7,Listen!$B:$CN,AR$2,FALSE())</f>
        <v>#N/A</v>
      </c>
      <c r="AS7" s="104" t="e">
        <f aca="false">VLOOKUP($B7,Listen!$B:$CN,AS$2,FALSE())</f>
        <v>#N/A</v>
      </c>
      <c r="AT7" s="104" t="e">
        <f aca="false">VLOOKUP($B7,Listen!$B:$CN,AT$2,FALSE())</f>
        <v>#N/A</v>
      </c>
      <c r="AU7" s="104" t="e">
        <f aca="false">VLOOKUP($B7,Listen!$B:$CN,AU$2,FALSE())</f>
        <v>#N/A</v>
      </c>
      <c r="AV7" s="104" t="e">
        <f aca="false">VLOOKUP($B7,Listen!$B:$CN,AV$2,FALSE())</f>
        <v>#N/A</v>
      </c>
      <c r="AW7" s="104" t="e">
        <f aca="false">VLOOKUP($B7,Listen!$B:$CN,AW$2,FALSE())</f>
        <v>#N/A</v>
      </c>
      <c r="AX7" s="104" t="e">
        <f aca="false">VLOOKUP($B7,Listen!$B:$CN,AX$2,FALSE())</f>
        <v>#N/A</v>
      </c>
      <c r="AY7" s="104" t="e">
        <f aca="false">VLOOKUP($B7,Listen!$B:$CN,AY$2,FALSE())</f>
        <v>#N/A</v>
      </c>
      <c r="AZ7" s="104" t="e">
        <f aca="false">VLOOKUP($B7,Listen!$B:$CN,AZ$2,FALSE())</f>
        <v>#N/A</v>
      </c>
      <c r="BA7" s="94" t="n">
        <v>7</v>
      </c>
    </row>
    <row r="8" customFormat="false" ht="12.75" hidden="false" customHeight="false" outlineLevel="0" collapsed="false">
      <c r="B8" s="103" t="n">
        <v>36800</v>
      </c>
      <c r="C8" s="104" t="e">
        <f aca="false">VLOOKUP($B8,Listen!$B:$CN,C$2,FALSE())</f>
        <v>#N/A</v>
      </c>
      <c r="D8" s="104" t="e">
        <f aca="false">VLOOKUP($B8,Listen!$B:$CN,D$2,FALSE())</f>
        <v>#N/A</v>
      </c>
      <c r="E8" s="104" t="e">
        <f aca="false">VLOOKUP($B8,Listen!$B:$CN,E$2,FALSE())</f>
        <v>#N/A</v>
      </c>
      <c r="F8" s="104" t="e">
        <f aca="false">VLOOKUP($B8,Listen!$B:$CN,F$2,FALSE())</f>
        <v>#N/A</v>
      </c>
      <c r="G8" s="104" t="e">
        <f aca="false">VLOOKUP($B8,Listen!$B:$CN,G$2,FALSE())</f>
        <v>#N/A</v>
      </c>
      <c r="H8" s="104" t="e">
        <f aca="false">VLOOKUP($B8,Listen!$B:$CN,H$2,FALSE())</f>
        <v>#N/A</v>
      </c>
      <c r="I8" s="104" t="e">
        <f aca="false">VLOOKUP($B8,Listen!$B:$CN,I$2,FALSE())</f>
        <v>#N/A</v>
      </c>
      <c r="J8" s="104" t="e">
        <f aca="false">VLOOKUP($B8,Listen!$B:$CN,J$2,FALSE())</f>
        <v>#N/A</v>
      </c>
      <c r="K8" s="104" t="e">
        <f aca="false">VLOOKUP($B8,Listen!$B:$CN,K$2,FALSE())</f>
        <v>#N/A</v>
      </c>
      <c r="L8" s="104" t="e">
        <f aca="false">VLOOKUP($B8,Listen!$B:$CN,L$2,FALSE())</f>
        <v>#N/A</v>
      </c>
      <c r="M8" s="104" t="e">
        <f aca="false">VLOOKUP($B8,Listen!$B:$CN,M$2,FALSE())</f>
        <v>#N/A</v>
      </c>
      <c r="N8" s="104" t="e">
        <f aca="false">VLOOKUP($B8,Listen!$B:$CN,N$2,FALSE())</f>
        <v>#N/A</v>
      </c>
      <c r="O8" s="104" t="e">
        <f aca="false">VLOOKUP($B8,Listen!$B:$CN,O$2,FALSE())</f>
        <v>#N/A</v>
      </c>
      <c r="P8" s="104" t="e">
        <f aca="false">VLOOKUP($B8,Listen!$B:$CN,P$2,FALSE())</f>
        <v>#N/A</v>
      </c>
      <c r="Q8" s="104" t="e">
        <f aca="false">VLOOKUP($B8,Listen!$B:$CN,Q$2,FALSE())</f>
        <v>#N/A</v>
      </c>
      <c r="R8" s="104" t="e">
        <f aca="false">VLOOKUP($B8,Listen!$B:$CN,R$2,FALSE())</f>
        <v>#N/A</v>
      </c>
      <c r="S8" s="104" t="e">
        <f aca="false">VLOOKUP($B8,Listen!$B:$CN,S$2,FALSE())</f>
        <v>#N/A</v>
      </c>
      <c r="T8" s="104" t="e">
        <f aca="false">VLOOKUP($B8,Listen!$B:$CN,T$2,FALSE())</f>
        <v>#N/A</v>
      </c>
      <c r="U8" s="104" t="e">
        <f aca="false">VLOOKUP($B8,Listen!$B:$CN,U$2,FALSE())</f>
        <v>#N/A</v>
      </c>
      <c r="V8" s="104" t="e">
        <f aca="false">VLOOKUP($B8,Listen!$B:$CN,V$2,FALSE())</f>
        <v>#N/A</v>
      </c>
      <c r="W8" s="104" t="e">
        <f aca="false">VLOOKUP($B8,Listen!$B:$CN,W$2,FALSE())</f>
        <v>#N/A</v>
      </c>
      <c r="X8" s="104" t="e">
        <f aca="false">VLOOKUP($B8,Listen!$B:$CN,X$2,FALSE())</f>
        <v>#N/A</v>
      </c>
      <c r="Y8" s="104" t="e">
        <f aca="false">VLOOKUP($B8,Listen!$B:$CN,Y$2,FALSE())</f>
        <v>#N/A</v>
      </c>
      <c r="Z8" s="104" t="e">
        <f aca="false">VLOOKUP($B8,Listen!$B:$CN,Z$2,FALSE())</f>
        <v>#N/A</v>
      </c>
      <c r="AA8" s="104" t="e">
        <f aca="false">VLOOKUP($B8,Listen!$B:$CN,AA$2,FALSE())</f>
        <v>#N/A</v>
      </c>
      <c r="AB8" s="104" t="e">
        <f aca="false">VLOOKUP($B8,Listen!$B:$CN,AB$2,FALSE())</f>
        <v>#N/A</v>
      </c>
      <c r="AC8" s="104" t="e">
        <f aca="false">VLOOKUP($B8,Listen!$B:$CN,AC$2,FALSE())</f>
        <v>#N/A</v>
      </c>
      <c r="AD8" s="104" t="e">
        <f aca="false">VLOOKUP($B8,Listen!$B:$CN,AD$2,FALSE())</f>
        <v>#N/A</v>
      </c>
      <c r="AE8" s="104" t="e">
        <f aca="false">VLOOKUP($B8,Listen!$B:$CN,AE$2,FALSE())</f>
        <v>#N/A</v>
      </c>
      <c r="AF8" s="104" t="e">
        <f aca="false">VLOOKUP($B8,Listen!$B:$CN,AF$2,FALSE())</f>
        <v>#N/A</v>
      </c>
      <c r="AG8" s="104" t="e">
        <f aca="false">VLOOKUP($B8,Listen!$B:$CN,AG$2,FALSE())</f>
        <v>#N/A</v>
      </c>
      <c r="AH8" s="104" t="e">
        <f aca="false">VLOOKUP($B8,Listen!$B:$CN,AH$2,FALSE())</f>
        <v>#N/A</v>
      </c>
      <c r="AI8" s="104" t="e">
        <f aca="false">VLOOKUP($B8,Listen!$B:$CN,AI$2,FALSE())</f>
        <v>#N/A</v>
      </c>
      <c r="AJ8" s="104" t="e">
        <f aca="false">VLOOKUP($B8,Listen!$B:$CN,AJ$2,FALSE())</f>
        <v>#N/A</v>
      </c>
      <c r="AK8" s="104" t="e">
        <f aca="false">VLOOKUP($B8,Listen!$B:$CN,AK$2,FALSE())</f>
        <v>#N/A</v>
      </c>
      <c r="AL8" s="104" t="e">
        <f aca="false">VLOOKUP($B8,Listen!$B:$CN,AL$2,FALSE())</f>
        <v>#N/A</v>
      </c>
      <c r="AM8" s="104" t="e">
        <f aca="false">VLOOKUP($B8,Listen!$B:$CN,AM$2,FALSE())</f>
        <v>#N/A</v>
      </c>
      <c r="AN8" s="104" t="e">
        <f aca="false">VLOOKUP($B8,Listen!$B:$CN,AN$2,FALSE())</f>
        <v>#N/A</v>
      </c>
      <c r="AO8" s="104" t="e">
        <f aca="false">VLOOKUP($B8,Listen!$B:$CN,AO$2,FALSE())</f>
        <v>#N/A</v>
      </c>
      <c r="AP8" s="104" t="e">
        <f aca="false">VLOOKUP($B8,Listen!$B:$CN,AP$2,FALSE())</f>
        <v>#N/A</v>
      </c>
      <c r="AQ8" s="91" t="e">
        <f aca="false">VLOOKUP($B8,Listen!$B:$CN,AQ$2,FALSE())</f>
        <v>#N/A</v>
      </c>
      <c r="AR8" s="104" t="e">
        <f aca="false">VLOOKUP($B8,Listen!$B:$CN,AR$2,FALSE())</f>
        <v>#N/A</v>
      </c>
      <c r="AS8" s="104" t="e">
        <f aca="false">VLOOKUP($B8,Listen!$B:$CN,AS$2,FALSE())</f>
        <v>#N/A</v>
      </c>
      <c r="AT8" s="104" t="e">
        <f aca="false">VLOOKUP($B8,Listen!$B:$CN,AT$2,FALSE())</f>
        <v>#N/A</v>
      </c>
      <c r="AU8" s="104" t="e">
        <f aca="false">VLOOKUP($B8,Listen!$B:$CN,AU$2,FALSE())</f>
        <v>#N/A</v>
      </c>
      <c r="AV8" s="104" t="e">
        <f aca="false">VLOOKUP($B8,Listen!$B:$CN,AV$2,FALSE())</f>
        <v>#N/A</v>
      </c>
      <c r="AW8" s="104" t="e">
        <f aca="false">VLOOKUP($B8,Listen!$B:$CN,AW$2,FALSE())</f>
        <v>#N/A</v>
      </c>
      <c r="AX8" s="104" t="e">
        <f aca="false">VLOOKUP($B8,Listen!$B:$CN,AX$2,FALSE())</f>
        <v>#N/A</v>
      </c>
      <c r="AY8" s="104" t="e">
        <f aca="false">VLOOKUP($B8,Listen!$B:$CN,AY$2,FALSE())</f>
        <v>#N/A</v>
      </c>
      <c r="AZ8" s="104" t="e">
        <f aca="false">VLOOKUP($B8,Listen!$B:$CN,AZ$2,FALSE())</f>
        <v>#N/A</v>
      </c>
      <c r="BA8" s="94" t="n">
        <v>8</v>
      </c>
    </row>
    <row r="9" customFormat="false" ht="12.75" hidden="false" customHeight="false" outlineLevel="0" collapsed="false"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R9" s="104"/>
      <c r="AS9" s="104"/>
      <c r="AT9" s="104"/>
      <c r="AU9" s="104"/>
      <c r="AV9" s="104"/>
      <c r="AW9" s="104"/>
      <c r="AX9" s="104"/>
      <c r="AY9" s="104"/>
      <c r="AZ9" s="104"/>
      <c r="BA9" s="94" t="n">
        <v>9</v>
      </c>
    </row>
    <row r="10" customFormat="false" ht="12.75" hidden="false" customHeight="false" outlineLevel="0" collapsed="false">
      <c r="B10" s="103" t="n">
        <v>36831</v>
      </c>
      <c r="C10" s="104" t="n">
        <f aca="false">VLOOKUP($B10,Listen!$B:$CN,C$2,FALSE())</f>
        <v>0</v>
      </c>
      <c r="D10" s="104" t="n">
        <f aca="false">VLOOKUP($B10,Listen!$B:$CN,D$2,FALSE())</f>
        <v>0</v>
      </c>
      <c r="E10" s="104" t="n">
        <f aca="false">VLOOKUP($B10,Listen!$B:$CN,E$2,FALSE())</f>
        <v>0</v>
      </c>
      <c r="F10" s="104" t="n">
        <f aca="false">VLOOKUP($B10,Listen!$B:$CN,F$2,FALSE())</f>
        <v>0</v>
      </c>
      <c r="G10" s="104" t="n">
        <f aca="false">VLOOKUP($B10,Listen!$B:$CN,G$2,FALSE())</f>
        <v>0</v>
      </c>
      <c r="H10" s="104" t="n">
        <f aca="false">VLOOKUP($B10,Listen!$B:$CN,H$2,FALSE())</f>
        <v>0</v>
      </c>
      <c r="I10" s="104" t="n">
        <f aca="false">VLOOKUP($B10,Listen!$B:$CN,I$2,FALSE())</f>
        <v>0</v>
      </c>
      <c r="J10" s="104" t="n">
        <f aca="false">VLOOKUP($B10,Listen!$B:$CN,J$2,FALSE())</f>
        <v>-0.011</v>
      </c>
      <c r="K10" s="104" t="n">
        <f aca="false">VLOOKUP($B10,Listen!$B:$CN,K$2,FALSE())</f>
        <v>-0.021</v>
      </c>
      <c r="L10" s="104" t="n">
        <f aca="false">VLOOKUP($B10,Listen!$B:$CN,L$2,FALSE())</f>
        <v>0</v>
      </c>
      <c r="M10" s="104" t="n">
        <f aca="false">VLOOKUP($B10,Listen!$B:$CN,M$2,FALSE())</f>
        <v>-0.191</v>
      </c>
      <c r="N10" s="104" t="n">
        <f aca="false">VLOOKUP($B10,Listen!$B:$CN,N$2,FALSE())</f>
        <v>0</v>
      </c>
      <c r="O10" s="104" t="n">
        <f aca="false">VLOOKUP($B10,Listen!$B:$CN,O$2,FALSE())</f>
        <v>0</v>
      </c>
      <c r="P10" s="104" t="n">
        <f aca="false">VLOOKUP($B10,Listen!$B:$CN,P$2,FALSE())</f>
        <v>-0.131</v>
      </c>
      <c r="Q10" s="104" t="n">
        <f aca="false">VLOOKUP($B10,Listen!$B:$CN,Q$2,FALSE())</f>
        <v>-0.161</v>
      </c>
      <c r="R10" s="104" t="n">
        <f aca="false">VLOOKUP($B10,Listen!$B:$CN,R$2,FALSE())</f>
        <v>-0.151</v>
      </c>
      <c r="S10" s="104" t="n">
        <f aca="false">VLOOKUP($B10,Listen!$B:$CN,S$2,FALSE())</f>
        <v>-0.111</v>
      </c>
      <c r="T10" s="104" t="n">
        <f aca="false">VLOOKUP($B10,Listen!$B:$CN,T$2,FALSE())</f>
        <v>-0.121</v>
      </c>
      <c r="U10" s="104" t="n">
        <f aca="false">VLOOKUP($B10,Listen!$B:$CN,U$2,FALSE())</f>
        <v>-0.131</v>
      </c>
      <c r="V10" s="104" t="n">
        <f aca="false">VLOOKUP($B10,Listen!$B:$CN,V$2,FALSE())</f>
        <v>-0.121</v>
      </c>
      <c r="W10" s="104" t="n">
        <f aca="false">VLOOKUP($B10,Listen!$B:$CN,W$2,FALSE())</f>
        <v>-0.051</v>
      </c>
      <c r="X10" s="104" t="n">
        <f aca="false">VLOOKUP($B10,Listen!$B:$CN,X$2,FALSE())</f>
        <v>0.529</v>
      </c>
      <c r="Y10" s="104" t="n">
        <f aca="false">VLOOKUP($B10,Listen!$B:$CN,Y$2,FALSE())</f>
        <v>0.639</v>
      </c>
      <c r="Z10" s="104" t="n">
        <f aca="false">VLOOKUP($B10,Listen!$B:$CN,Z$2,FALSE())</f>
        <v>-0.0421</v>
      </c>
      <c r="AA10" s="104" t="n">
        <f aca="false">VLOOKUP($B10,Listen!$B:$CN,AA$2,FALSE())</f>
        <v>0</v>
      </c>
      <c r="AB10" s="104" t="n">
        <f aca="false">VLOOKUP($B10,Listen!$B:$CN,AB$2,FALSE())</f>
        <v>-0.121</v>
      </c>
      <c r="AC10" s="104" t="n">
        <f aca="false">VLOOKUP($B10,Listen!$B:$CN,AC$2,FALSE())</f>
        <v>0</v>
      </c>
      <c r="AD10" s="104" t="n">
        <f aca="false">VLOOKUP($B10,Listen!$B:$CN,AD$2,FALSE())</f>
        <v>-0.201</v>
      </c>
      <c r="AE10" s="104" t="n">
        <f aca="false">VLOOKUP($B10,Listen!$B:$CN,AE$2,FALSE())</f>
        <v>-0.151</v>
      </c>
      <c r="AF10" s="104" t="n">
        <f aca="false">VLOOKUP($B10,Listen!$B:$CN,AF$2,FALSE())</f>
        <v>-0.191</v>
      </c>
      <c r="AG10" s="104" t="n">
        <f aca="false">VLOOKUP($B10,Listen!$B:$CN,AG$2,FALSE())</f>
        <v>-0.131</v>
      </c>
      <c r="AH10" s="104" t="n">
        <f aca="false">VLOOKUP($B10,Listen!$B:$CN,AH$2,FALSE())</f>
        <v>0.779</v>
      </c>
      <c r="AI10" s="104" t="n">
        <f aca="false">VLOOKUP($B10,Listen!$B:$CN,AI$2,FALSE())</f>
        <v>-0.131</v>
      </c>
      <c r="AJ10" s="104" t="n">
        <f aca="false">VLOOKUP($B10,Listen!$B:$CN,AJ$2,FALSE())</f>
        <v>-0.176</v>
      </c>
      <c r="AK10" s="104" t="n">
        <f aca="false">VLOOKUP($B10,Listen!$B:$CN,AK$2,FALSE())</f>
        <v>-0.151</v>
      </c>
      <c r="AL10" s="104" t="n">
        <f aca="false">VLOOKUP($B10,Listen!$B:$CN,AL$2,FALSE())</f>
        <v>-0.151</v>
      </c>
      <c r="AM10" s="104" t="n">
        <f aca="false">VLOOKUP($B10,Listen!$B:$CN,AM$2,FALSE())</f>
        <v>-0.121</v>
      </c>
      <c r="AN10" s="104" t="n">
        <f aca="false">VLOOKUP($B10,Listen!$B:$CN,AN$2,FALSE())</f>
        <v>-0.081</v>
      </c>
      <c r="AO10" s="104" t="n">
        <f aca="false">VLOOKUP($B10,Listen!$B:$CN,AO$2,FALSE())</f>
        <v>-0.031</v>
      </c>
      <c r="AP10" s="104" t="n">
        <f aca="false">VLOOKUP($B10,Listen!$B:$CN,AP$2,FALSE())</f>
        <v>-0.001</v>
      </c>
      <c r="AQ10" s="91" t="n">
        <f aca="false">VLOOKUP($B10,Listen!$B:$CN,AQ$2,FALSE())</f>
        <v>-0.121</v>
      </c>
      <c r="AR10" s="104" t="n">
        <f aca="false">VLOOKUP($B10,Listen!$B:$CN,AR$2,FALSE())</f>
        <v>-0.171</v>
      </c>
      <c r="AS10" s="104" t="n">
        <f aca="false">VLOOKUP($B10,Listen!$B:$CN,AS$2,FALSE())</f>
        <v>0</v>
      </c>
      <c r="AT10" s="104" t="n">
        <f aca="false">VLOOKUP($B10,Listen!$B:$CN,AT$2,FALSE())</f>
        <v>0.07</v>
      </c>
      <c r="AU10" s="104" t="n">
        <f aca="false">VLOOKUP($B10,Listen!$B:$CN,AU$2,FALSE())</f>
        <v>0</v>
      </c>
      <c r="AV10" s="104" t="n">
        <f aca="false">VLOOKUP($B10,Listen!$B:$CN,AV$2,FALSE())</f>
        <v>0</v>
      </c>
      <c r="AW10" s="104" t="n">
        <f aca="false">VLOOKUP($B10,Listen!$B:$CN,AW$2,FALSE())</f>
        <v>0</v>
      </c>
      <c r="AX10" s="104" t="n">
        <f aca="false">VLOOKUP($B10,Listen!$B:$CN,AX$2,FALSE())</f>
        <v>0</v>
      </c>
      <c r="AY10" s="104" t="n">
        <f aca="false">VLOOKUP($B10,Listen!$B:$CN,AY$2,FALSE())</f>
        <v>0</v>
      </c>
      <c r="AZ10" s="104" t="n">
        <f aca="false">VLOOKUP($B10,Listen!$B:$CN,AZ$2,FALSE())</f>
        <v>0</v>
      </c>
      <c r="BA10" s="94" t="n">
        <v>10</v>
      </c>
    </row>
    <row r="11" customFormat="false" ht="12.75" hidden="false" customHeight="false" outlineLevel="0" collapsed="false">
      <c r="B11" s="103" t="n">
        <v>36861</v>
      </c>
      <c r="C11" s="104" t="n">
        <f aca="false">VLOOKUP($B11,Listen!$B:$CN,C$2,FALSE())</f>
        <v>0</v>
      </c>
      <c r="D11" s="104" t="n">
        <f aca="false">VLOOKUP($B11,Listen!$B:$CN,D$2,FALSE())</f>
        <v>0</v>
      </c>
      <c r="E11" s="104" t="n">
        <f aca="false">VLOOKUP($B11,Listen!$B:$CN,E$2,FALSE())</f>
        <v>0</v>
      </c>
      <c r="F11" s="104" t="n">
        <f aca="false">VLOOKUP($B11,Listen!$B:$CN,F$2,FALSE())</f>
        <v>0</v>
      </c>
      <c r="G11" s="104" t="n">
        <f aca="false">VLOOKUP($B11,Listen!$B:$CN,G$2,FALSE())</f>
        <v>0</v>
      </c>
      <c r="H11" s="104" t="n">
        <f aca="false">VLOOKUP($B11,Listen!$B:$CN,H$2,FALSE())</f>
        <v>0</v>
      </c>
      <c r="I11" s="104" t="n">
        <f aca="false">VLOOKUP($B11,Listen!$B:$CN,I$2,FALSE())</f>
        <v>0</v>
      </c>
      <c r="J11" s="104" t="n">
        <f aca="false">VLOOKUP($B11,Listen!$B:$CN,J$2,FALSE())</f>
        <v>0.014</v>
      </c>
      <c r="K11" s="104" t="n">
        <f aca="false">VLOOKUP($B11,Listen!$B:$CN,K$2,FALSE())</f>
        <v>-0.006</v>
      </c>
      <c r="L11" s="104" t="n">
        <f aca="false">VLOOKUP($B11,Listen!$B:$CN,L$2,FALSE())</f>
        <v>0</v>
      </c>
      <c r="M11" s="104" t="n">
        <f aca="false">VLOOKUP($B11,Listen!$B:$CN,M$2,FALSE())</f>
        <v>-0.006</v>
      </c>
      <c r="N11" s="104" t="n">
        <f aca="false">VLOOKUP($B11,Listen!$B:$CN,N$2,FALSE())</f>
        <v>0</v>
      </c>
      <c r="O11" s="104" t="n">
        <f aca="false">VLOOKUP($B11,Listen!$B:$CN,O$2,FALSE())</f>
        <v>0</v>
      </c>
      <c r="P11" s="104" t="n">
        <f aca="false">VLOOKUP($B11,Listen!$B:$CN,P$2,FALSE())</f>
        <v>-0.116</v>
      </c>
      <c r="Q11" s="104" t="n">
        <f aca="false">VLOOKUP($B11,Listen!$B:$CN,Q$2,FALSE())</f>
        <v>-0.126</v>
      </c>
      <c r="R11" s="104" t="n">
        <f aca="false">VLOOKUP($B11,Listen!$B:$CN,R$2,FALSE())</f>
        <v>-0.156</v>
      </c>
      <c r="S11" s="104" t="n">
        <f aca="false">VLOOKUP($B11,Listen!$B:$CN,S$2,FALSE())</f>
        <v>-0.096</v>
      </c>
      <c r="T11" s="104" t="n">
        <f aca="false">VLOOKUP($B11,Listen!$B:$CN,T$2,FALSE())</f>
        <v>-0.136</v>
      </c>
      <c r="U11" s="104" t="n">
        <f aca="false">VLOOKUP($B11,Listen!$B:$CN,U$2,FALSE())</f>
        <v>-0.106</v>
      </c>
      <c r="V11" s="104" t="n">
        <f aca="false">VLOOKUP($B11,Listen!$B:$CN,V$2,FALSE())</f>
        <v>-0.106</v>
      </c>
      <c r="W11" s="104" t="n">
        <f aca="false">VLOOKUP($B11,Listen!$B:$CN,W$2,FALSE())</f>
        <v>0.006</v>
      </c>
      <c r="X11" s="104" t="n">
        <f aca="false">VLOOKUP($B11,Listen!$B:$CN,X$2,FALSE())</f>
        <v>8.024</v>
      </c>
      <c r="Y11" s="104" t="n">
        <f aca="false">VLOOKUP($B11,Listen!$B:$CN,Y$2,FALSE())</f>
        <v>8.064</v>
      </c>
      <c r="Z11" s="104" t="n">
        <f aca="false">VLOOKUP($B11,Listen!$B:$CN,Z$2,FALSE())</f>
        <v>0.0075</v>
      </c>
      <c r="AA11" s="104" t="n">
        <f aca="false">VLOOKUP($B11,Listen!$B:$CN,AA$2,FALSE())</f>
        <v>0</v>
      </c>
      <c r="AB11" s="104" t="n">
        <f aca="false">VLOOKUP($B11,Listen!$B:$CN,AB$2,FALSE())</f>
        <v>-0.106</v>
      </c>
      <c r="AC11" s="104" t="n">
        <f aca="false">VLOOKUP($B11,Listen!$B:$CN,AC$2,FALSE())</f>
        <v>0</v>
      </c>
      <c r="AD11" s="104" t="n">
        <f aca="false">VLOOKUP($B11,Listen!$B:$CN,AD$2,FALSE())</f>
        <v>-0.186</v>
      </c>
      <c r="AE11" s="104" t="n">
        <f aca="false">VLOOKUP($B11,Listen!$B:$CN,AE$2,FALSE())</f>
        <v>-0.126</v>
      </c>
      <c r="AF11" s="104" t="n">
        <f aca="false">VLOOKUP($B11,Listen!$B:$CN,AF$2,FALSE())</f>
        <v>-0.156</v>
      </c>
      <c r="AG11" s="104" t="n">
        <f aca="false">VLOOKUP($B11,Listen!$B:$CN,AG$2,FALSE())</f>
        <v>-0.016</v>
      </c>
      <c r="AH11" s="104" t="n">
        <f aca="false">VLOOKUP($B11,Listen!$B:$CN,AH$2,FALSE())</f>
        <v>8.134</v>
      </c>
      <c r="AI11" s="104" t="n">
        <f aca="false">VLOOKUP($B11,Listen!$B:$CN,AI$2,FALSE())</f>
        <v>-0.136</v>
      </c>
      <c r="AJ11" s="104" t="n">
        <f aca="false">VLOOKUP($B11,Listen!$B:$CN,AJ$2,FALSE())</f>
        <v>-0.181</v>
      </c>
      <c r="AK11" s="104" t="n">
        <f aca="false">VLOOKUP($B11,Listen!$B:$CN,AK$2,FALSE())</f>
        <v>-0.156</v>
      </c>
      <c r="AL11" s="104" t="n">
        <f aca="false">VLOOKUP($B11,Listen!$B:$CN,AL$2,FALSE())</f>
        <v>-0.156</v>
      </c>
      <c r="AM11" s="104" t="n">
        <f aca="false">VLOOKUP($B11,Listen!$B:$CN,AM$2,FALSE())</f>
        <v>-0.086</v>
      </c>
      <c r="AN11" s="104" t="n">
        <f aca="false">VLOOKUP($B11,Listen!$B:$CN,AN$2,FALSE())</f>
        <v>-0.026</v>
      </c>
      <c r="AO11" s="104" t="n">
        <f aca="false">VLOOKUP($B11,Listen!$B:$CN,AO$2,FALSE())</f>
        <v>-0.014</v>
      </c>
      <c r="AP11" s="104" t="n">
        <f aca="false">VLOOKUP($B11,Listen!$B:$CN,AP$2,FALSE())</f>
        <v>0.044</v>
      </c>
      <c r="AQ11" s="91" t="n">
        <f aca="false">VLOOKUP($B11,Listen!$B:$CN,AQ$2,FALSE())</f>
        <v>-0.096</v>
      </c>
      <c r="AR11" s="104" t="n">
        <f aca="false">VLOOKUP($B11,Listen!$B:$CN,AR$2,FALSE())</f>
        <v>-0.146</v>
      </c>
      <c r="AS11" s="104" t="n">
        <f aca="false">VLOOKUP($B11,Listen!$B:$CN,AS$2,FALSE())</f>
        <v>0</v>
      </c>
      <c r="AT11" s="104" t="n">
        <f aca="false">VLOOKUP($B11,Listen!$B:$CN,AT$2,FALSE())</f>
        <v>0.02</v>
      </c>
      <c r="AU11" s="104" t="n">
        <f aca="false">VLOOKUP($B11,Listen!$B:$CN,AU$2,FALSE())</f>
        <v>0</v>
      </c>
      <c r="AV11" s="104" t="n">
        <f aca="false">VLOOKUP($B11,Listen!$B:$CN,AV$2,FALSE())</f>
        <v>0</v>
      </c>
      <c r="AW11" s="104" t="n">
        <f aca="false">VLOOKUP($B11,Listen!$B:$CN,AW$2,FALSE())</f>
        <v>0</v>
      </c>
      <c r="AX11" s="104" t="n">
        <f aca="false">VLOOKUP($B11,Listen!$B:$CN,AX$2,FALSE())</f>
        <v>0</v>
      </c>
      <c r="AY11" s="104" t="n">
        <f aca="false">VLOOKUP($B11,Listen!$B:$CN,AY$2,FALSE())</f>
        <v>0</v>
      </c>
      <c r="AZ11" s="104" t="n">
        <f aca="false">VLOOKUP($B11,Listen!$B:$CN,AZ$2,FALSE())</f>
        <v>0</v>
      </c>
      <c r="BA11" s="94" t="n">
        <v>11</v>
      </c>
    </row>
    <row r="12" customFormat="false" ht="12.75" hidden="false" customHeight="false" outlineLevel="0" collapsed="false">
      <c r="B12" s="103" t="n">
        <v>36892</v>
      </c>
      <c r="C12" s="104" t="n">
        <f aca="false">VLOOKUP($B12,Listen!$B:$CN,C$2,FALSE())</f>
        <v>0</v>
      </c>
      <c r="D12" s="104" t="n">
        <f aca="false">VLOOKUP($B12,Listen!$B:$CN,D$2,FALSE())</f>
        <v>0</v>
      </c>
      <c r="E12" s="104" t="n">
        <f aca="false">VLOOKUP($B12,Listen!$B:$CN,E$2,FALSE())</f>
        <v>0</v>
      </c>
      <c r="F12" s="104" t="n">
        <f aca="false">VLOOKUP($B12,Listen!$B:$CN,F$2,FALSE())</f>
        <v>0</v>
      </c>
      <c r="G12" s="104" t="n">
        <f aca="false">VLOOKUP($B12,Listen!$B:$CN,G$2,FALSE())</f>
        <v>0</v>
      </c>
      <c r="H12" s="104" t="n">
        <f aca="false">VLOOKUP($B12,Listen!$B:$CN,H$2,FALSE())</f>
        <v>0</v>
      </c>
      <c r="I12" s="104" t="n">
        <f aca="false">VLOOKUP($B12,Listen!$B:$CN,I$2,FALSE())</f>
        <v>0</v>
      </c>
      <c r="J12" s="104" t="n">
        <f aca="false">VLOOKUP($B12,Listen!$B:$CN,J$2,FALSE())</f>
        <v>0.622</v>
      </c>
      <c r="K12" s="104" t="n">
        <f aca="false">VLOOKUP($B12,Listen!$B:$CN,K$2,FALSE())</f>
        <v>0.542</v>
      </c>
      <c r="L12" s="104" t="n">
        <f aca="false">VLOOKUP($B12,Listen!$B:$CN,L$2,FALSE())</f>
        <v>0</v>
      </c>
      <c r="M12" s="104" t="n">
        <f aca="false">VLOOKUP($B12,Listen!$B:$CN,M$2,FALSE())</f>
        <v>-1.218</v>
      </c>
      <c r="N12" s="104" t="n">
        <f aca="false">VLOOKUP($B12,Listen!$B:$CN,N$2,FALSE())</f>
        <v>0</v>
      </c>
      <c r="O12" s="104" t="n">
        <f aca="false">VLOOKUP($B12,Listen!$B:$CN,O$2,FALSE())</f>
        <v>0</v>
      </c>
      <c r="P12" s="104" t="n">
        <f aca="false">VLOOKUP($B12,Listen!$B:$CN,P$2,FALSE())</f>
        <v>-0.09</v>
      </c>
      <c r="Q12" s="104" t="n">
        <f aca="false">VLOOKUP($B12,Listen!$B:$CN,Q$2,FALSE())</f>
        <v>-0.28</v>
      </c>
      <c r="R12" s="104" t="n">
        <f aca="false">VLOOKUP($B12,Listen!$B:$CN,R$2,FALSE())</f>
        <v>-0.058</v>
      </c>
      <c r="S12" s="104" t="n">
        <f aca="false">VLOOKUP($B12,Listen!$B:$CN,S$2,FALSE())</f>
        <v>-0.13</v>
      </c>
      <c r="T12" s="104" t="n">
        <f aca="false">VLOOKUP($B12,Listen!$B:$CN,T$2,FALSE())</f>
        <v>-0.038</v>
      </c>
      <c r="U12" s="104" t="n">
        <f aca="false">VLOOKUP($B12,Listen!$B:$CN,U$2,FALSE())</f>
        <v>-0.15</v>
      </c>
      <c r="V12" s="104" t="n">
        <f aca="false">VLOOKUP($B12,Listen!$B:$CN,V$2,FALSE())</f>
        <v>-0.14</v>
      </c>
      <c r="W12" s="104" t="n">
        <f aca="false">VLOOKUP($B12,Listen!$B:$CN,W$2,FALSE())</f>
        <v>-0.04</v>
      </c>
      <c r="X12" s="104" t="n">
        <f aca="false">VLOOKUP($B12,Listen!$B:$CN,X$2,FALSE())</f>
        <v>4.142</v>
      </c>
      <c r="Y12" s="104" t="n">
        <f aca="false">VLOOKUP($B12,Listen!$B:$CN,Y$2,FALSE())</f>
        <v>6.342</v>
      </c>
      <c r="Z12" s="104" t="n">
        <f aca="false">VLOOKUP($B12,Listen!$B:$CN,Z$2,FALSE())</f>
        <v>-0.07</v>
      </c>
      <c r="AA12" s="104" t="n">
        <f aca="false">VLOOKUP($B12,Listen!$B:$CN,AA$2,FALSE())</f>
        <v>0</v>
      </c>
      <c r="AB12" s="104" t="n">
        <f aca="false">VLOOKUP($B12,Listen!$B:$CN,AB$2,FALSE())</f>
        <v>-0.16</v>
      </c>
      <c r="AC12" s="104" t="n">
        <f aca="false">VLOOKUP($B12,Listen!$B:$CN,AC$2,FALSE())</f>
        <v>0</v>
      </c>
      <c r="AD12" s="104" t="n">
        <f aca="false">VLOOKUP($B12,Listen!$B:$CN,AD$2,FALSE())</f>
        <v>-0.36</v>
      </c>
      <c r="AE12" s="104" t="n">
        <f aca="false">VLOOKUP($B12,Listen!$B:$CN,AE$2,FALSE())</f>
        <v>-0.18</v>
      </c>
      <c r="AF12" s="104" t="n">
        <f aca="false">VLOOKUP($B12,Listen!$B:$CN,AF$2,FALSE())</f>
        <v>-0.15</v>
      </c>
      <c r="AG12" s="104" t="n">
        <f aca="false">VLOOKUP($B12,Listen!$B:$CN,AG$2,FALSE())</f>
        <v>-1.178</v>
      </c>
      <c r="AH12" s="104" t="n">
        <f aca="false">VLOOKUP($B12,Listen!$B:$CN,AH$2,FALSE())</f>
        <v>4.662</v>
      </c>
      <c r="AI12" s="104" t="n">
        <f aca="false">VLOOKUP($B12,Listen!$B:$CN,AI$2,FALSE())</f>
        <v>-0.058</v>
      </c>
      <c r="AJ12" s="104" t="n">
        <f aca="false">VLOOKUP($B12,Listen!$B:$CN,AJ$2,FALSE())</f>
        <v>-0.083</v>
      </c>
      <c r="AK12" s="104" t="n">
        <f aca="false">VLOOKUP($B12,Listen!$B:$CN,AK$2,FALSE())</f>
        <v>-0.058</v>
      </c>
      <c r="AL12" s="104" t="n">
        <f aca="false">VLOOKUP($B12,Listen!$B:$CN,AL$2,FALSE())</f>
        <v>-0.058</v>
      </c>
      <c r="AM12" s="104" t="n">
        <f aca="false">VLOOKUP($B12,Listen!$B:$CN,AM$2,FALSE())</f>
        <v>-0.11</v>
      </c>
      <c r="AN12" s="104" t="n">
        <f aca="false">VLOOKUP($B12,Listen!$B:$CN,AN$2,FALSE())</f>
        <v>-0.08</v>
      </c>
      <c r="AO12" s="104" t="n">
        <f aca="false">VLOOKUP($B12,Listen!$B:$CN,AO$2,FALSE())</f>
        <v>-0.01</v>
      </c>
      <c r="AP12" s="104" t="n">
        <f aca="false">VLOOKUP($B12,Listen!$B:$CN,AP$2,FALSE())</f>
        <v>0.04</v>
      </c>
      <c r="AQ12" s="91" t="n">
        <f aca="false">VLOOKUP($B12,Listen!$B:$CN,AQ$2,FALSE())</f>
        <v>-0.16</v>
      </c>
      <c r="AR12" s="104" t="n">
        <f aca="false">VLOOKUP($B12,Listen!$B:$CN,AR$2,FALSE())</f>
        <v>-0.31</v>
      </c>
      <c r="AS12" s="104" t="n">
        <f aca="false">VLOOKUP($B12,Listen!$B:$CN,AS$2,FALSE())</f>
        <v>0</v>
      </c>
      <c r="AT12" s="104" t="n">
        <f aca="false">VLOOKUP($B12,Listen!$B:$CN,AT$2,FALSE())</f>
        <v>0.2</v>
      </c>
      <c r="AU12" s="104" t="n">
        <f aca="false">VLOOKUP($B12,Listen!$B:$CN,AU$2,FALSE())</f>
        <v>0</v>
      </c>
      <c r="AV12" s="104" t="n">
        <f aca="false">VLOOKUP($B12,Listen!$B:$CN,AV$2,FALSE())</f>
        <v>0</v>
      </c>
      <c r="AW12" s="104" t="n">
        <f aca="false">VLOOKUP($B12,Listen!$B:$CN,AW$2,FALSE())</f>
        <v>0</v>
      </c>
      <c r="AX12" s="104" t="n">
        <f aca="false">VLOOKUP($B12,Listen!$B:$CN,AX$2,FALSE())</f>
        <v>0</v>
      </c>
      <c r="AY12" s="104" t="n">
        <f aca="false">VLOOKUP($B12,Listen!$B:$CN,AY$2,FALSE())</f>
        <v>0</v>
      </c>
      <c r="AZ12" s="104" t="n">
        <f aca="false">VLOOKUP($B12,Listen!$B:$CN,AZ$2,FALSE())</f>
        <v>0</v>
      </c>
      <c r="BA12" s="94" t="n">
        <v>12</v>
      </c>
    </row>
    <row r="13" customFormat="false" ht="12.75" hidden="false" customHeight="false" outlineLevel="0" collapsed="false">
      <c r="B13" s="103" t="n">
        <v>36923</v>
      </c>
      <c r="C13" s="104" t="n">
        <f aca="false">VLOOKUP($B13,Listen!$B:$CN,C$2,FALSE())</f>
        <v>0</v>
      </c>
      <c r="D13" s="104" t="n">
        <f aca="false">VLOOKUP($B13,Listen!$B:$CN,D$2,FALSE())</f>
        <v>6.49</v>
      </c>
      <c r="E13" s="104" t="n">
        <f aca="false">VLOOKUP($B13,Listen!$B:$CN,E$2,FALSE())</f>
        <v>6.52</v>
      </c>
      <c r="F13" s="104" t="n">
        <f aca="false">VLOOKUP($B13,Listen!$B:$CN,F$2,FALSE())</f>
        <v>0</v>
      </c>
      <c r="G13" s="104" t="n">
        <f aca="false">VLOOKUP($B13,Listen!$B:$CN,G$2,FALSE())</f>
        <v>0</v>
      </c>
      <c r="H13" s="104" t="n">
        <f aca="false">VLOOKUP($B13,Listen!$B:$CN,H$2,FALSE())</f>
        <v>0</v>
      </c>
      <c r="I13" s="104" t="n">
        <f aca="false">VLOOKUP($B13,Listen!$B:$CN,I$2,FALSE())</f>
        <v>0</v>
      </c>
      <c r="J13" s="104" t="n">
        <f aca="false">VLOOKUP($B13,Listen!$B:$CN,J$2,FALSE())</f>
        <v>0.017</v>
      </c>
      <c r="K13" s="104" t="n">
        <f aca="false">VLOOKUP($B13,Listen!$B:$CN,K$2,FALSE())</f>
        <v>0.067</v>
      </c>
      <c r="L13" s="104" t="n">
        <f aca="false">VLOOKUP($B13,Listen!$B:$CN,L$2,FALSE())</f>
        <v>6.54</v>
      </c>
      <c r="M13" s="104" t="n">
        <f aca="false">VLOOKUP($B13,Listen!$B:$CN,M$2,FALSE())</f>
        <v>0.297</v>
      </c>
      <c r="N13" s="104" t="n">
        <f aca="false">VLOOKUP($B13,Listen!$B:$CN,N$2,FALSE())</f>
        <v>0</v>
      </c>
      <c r="O13" s="104" t="n">
        <f aca="false">VLOOKUP($B13,Listen!$B:$CN,O$2,FALSE())</f>
        <v>0</v>
      </c>
      <c r="P13" s="104" t="n">
        <f aca="false">VLOOKUP($B13,Listen!$B:$CN,P$2,FALSE())</f>
        <v>-0.193</v>
      </c>
      <c r="Q13" s="104" t="n">
        <f aca="false">VLOOKUP($B13,Listen!$B:$CN,Q$2,FALSE())</f>
        <v>-0.153</v>
      </c>
      <c r="R13" s="104" t="n">
        <f aca="false">VLOOKUP($B13,Listen!$B:$CN,R$2,FALSE())</f>
        <v>-0.133</v>
      </c>
      <c r="S13" s="104" t="n">
        <f aca="false">VLOOKUP($B13,Listen!$B:$CN,S$2,FALSE())</f>
        <v>-0.173</v>
      </c>
      <c r="T13" s="104" t="n">
        <f aca="false">VLOOKUP($B13,Listen!$B:$CN,T$2,FALSE())</f>
        <v>-0.113</v>
      </c>
      <c r="U13" s="104" t="n">
        <f aca="false">VLOOKUP($B13,Listen!$B:$CN,U$2,FALSE())</f>
        <v>-0.173</v>
      </c>
      <c r="V13" s="104" t="n">
        <f aca="false">VLOOKUP($B13,Listen!$B:$CN,V$2,FALSE())</f>
        <v>-0.163</v>
      </c>
      <c r="W13" s="104" t="n">
        <f aca="false">VLOOKUP($B13,Listen!$B:$CN,W$2,FALSE())</f>
        <v>-0.043</v>
      </c>
      <c r="X13" s="104" t="n">
        <f aca="false">VLOOKUP($B13,Listen!$B:$CN,X$2,FALSE())</f>
        <v>3.807</v>
      </c>
      <c r="Y13" s="104" t="n">
        <f aca="false">VLOOKUP($B13,Listen!$B:$CN,Y$2,FALSE())</f>
        <v>6.337</v>
      </c>
      <c r="Z13" s="104" t="n">
        <f aca="false">VLOOKUP($B13,Listen!$B:$CN,Z$2,FALSE())</f>
        <v>-0.073</v>
      </c>
      <c r="AA13" s="104" t="n">
        <f aca="false">VLOOKUP($B13,Listen!$B:$CN,AA$2,FALSE())</f>
        <v>6.52</v>
      </c>
      <c r="AB13" s="104" t="n">
        <f aca="false">VLOOKUP($B13,Listen!$B:$CN,AB$2,FALSE())</f>
        <v>-0.213</v>
      </c>
      <c r="AC13" s="104" t="n">
        <f aca="false">VLOOKUP($B13,Listen!$B:$CN,AC$2,FALSE())</f>
        <v>0</v>
      </c>
      <c r="AD13" s="104" t="n">
        <f aca="false">VLOOKUP($B13,Listen!$B:$CN,AD$2,FALSE())</f>
        <v>-0.493</v>
      </c>
      <c r="AE13" s="104" t="n">
        <f aca="false">VLOOKUP($B13,Listen!$B:$CN,AE$2,FALSE())</f>
        <v>-0.223</v>
      </c>
      <c r="AF13" s="104" t="n">
        <f aca="false">VLOOKUP($B13,Listen!$B:$CN,AF$2,FALSE())</f>
        <v>-0.273</v>
      </c>
      <c r="AG13" s="104" t="n">
        <f aca="false">VLOOKUP($B13,Listen!$B:$CN,AG$2,FALSE())</f>
        <v>-0.053</v>
      </c>
      <c r="AH13" s="104" t="n">
        <f aca="false">VLOOKUP($B13,Listen!$B:$CN,AH$2,FALSE())</f>
        <v>6.107</v>
      </c>
      <c r="AI13" s="104" t="n">
        <f aca="false">VLOOKUP($B13,Listen!$B:$CN,AI$2,FALSE())</f>
        <v>-0.073</v>
      </c>
      <c r="AJ13" s="104" t="n">
        <f aca="false">VLOOKUP($B13,Listen!$B:$CN,AJ$2,FALSE())</f>
        <v>-0.158</v>
      </c>
      <c r="AK13" s="104" t="n">
        <f aca="false">VLOOKUP($B13,Listen!$B:$CN,AK$2,FALSE())</f>
        <v>-0.133</v>
      </c>
      <c r="AL13" s="104" t="n">
        <f aca="false">VLOOKUP($B13,Listen!$B:$CN,AL$2,FALSE())</f>
        <v>-0.133</v>
      </c>
      <c r="AM13" s="104" t="n">
        <f aca="false">VLOOKUP($B13,Listen!$B:$CN,AM$2,FALSE())</f>
        <v>-0.193</v>
      </c>
      <c r="AN13" s="104" t="n">
        <f aca="false">VLOOKUP($B13,Listen!$B:$CN,AN$2,FALSE())</f>
        <v>-0.123</v>
      </c>
      <c r="AO13" s="104" t="n">
        <f aca="false">VLOOKUP($B13,Listen!$B:$CN,AO$2,FALSE())</f>
        <v>-0.053</v>
      </c>
      <c r="AP13" s="104" t="n">
        <f aca="false">VLOOKUP($B13,Listen!$B:$CN,AP$2,FALSE())</f>
        <v>0.047</v>
      </c>
      <c r="AQ13" s="91" t="n">
        <f aca="false">VLOOKUP($B13,Listen!$B:$CN,AQ$2,FALSE())</f>
        <v>-0.163</v>
      </c>
      <c r="AR13" s="104" t="n">
        <f aca="false">VLOOKUP($B13,Listen!$B:$CN,AR$2,FALSE())</f>
        <v>-0.283</v>
      </c>
      <c r="AS13" s="104" t="n">
        <f aca="false">VLOOKUP($B13,Listen!$B:$CN,AS$2,FALSE())</f>
        <v>0</v>
      </c>
      <c r="AT13" s="104" t="n">
        <f aca="false">VLOOKUP($B13,Listen!$B:$CN,AT$2,FALSE())</f>
        <v>0.04</v>
      </c>
      <c r="AU13" s="104" t="n">
        <f aca="false">VLOOKUP($B13,Listen!$B:$CN,AU$2,FALSE())</f>
        <v>0</v>
      </c>
      <c r="AV13" s="104" t="n">
        <f aca="false">VLOOKUP($B13,Listen!$B:$CN,AV$2,FALSE())</f>
        <v>0</v>
      </c>
      <c r="AW13" s="104" t="n">
        <f aca="false">VLOOKUP($B13,Listen!$B:$CN,AW$2,FALSE())</f>
        <v>0</v>
      </c>
      <c r="AX13" s="104" t="n">
        <f aca="false">VLOOKUP($B13,Listen!$B:$CN,AX$2,FALSE())</f>
        <v>0</v>
      </c>
      <c r="AY13" s="104" t="n">
        <f aca="false">VLOOKUP($B13,Listen!$B:$CN,AY$2,FALSE())</f>
        <v>0</v>
      </c>
      <c r="AZ13" s="104" t="n">
        <f aca="false">VLOOKUP($B13,Listen!$B:$CN,AZ$2,FALSE())</f>
        <v>0</v>
      </c>
      <c r="BA13" s="94" t="n">
        <v>13</v>
      </c>
    </row>
    <row r="14" customFormat="false" ht="12.75" hidden="false" customHeight="false" outlineLevel="0" collapsed="false">
      <c r="B14" s="103" t="n">
        <v>36951</v>
      </c>
      <c r="C14" s="104" t="n">
        <f aca="false">VLOOKUP($B14,Listen!$B:$CN,C$2,FALSE())</f>
        <v>4.998</v>
      </c>
      <c r="D14" s="104" t="n">
        <f aca="false">VLOOKUP($B14,Listen!$B:$CN,D$2,FALSE())</f>
        <v>0.311999999999999</v>
      </c>
      <c r="E14" s="104" t="n">
        <f aca="false">VLOOKUP($B14,Listen!$B:$CN,E$2,FALSE())</f>
        <v>0.271999999999999</v>
      </c>
      <c r="F14" s="104" t="n">
        <f aca="false">VLOOKUP($B14,Listen!$B:$CN,F$2,FALSE())</f>
        <v>0.632</v>
      </c>
      <c r="G14" s="104" t="n">
        <f aca="false">VLOOKUP($B14,Listen!$B:$CN,G$2,FALSE())</f>
        <v>0.542</v>
      </c>
      <c r="H14" s="104" t="n">
        <f aca="false">VLOOKUP($B14,Listen!$B:$CN,H$2,FALSE())</f>
        <v>0.392</v>
      </c>
      <c r="I14" s="104" t="n">
        <f aca="false">VLOOKUP($B14,Listen!$B:$CN,I$2,FALSE())</f>
        <v>0.292</v>
      </c>
      <c r="J14" s="104" t="n">
        <f aca="false">VLOOKUP($B14,Listen!$B:$CN,J$2,FALSE())</f>
        <v>0.172</v>
      </c>
      <c r="K14" s="104" t="n">
        <f aca="false">VLOOKUP($B14,Listen!$B:$CN,K$2,FALSE())</f>
        <v>0.152</v>
      </c>
      <c r="L14" s="104" t="n">
        <f aca="false">VLOOKUP($B14,Listen!$B:$CN,L$2,FALSE())</f>
        <v>0.356999999999999</v>
      </c>
      <c r="M14" s="104" t="n">
        <f aca="false">VLOOKUP($B14,Listen!$B:$CN,M$2,FALSE())</f>
        <v>-0.168</v>
      </c>
      <c r="N14" s="104" t="n">
        <f aca="false">VLOOKUP($B14,Listen!$B:$CN,N$2,FALSE())</f>
        <v>0.2098</v>
      </c>
      <c r="O14" s="104" t="n">
        <f aca="false">VLOOKUP($B14,Listen!$B:$CN,O$2,FALSE())</f>
        <v>0.33</v>
      </c>
      <c r="P14" s="104" t="n">
        <f aca="false">VLOOKUP($B14,Listen!$B:$CN,P$2,FALSE())</f>
        <v>-0.118</v>
      </c>
      <c r="Q14" s="104" t="n">
        <f aca="false">VLOOKUP($B14,Listen!$B:$CN,Q$2,FALSE())</f>
        <v>-0.158</v>
      </c>
      <c r="R14" s="104" t="n">
        <f aca="false">VLOOKUP($B14,Listen!$B:$CN,R$2,FALSE())</f>
        <v>-0.008</v>
      </c>
      <c r="S14" s="104" t="n">
        <f aca="false">VLOOKUP($B14,Listen!$B:$CN,S$2,FALSE())</f>
        <v>-0.098</v>
      </c>
      <c r="T14" s="104" t="n">
        <f aca="false">VLOOKUP($B14,Listen!$B:$CN,T$2,FALSE())</f>
        <v>-0.008</v>
      </c>
      <c r="U14" s="104" t="n">
        <f aca="false">VLOOKUP($B14,Listen!$B:$CN,U$2,FALSE())</f>
        <v>-0.098</v>
      </c>
      <c r="V14" s="104" t="n">
        <f aca="false">VLOOKUP($B14,Listen!$B:$CN,V$2,FALSE())</f>
        <v>-0.138</v>
      </c>
      <c r="W14" s="104" t="n">
        <f aca="false">VLOOKUP($B14,Listen!$B:$CN,W$2,FALSE())</f>
        <v>0.022</v>
      </c>
      <c r="X14" s="104" t="n">
        <f aca="false">VLOOKUP($B14,Listen!$B:$CN,X$2,FALSE())</f>
        <v>3.402</v>
      </c>
      <c r="Y14" s="104" t="n">
        <f aca="false">VLOOKUP($B14,Listen!$B:$CN,Y$2,FALSE())</f>
        <v>7.582</v>
      </c>
      <c r="Z14" s="104" t="n">
        <f aca="false">VLOOKUP($B14,Listen!$B:$CN,Z$2,FALSE())</f>
        <v>0.032</v>
      </c>
      <c r="AA14" s="104" t="n">
        <f aca="false">VLOOKUP($B14,Listen!$B:$CN,AA$2,FALSE())</f>
        <v>0.301999999999999</v>
      </c>
      <c r="AB14" s="104" t="n">
        <f aca="false">VLOOKUP($B14,Listen!$B:$CN,AB$2,FALSE())</f>
        <v>-0.078</v>
      </c>
      <c r="AC14" s="104" t="n">
        <f aca="false">VLOOKUP($B14,Listen!$B:$CN,AC$2,FALSE())</f>
        <v>0.632</v>
      </c>
      <c r="AD14" s="104" t="n">
        <f aca="false">VLOOKUP($B14,Listen!$B:$CN,AD$2,FALSE())</f>
        <v>-0.288</v>
      </c>
      <c r="AE14" s="104" t="n">
        <f aca="false">VLOOKUP($B14,Listen!$B:$CN,AE$2,FALSE())</f>
        <v>-0.088</v>
      </c>
      <c r="AF14" s="104" t="n">
        <f aca="false">VLOOKUP($B14,Listen!$B:$CN,AF$2,FALSE())</f>
        <v>-0.208</v>
      </c>
      <c r="AG14" s="104" t="n">
        <f aca="false">VLOOKUP($B14,Listen!$B:$CN,AG$2,FALSE())</f>
        <v>-0.168</v>
      </c>
      <c r="AH14" s="104" t="n">
        <f aca="false">VLOOKUP($B14,Listen!$B:$CN,AH$2,FALSE())</f>
        <v>6.252</v>
      </c>
      <c r="AI14" s="104" t="n">
        <f aca="false">VLOOKUP($B14,Listen!$B:$CN,AI$2,FALSE())</f>
        <v>0.012</v>
      </c>
      <c r="AJ14" s="104" t="n">
        <f aca="false">VLOOKUP($B14,Listen!$B:$CN,AJ$2,FALSE())</f>
        <v>-0.033</v>
      </c>
      <c r="AK14" s="104" t="n">
        <f aca="false">VLOOKUP($B14,Listen!$B:$CN,AK$2,FALSE())</f>
        <v>-0.008</v>
      </c>
      <c r="AL14" s="104" t="n">
        <f aca="false">VLOOKUP($B14,Listen!$B:$CN,AL$2,FALSE())</f>
        <v>-0.008</v>
      </c>
      <c r="AM14" s="104" t="n">
        <f aca="false">VLOOKUP($B14,Listen!$B:$CN,AM$2,FALSE())</f>
        <v>-0.078</v>
      </c>
      <c r="AN14" s="104" t="n">
        <f aca="false">VLOOKUP($B14,Listen!$B:$CN,AN$2,FALSE())</f>
        <v>-0.018</v>
      </c>
      <c r="AO14" s="104" t="n">
        <f aca="false">VLOOKUP($B14,Listen!$B:$CN,AO$2,FALSE())</f>
        <v>0.032</v>
      </c>
      <c r="AP14" s="104" t="n">
        <f aca="false">VLOOKUP($B14,Listen!$B:$CN,AP$2,FALSE())</f>
        <v>0.052</v>
      </c>
      <c r="AQ14" s="91" t="n">
        <f aca="false">VLOOKUP($B14,Listen!$B:$CN,AQ$2,FALSE())</f>
        <v>-0.088</v>
      </c>
      <c r="AR14" s="104" t="n">
        <f aca="false">VLOOKUP($B14,Listen!$B:$CN,AR$2,FALSE())</f>
        <v>-0.138</v>
      </c>
      <c r="AS14" s="104" t="n">
        <f aca="false">VLOOKUP($B14,Listen!$B:$CN,AS$2,FALSE())</f>
        <v>0.39</v>
      </c>
      <c r="AT14" s="104" t="n">
        <f aca="false">VLOOKUP($B14,Listen!$B:$CN,AT$2,FALSE())</f>
        <v>0.04</v>
      </c>
      <c r="AU14" s="104" t="n">
        <f aca="false">VLOOKUP($B14,Listen!$B:$CN,AU$2,FALSE())</f>
        <v>0</v>
      </c>
      <c r="AV14" s="104" t="n">
        <f aca="false">VLOOKUP($B14,Listen!$B:$CN,AV$2,FALSE())</f>
        <v>0</v>
      </c>
      <c r="AW14" s="104" t="n">
        <f aca="false">VLOOKUP($B14,Listen!$B:$CN,AW$2,FALSE())</f>
        <v>0</v>
      </c>
      <c r="AX14" s="104" t="n">
        <f aca="false">VLOOKUP($B14,Listen!$B:$CN,AX$2,FALSE())</f>
        <v>0</v>
      </c>
      <c r="AY14" s="104" t="n">
        <f aca="false">VLOOKUP($B14,Listen!$B:$CN,AY$2,FALSE())</f>
        <v>0</v>
      </c>
      <c r="AZ14" s="104" t="n">
        <f aca="false">VLOOKUP($B14,Listen!$B:$CN,AZ$2,FALSE())</f>
        <v>0</v>
      </c>
      <c r="BA14" s="94" t="n">
        <v>14</v>
      </c>
    </row>
    <row r="15" customFormat="false" ht="12.75" hidden="false" customHeight="false" outlineLevel="0" collapsed="false">
      <c r="B15" s="105" t="s">
        <v>74</v>
      </c>
      <c r="C15" s="106" t="n">
        <f aca="false">AVERAGE(C11:C14)</f>
        <v>1.2495</v>
      </c>
      <c r="D15" s="106" t="n">
        <f aca="false">AVERAGE(D11:D14)</f>
        <v>1.7005</v>
      </c>
      <c r="E15" s="106" t="n">
        <f aca="false">AVERAGE(E11:E14)</f>
        <v>1.698</v>
      </c>
      <c r="F15" s="106" t="n">
        <f aca="false">AVERAGE(F11:F14)</f>
        <v>0.158</v>
      </c>
      <c r="G15" s="106" t="n">
        <f aca="false">AVERAGE(G11:G14)</f>
        <v>0.1355</v>
      </c>
      <c r="H15" s="106" t="n">
        <f aca="false">AVERAGE(H11:H14)</f>
        <v>0.098</v>
      </c>
      <c r="I15" s="106" t="n">
        <f aca="false">AVERAGE(I11:I14)</f>
        <v>0.073</v>
      </c>
      <c r="J15" s="106" t="n">
        <f aca="false">AVERAGE(J11:J14)</f>
        <v>0.20625</v>
      </c>
      <c r="K15" s="106" t="n">
        <f aca="false">AVERAGE(K11:K14)</f>
        <v>0.18875</v>
      </c>
      <c r="L15" s="106" t="n">
        <f aca="false">AVERAGE(L11:L14)</f>
        <v>1.72425</v>
      </c>
      <c r="M15" s="106" t="n">
        <f aca="false">AVERAGE(M11:M14)</f>
        <v>-0.27375</v>
      </c>
      <c r="N15" s="106" t="n">
        <f aca="false">AVERAGE(N11:N14)</f>
        <v>0.05245</v>
      </c>
      <c r="O15" s="106" t="n">
        <f aca="false">AVERAGE(O11:O14)</f>
        <v>0.0825</v>
      </c>
      <c r="P15" s="106" t="n">
        <f aca="false">AVERAGE(P11:P14)</f>
        <v>-0.12925</v>
      </c>
      <c r="Q15" s="106" t="n">
        <f aca="false">AVERAGE(Q11:Q14)</f>
        <v>-0.17925</v>
      </c>
      <c r="R15" s="106" t="n">
        <f aca="false">AVERAGE(R11:R14)</f>
        <v>-0.08875</v>
      </c>
      <c r="S15" s="106" t="n">
        <f aca="false">AVERAGE(S11:S14)</f>
        <v>-0.12425</v>
      </c>
      <c r="T15" s="106" t="n">
        <f aca="false">AVERAGE(T11:T14)</f>
        <v>-0.07375</v>
      </c>
      <c r="U15" s="106" t="n">
        <f aca="false">AVERAGE(U11:U14)</f>
        <v>-0.13175</v>
      </c>
      <c r="V15" s="106" t="n">
        <f aca="false">AVERAGE(V11:V14)</f>
        <v>-0.13675</v>
      </c>
      <c r="W15" s="106" t="n">
        <f aca="false">AVERAGE(W11:W14)</f>
        <v>-0.01375</v>
      </c>
      <c r="X15" s="106" t="n">
        <f aca="false">AVERAGE(X11:X14)</f>
        <v>4.84375</v>
      </c>
      <c r="Y15" s="106" t="n">
        <f aca="false">AVERAGE(Y11:Y14)</f>
        <v>7.08125</v>
      </c>
      <c r="Z15" s="106" t="n">
        <f aca="false">AVERAGE(Z11:Z14)</f>
        <v>-0.025875</v>
      </c>
      <c r="AA15" s="106" t="n">
        <f aca="false">AVERAGE(AA11:AA14)</f>
        <v>1.7055</v>
      </c>
      <c r="AB15" s="106" t="n">
        <f aca="false">AVERAGE(AB11:AB14)</f>
        <v>-0.13925</v>
      </c>
      <c r="AC15" s="106" t="n">
        <f aca="false">AVERAGE(AC11:AC14)</f>
        <v>0.158</v>
      </c>
      <c r="AD15" s="106" t="n">
        <f aca="false">AVERAGE(AD11:AD14)</f>
        <v>-0.33175</v>
      </c>
      <c r="AE15" s="106" t="n">
        <f aca="false">AVERAGE(AE11:AE14)</f>
        <v>-0.15425</v>
      </c>
      <c r="AF15" s="106" t="n">
        <f aca="false">AVERAGE(AF11:AF14)</f>
        <v>-0.19675</v>
      </c>
      <c r="AG15" s="106" t="n">
        <f aca="false">AVERAGE(AG11:AG14)</f>
        <v>-0.35375</v>
      </c>
      <c r="AH15" s="106" t="n">
        <f aca="false">AVERAGE(AH11:AH14)</f>
        <v>6.28875</v>
      </c>
      <c r="AI15" s="106" t="n">
        <f aca="false">AVERAGE(AI11:AI14)</f>
        <v>-0.06375</v>
      </c>
      <c r="AJ15" s="106" t="n">
        <f aca="false">AVERAGE(AJ11:AJ14)</f>
        <v>-0.11375</v>
      </c>
      <c r="AK15" s="106" t="n">
        <f aca="false">AVERAGE(AK11:AK14)</f>
        <v>-0.08875</v>
      </c>
      <c r="AL15" s="106" t="n">
        <f aca="false">AVERAGE(AL11:AL14)</f>
        <v>-0.08875</v>
      </c>
      <c r="AM15" s="106" t="n">
        <f aca="false">AVERAGE(AM11:AM14)</f>
        <v>-0.11675</v>
      </c>
      <c r="AN15" s="106" t="n">
        <f aca="false">AVERAGE(AN11:AN14)</f>
        <v>-0.06175</v>
      </c>
      <c r="AO15" s="106" t="n">
        <f aca="false">AVERAGE(AO11:AO14)</f>
        <v>-0.01125</v>
      </c>
      <c r="AP15" s="106" t="n">
        <f aca="false">AVERAGE(AP11:AP14)</f>
        <v>0.04575</v>
      </c>
      <c r="AQ15" s="106" t="n">
        <f aca="false">AVERAGE(AQ11:AQ14)</f>
        <v>-0.12675</v>
      </c>
      <c r="AR15" s="106" t="n">
        <f aca="false">AVERAGE(AR11:AR14)</f>
        <v>-0.21925</v>
      </c>
      <c r="AS15" s="106" t="n">
        <f aca="false">AVERAGE(AS11:AS14)</f>
        <v>0.0975</v>
      </c>
      <c r="AT15" s="106" t="n">
        <f aca="false">AVERAGE(AT11:AT14)</f>
        <v>0.075</v>
      </c>
      <c r="AU15" s="106" t="n">
        <f aca="false">AVERAGE(AU11:AU14)</f>
        <v>0</v>
      </c>
      <c r="AV15" s="106" t="n">
        <f aca="false">AVERAGE(AV11:AV14)</f>
        <v>0</v>
      </c>
      <c r="AW15" s="106" t="n">
        <f aca="false">AVERAGE(AW11:AW14)</f>
        <v>0</v>
      </c>
      <c r="AX15" s="106" t="n">
        <f aca="false">AVERAGE(AX11:AX14)</f>
        <v>0</v>
      </c>
      <c r="AY15" s="106" t="n">
        <f aca="false">AVERAGE(AY11:AY14)</f>
        <v>0</v>
      </c>
      <c r="AZ15" s="106" t="n">
        <f aca="false">AVERAGE(AZ11:AZ14)</f>
        <v>0</v>
      </c>
      <c r="BA15" s="94" t="n">
        <v>15</v>
      </c>
    </row>
    <row r="16" customFormat="false" ht="12.75" hidden="false" customHeight="false" outlineLevel="0" collapsed="false">
      <c r="B16" s="103" t="n">
        <v>36982</v>
      </c>
      <c r="C16" s="104" t="n">
        <f aca="false">VLOOKUP($B16,Listen!$B:$CN,C$2,FALSE())</f>
        <v>5.27</v>
      </c>
      <c r="D16" s="104" t="n">
        <f aca="false">VLOOKUP($B16,Listen!$B:$CN,D$2,FALSE())</f>
        <v>0.27</v>
      </c>
      <c r="E16" s="104" t="n">
        <f aca="false">VLOOKUP($B16,Listen!$B:$CN,E$2,FALSE())</f>
        <v>0.175</v>
      </c>
      <c r="F16" s="104" t="n">
        <f aca="false">VLOOKUP($B16,Listen!$B:$CN,F$2,FALSE())</f>
        <v>0.45</v>
      </c>
      <c r="G16" s="104" t="n">
        <f aca="false">VLOOKUP($B16,Listen!$B:$CN,G$2,FALSE())</f>
        <v>0.43</v>
      </c>
      <c r="H16" s="104" t="n">
        <f aca="false">VLOOKUP($B16,Listen!$B:$CN,H$2,FALSE())</f>
        <v>0.315</v>
      </c>
      <c r="I16" s="104" t="n">
        <f aca="false">VLOOKUP($B16,Listen!$B:$CN,I$2,FALSE())</f>
        <v>0.245</v>
      </c>
      <c r="J16" s="104" t="n">
        <f aca="false">VLOOKUP($B16,Listen!$B:$CN,J$2,FALSE())</f>
        <v>0.055</v>
      </c>
      <c r="K16" s="104" t="n">
        <f aca="false">VLOOKUP($B16,Listen!$B:$CN,K$2,FALSE())</f>
        <v>0.055</v>
      </c>
      <c r="L16" s="104" t="n">
        <f aca="false">VLOOKUP($B16,Listen!$B:$CN,L$2,FALSE())</f>
        <v>0.315</v>
      </c>
      <c r="M16" s="104" t="n">
        <f aca="false">VLOOKUP($B16,Listen!$B:$CN,M$2,FALSE())</f>
        <v>-0.64</v>
      </c>
      <c r="N16" s="104" t="n">
        <f aca="false">VLOOKUP($B16,Listen!$B:$CN,N$2,FALSE())</f>
        <v>-0.28124133640601</v>
      </c>
      <c r="O16" s="104" t="n">
        <f aca="false">VLOOKUP($B16,Listen!$B:$CN,O$2,FALSE())</f>
        <v>0.34</v>
      </c>
      <c r="P16" s="104" t="n">
        <f aca="false">VLOOKUP($B16,Listen!$B:$CN,P$2,FALSE())</f>
        <v>-0.0525</v>
      </c>
      <c r="Q16" s="104" t="n">
        <f aca="false">VLOOKUP($B16,Listen!$B:$CN,Q$2,FALSE())</f>
        <v>-0.09</v>
      </c>
      <c r="R16" s="104" t="n">
        <f aca="false">VLOOKUP($B16,Listen!$B:$CN,R$2,FALSE())</f>
        <v>-0.09</v>
      </c>
      <c r="S16" s="104" t="n">
        <f aca="false">VLOOKUP($B16,Listen!$B:$CN,S$2,FALSE())</f>
        <v>-0.0525</v>
      </c>
      <c r="T16" s="104" t="n">
        <f aca="false">VLOOKUP($B16,Listen!$B:$CN,T$2,FALSE())</f>
        <v>-0.07</v>
      </c>
      <c r="U16" s="104" t="n">
        <f aca="false">VLOOKUP($B16,Listen!$B:$CN,U$2,FALSE())</f>
        <v>-0.0725</v>
      </c>
      <c r="V16" s="104" t="n">
        <f aca="false">VLOOKUP($B16,Listen!$B:$CN,V$2,FALSE())</f>
        <v>-0.09</v>
      </c>
      <c r="W16" s="104" t="n">
        <f aca="false">VLOOKUP($B16,Listen!$B:$CN,W$2,FALSE())</f>
        <v>-0.015</v>
      </c>
      <c r="X16" s="104" t="n">
        <f aca="false">VLOOKUP($B16,Listen!$B:$CN,X$2,FALSE())</f>
        <v>2.25</v>
      </c>
      <c r="Y16" s="104" t="n">
        <f aca="false">VLOOKUP($B16,Listen!$B:$CN,Y$2,FALSE())</f>
        <v>4.95</v>
      </c>
      <c r="Z16" s="104" t="n">
        <f aca="false">VLOOKUP($B16,Listen!$B:$CN,Z$2,FALSE())</f>
        <v>0</v>
      </c>
      <c r="AA16" s="104" t="n">
        <f aca="false">VLOOKUP($B16,Listen!$B:$CN,AA$2,FALSE())</f>
        <v>0.28</v>
      </c>
      <c r="AB16" s="104" t="n">
        <f aca="false">VLOOKUP($B16,Listen!$B:$CN,AB$2,FALSE())</f>
        <v>-0.08</v>
      </c>
      <c r="AC16" s="104" t="n">
        <f aca="false">VLOOKUP($B16,Listen!$B:$CN,AC$2,FALSE())</f>
        <v>0.45</v>
      </c>
      <c r="AD16" s="104" t="n">
        <f aca="false">VLOOKUP($B16,Listen!$B:$CN,AD$2,FALSE())</f>
        <v>-0.1725</v>
      </c>
      <c r="AE16" s="104" t="n">
        <f aca="false">VLOOKUP($B16,Listen!$B:$CN,AE$2,FALSE())</f>
        <v>-0.105</v>
      </c>
      <c r="AF16" s="104" t="n">
        <f aca="false">VLOOKUP($B16,Listen!$B:$CN,AF$2,FALSE())</f>
        <v>-0.1625</v>
      </c>
      <c r="AG16" s="104" t="n">
        <f aca="false">VLOOKUP($B16,Listen!$B:$CN,AG$2,FALSE())</f>
        <v>-0.5</v>
      </c>
      <c r="AH16" s="104" t="n">
        <f aca="false">VLOOKUP($B16,Listen!$B:$CN,AH$2,FALSE())</f>
        <v>2.95</v>
      </c>
      <c r="AI16" s="104" t="n">
        <f aca="false">VLOOKUP($B16,Listen!$B:$CN,AI$2,FALSE())</f>
        <v>-0.07</v>
      </c>
      <c r="AJ16" s="104" t="n">
        <f aca="false">VLOOKUP($B16,Listen!$B:$CN,AJ$2,FALSE())</f>
        <v>-0.115</v>
      </c>
      <c r="AK16" s="104" t="n">
        <f aca="false">VLOOKUP($B16,Listen!$B:$CN,AK$2,FALSE())</f>
        <v>-0.09</v>
      </c>
      <c r="AL16" s="104" t="n">
        <f aca="false">VLOOKUP($B16,Listen!$B:$CN,AL$2,FALSE())</f>
        <v>-0.09</v>
      </c>
      <c r="AM16" s="104" t="n">
        <f aca="false">VLOOKUP($B16,Listen!$B:$CN,AM$2,FALSE())</f>
        <v>-0.07</v>
      </c>
      <c r="AN16" s="104" t="n">
        <f aca="false">VLOOKUP($B16,Listen!$B:$CN,AN$2,FALSE())</f>
        <v>-0.03</v>
      </c>
      <c r="AO16" s="104" t="n">
        <f aca="false">VLOOKUP($B16,Listen!$B:$CN,AO$2,FALSE())</f>
        <v>0.02</v>
      </c>
      <c r="AP16" s="104" t="n">
        <f aca="false">VLOOKUP($B16,Listen!$B:$CN,AP$2,FALSE())</f>
        <v>0.0525</v>
      </c>
      <c r="AQ16" s="91" t="n">
        <f aca="false">VLOOKUP($B16,Listen!$B:$CN,AQ$2,FALSE())</f>
        <v>-0.075</v>
      </c>
      <c r="AR16" s="104" t="n">
        <f aca="false">VLOOKUP($B16,Listen!$B:$CN,AR$2,FALSE())</f>
        <v>-0.11</v>
      </c>
      <c r="AS16" s="104" t="n">
        <f aca="false">VLOOKUP($B16,Listen!$B:$CN,AS$2,FALSE())</f>
        <v>0.34</v>
      </c>
      <c r="AT16" s="104" t="n">
        <f aca="false">VLOOKUP($B16,Listen!$B:$CN,AT$2,FALSE())</f>
        <v>0.06</v>
      </c>
      <c r="AU16" s="104" t="n">
        <f aca="false">VLOOKUP($B16,Listen!$B:$CN,AU$2,FALSE())</f>
        <v>0</v>
      </c>
      <c r="AV16" s="104" t="n">
        <f aca="false">VLOOKUP($B16,Listen!$B:$CN,AV$2,FALSE())</f>
        <v>0</v>
      </c>
      <c r="AW16" s="104" t="n">
        <f aca="false">VLOOKUP($B16,Listen!$B:$CN,AW$2,FALSE())</f>
        <v>0</v>
      </c>
      <c r="AX16" s="104" t="n">
        <f aca="false">VLOOKUP($B16,Listen!$B:$CN,AX$2,FALSE())</f>
        <v>0</v>
      </c>
      <c r="AY16" s="104" t="n">
        <f aca="false">VLOOKUP($B16,Listen!$B:$CN,AY$2,FALSE())</f>
        <v>0</v>
      </c>
      <c r="AZ16" s="104" t="n">
        <f aca="false">VLOOKUP($B16,Listen!$B:$CN,AZ$2,FALSE())</f>
        <v>0</v>
      </c>
      <c r="BA16" s="94" t="n">
        <v>16</v>
      </c>
    </row>
    <row r="17" customFormat="false" ht="12.75" hidden="false" customHeight="false" outlineLevel="0" collapsed="false">
      <c r="B17" s="103" t="n">
        <v>37012</v>
      </c>
      <c r="C17" s="104" t="n">
        <f aca="false">VLOOKUP($B17,Listen!$B:$CN,C$2,FALSE())</f>
        <v>5.315</v>
      </c>
      <c r="D17" s="104" t="n">
        <f aca="false">VLOOKUP($B17,Listen!$B:$CN,D$2,FALSE())</f>
        <v>0.265</v>
      </c>
      <c r="E17" s="104" t="n">
        <f aca="false">VLOOKUP($B17,Listen!$B:$CN,E$2,FALSE())</f>
        <v>0.165</v>
      </c>
      <c r="F17" s="104" t="n">
        <f aca="false">VLOOKUP($B17,Listen!$B:$CN,F$2,FALSE())</f>
        <v>0.43</v>
      </c>
      <c r="G17" s="104" t="n">
        <f aca="false">VLOOKUP($B17,Listen!$B:$CN,G$2,FALSE())</f>
        <v>0.4125</v>
      </c>
      <c r="H17" s="104" t="n">
        <f aca="false">VLOOKUP($B17,Listen!$B:$CN,H$2,FALSE())</f>
        <v>0.285</v>
      </c>
      <c r="I17" s="104" t="n">
        <f aca="false">VLOOKUP($B17,Listen!$B:$CN,I$2,FALSE())</f>
        <v>0.24</v>
      </c>
      <c r="J17" s="104" t="n">
        <f aca="false">VLOOKUP($B17,Listen!$B:$CN,J$2,FALSE())</f>
        <v>0.04</v>
      </c>
      <c r="K17" s="104" t="n">
        <f aca="false">VLOOKUP($B17,Listen!$B:$CN,K$2,FALSE())</f>
        <v>0.04</v>
      </c>
      <c r="L17" s="104" t="n">
        <f aca="false">VLOOKUP($B17,Listen!$B:$CN,L$2,FALSE())</f>
        <v>0.31</v>
      </c>
      <c r="M17" s="104" t="n">
        <f aca="false">VLOOKUP($B17,Listen!$B:$CN,M$2,FALSE())</f>
        <v>-0.5725</v>
      </c>
      <c r="N17" s="104" t="n">
        <f aca="false">VLOOKUP($B17,Listen!$B:$CN,N$2,FALSE())</f>
        <v>-0.24</v>
      </c>
      <c r="O17" s="104" t="n">
        <f aca="false">VLOOKUP($B17,Listen!$B:$CN,O$2,FALSE())</f>
        <v>0.315</v>
      </c>
      <c r="P17" s="104" t="n">
        <f aca="false">VLOOKUP($B17,Listen!$B:$CN,P$2,FALSE())</f>
        <v>-0.0525</v>
      </c>
      <c r="Q17" s="104" t="n">
        <f aca="false">VLOOKUP($B17,Listen!$B:$CN,Q$2,FALSE())</f>
        <v>-0.09</v>
      </c>
      <c r="R17" s="104" t="n">
        <f aca="false">VLOOKUP($B17,Listen!$B:$CN,R$2,FALSE())</f>
        <v>-0.085</v>
      </c>
      <c r="S17" s="104" t="n">
        <f aca="false">VLOOKUP($B17,Listen!$B:$CN,S$2,FALSE())</f>
        <v>-0.06</v>
      </c>
      <c r="T17" s="104" t="n">
        <f aca="false">VLOOKUP($B17,Listen!$B:$CN,T$2,FALSE())</f>
        <v>-0.065</v>
      </c>
      <c r="U17" s="104" t="n">
        <f aca="false">VLOOKUP($B17,Listen!$B:$CN,U$2,FALSE())</f>
        <v>-0.0725</v>
      </c>
      <c r="V17" s="104" t="n">
        <f aca="false">VLOOKUP($B17,Listen!$B:$CN,V$2,FALSE())</f>
        <v>-0.09</v>
      </c>
      <c r="W17" s="104" t="n">
        <f aca="false">VLOOKUP($B17,Listen!$B:$CN,W$2,FALSE())</f>
        <v>-0.015</v>
      </c>
      <c r="X17" s="104" t="n">
        <f aca="false">VLOOKUP($B17,Listen!$B:$CN,X$2,FALSE())</f>
        <v>3</v>
      </c>
      <c r="Y17" s="104" t="n">
        <f aca="false">VLOOKUP($B17,Listen!$B:$CN,Y$2,FALSE())</f>
        <v>4.8</v>
      </c>
      <c r="Z17" s="104" t="n">
        <f aca="false">VLOOKUP($B17,Listen!$B:$CN,Z$2,FALSE())</f>
        <v>0.0025</v>
      </c>
      <c r="AA17" s="104" t="n">
        <f aca="false">VLOOKUP($B17,Listen!$B:$CN,AA$2,FALSE())</f>
        <v>0.275</v>
      </c>
      <c r="AB17" s="104" t="n">
        <f aca="false">VLOOKUP($B17,Listen!$B:$CN,AB$2,FALSE())</f>
        <v>-0.0725</v>
      </c>
      <c r="AC17" s="104" t="n">
        <f aca="false">VLOOKUP($B17,Listen!$B:$CN,AC$2,FALSE())</f>
        <v>0.43</v>
      </c>
      <c r="AD17" s="104" t="n">
        <f aca="false">VLOOKUP($B17,Listen!$B:$CN,AD$2,FALSE())</f>
        <v>-0.15</v>
      </c>
      <c r="AE17" s="104" t="n">
        <f aca="false">VLOOKUP($B17,Listen!$B:$CN,AE$2,FALSE())</f>
        <v>-0.1</v>
      </c>
      <c r="AF17" s="104" t="n">
        <f aca="false">VLOOKUP($B17,Listen!$B:$CN,AF$2,FALSE())</f>
        <v>-0.14</v>
      </c>
      <c r="AG17" s="104" t="n">
        <f aca="false">VLOOKUP($B17,Listen!$B:$CN,AG$2,FALSE())</f>
        <v>-0.44</v>
      </c>
      <c r="AH17" s="104" t="n">
        <f aca="false">VLOOKUP($B17,Listen!$B:$CN,AH$2,FALSE())</f>
        <v>4.45</v>
      </c>
      <c r="AI17" s="104" t="n">
        <f aca="false">VLOOKUP($B17,Listen!$B:$CN,AI$2,FALSE())</f>
        <v>-0.065</v>
      </c>
      <c r="AJ17" s="104" t="n">
        <f aca="false">VLOOKUP($B17,Listen!$B:$CN,AJ$2,FALSE())</f>
        <v>-0.11</v>
      </c>
      <c r="AK17" s="104" t="n">
        <f aca="false">VLOOKUP($B17,Listen!$B:$CN,AK$2,FALSE())</f>
        <v>-0.085</v>
      </c>
      <c r="AL17" s="104" t="n">
        <f aca="false">VLOOKUP($B17,Listen!$B:$CN,AL$2,FALSE())</f>
        <v>-0.085</v>
      </c>
      <c r="AM17" s="104" t="n">
        <f aca="false">VLOOKUP($B17,Listen!$B:$CN,AM$2,FALSE())</f>
        <v>-0.0675</v>
      </c>
      <c r="AN17" s="104" t="n">
        <f aca="false">VLOOKUP($B17,Listen!$B:$CN,AN$2,FALSE())</f>
        <v>-0.0275</v>
      </c>
      <c r="AO17" s="104" t="n">
        <f aca="false">VLOOKUP($B17,Listen!$B:$CN,AO$2,FALSE())</f>
        <v>0.0225</v>
      </c>
      <c r="AP17" s="104" t="n">
        <f aca="false">VLOOKUP($B17,Listen!$B:$CN,AP$2,FALSE())</f>
        <v>0.0525</v>
      </c>
      <c r="AQ17" s="91" t="n">
        <f aca="false">VLOOKUP($B17,Listen!$B:$CN,AQ$2,FALSE())</f>
        <v>-0.07</v>
      </c>
      <c r="AR17" s="104" t="n">
        <f aca="false">VLOOKUP($B17,Listen!$B:$CN,AR$2,FALSE())</f>
        <v>-0.095</v>
      </c>
      <c r="AS17" s="104" t="n">
        <f aca="false">VLOOKUP($B17,Listen!$B:$CN,AS$2,FALSE())</f>
        <v>0.315</v>
      </c>
      <c r="AT17" s="104" t="n">
        <f aca="false">VLOOKUP($B17,Listen!$B:$CN,AT$2,FALSE())</f>
        <v>0.06</v>
      </c>
      <c r="AU17" s="104" t="n">
        <f aca="false">VLOOKUP($B17,Listen!$B:$CN,AU$2,FALSE())</f>
        <v>0</v>
      </c>
      <c r="AV17" s="104" t="n">
        <f aca="false">VLOOKUP($B17,Listen!$B:$CN,AV$2,FALSE())</f>
        <v>0</v>
      </c>
      <c r="AW17" s="104" t="n">
        <f aca="false">VLOOKUP($B17,Listen!$B:$CN,AW$2,FALSE())</f>
        <v>0</v>
      </c>
      <c r="AX17" s="104" t="n">
        <f aca="false">VLOOKUP($B17,Listen!$B:$CN,AX$2,FALSE())</f>
        <v>0</v>
      </c>
      <c r="AY17" s="104" t="n">
        <f aca="false">VLOOKUP($B17,Listen!$B:$CN,AY$2,FALSE())</f>
        <v>0</v>
      </c>
      <c r="AZ17" s="104" t="n">
        <f aca="false">VLOOKUP($B17,Listen!$B:$CN,AZ$2,FALSE())</f>
        <v>0</v>
      </c>
      <c r="BA17" s="94" t="n">
        <v>17</v>
      </c>
    </row>
    <row r="18" customFormat="false" ht="12.75" hidden="false" customHeight="false" outlineLevel="0" collapsed="false">
      <c r="B18" s="103" t="n">
        <v>37043</v>
      </c>
      <c r="C18" s="104" t="n">
        <f aca="false">VLOOKUP($B18,Listen!$B:$CN,C$2,FALSE())</f>
        <v>5.36</v>
      </c>
      <c r="D18" s="104" t="n">
        <f aca="false">VLOOKUP($B18,Listen!$B:$CN,D$2,FALSE())</f>
        <v>0.265</v>
      </c>
      <c r="E18" s="104" t="n">
        <f aca="false">VLOOKUP($B18,Listen!$B:$CN,E$2,FALSE())</f>
        <v>0.165</v>
      </c>
      <c r="F18" s="104" t="n">
        <f aca="false">VLOOKUP($B18,Listen!$B:$CN,F$2,FALSE())</f>
        <v>0.45</v>
      </c>
      <c r="G18" s="104" t="n">
        <f aca="false">VLOOKUP($B18,Listen!$B:$CN,G$2,FALSE())</f>
        <v>0.42</v>
      </c>
      <c r="H18" s="104" t="n">
        <f aca="false">VLOOKUP($B18,Listen!$B:$CN,H$2,FALSE())</f>
        <v>0.29</v>
      </c>
      <c r="I18" s="104" t="n">
        <f aca="false">VLOOKUP($B18,Listen!$B:$CN,I$2,FALSE())</f>
        <v>0.24</v>
      </c>
      <c r="J18" s="104" t="n">
        <f aca="false">VLOOKUP($B18,Listen!$B:$CN,J$2,FALSE())</f>
        <v>0.04</v>
      </c>
      <c r="K18" s="104" t="n">
        <f aca="false">VLOOKUP($B18,Listen!$B:$CN,K$2,FALSE())</f>
        <v>0.04</v>
      </c>
      <c r="L18" s="104" t="n">
        <f aca="false">VLOOKUP($B18,Listen!$B:$CN,L$2,FALSE())</f>
        <v>0.31</v>
      </c>
      <c r="M18" s="104" t="n">
        <f aca="false">VLOOKUP($B18,Listen!$B:$CN,M$2,FALSE())</f>
        <v>-0.6625</v>
      </c>
      <c r="N18" s="104" t="n">
        <f aca="false">VLOOKUP($B18,Listen!$B:$CN,N$2,FALSE())</f>
        <v>-0.255</v>
      </c>
      <c r="O18" s="104" t="n">
        <f aca="false">VLOOKUP($B18,Listen!$B:$CN,O$2,FALSE())</f>
        <v>0.3</v>
      </c>
      <c r="P18" s="104" t="n">
        <f aca="false">VLOOKUP($B18,Listen!$B:$CN,P$2,FALSE())</f>
        <v>-0.05</v>
      </c>
      <c r="Q18" s="104" t="n">
        <f aca="false">VLOOKUP($B18,Listen!$B:$CN,Q$2,FALSE())</f>
        <v>-0.0875</v>
      </c>
      <c r="R18" s="104" t="n">
        <f aca="false">VLOOKUP($B18,Listen!$B:$CN,R$2,FALSE())</f>
        <v>-0.08</v>
      </c>
      <c r="S18" s="104" t="n">
        <f aca="false">VLOOKUP($B18,Listen!$B:$CN,S$2,FALSE())</f>
        <v>-0.055</v>
      </c>
      <c r="T18" s="104" t="n">
        <f aca="false">VLOOKUP($B18,Listen!$B:$CN,T$2,FALSE())</f>
        <v>-0.06</v>
      </c>
      <c r="U18" s="104" t="n">
        <f aca="false">VLOOKUP($B18,Listen!$B:$CN,U$2,FALSE())</f>
        <v>-0.0725</v>
      </c>
      <c r="V18" s="104" t="n">
        <f aca="false">VLOOKUP($B18,Listen!$B:$CN,V$2,FALSE())</f>
        <v>-0.09</v>
      </c>
      <c r="W18" s="104" t="n">
        <f aca="false">VLOOKUP($B18,Listen!$B:$CN,W$2,FALSE())</f>
        <v>-0.015</v>
      </c>
      <c r="X18" s="104" t="n">
        <f aca="false">VLOOKUP($B18,Listen!$B:$CN,X$2,FALSE())</f>
        <v>3</v>
      </c>
      <c r="Y18" s="104" t="n">
        <f aca="false">VLOOKUP($B18,Listen!$B:$CN,Y$2,FALSE())</f>
        <v>4.8</v>
      </c>
      <c r="Z18" s="104" t="n">
        <f aca="false">VLOOKUP($B18,Listen!$B:$CN,Z$2,FALSE())</f>
        <v>0.0025</v>
      </c>
      <c r="AA18" s="104" t="n">
        <f aca="false">VLOOKUP($B18,Listen!$B:$CN,AA$2,FALSE())</f>
        <v>0.275</v>
      </c>
      <c r="AB18" s="104" t="n">
        <f aca="false">VLOOKUP($B18,Listen!$B:$CN,AB$2,FALSE())</f>
        <v>-0.0725</v>
      </c>
      <c r="AC18" s="104" t="n">
        <f aca="false">VLOOKUP($B18,Listen!$B:$CN,AC$2,FALSE())</f>
        <v>0.45</v>
      </c>
      <c r="AD18" s="104" t="n">
        <f aca="false">VLOOKUP($B18,Listen!$B:$CN,AD$2,FALSE())</f>
        <v>-0.15</v>
      </c>
      <c r="AE18" s="104" t="n">
        <f aca="false">VLOOKUP($B18,Listen!$B:$CN,AE$2,FALSE())</f>
        <v>-0.1</v>
      </c>
      <c r="AF18" s="104" t="n">
        <f aca="false">VLOOKUP($B18,Listen!$B:$CN,AF$2,FALSE())</f>
        <v>-0.14</v>
      </c>
      <c r="AG18" s="104" t="n">
        <f aca="false">VLOOKUP($B18,Listen!$B:$CN,AG$2,FALSE())</f>
        <v>-0.36</v>
      </c>
      <c r="AH18" s="104" t="n">
        <f aca="false">VLOOKUP($B18,Listen!$B:$CN,AH$2,FALSE())</f>
        <v>4.45</v>
      </c>
      <c r="AI18" s="104" t="n">
        <f aca="false">VLOOKUP($B18,Listen!$B:$CN,AI$2,FALSE())</f>
        <v>-0.06</v>
      </c>
      <c r="AJ18" s="104" t="n">
        <f aca="false">VLOOKUP($B18,Listen!$B:$CN,AJ$2,FALSE())</f>
        <v>-0.105</v>
      </c>
      <c r="AK18" s="104" t="n">
        <f aca="false">VLOOKUP($B18,Listen!$B:$CN,AK$2,FALSE())</f>
        <v>-0.08</v>
      </c>
      <c r="AL18" s="104" t="n">
        <f aca="false">VLOOKUP($B18,Listen!$B:$CN,AL$2,FALSE())</f>
        <v>-0.08</v>
      </c>
      <c r="AM18" s="104" t="n">
        <f aca="false">VLOOKUP($B18,Listen!$B:$CN,AM$2,FALSE())</f>
        <v>-0.0675</v>
      </c>
      <c r="AN18" s="104" t="n">
        <f aca="false">VLOOKUP($B18,Listen!$B:$CN,AN$2,FALSE())</f>
        <v>-0.0275</v>
      </c>
      <c r="AO18" s="104" t="n">
        <f aca="false">VLOOKUP($B18,Listen!$B:$CN,AO$2,FALSE())</f>
        <v>0.0225</v>
      </c>
      <c r="AP18" s="104" t="n">
        <f aca="false">VLOOKUP($B18,Listen!$B:$CN,AP$2,FALSE())</f>
        <v>0.0525</v>
      </c>
      <c r="AQ18" s="91" t="n">
        <f aca="false">VLOOKUP($B18,Listen!$B:$CN,AQ$2,FALSE())</f>
        <v>-0.07</v>
      </c>
      <c r="AR18" s="104" t="n">
        <f aca="false">VLOOKUP($B18,Listen!$B:$CN,AR$2,FALSE())</f>
        <v>-0.095</v>
      </c>
      <c r="AS18" s="104" t="n">
        <f aca="false">VLOOKUP($B18,Listen!$B:$CN,AS$2,FALSE())</f>
        <v>0.3</v>
      </c>
      <c r="AT18" s="104" t="n">
        <f aca="false">VLOOKUP($B18,Listen!$B:$CN,AT$2,FALSE())</f>
        <v>0.06</v>
      </c>
      <c r="AU18" s="104" t="n">
        <f aca="false">VLOOKUP($B18,Listen!$B:$CN,AU$2,FALSE())</f>
        <v>0</v>
      </c>
      <c r="AV18" s="104" t="n">
        <f aca="false">VLOOKUP($B18,Listen!$B:$CN,AV$2,FALSE())</f>
        <v>0</v>
      </c>
      <c r="AW18" s="104" t="n">
        <f aca="false">VLOOKUP($B18,Listen!$B:$CN,AW$2,FALSE())</f>
        <v>0</v>
      </c>
      <c r="AX18" s="104" t="n">
        <f aca="false">VLOOKUP($B18,Listen!$B:$CN,AX$2,FALSE())</f>
        <v>0</v>
      </c>
      <c r="AY18" s="104" t="n">
        <f aca="false">VLOOKUP($B18,Listen!$B:$CN,AY$2,FALSE())</f>
        <v>0</v>
      </c>
      <c r="AZ18" s="104" t="n">
        <f aca="false">VLOOKUP($B18,Listen!$B:$CN,AZ$2,FALSE())</f>
        <v>0</v>
      </c>
      <c r="BA18" s="94" t="n">
        <v>18</v>
      </c>
    </row>
    <row r="19" customFormat="false" ht="12.75" hidden="false" customHeight="false" outlineLevel="0" collapsed="false">
      <c r="B19" s="103" t="n">
        <v>37073</v>
      </c>
      <c r="C19" s="104" t="n">
        <f aca="false">VLOOKUP($B19,Listen!$B:$CN,C$2,FALSE())</f>
        <v>5.395</v>
      </c>
      <c r="D19" s="104" t="n">
        <f aca="false">VLOOKUP($B19,Listen!$B:$CN,D$2,FALSE())</f>
        <v>0.265</v>
      </c>
      <c r="E19" s="104" t="n">
        <f aca="false">VLOOKUP($B19,Listen!$B:$CN,E$2,FALSE())</f>
        <v>0.17</v>
      </c>
      <c r="F19" s="104" t="n">
        <f aca="false">VLOOKUP($B19,Listen!$B:$CN,F$2,FALSE())</f>
        <v>0.58</v>
      </c>
      <c r="G19" s="104" t="n">
        <f aca="false">VLOOKUP($B19,Listen!$B:$CN,G$2,FALSE())</f>
        <v>0.47</v>
      </c>
      <c r="H19" s="104" t="n">
        <f aca="false">VLOOKUP($B19,Listen!$B:$CN,H$2,FALSE())</f>
        <v>0.34</v>
      </c>
      <c r="I19" s="104" t="n">
        <f aca="false">VLOOKUP($B19,Listen!$B:$CN,I$2,FALSE())</f>
        <v>0.25</v>
      </c>
      <c r="J19" s="104" t="n">
        <f aca="false">VLOOKUP($B19,Listen!$B:$CN,J$2,FALSE())</f>
        <v>0.04</v>
      </c>
      <c r="K19" s="104" t="n">
        <f aca="false">VLOOKUP($B19,Listen!$B:$CN,K$2,FALSE())</f>
        <v>0.04</v>
      </c>
      <c r="L19" s="104" t="n">
        <f aca="false">VLOOKUP($B19,Listen!$B:$CN,L$2,FALSE())</f>
        <v>0.31</v>
      </c>
      <c r="M19" s="104" t="n">
        <f aca="false">VLOOKUP($B19,Listen!$B:$CN,M$2,FALSE())</f>
        <v>-0.8325</v>
      </c>
      <c r="N19" s="104" t="n">
        <f aca="false">VLOOKUP($B19,Listen!$B:$CN,N$2,FALSE())</f>
        <v>-0.265</v>
      </c>
      <c r="O19" s="104" t="n">
        <f aca="false">VLOOKUP($B19,Listen!$B:$CN,O$2,FALSE())</f>
        <v>0.285</v>
      </c>
      <c r="P19" s="104" t="n">
        <f aca="false">VLOOKUP($B19,Listen!$B:$CN,P$2,FALSE())</f>
        <v>-0.05</v>
      </c>
      <c r="Q19" s="104" t="n">
        <f aca="false">VLOOKUP($B19,Listen!$B:$CN,Q$2,FALSE())</f>
        <v>-0.0875</v>
      </c>
      <c r="R19" s="104" t="n">
        <f aca="false">VLOOKUP($B19,Listen!$B:$CN,R$2,FALSE())</f>
        <v>-0.08</v>
      </c>
      <c r="S19" s="104" t="n">
        <f aca="false">VLOOKUP($B19,Listen!$B:$CN,S$2,FALSE())</f>
        <v>-0.055</v>
      </c>
      <c r="T19" s="104" t="n">
        <f aca="false">VLOOKUP($B19,Listen!$B:$CN,T$2,FALSE())</f>
        <v>-0.06</v>
      </c>
      <c r="U19" s="104" t="n">
        <f aca="false">VLOOKUP($B19,Listen!$B:$CN,U$2,FALSE())</f>
        <v>-0.0725</v>
      </c>
      <c r="V19" s="104" t="n">
        <f aca="false">VLOOKUP($B19,Listen!$B:$CN,V$2,FALSE())</f>
        <v>-0.09</v>
      </c>
      <c r="W19" s="104" t="n">
        <f aca="false">VLOOKUP($B19,Listen!$B:$CN,W$2,FALSE())</f>
        <v>-0.015</v>
      </c>
      <c r="X19" s="104" t="n">
        <f aca="false">VLOOKUP($B19,Listen!$B:$CN,X$2,FALSE())</f>
        <v>3.38</v>
      </c>
      <c r="Y19" s="104" t="n">
        <f aca="false">VLOOKUP($B19,Listen!$B:$CN,Y$2,FALSE())</f>
        <v>5.28</v>
      </c>
      <c r="Z19" s="104" t="n">
        <f aca="false">VLOOKUP($B19,Listen!$B:$CN,Z$2,FALSE())</f>
        <v>0.0025</v>
      </c>
      <c r="AA19" s="104" t="n">
        <f aca="false">VLOOKUP($B19,Listen!$B:$CN,AA$2,FALSE())</f>
        <v>0.275</v>
      </c>
      <c r="AB19" s="104" t="n">
        <f aca="false">VLOOKUP($B19,Listen!$B:$CN,AB$2,FALSE())</f>
        <v>-0.0725</v>
      </c>
      <c r="AC19" s="104" t="n">
        <f aca="false">VLOOKUP($B19,Listen!$B:$CN,AC$2,FALSE())</f>
        <v>0.58</v>
      </c>
      <c r="AD19" s="104" t="n">
        <f aca="false">VLOOKUP($B19,Listen!$B:$CN,AD$2,FALSE())</f>
        <v>-0.14</v>
      </c>
      <c r="AE19" s="104" t="n">
        <f aca="false">VLOOKUP($B19,Listen!$B:$CN,AE$2,FALSE())</f>
        <v>-0.1</v>
      </c>
      <c r="AF19" s="104" t="n">
        <f aca="false">VLOOKUP($B19,Listen!$B:$CN,AF$2,FALSE())</f>
        <v>-0.13</v>
      </c>
      <c r="AG19" s="104" t="n">
        <f aca="false">VLOOKUP($B19,Listen!$B:$CN,AG$2,FALSE())</f>
        <v>-0.375</v>
      </c>
      <c r="AH19" s="104" t="n">
        <f aca="false">VLOOKUP($B19,Listen!$B:$CN,AH$2,FALSE())</f>
        <v>4.53</v>
      </c>
      <c r="AI19" s="104" t="n">
        <f aca="false">VLOOKUP($B19,Listen!$B:$CN,AI$2,FALSE())</f>
        <v>-0.06</v>
      </c>
      <c r="AJ19" s="104" t="n">
        <f aca="false">VLOOKUP($B19,Listen!$B:$CN,AJ$2,FALSE())</f>
        <v>-0.105</v>
      </c>
      <c r="AK19" s="104" t="n">
        <f aca="false">VLOOKUP($B19,Listen!$B:$CN,AK$2,FALSE())</f>
        <v>-0.08</v>
      </c>
      <c r="AL19" s="104" t="n">
        <f aca="false">VLOOKUP($B19,Listen!$B:$CN,AL$2,FALSE())</f>
        <v>-0.08</v>
      </c>
      <c r="AM19" s="104" t="n">
        <f aca="false">VLOOKUP($B19,Listen!$B:$CN,AM$2,FALSE())</f>
        <v>-0.0675</v>
      </c>
      <c r="AN19" s="104" t="n">
        <f aca="false">VLOOKUP($B19,Listen!$B:$CN,AN$2,FALSE())</f>
        <v>-0.0275</v>
      </c>
      <c r="AO19" s="104" t="n">
        <f aca="false">VLOOKUP($B19,Listen!$B:$CN,AO$2,FALSE())</f>
        <v>0.0225</v>
      </c>
      <c r="AP19" s="104" t="n">
        <f aca="false">VLOOKUP($B19,Listen!$B:$CN,AP$2,FALSE())</f>
        <v>0.0525</v>
      </c>
      <c r="AQ19" s="91" t="n">
        <f aca="false">VLOOKUP($B19,Listen!$B:$CN,AQ$2,FALSE())</f>
        <v>-0.07</v>
      </c>
      <c r="AR19" s="104" t="n">
        <f aca="false">VLOOKUP($B19,Listen!$B:$CN,AR$2,FALSE())</f>
        <v>-0.085</v>
      </c>
      <c r="AS19" s="104" t="n">
        <f aca="false">VLOOKUP($B19,Listen!$B:$CN,AS$2,FALSE())</f>
        <v>0.285</v>
      </c>
      <c r="AT19" s="104" t="n">
        <f aca="false">VLOOKUP($B19,Listen!$B:$CN,AT$2,FALSE())</f>
        <v>0.06</v>
      </c>
      <c r="AU19" s="104" t="n">
        <f aca="false">VLOOKUP($B19,Listen!$B:$CN,AU$2,FALSE())</f>
        <v>0</v>
      </c>
      <c r="AV19" s="104" t="n">
        <f aca="false">VLOOKUP($B19,Listen!$B:$CN,AV$2,FALSE())</f>
        <v>0</v>
      </c>
      <c r="AW19" s="104" t="n">
        <f aca="false">VLOOKUP($B19,Listen!$B:$CN,AW$2,FALSE())</f>
        <v>0</v>
      </c>
      <c r="AX19" s="104" t="n">
        <f aca="false">VLOOKUP($B19,Listen!$B:$CN,AX$2,FALSE())</f>
        <v>0</v>
      </c>
      <c r="AY19" s="104" t="n">
        <f aca="false">VLOOKUP($B19,Listen!$B:$CN,AY$2,FALSE())</f>
        <v>0</v>
      </c>
      <c r="AZ19" s="104" t="n">
        <f aca="false">VLOOKUP($B19,Listen!$B:$CN,AZ$2,FALSE())</f>
        <v>0</v>
      </c>
      <c r="BA19" s="94" t="n">
        <v>19</v>
      </c>
    </row>
    <row r="20" customFormat="false" ht="12.75" hidden="false" customHeight="false" outlineLevel="0" collapsed="false">
      <c r="B20" s="103" t="n">
        <v>37104</v>
      </c>
      <c r="C20" s="104" t="n">
        <f aca="false">VLOOKUP($B20,Listen!$B:$CN,C$2,FALSE())</f>
        <v>5.425</v>
      </c>
      <c r="D20" s="104" t="n">
        <f aca="false">VLOOKUP($B20,Listen!$B:$CN,D$2,FALSE())</f>
        <v>0.27</v>
      </c>
      <c r="E20" s="104" t="n">
        <f aca="false">VLOOKUP($B20,Listen!$B:$CN,E$2,FALSE())</f>
        <v>0.175</v>
      </c>
      <c r="F20" s="104" t="n">
        <f aca="false">VLOOKUP($B20,Listen!$B:$CN,F$2,FALSE())</f>
        <v>0.58</v>
      </c>
      <c r="G20" s="104" t="n">
        <f aca="false">VLOOKUP($B20,Listen!$B:$CN,G$2,FALSE())</f>
        <v>0.47</v>
      </c>
      <c r="H20" s="104" t="n">
        <f aca="false">VLOOKUP($B20,Listen!$B:$CN,H$2,FALSE())</f>
        <v>0.34</v>
      </c>
      <c r="I20" s="104" t="n">
        <f aca="false">VLOOKUP($B20,Listen!$B:$CN,I$2,FALSE())</f>
        <v>0.25</v>
      </c>
      <c r="J20" s="104" t="n">
        <f aca="false">VLOOKUP($B20,Listen!$B:$CN,J$2,FALSE())</f>
        <v>0.04</v>
      </c>
      <c r="K20" s="104" t="n">
        <f aca="false">VLOOKUP($B20,Listen!$B:$CN,K$2,FALSE())</f>
        <v>0.04</v>
      </c>
      <c r="L20" s="104" t="n">
        <f aca="false">VLOOKUP($B20,Listen!$B:$CN,L$2,FALSE())</f>
        <v>0.315</v>
      </c>
      <c r="M20" s="104" t="n">
        <f aca="false">VLOOKUP($B20,Listen!$B:$CN,M$2,FALSE())</f>
        <v>-0.8325</v>
      </c>
      <c r="N20" s="104" t="n">
        <f aca="false">VLOOKUP($B20,Listen!$B:$CN,N$2,FALSE())</f>
        <v>-0.265</v>
      </c>
      <c r="O20" s="104" t="n">
        <f aca="false">VLOOKUP($B20,Listen!$B:$CN,O$2,FALSE())</f>
        <v>0.285</v>
      </c>
      <c r="P20" s="104" t="n">
        <f aca="false">VLOOKUP($B20,Listen!$B:$CN,P$2,FALSE())</f>
        <v>-0.05</v>
      </c>
      <c r="Q20" s="104" t="n">
        <f aca="false">VLOOKUP($B20,Listen!$B:$CN,Q$2,FALSE())</f>
        <v>-0.0875</v>
      </c>
      <c r="R20" s="104" t="n">
        <f aca="false">VLOOKUP($B20,Listen!$B:$CN,R$2,FALSE())</f>
        <v>-0.08</v>
      </c>
      <c r="S20" s="104" t="n">
        <f aca="false">VLOOKUP($B20,Listen!$B:$CN,S$2,FALSE())</f>
        <v>-0.055</v>
      </c>
      <c r="T20" s="104" t="n">
        <f aca="false">VLOOKUP($B20,Listen!$B:$CN,T$2,FALSE())</f>
        <v>-0.06</v>
      </c>
      <c r="U20" s="104" t="n">
        <f aca="false">VLOOKUP($B20,Listen!$B:$CN,U$2,FALSE())</f>
        <v>-0.0725</v>
      </c>
      <c r="V20" s="104" t="n">
        <f aca="false">VLOOKUP($B20,Listen!$B:$CN,V$2,FALSE())</f>
        <v>-0.09</v>
      </c>
      <c r="W20" s="104" t="n">
        <f aca="false">VLOOKUP($B20,Listen!$B:$CN,W$2,FALSE())</f>
        <v>-0.015</v>
      </c>
      <c r="X20" s="104" t="n">
        <f aca="false">VLOOKUP($B20,Listen!$B:$CN,X$2,FALSE())</f>
        <v>3.58</v>
      </c>
      <c r="Y20" s="104" t="n">
        <f aca="false">VLOOKUP($B20,Listen!$B:$CN,Y$2,FALSE())</f>
        <v>5.48</v>
      </c>
      <c r="Z20" s="104" t="n">
        <f aca="false">VLOOKUP($B20,Listen!$B:$CN,Z$2,FALSE())</f>
        <v>0.0025</v>
      </c>
      <c r="AA20" s="104" t="n">
        <f aca="false">VLOOKUP($B20,Listen!$B:$CN,AA$2,FALSE())</f>
        <v>0.28</v>
      </c>
      <c r="AB20" s="104" t="n">
        <f aca="false">VLOOKUP($B20,Listen!$B:$CN,AB$2,FALSE())</f>
        <v>-0.0725</v>
      </c>
      <c r="AC20" s="104" t="n">
        <f aca="false">VLOOKUP($B20,Listen!$B:$CN,AC$2,FALSE())</f>
        <v>0.58</v>
      </c>
      <c r="AD20" s="104" t="n">
        <f aca="false">VLOOKUP($B20,Listen!$B:$CN,AD$2,FALSE())</f>
        <v>-0.1325</v>
      </c>
      <c r="AE20" s="104" t="n">
        <f aca="false">VLOOKUP($B20,Listen!$B:$CN,AE$2,FALSE())</f>
        <v>-0.1</v>
      </c>
      <c r="AF20" s="104" t="n">
        <f aca="false">VLOOKUP($B20,Listen!$B:$CN,AF$2,FALSE())</f>
        <v>-0.1225</v>
      </c>
      <c r="AG20" s="104" t="n">
        <f aca="false">VLOOKUP($B20,Listen!$B:$CN,AG$2,FALSE())</f>
        <v>-0.375</v>
      </c>
      <c r="AH20" s="104" t="n">
        <f aca="false">VLOOKUP($B20,Listen!$B:$CN,AH$2,FALSE())</f>
        <v>4.73</v>
      </c>
      <c r="AI20" s="104" t="n">
        <f aca="false">VLOOKUP($B20,Listen!$B:$CN,AI$2,FALSE())</f>
        <v>-0.06</v>
      </c>
      <c r="AJ20" s="104" t="n">
        <f aca="false">VLOOKUP($B20,Listen!$B:$CN,AJ$2,FALSE())</f>
        <v>-0.105</v>
      </c>
      <c r="AK20" s="104" t="n">
        <f aca="false">VLOOKUP($B20,Listen!$B:$CN,AK$2,FALSE())</f>
        <v>-0.08</v>
      </c>
      <c r="AL20" s="104" t="n">
        <f aca="false">VLOOKUP($B20,Listen!$B:$CN,AL$2,FALSE())</f>
        <v>-0.08</v>
      </c>
      <c r="AM20" s="104" t="n">
        <f aca="false">VLOOKUP($B20,Listen!$B:$CN,AM$2,FALSE())</f>
        <v>-0.0675</v>
      </c>
      <c r="AN20" s="104" t="n">
        <f aca="false">VLOOKUP($B20,Listen!$B:$CN,AN$2,FALSE())</f>
        <v>-0.0275</v>
      </c>
      <c r="AO20" s="104" t="n">
        <f aca="false">VLOOKUP($B20,Listen!$B:$CN,AO$2,FALSE())</f>
        <v>0.0225</v>
      </c>
      <c r="AP20" s="104" t="n">
        <f aca="false">VLOOKUP($B20,Listen!$B:$CN,AP$2,FALSE())</f>
        <v>0.0525</v>
      </c>
      <c r="AQ20" s="91" t="n">
        <f aca="false">VLOOKUP($B20,Listen!$B:$CN,AQ$2,FALSE())</f>
        <v>-0.07</v>
      </c>
      <c r="AR20" s="104" t="n">
        <f aca="false">VLOOKUP($B20,Listen!$B:$CN,AR$2,FALSE())</f>
        <v>-0.08</v>
      </c>
      <c r="AS20" s="104" t="n">
        <f aca="false">VLOOKUP($B20,Listen!$B:$CN,AS$2,FALSE())</f>
        <v>0.285</v>
      </c>
      <c r="AT20" s="104" t="n">
        <f aca="false">VLOOKUP($B20,Listen!$B:$CN,AT$2,FALSE())</f>
        <v>0.06</v>
      </c>
      <c r="AU20" s="104" t="n">
        <f aca="false">VLOOKUP($B20,Listen!$B:$CN,AU$2,FALSE())</f>
        <v>0</v>
      </c>
      <c r="AV20" s="104" t="n">
        <f aca="false">VLOOKUP($B20,Listen!$B:$CN,AV$2,FALSE())</f>
        <v>0</v>
      </c>
      <c r="AW20" s="104" t="n">
        <f aca="false">VLOOKUP($B20,Listen!$B:$CN,AW$2,FALSE())</f>
        <v>0</v>
      </c>
      <c r="AX20" s="104" t="n">
        <f aca="false">VLOOKUP($B20,Listen!$B:$CN,AX$2,FALSE())</f>
        <v>0</v>
      </c>
      <c r="AY20" s="104" t="n">
        <f aca="false">VLOOKUP($B20,Listen!$B:$CN,AY$2,FALSE())</f>
        <v>0</v>
      </c>
      <c r="AZ20" s="104" t="n">
        <f aca="false">VLOOKUP($B20,Listen!$B:$CN,AZ$2,FALSE())</f>
        <v>0</v>
      </c>
      <c r="BA20" s="94" t="n">
        <v>20</v>
      </c>
    </row>
    <row r="21" customFormat="false" ht="12.75" hidden="false" customHeight="false" outlineLevel="0" collapsed="false">
      <c r="B21" s="103" t="n">
        <v>37135</v>
      </c>
      <c r="C21" s="104" t="n">
        <f aca="false">VLOOKUP($B21,Listen!$B:$CN,C$2,FALSE())</f>
        <v>5.395</v>
      </c>
      <c r="D21" s="104" t="n">
        <f aca="false">VLOOKUP($B21,Listen!$B:$CN,D$2,FALSE())</f>
        <v>0.275</v>
      </c>
      <c r="E21" s="104" t="n">
        <f aca="false">VLOOKUP($B21,Listen!$B:$CN,E$2,FALSE())</f>
        <v>0.17</v>
      </c>
      <c r="F21" s="104" t="n">
        <f aca="false">VLOOKUP($B21,Listen!$B:$CN,F$2,FALSE())</f>
        <v>0.48</v>
      </c>
      <c r="G21" s="104" t="n">
        <f aca="false">VLOOKUP($B21,Listen!$B:$CN,G$2,FALSE())</f>
        <v>0.44</v>
      </c>
      <c r="H21" s="104" t="n">
        <f aca="false">VLOOKUP($B21,Listen!$B:$CN,H$2,FALSE())</f>
        <v>0.29</v>
      </c>
      <c r="I21" s="104" t="n">
        <f aca="false">VLOOKUP($B21,Listen!$B:$CN,I$2,FALSE())</f>
        <v>0.2</v>
      </c>
      <c r="J21" s="104" t="n">
        <f aca="false">VLOOKUP($B21,Listen!$B:$CN,J$2,FALSE())</f>
        <v>0.04</v>
      </c>
      <c r="K21" s="104" t="n">
        <f aca="false">VLOOKUP($B21,Listen!$B:$CN,K$2,FALSE())</f>
        <v>0.04</v>
      </c>
      <c r="L21" s="104" t="n">
        <f aca="false">VLOOKUP($B21,Listen!$B:$CN,L$2,FALSE())</f>
        <v>0.32</v>
      </c>
      <c r="M21" s="104" t="n">
        <f aca="false">VLOOKUP($B21,Listen!$B:$CN,M$2,FALSE())</f>
        <v>-0.8325</v>
      </c>
      <c r="N21" s="104" t="n">
        <f aca="false">VLOOKUP($B21,Listen!$B:$CN,N$2,FALSE())</f>
        <v>-0.235</v>
      </c>
      <c r="O21" s="104" t="n">
        <f aca="false">VLOOKUP($B21,Listen!$B:$CN,O$2,FALSE())</f>
        <v>0.305</v>
      </c>
      <c r="P21" s="104" t="n">
        <f aca="false">VLOOKUP($B21,Listen!$B:$CN,P$2,FALSE())</f>
        <v>-0.05</v>
      </c>
      <c r="Q21" s="104" t="n">
        <f aca="false">VLOOKUP($B21,Listen!$B:$CN,Q$2,FALSE())</f>
        <v>-0.0875</v>
      </c>
      <c r="R21" s="104" t="n">
        <f aca="false">VLOOKUP($B21,Listen!$B:$CN,R$2,FALSE())</f>
        <v>-0.075</v>
      </c>
      <c r="S21" s="104" t="n">
        <f aca="false">VLOOKUP($B21,Listen!$B:$CN,S$2,FALSE())</f>
        <v>-0.05</v>
      </c>
      <c r="T21" s="104" t="n">
        <f aca="false">VLOOKUP($B21,Listen!$B:$CN,T$2,FALSE())</f>
        <v>-0.055</v>
      </c>
      <c r="U21" s="104" t="n">
        <f aca="false">VLOOKUP($B21,Listen!$B:$CN,U$2,FALSE())</f>
        <v>-0.0725</v>
      </c>
      <c r="V21" s="104" t="n">
        <f aca="false">VLOOKUP($B21,Listen!$B:$CN,V$2,FALSE())</f>
        <v>-0.09</v>
      </c>
      <c r="W21" s="104" t="n">
        <f aca="false">VLOOKUP($B21,Listen!$B:$CN,W$2,FALSE())</f>
        <v>-0.015</v>
      </c>
      <c r="X21" s="104" t="n">
        <f aca="false">VLOOKUP($B21,Listen!$B:$CN,X$2,FALSE())</f>
        <v>3.38</v>
      </c>
      <c r="Y21" s="104" t="n">
        <f aca="false">VLOOKUP($B21,Listen!$B:$CN,Y$2,FALSE())</f>
        <v>5.28</v>
      </c>
      <c r="Z21" s="104" t="n">
        <f aca="false">VLOOKUP($B21,Listen!$B:$CN,Z$2,FALSE())</f>
        <v>0.0025</v>
      </c>
      <c r="AA21" s="104" t="n">
        <f aca="false">VLOOKUP($B21,Listen!$B:$CN,AA$2,FALSE())</f>
        <v>0.285</v>
      </c>
      <c r="AB21" s="104" t="n">
        <f aca="false">VLOOKUP($B21,Listen!$B:$CN,AB$2,FALSE())</f>
        <v>-0.0725</v>
      </c>
      <c r="AC21" s="104" t="n">
        <f aca="false">VLOOKUP($B21,Listen!$B:$CN,AC$2,FALSE())</f>
        <v>0.48</v>
      </c>
      <c r="AD21" s="104" t="n">
        <f aca="false">VLOOKUP($B21,Listen!$B:$CN,AD$2,FALSE())</f>
        <v>-0.14</v>
      </c>
      <c r="AE21" s="104" t="n">
        <f aca="false">VLOOKUP($B21,Listen!$B:$CN,AE$2,FALSE())</f>
        <v>-0.1</v>
      </c>
      <c r="AF21" s="104" t="n">
        <f aca="false">VLOOKUP($B21,Listen!$B:$CN,AF$2,FALSE())</f>
        <v>-0.13</v>
      </c>
      <c r="AG21" s="104" t="n">
        <f aca="false">VLOOKUP($B21,Listen!$B:$CN,AG$2,FALSE())</f>
        <v>-0.375</v>
      </c>
      <c r="AH21" s="104" t="n">
        <f aca="false">VLOOKUP($B21,Listen!$B:$CN,AH$2,FALSE())</f>
        <v>4.53</v>
      </c>
      <c r="AI21" s="104" t="n">
        <f aca="false">VLOOKUP($B21,Listen!$B:$CN,AI$2,FALSE())</f>
        <v>-0.055</v>
      </c>
      <c r="AJ21" s="104" t="n">
        <f aca="false">VLOOKUP($B21,Listen!$B:$CN,AJ$2,FALSE())</f>
        <v>-0.1</v>
      </c>
      <c r="AK21" s="104" t="n">
        <f aca="false">VLOOKUP($B21,Listen!$B:$CN,AK$2,FALSE())</f>
        <v>-0.075</v>
      </c>
      <c r="AL21" s="104" t="n">
        <f aca="false">VLOOKUP($B21,Listen!$B:$CN,AL$2,FALSE())</f>
        <v>-0.075</v>
      </c>
      <c r="AM21" s="104" t="n">
        <f aca="false">VLOOKUP($B21,Listen!$B:$CN,AM$2,FALSE())</f>
        <v>-0.0675</v>
      </c>
      <c r="AN21" s="104" t="n">
        <f aca="false">VLOOKUP($B21,Listen!$B:$CN,AN$2,FALSE())</f>
        <v>-0.0275</v>
      </c>
      <c r="AO21" s="104" t="n">
        <f aca="false">VLOOKUP($B21,Listen!$B:$CN,AO$2,FALSE())</f>
        <v>0.0225</v>
      </c>
      <c r="AP21" s="104" t="n">
        <f aca="false">VLOOKUP($B21,Listen!$B:$CN,AP$2,FALSE())</f>
        <v>0.0525</v>
      </c>
      <c r="AQ21" s="91" t="n">
        <f aca="false">VLOOKUP($B21,Listen!$B:$CN,AQ$2,FALSE())</f>
        <v>-0.07</v>
      </c>
      <c r="AR21" s="104" t="n">
        <f aca="false">VLOOKUP($B21,Listen!$B:$CN,AR$2,FALSE())</f>
        <v>-0.09</v>
      </c>
      <c r="AS21" s="104" t="n">
        <f aca="false">VLOOKUP($B21,Listen!$B:$CN,AS$2,FALSE())</f>
        <v>0.305</v>
      </c>
      <c r="AT21" s="104" t="n">
        <f aca="false">VLOOKUP($B21,Listen!$B:$CN,AT$2,FALSE())</f>
        <v>0.06</v>
      </c>
      <c r="AU21" s="104" t="n">
        <f aca="false">VLOOKUP($B21,Listen!$B:$CN,AU$2,FALSE())</f>
        <v>0</v>
      </c>
      <c r="AV21" s="104" t="n">
        <f aca="false">VLOOKUP($B21,Listen!$B:$CN,AV$2,FALSE())</f>
        <v>0</v>
      </c>
      <c r="AW21" s="104" t="n">
        <f aca="false">VLOOKUP($B21,Listen!$B:$CN,AW$2,FALSE())</f>
        <v>0</v>
      </c>
      <c r="AX21" s="104" t="n">
        <f aca="false">VLOOKUP($B21,Listen!$B:$CN,AX$2,FALSE())</f>
        <v>0</v>
      </c>
      <c r="AY21" s="104" t="n">
        <f aca="false">VLOOKUP($B21,Listen!$B:$CN,AY$2,FALSE())</f>
        <v>0</v>
      </c>
      <c r="AZ21" s="104" t="n">
        <f aca="false">VLOOKUP($B21,Listen!$B:$CN,AZ$2,FALSE())</f>
        <v>0</v>
      </c>
      <c r="BA21" s="94" t="n">
        <v>21</v>
      </c>
    </row>
    <row r="22" customFormat="false" ht="12.75" hidden="false" customHeight="false" outlineLevel="0" collapsed="false">
      <c r="B22" s="103" t="n">
        <v>37165</v>
      </c>
      <c r="C22" s="104" t="n">
        <f aca="false">VLOOKUP($B22,Listen!$B:$CN,C$2,FALSE())</f>
        <v>5.4</v>
      </c>
      <c r="D22" s="104" t="n">
        <f aca="false">VLOOKUP($B22,Listen!$B:$CN,D$2,FALSE())</f>
        <v>0.28</v>
      </c>
      <c r="E22" s="104" t="n">
        <f aca="false">VLOOKUP($B22,Listen!$B:$CN,E$2,FALSE())</f>
        <v>0.18</v>
      </c>
      <c r="F22" s="104" t="n">
        <f aca="false">VLOOKUP($B22,Listen!$B:$CN,F$2,FALSE())</f>
        <v>0.53</v>
      </c>
      <c r="G22" s="104" t="n">
        <f aca="false">VLOOKUP($B22,Listen!$B:$CN,G$2,FALSE())</f>
        <v>0.455</v>
      </c>
      <c r="H22" s="104" t="n">
        <f aca="false">VLOOKUP($B22,Listen!$B:$CN,H$2,FALSE())</f>
        <v>0.3375</v>
      </c>
      <c r="I22" s="104" t="n">
        <f aca="false">VLOOKUP($B22,Listen!$B:$CN,I$2,FALSE())</f>
        <v>0.25</v>
      </c>
      <c r="J22" s="104" t="n">
        <f aca="false">VLOOKUP($B22,Listen!$B:$CN,J$2,FALSE())</f>
        <v>0.06</v>
      </c>
      <c r="K22" s="104" t="n">
        <f aca="false">VLOOKUP($B22,Listen!$B:$CN,K$2,FALSE())</f>
        <v>0.06</v>
      </c>
      <c r="L22" s="104" t="n">
        <f aca="false">VLOOKUP($B22,Listen!$B:$CN,L$2,FALSE())</f>
        <v>0.325</v>
      </c>
      <c r="M22" s="104" t="n">
        <f aca="false">VLOOKUP($B22,Listen!$B:$CN,M$2,FALSE())</f>
        <v>-0.815</v>
      </c>
      <c r="N22" s="104" t="n">
        <f aca="false">VLOOKUP($B22,Listen!$B:$CN,N$2,FALSE())</f>
        <v>-0.22</v>
      </c>
      <c r="O22" s="104" t="n">
        <f aca="false">VLOOKUP($B22,Listen!$B:$CN,O$2,FALSE())</f>
        <v>0.315</v>
      </c>
      <c r="P22" s="104" t="n">
        <f aca="false">VLOOKUP($B22,Listen!$B:$CN,P$2,FALSE())</f>
        <v>-0.05</v>
      </c>
      <c r="Q22" s="104" t="n">
        <f aca="false">VLOOKUP($B22,Listen!$B:$CN,Q$2,FALSE())</f>
        <v>-0.0875</v>
      </c>
      <c r="R22" s="104" t="n">
        <f aca="false">VLOOKUP($B22,Listen!$B:$CN,R$2,FALSE())</f>
        <v>-0.07</v>
      </c>
      <c r="S22" s="104" t="n">
        <f aca="false">VLOOKUP($B22,Listen!$B:$CN,S$2,FALSE())</f>
        <v>-0.045</v>
      </c>
      <c r="T22" s="104" t="n">
        <f aca="false">VLOOKUP($B22,Listen!$B:$CN,T$2,FALSE())</f>
        <v>-0.05</v>
      </c>
      <c r="U22" s="104" t="n">
        <f aca="false">VLOOKUP($B22,Listen!$B:$CN,U$2,FALSE())</f>
        <v>-0.0725</v>
      </c>
      <c r="V22" s="104" t="n">
        <f aca="false">VLOOKUP($B22,Listen!$B:$CN,V$2,FALSE())</f>
        <v>-0.09</v>
      </c>
      <c r="W22" s="104" t="n">
        <f aca="false">VLOOKUP($B22,Listen!$B:$CN,W$2,FALSE())</f>
        <v>-0.015</v>
      </c>
      <c r="X22" s="104" t="n">
        <f aca="false">VLOOKUP($B22,Listen!$B:$CN,X$2,FALSE())</f>
        <v>3.25</v>
      </c>
      <c r="Y22" s="104" t="n">
        <f aca="false">VLOOKUP($B22,Listen!$B:$CN,Y$2,FALSE())</f>
        <v>4.7</v>
      </c>
      <c r="Z22" s="104" t="n">
        <f aca="false">VLOOKUP($B22,Listen!$B:$CN,Z$2,FALSE())</f>
        <v>0.0025</v>
      </c>
      <c r="AA22" s="104" t="n">
        <f aca="false">VLOOKUP($B22,Listen!$B:$CN,AA$2,FALSE())</f>
        <v>0.29</v>
      </c>
      <c r="AB22" s="104" t="n">
        <f aca="false">VLOOKUP($B22,Listen!$B:$CN,AB$2,FALSE())</f>
        <v>-0.0725</v>
      </c>
      <c r="AC22" s="104" t="n">
        <f aca="false">VLOOKUP($B22,Listen!$B:$CN,AC$2,FALSE())</f>
        <v>0.53</v>
      </c>
      <c r="AD22" s="104" t="n">
        <f aca="false">VLOOKUP($B22,Listen!$B:$CN,AD$2,FALSE())</f>
        <v>-0.1525</v>
      </c>
      <c r="AE22" s="104" t="n">
        <f aca="false">VLOOKUP($B22,Listen!$B:$CN,AE$2,FALSE())</f>
        <v>-0.1</v>
      </c>
      <c r="AF22" s="104" t="n">
        <f aca="false">VLOOKUP($B22,Listen!$B:$CN,AF$2,FALSE())</f>
        <v>-0.1425</v>
      </c>
      <c r="AG22" s="104" t="n">
        <f aca="false">VLOOKUP($B22,Listen!$B:$CN,AG$2,FALSE())</f>
        <v>-0.385</v>
      </c>
      <c r="AH22" s="104" t="n">
        <f aca="false">VLOOKUP($B22,Listen!$B:$CN,AH$2,FALSE())</f>
        <v>4.6</v>
      </c>
      <c r="AI22" s="104" t="n">
        <f aca="false">VLOOKUP($B22,Listen!$B:$CN,AI$2,FALSE())</f>
        <v>-0.05</v>
      </c>
      <c r="AJ22" s="104" t="n">
        <f aca="false">VLOOKUP($B22,Listen!$B:$CN,AJ$2,FALSE())</f>
        <v>-0.095</v>
      </c>
      <c r="AK22" s="104" t="n">
        <f aca="false">VLOOKUP($B22,Listen!$B:$CN,AK$2,FALSE())</f>
        <v>-0.07</v>
      </c>
      <c r="AL22" s="104" t="n">
        <f aca="false">VLOOKUP($B22,Listen!$B:$CN,AL$2,FALSE())</f>
        <v>-0.07</v>
      </c>
      <c r="AM22" s="104" t="n">
        <f aca="false">VLOOKUP($B22,Listen!$B:$CN,AM$2,FALSE())</f>
        <v>-0.0675</v>
      </c>
      <c r="AN22" s="104" t="n">
        <f aca="false">VLOOKUP($B22,Listen!$B:$CN,AN$2,FALSE())</f>
        <v>-0.0275</v>
      </c>
      <c r="AO22" s="104" t="n">
        <f aca="false">VLOOKUP($B22,Listen!$B:$CN,AO$2,FALSE())</f>
        <v>0.0225</v>
      </c>
      <c r="AP22" s="104" t="n">
        <f aca="false">VLOOKUP($B22,Listen!$B:$CN,AP$2,FALSE())</f>
        <v>0.0525</v>
      </c>
      <c r="AQ22" s="91" t="n">
        <f aca="false">VLOOKUP($B22,Listen!$B:$CN,AQ$2,FALSE())</f>
        <v>-0.07</v>
      </c>
      <c r="AR22" s="104" t="n">
        <f aca="false">VLOOKUP($B22,Listen!$B:$CN,AR$2,FALSE())</f>
        <v>-0.11</v>
      </c>
      <c r="AS22" s="104" t="n">
        <f aca="false">VLOOKUP($B22,Listen!$B:$CN,AS$2,FALSE())</f>
        <v>0.315</v>
      </c>
      <c r="AT22" s="104" t="n">
        <f aca="false">VLOOKUP($B22,Listen!$B:$CN,AT$2,FALSE())</f>
        <v>0.06</v>
      </c>
      <c r="AU22" s="104" t="n">
        <f aca="false">VLOOKUP($B22,Listen!$B:$CN,AU$2,FALSE())</f>
        <v>0</v>
      </c>
      <c r="AV22" s="104" t="n">
        <f aca="false">VLOOKUP($B22,Listen!$B:$CN,AV$2,FALSE())</f>
        <v>0</v>
      </c>
      <c r="AW22" s="104" t="n">
        <f aca="false">VLOOKUP($B22,Listen!$B:$CN,AW$2,FALSE())</f>
        <v>0</v>
      </c>
      <c r="AX22" s="104" t="n">
        <f aca="false">VLOOKUP($B22,Listen!$B:$CN,AX$2,FALSE())</f>
        <v>0</v>
      </c>
      <c r="AY22" s="104" t="n">
        <f aca="false">VLOOKUP($B22,Listen!$B:$CN,AY$2,FALSE())</f>
        <v>0</v>
      </c>
      <c r="AZ22" s="104" t="n">
        <f aca="false">VLOOKUP($B22,Listen!$B:$CN,AZ$2,FALSE())</f>
        <v>0</v>
      </c>
      <c r="BA22" s="94" t="n">
        <v>22</v>
      </c>
    </row>
    <row r="23" customFormat="false" ht="12.75" hidden="false" customHeight="false" outlineLevel="0" collapsed="false">
      <c r="A23" s="107"/>
      <c r="B23" s="105" t="s">
        <v>75</v>
      </c>
      <c r="C23" s="106" t="n">
        <f aca="false">AVERAGE(C16:C22)</f>
        <v>5.36571428571429</v>
      </c>
      <c r="D23" s="106" t="n">
        <f aca="false">AVERAGE(D16:D22)</f>
        <v>0.27</v>
      </c>
      <c r="E23" s="106" t="n">
        <f aca="false">AVERAGE(E16:E22)</f>
        <v>0.171428571428571</v>
      </c>
      <c r="F23" s="106" t="n">
        <f aca="false">AVERAGE(F16:F22)</f>
        <v>0.5</v>
      </c>
      <c r="G23" s="106" t="n">
        <f aca="false">AVERAGE(G16:G22)</f>
        <v>0.4425</v>
      </c>
      <c r="H23" s="106" t="n">
        <f aca="false">AVERAGE(H16:H22)</f>
        <v>0.313928571428571</v>
      </c>
      <c r="I23" s="106" t="n">
        <f aca="false">AVERAGE(I16:I22)</f>
        <v>0.239285714285714</v>
      </c>
      <c r="J23" s="106" t="n">
        <f aca="false">AVERAGE(J16:J22)</f>
        <v>0.045</v>
      </c>
      <c r="K23" s="106" t="n">
        <f aca="false">AVERAGE(K16:K22)</f>
        <v>0.045</v>
      </c>
      <c r="L23" s="106" t="n">
        <f aca="false">AVERAGE(L16:L22)</f>
        <v>0.315</v>
      </c>
      <c r="M23" s="106" t="n">
        <f aca="false">AVERAGE(M16:M22)</f>
        <v>-0.741071428571429</v>
      </c>
      <c r="N23" s="106" t="n">
        <f aca="false">AVERAGE(N16:N22)</f>
        <v>-0.251605905200859</v>
      </c>
      <c r="O23" s="106" t="n">
        <f aca="false">AVERAGE(O16:O22)</f>
        <v>0.306428571428571</v>
      </c>
      <c r="P23" s="106" t="n">
        <f aca="false">AVERAGE(P16:P22)</f>
        <v>-0.0507142857142857</v>
      </c>
      <c r="Q23" s="106" t="n">
        <f aca="false">AVERAGE(Q16:Q22)</f>
        <v>-0.0882142857142857</v>
      </c>
      <c r="R23" s="106" t="n">
        <f aca="false">AVERAGE(R16:R22)</f>
        <v>-0.08</v>
      </c>
      <c r="S23" s="106" t="n">
        <f aca="false">AVERAGE(S16:S22)</f>
        <v>-0.0532142857142857</v>
      </c>
      <c r="T23" s="106" t="n">
        <f aca="false">AVERAGE(T16:T22)</f>
        <v>-0.06</v>
      </c>
      <c r="U23" s="106" t="n">
        <f aca="false">AVERAGE(U16:U22)</f>
        <v>-0.0725</v>
      </c>
      <c r="V23" s="106" t="n">
        <f aca="false">AVERAGE(V16:V22)</f>
        <v>-0.09</v>
      </c>
      <c r="W23" s="106" t="n">
        <f aca="false">AVERAGE(W16:W22)</f>
        <v>-0.015</v>
      </c>
      <c r="X23" s="106" t="n">
        <f aca="false">AVERAGE(X16:X22)</f>
        <v>3.12</v>
      </c>
      <c r="Y23" s="106" t="n">
        <f aca="false">AVERAGE(Y16:Y22)</f>
        <v>5.04142857142857</v>
      </c>
      <c r="Z23" s="106" t="n">
        <f aca="false">AVERAGE(Z16:Z22)</f>
        <v>0.00214285714285714</v>
      </c>
      <c r="AA23" s="106" t="n">
        <f aca="false">AVERAGE(AA16:AA22)</f>
        <v>0.28</v>
      </c>
      <c r="AB23" s="106" t="n">
        <f aca="false">AVERAGE(AB16:AB22)</f>
        <v>-0.0735714285714286</v>
      </c>
      <c r="AC23" s="106" t="n">
        <f aca="false">AVERAGE(AC16:AC22)</f>
        <v>0.5</v>
      </c>
      <c r="AD23" s="106" t="n">
        <f aca="false">AVERAGE(AD16:AD22)</f>
        <v>-0.148214285714286</v>
      </c>
      <c r="AE23" s="106" t="n">
        <f aca="false">AVERAGE(AE16:AE22)</f>
        <v>-0.100714285714286</v>
      </c>
      <c r="AF23" s="106" t="n">
        <f aca="false">AVERAGE(AF16:AF22)</f>
        <v>-0.138214285714286</v>
      </c>
      <c r="AG23" s="106" t="n">
        <f aca="false">AVERAGE(AG16:AG22)</f>
        <v>-0.401428571428571</v>
      </c>
      <c r="AH23" s="106" t="n">
        <f aca="false">AVERAGE(AH16:AH22)</f>
        <v>4.32</v>
      </c>
      <c r="AI23" s="106" t="n">
        <f aca="false">AVERAGE(AI16:AI22)</f>
        <v>-0.06</v>
      </c>
      <c r="AJ23" s="106" t="n">
        <f aca="false">AVERAGE(AJ16:AJ22)</f>
        <v>-0.105</v>
      </c>
      <c r="AK23" s="106" t="n">
        <f aca="false">AVERAGE(AK16:AK22)</f>
        <v>-0.08</v>
      </c>
      <c r="AL23" s="106" t="n">
        <f aca="false">AVERAGE(AL16:AL22)</f>
        <v>-0.08</v>
      </c>
      <c r="AM23" s="106" t="n">
        <f aca="false">AVERAGE(AM16:AM22)</f>
        <v>-0.0678571428571429</v>
      </c>
      <c r="AN23" s="106" t="n">
        <f aca="false">AVERAGE(AN16:AN22)</f>
        <v>-0.0278571428571429</v>
      </c>
      <c r="AO23" s="106" t="n">
        <f aca="false">AVERAGE(AO16:AO22)</f>
        <v>0.0221428571428571</v>
      </c>
      <c r="AP23" s="106" t="n">
        <f aca="false">AVERAGE(AP16:AP22)</f>
        <v>0.0525</v>
      </c>
      <c r="AQ23" s="108" t="n">
        <f aca="false">AVERAGE(AQ16:AQ22)</f>
        <v>-0.0707142857142857</v>
      </c>
      <c r="AR23" s="106" t="n">
        <f aca="false">AVERAGE(AR16:AR22)</f>
        <v>-0.095</v>
      </c>
      <c r="AS23" s="106" t="n">
        <f aca="false">AVERAGE(AS16:AS22)</f>
        <v>0.306428571428571</v>
      </c>
      <c r="AT23" s="106" t="n">
        <f aca="false">AVERAGE(AT16:AT22)</f>
        <v>0.06</v>
      </c>
      <c r="AU23" s="106" t="n">
        <f aca="false">AVERAGE(AU16:AU22)</f>
        <v>0</v>
      </c>
      <c r="AV23" s="106" t="n">
        <f aca="false">AVERAGE(AV16:AV22)</f>
        <v>0</v>
      </c>
      <c r="AW23" s="106" t="n">
        <f aca="false">AVERAGE(AW16:AW22)</f>
        <v>0</v>
      </c>
      <c r="AX23" s="106" t="n">
        <f aca="false">AVERAGE(AX16:AX22)</f>
        <v>0</v>
      </c>
      <c r="AY23" s="106" t="n">
        <f aca="false">AVERAGE(AY16:AY22)</f>
        <v>0</v>
      </c>
      <c r="AZ23" s="106" t="n">
        <f aca="false">AVERAGE(AZ16:AZ22)</f>
        <v>0</v>
      </c>
      <c r="BA23" s="94" t="n">
        <v>23</v>
      </c>
    </row>
    <row r="24" customFormat="false" ht="12.75" hidden="false" customHeight="false" outlineLevel="0" collapsed="false">
      <c r="B24" s="103" t="n">
        <v>37196</v>
      </c>
      <c r="C24" s="104" t="n">
        <f aca="false">VLOOKUP($B24,Listen!$B:$CN,C$2,FALSE())</f>
        <v>5.52</v>
      </c>
      <c r="D24" s="104" t="n">
        <f aca="false">VLOOKUP($B24,Listen!$B:$CN,D$2,FALSE())</f>
        <v>0.23</v>
      </c>
      <c r="E24" s="104" t="n">
        <f aca="false">VLOOKUP($B24,Listen!$B:$CN,E$2,FALSE())</f>
        <v>0.215</v>
      </c>
      <c r="F24" s="104" t="n">
        <f aca="false">VLOOKUP($B24,Listen!$B:$CN,F$2,FALSE())</f>
        <v>1.29</v>
      </c>
      <c r="G24" s="104" t="n">
        <f aca="false">VLOOKUP($B24,Listen!$B:$CN,G$2,FALSE())</f>
        <v>1</v>
      </c>
      <c r="H24" s="104" t="n">
        <f aca="false">VLOOKUP($B24,Listen!$B:$CN,H$2,FALSE())</f>
        <v>0.37</v>
      </c>
      <c r="I24" s="104" t="n">
        <f aca="false">VLOOKUP($B24,Listen!$B:$CN,I$2,FALSE())</f>
        <v>0.32</v>
      </c>
      <c r="J24" s="104" t="n">
        <f aca="false">VLOOKUP($B24,Listen!$B:$CN,J$2,FALSE())</f>
        <v>0.14</v>
      </c>
      <c r="K24" s="104" t="n">
        <f aca="false">VLOOKUP($B24,Listen!$B:$CN,K$2,FALSE())</f>
        <v>0.14</v>
      </c>
      <c r="L24" s="104" t="n">
        <f aca="false">VLOOKUP($B24,Listen!$B:$CN,L$2,FALSE())</f>
        <v>0.3</v>
      </c>
      <c r="M24" s="104" t="n">
        <f aca="false">VLOOKUP($B24,Listen!$B:$CN,M$2,FALSE())</f>
        <v>-0.25</v>
      </c>
      <c r="N24" s="104" t="n">
        <f aca="false">VLOOKUP($B24,Listen!$B:$CN,N$2,FALSE())</f>
        <v>-0.195</v>
      </c>
      <c r="O24" s="104" t="n">
        <f aca="false">VLOOKUP($B24,Listen!$B:$CN,O$2,FALSE())</f>
        <v>0.34</v>
      </c>
      <c r="P24" s="104" t="n">
        <f aca="false">VLOOKUP($B24,Listen!$B:$CN,P$2,FALSE())</f>
        <v>-0.06</v>
      </c>
      <c r="Q24" s="104" t="n">
        <f aca="false">VLOOKUP($B24,Listen!$B:$CN,Q$2,FALSE())</f>
        <v>-0.1</v>
      </c>
      <c r="R24" s="104" t="n">
        <f aca="false">VLOOKUP($B24,Listen!$B:$CN,R$2,FALSE())</f>
        <v>-0.08</v>
      </c>
      <c r="S24" s="104" t="n">
        <f aca="false">VLOOKUP($B24,Listen!$B:$CN,S$2,FALSE())</f>
        <v>-0.07</v>
      </c>
      <c r="T24" s="104" t="n">
        <f aca="false">VLOOKUP($B24,Listen!$B:$CN,T$2,FALSE())</f>
        <v>-0.06</v>
      </c>
      <c r="U24" s="104" t="n">
        <f aca="false">VLOOKUP($B24,Listen!$B:$CN,U$2,FALSE())</f>
        <v>-0.08</v>
      </c>
      <c r="V24" s="104" t="n">
        <f aca="false">VLOOKUP($B24,Listen!$B:$CN,V$2,FALSE())</f>
        <v>-0.0825</v>
      </c>
      <c r="W24" s="104" t="n">
        <f aca="false">VLOOKUP($B24,Listen!$B:$CN,W$2,FALSE())</f>
        <v>-0.02</v>
      </c>
      <c r="X24" s="104" t="n">
        <f aca="false">VLOOKUP($B24,Listen!$B:$CN,X$2,FALSE())</f>
        <v>3.625</v>
      </c>
      <c r="Y24" s="104" t="n">
        <f aca="false">VLOOKUP($B24,Listen!$B:$CN,Y$2,FALSE())</f>
        <v>4.625</v>
      </c>
      <c r="Z24" s="104" t="n">
        <f aca="false">VLOOKUP($B24,Listen!$B:$CN,Z$2,FALSE())</f>
        <v>0.005</v>
      </c>
      <c r="AA24" s="104" t="n">
        <f aca="false">VLOOKUP($B24,Listen!$B:$CN,AA$2,FALSE())</f>
        <v>0.27</v>
      </c>
      <c r="AB24" s="104" t="n">
        <f aca="false">VLOOKUP($B24,Listen!$B:$CN,AB$2,FALSE())</f>
        <v>-0.0675</v>
      </c>
      <c r="AC24" s="104" t="n">
        <f aca="false">VLOOKUP($B24,Listen!$B:$CN,AC$2,FALSE())</f>
        <v>1.29</v>
      </c>
      <c r="AD24" s="104" t="n">
        <f aca="false">VLOOKUP($B24,Listen!$B:$CN,AD$2,FALSE())</f>
        <v>-0.15</v>
      </c>
      <c r="AE24" s="104" t="n">
        <f aca="false">VLOOKUP($B24,Listen!$B:$CN,AE$2,FALSE())</f>
        <v>-0.0975</v>
      </c>
      <c r="AF24" s="104" t="n">
        <f aca="false">VLOOKUP($B24,Listen!$B:$CN,AF$2,FALSE())</f>
        <v>-0.14</v>
      </c>
      <c r="AG24" s="104" t="n">
        <f aca="false">VLOOKUP($B24,Listen!$B:$CN,AG$2,FALSE())</f>
        <v>-0.155</v>
      </c>
      <c r="AH24" s="104" t="n">
        <f aca="false">VLOOKUP($B24,Listen!$B:$CN,AH$2,FALSE())</f>
        <v>4.335</v>
      </c>
      <c r="AI24" s="104" t="n">
        <f aca="false">VLOOKUP($B24,Listen!$B:$CN,AI$2,FALSE())</f>
        <v>-0.06</v>
      </c>
      <c r="AJ24" s="104" t="n">
        <f aca="false">VLOOKUP($B24,Listen!$B:$CN,AJ$2,FALSE())</f>
        <v>-0.105</v>
      </c>
      <c r="AK24" s="104" t="n">
        <f aca="false">VLOOKUP($B24,Listen!$B:$CN,AK$2,FALSE())</f>
        <v>-0.08</v>
      </c>
      <c r="AL24" s="104" t="n">
        <f aca="false">VLOOKUP($B24,Listen!$B:$CN,AL$2,FALSE())</f>
        <v>-0.08</v>
      </c>
      <c r="AM24" s="104" t="n">
        <f aca="false">VLOOKUP($B24,Listen!$B:$CN,AM$2,FALSE())</f>
        <v>-0.055</v>
      </c>
      <c r="AN24" s="104" t="n">
        <f aca="false">VLOOKUP($B24,Listen!$B:$CN,AN$2,FALSE())</f>
        <v>-0.015</v>
      </c>
      <c r="AO24" s="104" t="n">
        <f aca="false">VLOOKUP($B24,Listen!$B:$CN,AO$2,FALSE())</f>
        <v>0.025</v>
      </c>
      <c r="AP24" s="104" t="n">
        <f aca="false">VLOOKUP($B24,Listen!$B:$CN,AP$2,FALSE())</f>
        <v>0.06</v>
      </c>
      <c r="AQ24" s="91" t="n">
        <f aca="false">VLOOKUP($B24,Listen!$B:$CN,AQ$2,FALSE())</f>
        <v>-0.0725</v>
      </c>
      <c r="AR24" s="104" t="n">
        <f aca="false">VLOOKUP($B24,Listen!$B:$CN,AR$2,FALSE())</f>
        <v>-0.1025</v>
      </c>
      <c r="AS24" s="104" t="n">
        <f aca="false">VLOOKUP($B24,Listen!$B:$CN,AS$2,FALSE())</f>
        <v>0.605</v>
      </c>
      <c r="AT24" s="104" t="n">
        <f aca="false">VLOOKUP($B24,Listen!$B:$CN,AT$2,FALSE())</f>
        <v>0.135</v>
      </c>
      <c r="AU24" s="104" t="n">
        <f aca="false">VLOOKUP($B24,Listen!$B:$CN,AU$2,FALSE())</f>
        <v>0</v>
      </c>
      <c r="AV24" s="104" t="n">
        <f aca="false">VLOOKUP($B24,Listen!$B:$CN,AV$2,FALSE())</f>
        <v>0</v>
      </c>
      <c r="AW24" s="104" t="n">
        <f aca="false">VLOOKUP($B24,Listen!$B:$CN,AW$2,FALSE())</f>
        <v>0</v>
      </c>
      <c r="AX24" s="104" t="n">
        <f aca="false">VLOOKUP($B24,Listen!$B:$CN,AX$2,FALSE())</f>
        <v>0</v>
      </c>
      <c r="AY24" s="104" t="n">
        <f aca="false">VLOOKUP($B24,Listen!$B:$CN,AY$2,FALSE())</f>
        <v>0</v>
      </c>
      <c r="AZ24" s="104" t="n">
        <f aca="false">VLOOKUP($B24,Listen!$B:$CN,AZ$2,FALSE())</f>
        <v>0</v>
      </c>
      <c r="BA24" s="94" t="n">
        <v>24</v>
      </c>
    </row>
    <row r="25" customFormat="false" ht="12.75" hidden="false" customHeight="false" outlineLevel="0" collapsed="false">
      <c r="B25" s="103" t="n">
        <v>37226</v>
      </c>
      <c r="C25" s="104" t="n">
        <f aca="false">VLOOKUP($B25,Listen!$B:$CN,C$2,FALSE())</f>
        <v>5.605</v>
      </c>
      <c r="D25" s="104" t="n">
        <f aca="false">VLOOKUP($B25,Listen!$B:$CN,D$2,FALSE())</f>
        <v>0.25</v>
      </c>
      <c r="E25" s="104" t="n">
        <f aca="false">VLOOKUP($B25,Listen!$B:$CN,E$2,FALSE())</f>
        <v>0.255</v>
      </c>
      <c r="F25" s="104" t="n">
        <f aca="false">VLOOKUP($B25,Listen!$B:$CN,F$2,FALSE())</f>
        <v>1.49</v>
      </c>
      <c r="G25" s="104" t="n">
        <f aca="false">VLOOKUP($B25,Listen!$B:$CN,G$2,FALSE())</f>
        <v>1.19</v>
      </c>
      <c r="H25" s="104" t="n">
        <f aca="false">VLOOKUP($B25,Listen!$B:$CN,H$2,FALSE())</f>
        <v>0.48</v>
      </c>
      <c r="I25" s="104" t="n">
        <f aca="false">VLOOKUP($B25,Listen!$B:$CN,I$2,FALSE())</f>
        <v>0.335</v>
      </c>
      <c r="J25" s="104" t="n">
        <f aca="false">VLOOKUP($B25,Listen!$B:$CN,J$2,FALSE())</f>
        <v>0.16</v>
      </c>
      <c r="K25" s="104" t="n">
        <f aca="false">VLOOKUP($B25,Listen!$B:$CN,K$2,FALSE())</f>
        <v>0.16</v>
      </c>
      <c r="L25" s="104" t="n">
        <f aca="false">VLOOKUP($B25,Listen!$B:$CN,L$2,FALSE())</f>
        <v>0.32</v>
      </c>
      <c r="M25" s="104" t="n">
        <f aca="false">VLOOKUP($B25,Listen!$B:$CN,M$2,FALSE())</f>
        <v>-0.25</v>
      </c>
      <c r="N25" s="104" t="n">
        <f aca="false">VLOOKUP($B25,Listen!$B:$CN,N$2,FALSE())</f>
        <v>-0.195</v>
      </c>
      <c r="O25" s="104" t="n">
        <f aca="false">VLOOKUP($B25,Listen!$B:$CN,O$2,FALSE())</f>
        <v>0.34</v>
      </c>
      <c r="P25" s="104" t="n">
        <f aca="false">VLOOKUP($B25,Listen!$B:$CN,P$2,FALSE())</f>
        <v>-0.0625</v>
      </c>
      <c r="Q25" s="104" t="n">
        <f aca="false">VLOOKUP($B25,Listen!$B:$CN,Q$2,FALSE())</f>
        <v>-0.1025</v>
      </c>
      <c r="R25" s="104" t="n">
        <f aca="false">VLOOKUP($B25,Listen!$B:$CN,R$2,FALSE())</f>
        <v>-0.0825</v>
      </c>
      <c r="S25" s="104" t="n">
        <f aca="false">VLOOKUP($B25,Listen!$B:$CN,S$2,FALSE())</f>
        <v>-0.07</v>
      </c>
      <c r="T25" s="104" t="n">
        <f aca="false">VLOOKUP($B25,Listen!$B:$CN,T$2,FALSE())</f>
        <v>-0.0625</v>
      </c>
      <c r="U25" s="104" t="n">
        <f aca="false">VLOOKUP($B25,Listen!$B:$CN,U$2,FALSE())</f>
        <v>-0.08</v>
      </c>
      <c r="V25" s="104" t="n">
        <f aca="false">VLOOKUP($B25,Listen!$B:$CN,V$2,FALSE())</f>
        <v>-0.0825</v>
      </c>
      <c r="W25" s="104" t="n">
        <f aca="false">VLOOKUP($B25,Listen!$B:$CN,W$2,FALSE())</f>
        <v>-0.02</v>
      </c>
      <c r="X25" s="104" t="n">
        <f aca="false">VLOOKUP($B25,Listen!$B:$CN,X$2,FALSE())</f>
        <v>3.675</v>
      </c>
      <c r="Y25" s="104" t="n">
        <f aca="false">VLOOKUP($B25,Listen!$B:$CN,Y$2,FALSE())</f>
        <v>4.675</v>
      </c>
      <c r="Z25" s="104" t="n">
        <f aca="false">VLOOKUP($B25,Listen!$B:$CN,Z$2,FALSE())</f>
        <v>0.005</v>
      </c>
      <c r="AA25" s="104" t="n">
        <f aca="false">VLOOKUP($B25,Listen!$B:$CN,AA$2,FALSE())</f>
        <v>0.29</v>
      </c>
      <c r="AB25" s="104" t="n">
        <f aca="false">VLOOKUP($B25,Listen!$B:$CN,AB$2,FALSE())</f>
        <v>-0.0675</v>
      </c>
      <c r="AC25" s="104" t="n">
        <f aca="false">VLOOKUP($B25,Listen!$B:$CN,AC$2,FALSE())</f>
        <v>1.49</v>
      </c>
      <c r="AD25" s="104" t="n">
        <f aca="false">VLOOKUP($B25,Listen!$B:$CN,AD$2,FALSE())</f>
        <v>-0.175</v>
      </c>
      <c r="AE25" s="104" t="n">
        <f aca="false">VLOOKUP($B25,Listen!$B:$CN,AE$2,FALSE())</f>
        <v>-0.0975</v>
      </c>
      <c r="AF25" s="104" t="n">
        <f aca="false">VLOOKUP($B25,Listen!$B:$CN,AF$2,FALSE())</f>
        <v>-0.165</v>
      </c>
      <c r="AG25" s="104" t="n">
        <f aca="false">VLOOKUP($B25,Listen!$B:$CN,AG$2,FALSE())</f>
        <v>-0.155</v>
      </c>
      <c r="AH25" s="104" t="n">
        <f aca="false">VLOOKUP($B25,Listen!$B:$CN,AH$2,FALSE())</f>
        <v>4.385</v>
      </c>
      <c r="AI25" s="104" t="n">
        <f aca="false">VLOOKUP($B25,Listen!$B:$CN,AI$2,FALSE())</f>
        <v>-0.0625</v>
      </c>
      <c r="AJ25" s="104" t="n">
        <f aca="false">VLOOKUP($B25,Listen!$B:$CN,AJ$2,FALSE())</f>
        <v>-0.1075</v>
      </c>
      <c r="AK25" s="104" t="n">
        <f aca="false">VLOOKUP($B25,Listen!$B:$CN,AK$2,FALSE())</f>
        <v>-0.0825</v>
      </c>
      <c r="AL25" s="104" t="n">
        <f aca="false">VLOOKUP($B25,Listen!$B:$CN,AL$2,FALSE())</f>
        <v>-0.0825</v>
      </c>
      <c r="AM25" s="104" t="n">
        <f aca="false">VLOOKUP($B25,Listen!$B:$CN,AM$2,FALSE())</f>
        <v>-0.055</v>
      </c>
      <c r="AN25" s="104" t="n">
        <f aca="false">VLOOKUP($B25,Listen!$B:$CN,AN$2,FALSE())</f>
        <v>-0.015</v>
      </c>
      <c r="AO25" s="104" t="n">
        <f aca="false">VLOOKUP($B25,Listen!$B:$CN,AO$2,FALSE())</f>
        <v>0.025</v>
      </c>
      <c r="AP25" s="104" t="n">
        <f aca="false">VLOOKUP($B25,Listen!$B:$CN,AP$2,FALSE())</f>
        <v>0.06</v>
      </c>
      <c r="AQ25" s="91" t="n">
        <f aca="false">VLOOKUP($B25,Listen!$B:$CN,AQ$2,FALSE())</f>
        <v>-0.0725</v>
      </c>
      <c r="AR25" s="104" t="n">
        <f aca="false">VLOOKUP($B25,Listen!$B:$CN,AR$2,FALSE())</f>
        <v>-0.1225</v>
      </c>
      <c r="AS25" s="104" t="n">
        <f aca="false">VLOOKUP($B25,Listen!$B:$CN,AS$2,FALSE())</f>
        <v>0.605</v>
      </c>
      <c r="AT25" s="104" t="n">
        <f aca="false">VLOOKUP($B25,Listen!$B:$CN,AT$2,FALSE())</f>
        <v>0.1575</v>
      </c>
      <c r="AU25" s="104" t="n">
        <f aca="false">VLOOKUP($B25,Listen!$B:$CN,AU$2,FALSE())</f>
        <v>0</v>
      </c>
      <c r="AV25" s="104" t="n">
        <f aca="false">VLOOKUP($B25,Listen!$B:$CN,AV$2,FALSE())</f>
        <v>0</v>
      </c>
      <c r="AW25" s="104" t="n">
        <f aca="false">VLOOKUP($B25,Listen!$B:$CN,AW$2,FALSE())</f>
        <v>0</v>
      </c>
      <c r="AX25" s="104" t="n">
        <f aca="false">VLOOKUP($B25,Listen!$B:$CN,AX$2,FALSE())</f>
        <v>0</v>
      </c>
      <c r="AY25" s="104" t="n">
        <f aca="false">VLOOKUP($B25,Listen!$B:$CN,AY$2,FALSE())</f>
        <v>0</v>
      </c>
      <c r="AZ25" s="104" t="n">
        <f aca="false">VLOOKUP($B25,Listen!$B:$CN,AZ$2,FALSE())</f>
        <v>0</v>
      </c>
      <c r="BA25" s="94" t="n">
        <v>25</v>
      </c>
    </row>
    <row r="26" customFormat="false" ht="12.75" hidden="false" customHeight="false" outlineLevel="0" collapsed="false">
      <c r="B26" s="103" t="n">
        <v>37257</v>
      </c>
      <c r="C26" s="104" t="n">
        <f aca="false">VLOOKUP($B26,Listen!$B:$CN,C$2,FALSE())</f>
        <v>5.62</v>
      </c>
      <c r="D26" s="104" t="n">
        <f aca="false">VLOOKUP($B26,Listen!$B:$CN,D$2,FALSE())</f>
        <v>0.29</v>
      </c>
      <c r="E26" s="104" t="n">
        <f aca="false">VLOOKUP($B26,Listen!$B:$CN,E$2,FALSE())</f>
        <v>0.31</v>
      </c>
      <c r="F26" s="104" t="n">
        <f aca="false">VLOOKUP($B26,Listen!$B:$CN,F$2,FALSE())</f>
        <v>1.69</v>
      </c>
      <c r="G26" s="104" t="n">
        <f aca="false">VLOOKUP($B26,Listen!$B:$CN,G$2,FALSE())</f>
        <v>1.34</v>
      </c>
      <c r="H26" s="104" t="n">
        <f aca="false">VLOOKUP($B26,Listen!$B:$CN,H$2,FALSE())</f>
        <v>0.51</v>
      </c>
      <c r="I26" s="104" t="n">
        <f aca="false">VLOOKUP($B26,Listen!$B:$CN,I$2,FALSE())</f>
        <v>0.355</v>
      </c>
      <c r="J26" s="104" t="n">
        <f aca="false">VLOOKUP($B26,Listen!$B:$CN,J$2,FALSE())</f>
        <v>0.1725</v>
      </c>
      <c r="K26" s="104" t="n">
        <f aca="false">VLOOKUP($B26,Listen!$B:$CN,K$2,FALSE())</f>
        <v>0.1725</v>
      </c>
      <c r="L26" s="104" t="n">
        <f aca="false">VLOOKUP($B26,Listen!$B:$CN,L$2,FALSE())</f>
        <v>0.36</v>
      </c>
      <c r="M26" s="104" t="n">
        <f aca="false">VLOOKUP($B26,Listen!$B:$CN,M$2,FALSE())</f>
        <v>-0.25</v>
      </c>
      <c r="N26" s="104" t="n">
        <f aca="false">VLOOKUP($B26,Listen!$B:$CN,N$2,FALSE())</f>
        <v>-0.195</v>
      </c>
      <c r="O26" s="104" t="n">
        <f aca="false">VLOOKUP($B26,Listen!$B:$CN,O$2,FALSE())</f>
        <v>0.36</v>
      </c>
      <c r="P26" s="104" t="n">
        <f aca="false">VLOOKUP($B26,Listen!$B:$CN,P$2,FALSE())</f>
        <v>-0.0625</v>
      </c>
      <c r="Q26" s="104" t="n">
        <f aca="false">VLOOKUP($B26,Listen!$B:$CN,Q$2,FALSE())</f>
        <v>-0.1025</v>
      </c>
      <c r="R26" s="104" t="n">
        <f aca="false">VLOOKUP($B26,Listen!$B:$CN,R$2,FALSE())</f>
        <v>-0.085</v>
      </c>
      <c r="S26" s="104" t="n">
        <f aca="false">VLOOKUP($B26,Listen!$B:$CN,S$2,FALSE())</f>
        <v>-0.07</v>
      </c>
      <c r="T26" s="104" t="n">
        <f aca="false">VLOOKUP($B26,Listen!$B:$CN,T$2,FALSE())</f>
        <v>-0.065</v>
      </c>
      <c r="U26" s="104" t="n">
        <f aca="false">VLOOKUP($B26,Listen!$B:$CN,U$2,FALSE())</f>
        <v>-0.08</v>
      </c>
      <c r="V26" s="104" t="n">
        <f aca="false">VLOOKUP($B26,Listen!$B:$CN,V$2,FALSE())</f>
        <v>-0.0825</v>
      </c>
      <c r="W26" s="104" t="n">
        <f aca="false">VLOOKUP($B26,Listen!$B:$CN,W$2,FALSE())</f>
        <v>-0.02</v>
      </c>
      <c r="X26" s="104" t="n">
        <f aca="false">VLOOKUP($B26,Listen!$B:$CN,X$2,FALSE())</f>
        <v>3.635</v>
      </c>
      <c r="Y26" s="104" t="n">
        <f aca="false">VLOOKUP($B26,Listen!$B:$CN,Y$2,FALSE())</f>
        <v>4.635</v>
      </c>
      <c r="Z26" s="104" t="n">
        <f aca="false">VLOOKUP($B26,Listen!$B:$CN,Z$2,FALSE())</f>
        <v>0.005</v>
      </c>
      <c r="AA26" s="104" t="n">
        <f aca="false">VLOOKUP($B26,Listen!$B:$CN,AA$2,FALSE())</f>
        <v>0.33</v>
      </c>
      <c r="AB26" s="104" t="n">
        <f aca="false">VLOOKUP($B26,Listen!$B:$CN,AB$2,FALSE())</f>
        <v>-0.0675</v>
      </c>
      <c r="AC26" s="104" t="n">
        <f aca="false">VLOOKUP($B26,Listen!$B:$CN,AC$2,FALSE())</f>
        <v>1.69</v>
      </c>
      <c r="AD26" s="104" t="n">
        <f aca="false">VLOOKUP($B26,Listen!$B:$CN,AD$2,FALSE())</f>
        <v>-0.18</v>
      </c>
      <c r="AE26" s="104" t="n">
        <f aca="false">VLOOKUP($B26,Listen!$B:$CN,AE$2,FALSE())</f>
        <v>-0.0975</v>
      </c>
      <c r="AF26" s="104" t="n">
        <f aca="false">VLOOKUP($B26,Listen!$B:$CN,AF$2,FALSE())</f>
        <v>-0.148</v>
      </c>
      <c r="AG26" s="104" t="n">
        <f aca="false">VLOOKUP($B26,Listen!$B:$CN,AG$2,FALSE())</f>
        <v>-0.155</v>
      </c>
      <c r="AH26" s="104" t="n">
        <f aca="false">VLOOKUP($B26,Listen!$B:$CN,AH$2,FALSE())</f>
        <v>4.345</v>
      </c>
      <c r="AI26" s="104" t="n">
        <f aca="false">VLOOKUP($B26,Listen!$B:$CN,AI$2,FALSE())</f>
        <v>-0.065</v>
      </c>
      <c r="AJ26" s="104" t="n">
        <f aca="false">VLOOKUP($B26,Listen!$B:$CN,AJ$2,FALSE())</f>
        <v>-0.11</v>
      </c>
      <c r="AK26" s="104" t="n">
        <f aca="false">VLOOKUP($B26,Listen!$B:$CN,AK$2,FALSE())</f>
        <v>-0.085</v>
      </c>
      <c r="AL26" s="104" t="n">
        <f aca="false">VLOOKUP($B26,Listen!$B:$CN,AL$2,FALSE())</f>
        <v>-0.085</v>
      </c>
      <c r="AM26" s="104" t="n">
        <f aca="false">VLOOKUP($B26,Listen!$B:$CN,AM$2,FALSE())</f>
        <v>-0.055</v>
      </c>
      <c r="AN26" s="104" t="n">
        <f aca="false">VLOOKUP($B26,Listen!$B:$CN,AN$2,FALSE())</f>
        <v>-0.015</v>
      </c>
      <c r="AO26" s="104" t="n">
        <f aca="false">VLOOKUP($B26,Listen!$B:$CN,AO$2,FALSE())</f>
        <v>0.025</v>
      </c>
      <c r="AP26" s="104" t="n">
        <f aca="false">VLOOKUP($B26,Listen!$B:$CN,AP$2,FALSE())</f>
        <v>0.06</v>
      </c>
      <c r="AQ26" s="91" t="n">
        <f aca="false">VLOOKUP($B26,Listen!$B:$CN,AQ$2,FALSE())</f>
        <v>-0.0725</v>
      </c>
      <c r="AR26" s="104" t="n">
        <f aca="false">VLOOKUP($B26,Listen!$B:$CN,AR$2,FALSE())</f>
        <v>-0.125</v>
      </c>
      <c r="AS26" s="104" t="n">
        <f aca="false">VLOOKUP($B26,Listen!$B:$CN,AS$2,FALSE())</f>
        <v>0.625</v>
      </c>
      <c r="AT26" s="104" t="n">
        <f aca="false">VLOOKUP($B26,Listen!$B:$CN,AT$2,FALSE())</f>
        <v>0.1725</v>
      </c>
      <c r="AU26" s="104" t="n">
        <f aca="false">VLOOKUP($B26,Listen!$B:$CN,AU$2,FALSE())</f>
        <v>0</v>
      </c>
      <c r="AV26" s="104" t="n">
        <f aca="false">VLOOKUP($B26,Listen!$B:$CN,AV$2,FALSE())</f>
        <v>0</v>
      </c>
      <c r="AW26" s="104" t="n">
        <f aca="false">VLOOKUP($B26,Listen!$B:$CN,AW$2,FALSE())</f>
        <v>0</v>
      </c>
      <c r="AX26" s="104" t="n">
        <f aca="false">VLOOKUP($B26,Listen!$B:$CN,AX$2,FALSE())</f>
        <v>0</v>
      </c>
      <c r="AY26" s="104" t="n">
        <f aca="false">VLOOKUP($B26,Listen!$B:$CN,AY$2,FALSE())</f>
        <v>0</v>
      </c>
      <c r="AZ26" s="104" t="n">
        <f aca="false">VLOOKUP($B26,Listen!$B:$CN,AZ$2,FALSE())</f>
        <v>0</v>
      </c>
      <c r="BA26" s="94" t="n">
        <v>26</v>
      </c>
    </row>
    <row r="27" customFormat="false" ht="12.75" hidden="false" customHeight="false" outlineLevel="0" collapsed="false">
      <c r="B27" s="103" t="n">
        <v>37288</v>
      </c>
      <c r="C27" s="104" t="n">
        <f aca="false">VLOOKUP($B27,Listen!$B:$CN,C$2,FALSE())</f>
        <v>5.4</v>
      </c>
      <c r="D27" s="104" t="n">
        <f aca="false">VLOOKUP($B27,Listen!$B:$CN,D$2,FALSE())</f>
        <v>0.39</v>
      </c>
      <c r="E27" s="104" t="n">
        <f aca="false">VLOOKUP($B27,Listen!$B:$CN,E$2,FALSE())</f>
        <v>0.3</v>
      </c>
      <c r="F27" s="104" t="n">
        <f aca="false">VLOOKUP($B27,Listen!$B:$CN,F$2,FALSE())</f>
        <v>1.69</v>
      </c>
      <c r="G27" s="104" t="n">
        <f aca="false">VLOOKUP($B27,Listen!$B:$CN,G$2,FALSE())</f>
        <v>1.06</v>
      </c>
      <c r="H27" s="104" t="n">
        <f aca="false">VLOOKUP($B27,Listen!$B:$CN,H$2,FALSE())</f>
        <v>0.51</v>
      </c>
      <c r="I27" s="104" t="n">
        <f aca="false">VLOOKUP($B27,Listen!$B:$CN,I$2,FALSE())</f>
        <v>0.355</v>
      </c>
      <c r="J27" s="104" t="n">
        <f aca="false">VLOOKUP($B27,Listen!$B:$CN,J$2,FALSE())</f>
        <v>0.1775</v>
      </c>
      <c r="K27" s="104" t="n">
        <f aca="false">VLOOKUP($B27,Listen!$B:$CN,K$2,FALSE())</f>
        <v>0.1775</v>
      </c>
      <c r="L27" s="104" t="n">
        <f aca="false">VLOOKUP($B27,Listen!$B:$CN,L$2,FALSE())</f>
        <v>0.46</v>
      </c>
      <c r="M27" s="104" t="n">
        <f aca="false">VLOOKUP($B27,Listen!$B:$CN,M$2,FALSE())</f>
        <v>-0.25</v>
      </c>
      <c r="N27" s="104" t="n">
        <f aca="false">VLOOKUP($B27,Listen!$B:$CN,N$2,FALSE())</f>
        <v>-0.195</v>
      </c>
      <c r="O27" s="104" t="n">
        <f aca="false">VLOOKUP($B27,Listen!$B:$CN,O$2,FALSE())</f>
        <v>0.49</v>
      </c>
      <c r="P27" s="104" t="n">
        <f aca="false">VLOOKUP($B27,Listen!$B:$CN,P$2,FALSE())</f>
        <v>-0.065</v>
      </c>
      <c r="Q27" s="104" t="n">
        <f aca="false">VLOOKUP($B27,Listen!$B:$CN,Q$2,FALSE())</f>
        <v>-0.105</v>
      </c>
      <c r="R27" s="104" t="n">
        <f aca="false">VLOOKUP($B27,Listen!$B:$CN,R$2,FALSE())</f>
        <v>-0.0775</v>
      </c>
      <c r="S27" s="104" t="n">
        <f aca="false">VLOOKUP($B27,Listen!$B:$CN,S$2,FALSE())</f>
        <v>-0.07</v>
      </c>
      <c r="T27" s="104" t="n">
        <f aca="false">VLOOKUP($B27,Listen!$B:$CN,T$2,FALSE())</f>
        <v>-0.0575</v>
      </c>
      <c r="U27" s="104" t="n">
        <f aca="false">VLOOKUP($B27,Listen!$B:$CN,U$2,FALSE())</f>
        <v>-0.08</v>
      </c>
      <c r="V27" s="104" t="n">
        <f aca="false">VLOOKUP($B27,Listen!$B:$CN,V$2,FALSE())</f>
        <v>-0.0825</v>
      </c>
      <c r="W27" s="104" t="n">
        <f aca="false">VLOOKUP($B27,Listen!$B:$CN,W$2,FALSE())</f>
        <v>-0.02</v>
      </c>
      <c r="X27" s="104" t="n">
        <f aca="false">VLOOKUP($B27,Listen!$B:$CN,X$2,FALSE())</f>
        <v>3.585</v>
      </c>
      <c r="Y27" s="104" t="n">
        <f aca="false">VLOOKUP($B27,Listen!$B:$CN,Y$2,FALSE())</f>
        <v>4.585</v>
      </c>
      <c r="Z27" s="104" t="n">
        <f aca="false">VLOOKUP($B27,Listen!$B:$CN,Z$2,FALSE())</f>
        <v>0.005</v>
      </c>
      <c r="AA27" s="104" t="n">
        <f aca="false">VLOOKUP($B27,Listen!$B:$CN,AA$2,FALSE())</f>
        <v>0.43</v>
      </c>
      <c r="AB27" s="104" t="n">
        <f aca="false">VLOOKUP($B27,Listen!$B:$CN,AB$2,FALSE())</f>
        <v>-0.0675</v>
      </c>
      <c r="AC27" s="104" t="n">
        <f aca="false">VLOOKUP($B27,Listen!$B:$CN,AC$2,FALSE())</f>
        <v>1.69</v>
      </c>
      <c r="AD27" s="104" t="n">
        <f aca="false">VLOOKUP($B27,Listen!$B:$CN,AD$2,FALSE())</f>
        <v>-0.165</v>
      </c>
      <c r="AE27" s="104" t="n">
        <f aca="false">VLOOKUP($B27,Listen!$B:$CN,AE$2,FALSE())</f>
        <v>-0.0975</v>
      </c>
      <c r="AF27" s="104" t="n">
        <f aca="false">VLOOKUP($B27,Listen!$B:$CN,AF$2,FALSE())</f>
        <v>-0.271</v>
      </c>
      <c r="AG27" s="104" t="n">
        <f aca="false">VLOOKUP($B27,Listen!$B:$CN,AG$2,FALSE())</f>
        <v>-0.155</v>
      </c>
      <c r="AH27" s="104" t="n">
        <f aca="false">VLOOKUP($B27,Listen!$B:$CN,AH$2,FALSE())</f>
        <v>4.295</v>
      </c>
      <c r="AI27" s="104" t="n">
        <f aca="false">VLOOKUP($B27,Listen!$B:$CN,AI$2,FALSE())</f>
        <v>-0.0575</v>
      </c>
      <c r="AJ27" s="104" t="n">
        <f aca="false">VLOOKUP($B27,Listen!$B:$CN,AJ$2,FALSE())</f>
        <v>-0.1025</v>
      </c>
      <c r="AK27" s="104" t="n">
        <f aca="false">VLOOKUP($B27,Listen!$B:$CN,AK$2,FALSE())</f>
        <v>-0.0775</v>
      </c>
      <c r="AL27" s="104" t="n">
        <f aca="false">VLOOKUP($B27,Listen!$B:$CN,AL$2,FALSE())</f>
        <v>-0.0775</v>
      </c>
      <c r="AM27" s="104" t="n">
        <f aca="false">VLOOKUP($B27,Listen!$B:$CN,AM$2,FALSE())</f>
        <v>-0.055</v>
      </c>
      <c r="AN27" s="104" t="n">
        <f aca="false">VLOOKUP($B27,Listen!$B:$CN,AN$2,FALSE())</f>
        <v>-0.015</v>
      </c>
      <c r="AO27" s="104" t="n">
        <f aca="false">VLOOKUP($B27,Listen!$B:$CN,AO$2,FALSE())</f>
        <v>0.025</v>
      </c>
      <c r="AP27" s="104" t="n">
        <f aca="false">VLOOKUP($B27,Listen!$B:$CN,AP$2,FALSE())</f>
        <v>0.06</v>
      </c>
      <c r="AQ27" s="91" t="n">
        <f aca="false">VLOOKUP($B27,Listen!$B:$CN,AQ$2,FALSE())</f>
        <v>-0.0725</v>
      </c>
      <c r="AR27" s="104" t="n">
        <f aca="false">VLOOKUP($B27,Listen!$B:$CN,AR$2,FALSE())</f>
        <v>-0.12</v>
      </c>
      <c r="AS27" s="104" t="n">
        <f aca="false">VLOOKUP($B27,Listen!$B:$CN,AS$2,FALSE())</f>
        <v>0.755</v>
      </c>
      <c r="AT27" s="104" t="n">
        <f aca="false">VLOOKUP($B27,Listen!$B:$CN,AT$2,FALSE())</f>
        <v>0.17</v>
      </c>
      <c r="AU27" s="104" t="n">
        <f aca="false">VLOOKUP($B27,Listen!$B:$CN,AU$2,FALSE())</f>
        <v>0</v>
      </c>
      <c r="AV27" s="104" t="n">
        <f aca="false">VLOOKUP($B27,Listen!$B:$CN,AV$2,FALSE())</f>
        <v>0</v>
      </c>
      <c r="AW27" s="104" t="n">
        <f aca="false">VLOOKUP($B27,Listen!$B:$CN,AW$2,FALSE())</f>
        <v>0</v>
      </c>
      <c r="AX27" s="104" t="n">
        <f aca="false">VLOOKUP($B27,Listen!$B:$CN,AX$2,FALSE())</f>
        <v>0</v>
      </c>
      <c r="AY27" s="104" t="n">
        <f aca="false">VLOOKUP($B27,Listen!$B:$CN,AY$2,FALSE())</f>
        <v>0</v>
      </c>
      <c r="AZ27" s="104" t="n">
        <f aca="false">VLOOKUP($B27,Listen!$B:$CN,AZ$2,FALSE())</f>
        <v>0</v>
      </c>
      <c r="BA27" s="94" t="n">
        <v>27</v>
      </c>
    </row>
    <row r="28" customFormat="false" ht="12.75" hidden="false" customHeight="false" outlineLevel="0" collapsed="false">
      <c r="B28" s="103" t="n">
        <v>37316</v>
      </c>
      <c r="C28" s="104" t="n">
        <f aca="false">VLOOKUP($B28,Listen!$B:$CN,C$2,FALSE())</f>
        <v>5.04</v>
      </c>
      <c r="D28" s="104" t="n">
        <f aca="false">VLOOKUP($B28,Listen!$B:$CN,D$2,FALSE())</f>
        <v>0.39</v>
      </c>
      <c r="E28" s="104" t="n">
        <f aca="false">VLOOKUP($B28,Listen!$B:$CN,E$2,FALSE())</f>
        <v>0.295</v>
      </c>
      <c r="F28" s="104" t="n">
        <f aca="false">VLOOKUP($B28,Listen!$B:$CN,F$2,FALSE())</f>
        <v>1.64</v>
      </c>
      <c r="G28" s="104" t="n">
        <f aca="false">VLOOKUP($B28,Listen!$B:$CN,G$2,FALSE())</f>
        <v>0.96</v>
      </c>
      <c r="H28" s="104" t="n">
        <f aca="false">VLOOKUP($B28,Listen!$B:$CN,H$2,FALSE())</f>
        <v>0.5</v>
      </c>
      <c r="I28" s="104" t="n">
        <f aca="false">VLOOKUP($B28,Listen!$B:$CN,I$2,FALSE())</f>
        <v>0.32</v>
      </c>
      <c r="J28" s="104" t="n">
        <f aca="false">VLOOKUP($B28,Listen!$B:$CN,J$2,FALSE())</f>
        <v>0.175</v>
      </c>
      <c r="K28" s="104" t="n">
        <f aca="false">VLOOKUP($B28,Listen!$B:$CN,K$2,FALSE())</f>
        <v>0.175</v>
      </c>
      <c r="L28" s="104" t="n">
        <f aca="false">VLOOKUP($B28,Listen!$B:$CN,L$2,FALSE())</f>
        <v>0.46</v>
      </c>
      <c r="M28" s="104" t="n">
        <f aca="false">VLOOKUP($B28,Listen!$B:$CN,M$2,FALSE())</f>
        <v>-0.25</v>
      </c>
      <c r="N28" s="104" t="n">
        <f aca="false">VLOOKUP($B28,Listen!$B:$CN,N$2,FALSE())</f>
        <v>-0.195</v>
      </c>
      <c r="O28" s="104" t="n">
        <f aca="false">VLOOKUP($B28,Listen!$B:$CN,O$2,FALSE())</f>
        <v>0.49</v>
      </c>
      <c r="P28" s="104" t="n">
        <f aca="false">VLOOKUP($B28,Listen!$B:$CN,P$2,FALSE())</f>
        <v>-0.0625</v>
      </c>
      <c r="Q28" s="104" t="n">
        <f aca="false">VLOOKUP($B28,Listen!$B:$CN,Q$2,FALSE())</f>
        <v>-0.1025</v>
      </c>
      <c r="R28" s="104" t="n">
        <f aca="false">VLOOKUP($B28,Listen!$B:$CN,R$2,FALSE())</f>
        <v>-0.075</v>
      </c>
      <c r="S28" s="104" t="n">
        <f aca="false">VLOOKUP($B28,Listen!$B:$CN,S$2,FALSE())</f>
        <v>-0.07</v>
      </c>
      <c r="T28" s="104" t="n">
        <f aca="false">VLOOKUP($B28,Listen!$B:$CN,T$2,FALSE())</f>
        <v>-0.055</v>
      </c>
      <c r="U28" s="104" t="n">
        <f aca="false">VLOOKUP($B28,Listen!$B:$CN,U$2,FALSE())</f>
        <v>-0.08</v>
      </c>
      <c r="V28" s="104" t="n">
        <f aca="false">VLOOKUP($B28,Listen!$B:$CN,V$2,FALSE())</f>
        <v>-0.0825</v>
      </c>
      <c r="W28" s="104" t="n">
        <f aca="false">VLOOKUP($B28,Listen!$B:$CN,W$2,FALSE())</f>
        <v>-0.02</v>
      </c>
      <c r="X28" s="104" t="n">
        <f aca="false">VLOOKUP($B28,Listen!$B:$CN,X$2,FALSE())</f>
        <v>3.485</v>
      </c>
      <c r="Y28" s="104" t="n">
        <f aca="false">VLOOKUP($B28,Listen!$B:$CN,Y$2,FALSE())</f>
        <v>4.485</v>
      </c>
      <c r="Z28" s="104" t="n">
        <f aca="false">VLOOKUP($B28,Listen!$B:$CN,Z$2,FALSE())</f>
        <v>0.005</v>
      </c>
      <c r="AA28" s="104" t="n">
        <f aca="false">VLOOKUP($B28,Listen!$B:$CN,AA$2,FALSE())</f>
        <v>0.43</v>
      </c>
      <c r="AB28" s="104" t="n">
        <f aca="false">VLOOKUP($B28,Listen!$B:$CN,AB$2,FALSE())</f>
        <v>-0.0675</v>
      </c>
      <c r="AC28" s="104" t="n">
        <f aca="false">VLOOKUP($B28,Listen!$B:$CN,AC$2,FALSE())</f>
        <v>1.64</v>
      </c>
      <c r="AD28" s="104" t="n">
        <f aca="false">VLOOKUP($B28,Listen!$B:$CN,AD$2,FALSE())</f>
        <v>-0.155</v>
      </c>
      <c r="AE28" s="104" t="n">
        <f aca="false">VLOOKUP($B28,Listen!$B:$CN,AE$2,FALSE())</f>
        <v>-0.0975</v>
      </c>
      <c r="AF28" s="104" t="n">
        <f aca="false">VLOOKUP($B28,Listen!$B:$CN,AF$2,FALSE())</f>
        <v>-0.206</v>
      </c>
      <c r="AG28" s="104" t="n">
        <f aca="false">VLOOKUP($B28,Listen!$B:$CN,AG$2,FALSE())</f>
        <v>-0.155</v>
      </c>
      <c r="AH28" s="104" t="n">
        <f aca="false">VLOOKUP($B28,Listen!$B:$CN,AH$2,FALSE())</f>
        <v>4.195</v>
      </c>
      <c r="AI28" s="104" t="n">
        <f aca="false">VLOOKUP($B28,Listen!$B:$CN,AI$2,FALSE())</f>
        <v>-0.055</v>
      </c>
      <c r="AJ28" s="104" t="n">
        <f aca="false">VLOOKUP($B28,Listen!$B:$CN,AJ$2,FALSE())</f>
        <v>-0.1</v>
      </c>
      <c r="AK28" s="104" t="n">
        <f aca="false">VLOOKUP($B28,Listen!$B:$CN,AK$2,FALSE())</f>
        <v>-0.075</v>
      </c>
      <c r="AL28" s="104" t="n">
        <f aca="false">VLOOKUP($B28,Listen!$B:$CN,AL$2,FALSE())</f>
        <v>-0.075</v>
      </c>
      <c r="AM28" s="104" t="n">
        <f aca="false">VLOOKUP($B28,Listen!$B:$CN,AM$2,FALSE())</f>
        <v>-0.055</v>
      </c>
      <c r="AN28" s="104" t="n">
        <f aca="false">VLOOKUP($B28,Listen!$B:$CN,AN$2,FALSE())</f>
        <v>-0.015</v>
      </c>
      <c r="AO28" s="104" t="n">
        <f aca="false">VLOOKUP($B28,Listen!$B:$CN,AO$2,FALSE())</f>
        <v>0.025</v>
      </c>
      <c r="AP28" s="104" t="n">
        <f aca="false">VLOOKUP($B28,Listen!$B:$CN,AP$2,FALSE())</f>
        <v>0.06</v>
      </c>
      <c r="AQ28" s="91" t="n">
        <f aca="false">VLOOKUP($B28,Listen!$B:$CN,AQ$2,FALSE())</f>
        <v>-0.0725</v>
      </c>
      <c r="AR28" s="104" t="n">
        <f aca="false">VLOOKUP($B28,Listen!$B:$CN,AR$2,FALSE())</f>
        <v>-0.1075</v>
      </c>
      <c r="AS28" s="104" t="n">
        <f aca="false">VLOOKUP($B28,Listen!$B:$CN,AS$2,FALSE())</f>
        <v>0.755</v>
      </c>
      <c r="AT28" s="104" t="n">
        <f aca="false">VLOOKUP($B28,Listen!$B:$CN,AT$2,FALSE())</f>
        <v>0.165</v>
      </c>
      <c r="AU28" s="104" t="n">
        <f aca="false">VLOOKUP($B28,Listen!$B:$CN,AU$2,FALSE())</f>
        <v>0</v>
      </c>
      <c r="AV28" s="104" t="n">
        <f aca="false">VLOOKUP($B28,Listen!$B:$CN,AV$2,FALSE())</f>
        <v>0</v>
      </c>
      <c r="AW28" s="104" t="n">
        <f aca="false">VLOOKUP($B28,Listen!$B:$CN,AW$2,FALSE())</f>
        <v>0</v>
      </c>
      <c r="AX28" s="104" t="n">
        <f aca="false">VLOOKUP($B28,Listen!$B:$CN,AX$2,FALSE())</f>
        <v>0</v>
      </c>
      <c r="AY28" s="104" t="n">
        <f aca="false">VLOOKUP($B28,Listen!$B:$CN,AY$2,FALSE())</f>
        <v>0</v>
      </c>
      <c r="AZ28" s="104" t="n">
        <f aca="false">VLOOKUP($B28,Listen!$B:$CN,AZ$2,FALSE())</f>
        <v>0</v>
      </c>
      <c r="BA28" s="94" t="n">
        <v>28</v>
      </c>
    </row>
    <row r="29" customFormat="false" ht="12.75" hidden="false" customHeight="false" outlineLevel="0" collapsed="false">
      <c r="B29" s="103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94" t="n">
        <v>29</v>
      </c>
    </row>
    <row r="30" customFormat="false" ht="12.75" hidden="false" customHeight="false" outlineLevel="0" collapsed="false">
      <c r="B30" s="103" t="n">
        <v>37347</v>
      </c>
      <c r="C30" s="104" t="n">
        <f aca="false">VLOOKUP($B30,Listen!$B:$CN,C$2,FALSE())</f>
        <v>4.535</v>
      </c>
      <c r="D30" s="104" t="n">
        <f aca="false">VLOOKUP($B30,Listen!$B:$CN,D$2,FALSE())</f>
        <v>0.21</v>
      </c>
      <c r="E30" s="104" t="n">
        <f aca="false">VLOOKUP($B30,Listen!$B:$CN,E$2,FALSE())</f>
        <v>0.135</v>
      </c>
      <c r="F30" s="104" t="n">
        <f aca="false">VLOOKUP($B30,Listen!$B:$CN,F$2,FALSE())</f>
        <v>0.5</v>
      </c>
      <c r="G30" s="104" t="n">
        <f aca="false">VLOOKUP($B30,Listen!$B:$CN,G$2,FALSE())</f>
        <v>0.435</v>
      </c>
      <c r="H30" s="104" t="n">
        <f aca="false">VLOOKUP($B30,Listen!$B:$CN,H$2,FALSE())</f>
        <v>0.35</v>
      </c>
      <c r="I30" s="104" t="n">
        <f aca="false">VLOOKUP($B30,Listen!$B:$CN,I$2,FALSE())</f>
        <v>0.205</v>
      </c>
      <c r="J30" s="104" t="n">
        <f aca="false">VLOOKUP($B30,Listen!$B:$CN,J$2,FALSE())</f>
        <v>0.035</v>
      </c>
      <c r="K30" s="104" t="n">
        <f aca="false">VLOOKUP($B30,Listen!$B:$CN,K$2,FALSE())</f>
        <v>0.035</v>
      </c>
      <c r="L30" s="104" t="n">
        <f aca="false">VLOOKUP($B30,Listen!$B:$CN,L$2,FALSE())</f>
        <v>0.27</v>
      </c>
      <c r="M30" s="104" t="n">
        <f aca="false">VLOOKUP($B30,Listen!$B:$CN,M$2,FALSE())</f>
        <v>-0.505</v>
      </c>
      <c r="N30" s="104" t="n">
        <f aca="false">VLOOKUP($B30,Listen!$B:$CN,N$2,FALSE())</f>
        <v>-0.335</v>
      </c>
      <c r="O30" s="104" t="n">
        <f aca="false">VLOOKUP($B30,Listen!$B:$CN,O$2,FALSE())</f>
        <v>0.265</v>
      </c>
      <c r="P30" s="104" t="n">
        <f aca="false">VLOOKUP($B30,Listen!$B:$CN,P$2,FALSE())</f>
        <v>-0.065</v>
      </c>
      <c r="Q30" s="104" t="n">
        <f aca="false">VLOOKUP($B30,Listen!$B:$CN,Q$2,FALSE())</f>
        <v>-0.1</v>
      </c>
      <c r="R30" s="104" t="n">
        <f aca="false">VLOOKUP($B30,Listen!$B:$CN,R$2,FALSE())</f>
        <v>-0.085</v>
      </c>
      <c r="S30" s="104" t="n">
        <f aca="false">VLOOKUP($B30,Listen!$B:$CN,S$2,FALSE())</f>
        <v>-0.07</v>
      </c>
      <c r="T30" s="104" t="n">
        <f aca="false">VLOOKUP($B30,Listen!$B:$CN,T$2,FALSE())</f>
        <v>-0.065</v>
      </c>
      <c r="U30" s="104" t="n">
        <f aca="false">VLOOKUP($B30,Listen!$B:$CN,U$2,FALSE())</f>
        <v>-0.0725</v>
      </c>
      <c r="V30" s="104" t="n">
        <f aca="false">VLOOKUP($B30,Listen!$B:$CN,V$2,FALSE())</f>
        <v>-0.085</v>
      </c>
      <c r="W30" s="104" t="n">
        <f aca="false">VLOOKUP($B30,Listen!$B:$CN,W$2,FALSE())</f>
        <v>-0.015</v>
      </c>
      <c r="X30" s="104" t="n">
        <f aca="false">VLOOKUP($B30,Listen!$B:$CN,X$2,FALSE())</f>
        <v>0.895</v>
      </c>
      <c r="Y30" s="104" t="n">
        <f aca="false">VLOOKUP($B30,Listen!$B:$CN,Y$2,FALSE())</f>
        <v>1.395</v>
      </c>
      <c r="Z30" s="104" t="n">
        <f aca="false">VLOOKUP($B30,Listen!$B:$CN,Z$2,FALSE())</f>
        <v>0.001</v>
      </c>
      <c r="AA30" s="104" t="n">
        <f aca="false">VLOOKUP($B30,Listen!$B:$CN,AA$2,FALSE())</f>
        <v>0.21</v>
      </c>
      <c r="AB30" s="104" t="n">
        <f aca="false">VLOOKUP($B30,Listen!$B:$CN,AB$2,FALSE())</f>
        <v>-0.07</v>
      </c>
      <c r="AC30" s="104" t="n">
        <f aca="false">VLOOKUP($B30,Listen!$B:$CN,AC$2,FALSE())</f>
        <v>0.5</v>
      </c>
      <c r="AD30" s="104" t="n">
        <f aca="false">VLOOKUP($B30,Listen!$B:$CN,AD$2,FALSE())</f>
        <v>-0.1375</v>
      </c>
      <c r="AE30" s="104" t="n">
        <f aca="false">VLOOKUP($B30,Listen!$B:$CN,AE$2,FALSE())</f>
        <v>-0.0975</v>
      </c>
      <c r="AF30" s="104" t="n">
        <f aca="false">VLOOKUP($B30,Listen!$B:$CN,AF$2,FALSE())</f>
        <v>-0.1605</v>
      </c>
      <c r="AG30" s="104" t="n">
        <f aca="false">VLOOKUP($B30,Listen!$B:$CN,AG$2,FALSE())</f>
        <v>-0.11</v>
      </c>
      <c r="AH30" s="104" t="n">
        <f aca="false">VLOOKUP($B30,Listen!$B:$CN,AH$2,FALSE())</f>
        <v>1.395</v>
      </c>
      <c r="AI30" s="104" t="n">
        <f aca="false">VLOOKUP($B30,Listen!$B:$CN,AI$2,FALSE())</f>
        <v>-0.065</v>
      </c>
      <c r="AJ30" s="104" t="n">
        <f aca="false">VLOOKUP($B30,Listen!$B:$CN,AJ$2,FALSE())</f>
        <v>-0.11</v>
      </c>
      <c r="AK30" s="104" t="n">
        <f aca="false">VLOOKUP($B30,Listen!$B:$CN,AK$2,FALSE())</f>
        <v>-0.085</v>
      </c>
      <c r="AL30" s="104" t="n">
        <f aca="false">VLOOKUP($B30,Listen!$B:$CN,AL$2,FALSE())</f>
        <v>-0.085</v>
      </c>
      <c r="AM30" s="104" t="n">
        <f aca="false">VLOOKUP($B30,Listen!$B:$CN,AM$2,FALSE())</f>
        <v>-0.078</v>
      </c>
      <c r="AN30" s="104" t="n">
        <f aca="false">VLOOKUP($B30,Listen!$B:$CN,AN$2,FALSE())</f>
        <v>-0.028</v>
      </c>
      <c r="AO30" s="104" t="n">
        <f aca="false">VLOOKUP($B30,Listen!$B:$CN,AO$2,FALSE())</f>
        <v>0.0175</v>
      </c>
      <c r="AP30" s="104" t="n">
        <f aca="false">VLOOKUP($B30,Listen!$B:$CN,AP$2,FALSE())</f>
        <v>0.0375</v>
      </c>
      <c r="AQ30" s="91" t="n">
        <f aca="false">VLOOKUP($B30,Listen!$B:$CN,AQ$2,FALSE())</f>
        <v>-0.0775</v>
      </c>
      <c r="AR30" s="104" t="n">
        <f aca="false">VLOOKUP($B30,Listen!$B:$CN,AR$2,FALSE())</f>
        <v>-0.1475</v>
      </c>
      <c r="AS30" s="104" t="n">
        <f aca="false">VLOOKUP($B30,Listen!$B:$CN,AS$2,FALSE())</f>
        <v>0.26</v>
      </c>
      <c r="AT30" s="104" t="n">
        <f aca="false">VLOOKUP($B30,Listen!$B:$CN,AT$2,FALSE())</f>
        <v>0.06</v>
      </c>
      <c r="AU30" s="104" t="n">
        <f aca="false">VLOOKUP($B30,Listen!$B:$CN,AU$2,FALSE())</f>
        <v>0</v>
      </c>
      <c r="AV30" s="104" t="n">
        <f aca="false">VLOOKUP($B30,Listen!$B:$CN,AV$2,FALSE())</f>
        <v>0</v>
      </c>
      <c r="AW30" s="104" t="n">
        <f aca="false">VLOOKUP($B30,Listen!$B:$CN,AW$2,FALSE())</f>
        <v>0</v>
      </c>
      <c r="AX30" s="104" t="n">
        <f aca="false">VLOOKUP($B30,Listen!$B:$CN,AX$2,FALSE())</f>
        <v>0</v>
      </c>
      <c r="AY30" s="104" t="n">
        <f aca="false">VLOOKUP($B30,Listen!$B:$CN,AY$2,FALSE())</f>
        <v>0</v>
      </c>
      <c r="AZ30" s="104" t="n">
        <f aca="false">VLOOKUP($B30,Listen!$B:$CN,AZ$2,FALSE())</f>
        <v>0</v>
      </c>
      <c r="BA30" s="94" t="n">
        <v>30</v>
      </c>
    </row>
    <row r="31" customFormat="false" ht="12.75" hidden="false" customHeight="false" outlineLevel="0" collapsed="false">
      <c r="B31" s="103" t="n">
        <v>37377</v>
      </c>
      <c r="C31" s="104" t="n">
        <f aca="false">VLOOKUP($B31,Listen!$B:$CN,C$2,FALSE())</f>
        <v>4.44</v>
      </c>
      <c r="D31" s="104" t="n">
        <f aca="false">VLOOKUP($B31,Listen!$B:$CN,D$2,FALSE())</f>
        <v>0.21</v>
      </c>
      <c r="E31" s="104" t="n">
        <f aca="false">VLOOKUP($B31,Listen!$B:$CN,E$2,FALSE())</f>
        <v>0.135</v>
      </c>
      <c r="F31" s="104" t="n">
        <f aca="false">VLOOKUP($B31,Listen!$B:$CN,F$2,FALSE())</f>
        <v>0.44</v>
      </c>
      <c r="G31" s="104" t="n">
        <f aca="false">VLOOKUP($B31,Listen!$B:$CN,G$2,FALSE())</f>
        <v>0.385</v>
      </c>
      <c r="H31" s="104" t="n">
        <f aca="false">VLOOKUP($B31,Listen!$B:$CN,H$2,FALSE())</f>
        <v>0.255</v>
      </c>
      <c r="I31" s="104" t="n">
        <f aca="false">VLOOKUP($B31,Listen!$B:$CN,I$2,FALSE())</f>
        <v>0.195</v>
      </c>
      <c r="J31" s="104" t="n">
        <f aca="false">VLOOKUP($B31,Listen!$B:$CN,J$2,FALSE())</f>
        <v>0.035</v>
      </c>
      <c r="K31" s="104" t="n">
        <f aca="false">VLOOKUP($B31,Listen!$B:$CN,K$2,FALSE())</f>
        <v>0.035</v>
      </c>
      <c r="L31" s="104" t="n">
        <f aca="false">VLOOKUP($B31,Listen!$B:$CN,L$2,FALSE())</f>
        <v>0.27</v>
      </c>
      <c r="M31" s="104" t="n">
        <f aca="false">VLOOKUP($B31,Listen!$B:$CN,M$2,FALSE())</f>
        <v>-0.505</v>
      </c>
      <c r="N31" s="104" t="n">
        <f aca="false">VLOOKUP($B31,Listen!$B:$CN,N$2,FALSE())</f>
        <v>-0.335</v>
      </c>
      <c r="O31" s="104" t="n">
        <f aca="false">VLOOKUP($B31,Listen!$B:$CN,O$2,FALSE())</f>
        <v>0.265</v>
      </c>
      <c r="P31" s="104" t="n">
        <f aca="false">VLOOKUP($B31,Listen!$B:$CN,P$2,FALSE())</f>
        <v>-0.065</v>
      </c>
      <c r="Q31" s="104" t="n">
        <f aca="false">VLOOKUP($B31,Listen!$B:$CN,Q$2,FALSE())</f>
        <v>-0.1</v>
      </c>
      <c r="R31" s="104" t="n">
        <f aca="false">VLOOKUP($B31,Listen!$B:$CN,R$2,FALSE())</f>
        <v>-0.085</v>
      </c>
      <c r="S31" s="104" t="n">
        <f aca="false">VLOOKUP($B31,Listen!$B:$CN,S$2,FALSE())</f>
        <v>-0.07</v>
      </c>
      <c r="T31" s="104" t="n">
        <f aca="false">VLOOKUP($B31,Listen!$B:$CN,T$2,FALSE())</f>
        <v>-0.065</v>
      </c>
      <c r="U31" s="104" t="n">
        <f aca="false">VLOOKUP($B31,Listen!$B:$CN,U$2,FALSE())</f>
        <v>-0.0725</v>
      </c>
      <c r="V31" s="104" t="n">
        <f aca="false">VLOOKUP($B31,Listen!$B:$CN,V$2,FALSE())</f>
        <v>-0.085</v>
      </c>
      <c r="W31" s="104" t="n">
        <f aca="false">VLOOKUP($B31,Listen!$B:$CN,W$2,FALSE())</f>
        <v>-0.015</v>
      </c>
      <c r="X31" s="104" t="n">
        <f aca="false">VLOOKUP($B31,Listen!$B:$CN,X$2,FALSE())</f>
        <v>0.895</v>
      </c>
      <c r="Y31" s="104" t="n">
        <f aca="false">VLOOKUP($B31,Listen!$B:$CN,Y$2,FALSE())</f>
        <v>1.395</v>
      </c>
      <c r="Z31" s="104" t="n">
        <f aca="false">VLOOKUP($B31,Listen!$B:$CN,Z$2,FALSE())</f>
        <v>0.0035</v>
      </c>
      <c r="AA31" s="104" t="n">
        <f aca="false">VLOOKUP($B31,Listen!$B:$CN,AA$2,FALSE())</f>
        <v>0.21</v>
      </c>
      <c r="AB31" s="104" t="n">
        <f aca="false">VLOOKUP($B31,Listen!$B:$CN,AB$2,FALSE())</f>
        <v>-0.07</v>
      </c>
      <c r="AC31" s="104" t="n">
        <f aca="false">VLOOKUP($B31,Listen!$B:$CN,AC$2,FALSE())</f>
        <v>0.44</v>
      </c>
      <c r="AD31" s="104" t="n">
        <f aca="false">VLOOKUP($B31,Listen!$B:$CN,AD$2,FALSE())</f>
        <v>-0.1225</v>
      </c>
      <c r="AE31" s="104" t="n">
        <f aca="false">VLOOKUP($B31,Listen!$B:$CN,AE$2,FALSE())</f>
        <v>-0.0975</v>
      </c>
      <c r="AF31" s="104" t="n">
        <f aca="false">VLOOKUP($B31,Listen!$B:$CN,AF$2,FALSE())</f>
        <v>-0.138</v>
      </c>
      <c r="AG31" s="104" t="n">
        <f aca="false">VLOOKUP($B31,Listen!$B:$CN,AG$2,FALSE())</f>
        <v>-0.11</v>
      </c>
      <c r="AH31" s="104" t="n">
        <f aca="false">VLOOKUP($B31,Listen!$B:$CN,AH$2,FALSE())</f>
        <v>1.395</v>
      </c>
      <c r="AI31" s="104" t="n">
        <f aca="false">VLOOKUP($B31,Listen!$B:$CN,AI$2,FALSE())</f>
        <v>-0.065</v>
      </c>
      <c r="AJ31" s="104" t="n">
        <f aca="false">VLOOKUP($B31,Listen!$B:$CN,AJ$2,FALSE())</f>
        <v>-0.11</v>
      </c>
      <c r="AK31" s="104" t="n">
        <f aca="false">VLOOKUP($B31,Listen!$B:$CN,AK$2,FALSE())</f>
        <v>-0.085</v>
      </c>
      <c r="AL31" s="104" t="n">
        <f aca="false">VLOOKUP($B31,Listen!$B:$CN,AL$2,FALSE())</f>
        <v>-0.085</v>
      </c>
      <c r="AM31" s="104" t="n">
        <f aca="false">VLOOKUP($B31,Listen!$B:$CN,AM$2,FALSE())</f>
        <v>-0.0755</v>
      </c>
      <c r="AN31" s="104" t="n">
        <f aca="false">VLOOKUP($B31,Listen!$B:$CN,AN$2,FALSE())</f>
        <v>-0.0255</v>
      </c>
      <c r="AO31" s="104" t="n">
        <f aca="false">VLOOKUP($B31,Listen!$B:$CN,AO$2,FALSE())</f>
        <v>0.0175</v>
      </c>
      <c r="AP31" s="104" t="n">
        <f aca="false">VLOOKUP($B31,Listen!$B:$CN,AP$2,FALSE())</f>
        <v>0.0375</v>
      </c>
      <c r="AQ31" s="91" t="n">
        <f aca="false">VLOOKUP($B31,Listen!$B:$CN,AQ$2,FALSE())</f>
        <v>-0.0725</v>
      </c>
      <c r="AR31" s="104" t="n">
        <f aca="false">VLOOKUP($B31,Listen!$B:$CN,AR$2,FALSE())</f>
        <v>-0.095</v>
      </c>
      <c r="AS31" s="104" t="n">
        <f aca="false">VLOOKUP($B31,Listen!$B:$CN,AS$2,FALSE())</f>
        <v>0.26</v>
      </c>
      <c r="AT31" s="104" t="n">
        <f aca="false">VLOOKUP($B31,Listen!$B:$CN,AT$2,FALSE())</f>
        <v>0.06</v>
      </c>
      <c r="AU31" s="104" t="n">
        <f aca="false">VLOOKUP($B31,Listen!$B:$CN,AU$2,FALSE())</f>
        <v>0</v>
      </c>
      <c r="AV31" s="104" t="n">
        <f aca="false">VLOOKUP($B31,Listen!$B:$CN,AV$2,FALSE())</f>
        <v>0</v>
      </c>
      <c r="AW31" s="104" t="n">
        <f aca="false">VLOOKUP($B31,Listen!$B:$CN,AW$2,FALSE())</f>
        <v>0</v>
      </c>
      <c r="AX31" s="104" t="n">
        <f aca="false">VLOOKUP($B31,Listen!$B:$CN,AX$2,FALSE())</f>
        <v>0</v>
      </c>
      <c r="AY31" s="104" t="n">
        <f aca="false">VLOOKUP($B31,Listen!$B:$CN,AY$2,FALSE())</f>
        <v>0</v>
      </c>
      <c r="AZ31" s="104" t="n">
        <f aca="false">VLOOKUP($B31,Listen!$B:$CN,AZ$2,FALSE())</f>
        <v>0</v>
      </c>
      <c r="BA31" s="94" t="n">
        <v>31</v>
      </c>
    </row>
    <row r="32" customFormat="false" ht="12.75" hidden="false" customHeight="false" outlineLevel="0" collapsed="false">
      <c r="B32" s="103" t="n">
        <v>37408</v>
      </c>
      <c r="C32" s="104" t="n">
        <f aca="false">VLOOKUP($B32,Listen!$B:$CN,C$2,FALSE())</f>
        <v>4.455</v>
      </c>
      <c r="D32" s="104" t="n">
        <f aca="false">VLOOKUP($B32,Listen!$B:$CN,D$2,FALSE())</f>
        <v>0.21</v>
      </c>
      <c r="E32" s="104" t="n">
        <f aca="false">VLOOKUP($B32,Listen!$B:$CN,E$2,FALSE())</f>
        <v>0.135</v>
      </c>
      <c r="F32" s="104" t="n">
        <f aca="false">VLOOKUP($B32,Listen!$B:$CN,F$2,FALSE())</f>
        <v>0.44</v>
      </c>
      <c r="G32" s="104" t="n">
        <f aca="false">VLOOKUP($B32,Listen!$B:$CN,G$2,FALSE())</f>
        <v>0.385</v>
      </c>
      <c r="H32" s="104" t="n">
        <f aca="false">VLOOKUP($B32,Listen!$B:$CN,H$2,FALSE())</f>
        <v>0.255</v>
      </c>
      <c r="I32" s="104" t="n">
        <f aca="false">VLOOKUP($B32,Listen!$B:$CN,I$2,FALSE())</f>
        <v>0.205</v>
      </c>
      <c r="J32" s="104" t="n">
        <f aca="false">VLOOKUP($B32,Listen!$B:$CN,J$2,FALSE())</f>
        <v>0.035</v>
      </c>
      <c r="K32" s="104" t="n">
        <f aca="false">VLOOKUP($B32,Listen!$B:$CN,K$2,FALSE())</f>
        <v>0.035</v>
      </c>
      <c r="L32" s="104" t="n">
        <f aca="false">VLOOKUP($B32,Listen!$B:$CN,L$2,FALSE())</f>
        <v>0.27</v>
      </c>
      <c r="M32" s="104" t="n">
        <f aca="false">VLOOKUP($B32,Listen!$B:$CN,M$2,FALSE())</f>
        <v>-0.505</v>
      </c>
      <c r="N32" s="104" t="n">
        <f aca="false">VLOOKUP($B32,Listen!$B:$CN,N$2,FALSE())</f>
        <v>-0.335</v>
      </c>
      <c r="O32" s="104" t="n">
        <f aca="false">VLOOKUP($B32,Listen!$B:$CN,O$2,FALSE())</f>
        <v>0.265</v>
      </c>
      <c r="P32" s="104" t="n">
        <f aca="false">VLOOKUP($B32,Listen!$B:$CN,P$2,FALSE())</f>
        <v>-0.065</v>
      </c>
      <c r="Q32" s="104" t="n">
        <f aca="false">VLOOKUP($B32,Listen!$B:$CN,Q$2,FALSE())</f>
        <v>-0.1</v>
      </c>
      <c r="R32" s="104" t="n">
        <f aca="false">VLOOKUP($B32,Listen!$B:$CN,R$2,FALSE())</f>
        <v>-0.085</v>
      </c>
      <c r="S32" s="104" t="n">
        <f aca="false">VLOOKUP($B32,Listen!$B:$CN,S$2,FALSE())</f>
        <v>-0.07</v>
      </c>
      <c r="T32" s="104" t="n">
        <f aca="false">VLOOKUP($B32,Listen!$B:$CN,T$2,FALSE())</f>
        <v>-0.065</v>
      </c>
      <c r="U32" s="104" t="n">
        <f aca="false">VLOOKUP($B32,Listen!$B:$CN,U$2,FALSE())</f>
        <v>-0.0725</v>
      </c>
      <c r="V32" s="104" t="n">
        <f aca="false">VLOOKUP($B32,Listen!$B:$CN,V$2,FALSE())</f>
        <v>-0.085</v>
      </c>
      <c r="W32" s="104" t="n">
        <f aca="false">VLOOKUP($B32,Listen!$B:$CN,W$2,FALSE())</f>
        <v>-0.015</v>
      </c>
      <c r="X32" s="104" t="n">
        <f aca="false">VLOOKUP($B32,Listen!$B:$CN,X$2,FALSE())</f>
        <v>0.895</v>
      </c>
      <c r="Y32" s="104" t="n">
        <f aca="false">VLOOKUP($B32,Listen!$B:$CN,Y$2,FALSE())</f>
        <v>1.395</v>
      </c>
      <c r="Z32" s="104" t="n">
        <f aca="false">VLOOKUP($B32,Listen!$B:$CN,Z$2,FALSE())</f>
        <v>0.0035</v>
      </c>
      <c r="AA32" s="104" t="n">
        <f aca="false">VLOOKUP($B32,Listen!$B:$CN,AA$2,FALSE())</f>
        <v>0.21</v>
      </c>
      <c r="AB32" s="104" t="n">
        <f aca="false">VLOOKUP($B32,Listen!$B:$CN,AB$2,FALSE())</f>
        <v>-0.07</v>
      </c>
      <c r="AC32" s="104" t="n">
        <f aca="false">VLOOKUP($B32,Listen!$B:$CN,AC$2,FALSE())</f>
        <v>0.44</v>
      </c>
      <c r="AD32" s="104" t="n">
        <f aca="false">VLOOKUP($B32,Listen!$B:$CN,AD$2,FALSE())</f>
        <v>-0.1275</v>
      </c>
      <c r="AE32" s="104" t="n">
        <f aca="false">VLOOKUP($B32,Listen!$B:$CN,AE$2,FALSE())</f>
        <v>-0.0975</v>
      </c>
      <c r="AF32" s="104" t="n">
        <f aca="false">VLOOKUP($B32,Listen!$B:$CN,AF$2,FALSE())</f>
        <v>-0.138</v>
      </c>
      <c r="AG32" s="104" t="n">
        <f aca="false">VLOOKUP($B32,Listen!$B:$CN,AG$2,FALSE())</f>
        <v>-0.11</v>
      </c>
      <c r="AH32" s="104" t="n">
        <f aca="false">VLOOKUP($B32,Listen!$B:$CN,AH$2,FALSE())</f>
        <v>1.395</v>
      </c>
      <c r="AI32" s="104" t="n">
        <f aca="false">VLOOKUP($B32,Listen!$B:$CN,AI$2,FALSE())</f>
        <v>-0.065</v>
      </c>
      <c r="AJ32" s="104" t="n">
        <f aca="false">VLOOKUP($B32,Listen!$B:$CN,AJ$2,FALSE())</f>
        <v>-0.11</v>
      </c>
      <c r="AK32" s="104" t="n">
        <f aca="false">VLOOKUP($B32,Listen!$B:$CN,AK$2,FALSE())</f>
        <v>-0.085</v>
      </c>
      <c r="AL32" s="104" t="n">
        <f aca="false">VLOOKUP($B32,Listen!$B:$CN,AL$2,FALSE())</f>
        <v>-0.085</v>
      </c>
      <c r="AM32" s="104" t="n">
        <f aca="false">VLOOKUP($B32,Listen!$B:$CN,AM$2,FALSE())</f>
        <v>-0.0755</v>
      </c>
      <c r="AN32" s="104" t="n">
        <f aca="false">VLOOKUP($B32,Listen!$B:$CN,AN$2,FALSE())</f>
        <v>-0.0255</v>
      </c>
      <c r="AO32" s="104" t="n">
        <f aca="false">VLOOKUP($B32,Listen!$B:$CN,AO$2,FALSE())</f>
        <v>0.0175</v>
      </c>
      <c r="AP32" s="104" t="n">
        <f aca="false">VLOOKUP($B32,Listen!$B:$CN,AP$2,FALSE())</f>
        <v>0.0375</v>
      </c>
      <c r="AQ32" s="91" t="n">
        <f aca="false">VLOOKUP($B32,Listen!$B:$CN,AQ$2,FALSE())</f>
        <v>-0.0725</v>
      </c>
      <c r="AR32" s="104" t="n">
        <f aca="false">VLOOKUP($B32,Listen!$B:$CN,AR$2,FALSE())</f>
        <v>-0.0925</v>
      </c>
      <c r="AS32" s="104" t="n">
        <f aca="false">VLOOKUP($B32,Listen!$B:$CN,AS$2,FALSE())</f>
        <v>0.26</v>
      </c>
      <c r="AT32" s="104" t="n">
        <f aca="false">VLOOKUP($B32,Listen!$B:$CN,AT$2,FALSE())</f>
        <v>0.06</v>
      </c>
      <c r="AU32" s="104" t="n">
        <f aca="false">VLOOKUP($B32,Listen!$B:$CN,AU$2,FALSE())</f>
        <v>0</v>
      </c>
      <c r="AV32" s="104" t="n">
        <f aca="false">VLOOKUP($B32,Listen!$B:$CN,AV$2,FALSE())</f>
        <v>0</v>
      </c>
      <c r="AW32" s="104" t="n">
        <f aca="false">VLOOKUP($B32,Listen!$B:$CN,AW$2,FALSE())</f>
        <v>0</v>
      </c>
      <c r="AX32" s="104" t="n">
        <f aca="false">VLOOKUP($B32,Listen!$B:$CN,AX$2,FALSE())</f>
        <v>0</v>
      </c>
      <c r="AY32" s="104" t="n">
        <f aca="false">VLOOKUP($B32,Listen!$B:$CN,AY$2,FALSE())</f>
        <v>0</v>
      </c>
      <c r="AZ32" s="104" t="n">
        <f aca="false">VLOOKUP($B32,Listen!$B:$CN,AZ$2,FALSE())</f>
        <v>0</v>
      </c>
      <c r="BA32" s="94" t="n">
        <v>32</v>
      </c>
    </row>
    <row r="33" customFormat="false" ht="12.75" hidden="false" customHeight="false" outlineLevel="0" collapsed="false">
      <c r="B33" s="103" t="n">
        <v>37438</v>
      </c>
      <c r="C33" s="104" t="n">
        <f aca="false">VLOOKUP($B33,Listen!$B:$CN,C$2,FALSE())</f>
        <v>4.489</v>
      </c>
      <c r="D33" s="104" t="n">
        <f aca="false">VLOOKUP($B33,Listen!$B:$CN,D$2,FALSE())</f>
        <v>0.21</v>
      </c>
      <c r="E33" s="104" t="n">
        <f aca="false">VLOOKUP($B33,Listen!$B:$CN,E$2,FALSE())</f>
        <v>0.135</v>
      </c>
      <c r="F33" s="104" t="n">
        <f aca="false">VLOOKUP($B33,Listen!$B:$CN,F$2,FALSE())</f>
        <v>0.5</v>
      </c>
      <c r="G33" s="104" t="n">
        <f aca="false">VLOOKUP($B33,Listen!$B:$CN,G$2,FALSE())</f>
        <v>0.3975</v>
      </c>
      <c r="H33" s="104" t="n">
        <f aca="false">VLOOKUP($B33,Listen!$B:$CN,H$2,FALSE())</f>
        <v>0.265</v>
      </c>
      <c r="I33" s="104" t="n">
        <f aca="false">VLOOKUP($B33,Listen!$B:$CN,I$2,FALSE())</f>
        <v>0.24</v>
      </c>
      <c r="J33" s="104" t="n">
        <f aca="false">VLOOKUP($B33,Listen!$B:$CN,J$2,FALSE())</f>
        <v>0.035</v>
      </c>
      <c r="K33" s="104" t="n">
        <f aca="false">VLOOKUP($B33,Listen!$B:$CN,K$2,FALSE())</f>
        <v>0.035</v>
      </c>
      <c r="L33" s="104" t="n">
        <f aca="false">VLOOKUP($B33,Listen!$B:$CN,L$2,FALSE())</f>
        <v>0.27</v>
      </c>
      <c r="M33" s="104" t="n">
        <f aca="false">VLOOKUP($B33,Listen!$B:$CN,M$2,FALSE())</f>
        <v>-0.505</v>
      </c>
      <c r="N33" s="104" t="n">
        <f aca="false">VLOOKUP($B33,Listen!$B:$CN,N$2,FALSE())</f>
        <v>-0.335</v>
      </c>
      <c r="O33" s="104" t="n">
        <f aca="false">VLOOKUP($B33,Listen!$B:$CN,O$2,FALSE())</f>
        <v>0.265</v>
      </c>
      <c r="P33" s="104" t="n">
        <f aca="false">VLOOKUP($B33,Listen!$B:$CN,P$2,FALSE())</f>
        <v>-0.065</v>
      </c>
      <c r="Q33" s="104" t="n">
        <f aca="false">VLOOKUP($B33,Listen!$B:$CN,Q$2,FALSE())</f>
        <v>-0.1</v>
      </c>
      <c r="R33" s="104" t="n">
        <f aca="false">VLOOKUP($B33,Listen!$B:$CN,R$2,FALSE())</f>
        <v>-0.085</v>
      </c>
      <c r="S33" s="104" t="n">
        <f aca="false">VLOOKUP($B33,Listen!$B:$CN,S$2,FALSE())</f>
        <v>-0.07</v>
      </c>
      <c r="T33" s="104" t="n">
        <f aca="false">VLOOKUP($B33,Listen!$B:$CN,T$2,FALSE())</f>
        <v>-0.065</v>
      </c>
      <c r="U33" s="104" t="n">
        <f aca="false">VLOOKUP($B33,Listen!$B:$CN,U$2,FALSE())</f>
        <v>-0.0725</v>
      </c>
      <c r="V33" s="104" t="n">
        <f aca="false">VLOOKUP($B33,Listen!$B:$CN,V$2,FALSE())</f>
        <v>-0.085</v>
      </c>
      <c r="W33" s="104" t="n">
        <f aca="false">VLOOKUP($B33,Listen!$B:$CN,W$2,FALSE())</f>
        <v>-0.015</v>
      </c>
      <c r="X33" s="104" t="n">
        <f aca="false">VLOOKUP($B33,Listen!$B:$CN,X$2,FALSE())</f>
        <v>1.64</v>
      </c>
      <c r="Y33" s="104" t="n">
        <f aca="false">VLOOKUP($B33,Listen!$B:$CN,Y$2,FALSE())</f>
        <v>2.14</v>
      </c>
      <c r="Z33" s="104" t="n">
        <f aca="false">VLOOKUP($B33,Listen!$B:$CN,Z$2,FALSE())</f>
        <v>0.0035</v>
      </c>
      <c r="AA33" s="104" t="n">
        <f aca="false">VLOOKUP($B33,Listen!$B:$CN,AA$2,FALSE())</f>
        <v>0.21</v>
      </c>
      <c r="AB33" s="104" t="n">
        <f aca="false">VLOOKUP($B33,Listen!$B:$CN,AB$2,FALSE())</f>
        <v>-0.07</v>
      </c>
      <c r="AC33" s="104" t="n">
        <f aca="false">VLOOKUP($B33,Listen!$B:$CN,AC$2,FALSE())</f>
        <v>0.5</v>
      </c>
      <c r="AD33" s="104" t="n">
        <f aca="false">VLOOKUP($B33,Listen!$B:$CN,AD$2,FALSE())</f>
        <v>-0.1175</v>
      </c>
      <c r="AE33" s="104" t="n">
        <f aca="false">VLOOKUP($B33,Listen!$B:$CN,AE$2,FALSE())</f>
        <v>-0.0975</v>
      </c>
      <c r="AF33" s="104" t="n">
        <f aca="false">VLOOKUP($B33,Listen!$B:$CN,AF$2,FALSE())</f>
        <v>-0.128</v>
      </c>
      <c r="AG33" s="104" t="n">
        <f aca="false">VLOOKUP($B33,Listen!$B:$CN,AG$2,FALSE())</f>
        <v>-0.11</v>
      </c>
      <c r="AH33" s="104" t="n">
        <f aca="false">VLOOKUP($B33,Listen!$B:$CN,AH$2,FALSE())</f>
        <v>2.14</v>
      </c>
      <c r="AI33" s="104" t="n">
        <f aca="false">VLOOKUP($B33,Listen!$B:$CN,AI$2,FALSE())</f>
        <v>-0.065</v>
      </c>
      <c r="AJ33" s="104" t="n">
        <f aca="false">VLOOKUP($B33,Listen!$B:$CN,AJ$2,FALSE())</f>
        <v>-0.11</v>
      </c>
      <c r="AK33" s="104" t="n">
        <f aca="false">VLOOKUP($B33,Listen!$B:$CN,AK$2,FALSE())</f>
        <v>-0.085</v>
      </c>
      <c r="AL33" s="104" t="n">
        <f aca="false">VLOOKUP($B33,Listen!$B:$CN,AL$2,FALSE())</f>
        <v>-0.085</v>
      </c>
      <c r="AM33" s="104" t="n">
        <f aca="false">VLOOKUP($B33,Listen!$B:$CN,AM$2,FALSE())</f>
        <v>-0.0755</v>
      </c>
      <c r="AN33" s="104" t="n">
        <f aca="false">VLOOKUP($B33,Listen!$B:$CN,AN$2,FALSE())</f>
        <v>-0.0255</v>
      </c>
      <c r="AO33" s="104" t="n">
        <f aca="false">VLOOKUP($B33,Listen!$B:$CN,AO$2,FALSE())</f>
        <v>0.0175</v>
      </c>
      <c r="AP33" s="104" t="n">
        <f aca="false">VLOOKUP($B33,Listen!$B:$CN,AP$2,FALSE())</f>
        <v>0.0375</v>
      </c>
      <c r="AQ33" s="91" t="n">
        <f aca="false">VLOOKUP($B33,Listen!$B:$CN,AQ$2,FALSE())</f>
        <v>-0.0725</v>
      </c>
      <c r="AR33" s="104" t="n">
        <f aca="false">VLOOKUP($B33,Listen!$B:$CN,AR$2,FALSE())</f>
        <v>-0.0825</v>
      </c>
      <c r="AS33" s="104" t="n">
        <f aca="false">VLOOKUP($B33,Listen!$B:$CN,AS$2,FALSE())</f>
        <v>0.26</v>
      </c>
      <c r="AT33" s="104" t="n">
        <f aca="false">VLOOKUP($B33,Listen!$B:$CN,AT$2,FALSE())</f>
        <v>0.06</v>
      </c>
      <c r="AU33" s="104" t="n">
        <f aca="false">VLOOKUP($B33,Listen!$B:$CN,AU$2,FALSE())</f>
        <v>0</v>
      </c>
      <c r="AV33" s="104" t="n">
        <f aca="false">VLOOKUP($B33,Listen!$B:$CN,AV$2,FALSE())</f>
        <v>0</v>
      </c>
      <c r="AW33" s="104" t="n">
        <f aca="false">VLOOKUP($B33,Listen!$B:$CN,AW$2,FALSE())</f>
        <v>0</v>
      </c>
      <c r="AX33" s="104" t="n">
        <f aca="false">VLOOKUP($B33,Listen!$B:$CN,AX$2,FALSE())</f>
        <v>0</v>
      </c>
      <c r="AY33" s="104" t="n">
        <f aca="false">VLOOKUP($B33,Listen!$B:$CN,AY$2,FALSE())</f>
        <v>0</v>
      </c>
      <c r="AZ33" s="104" t="n">
        <f aca="false">VLOOKUP($B33,Listen!$B:$CN,AZ$2,FALSE())</f>
        <v>0</v>
      </c>
      <c r="BA33" s="94" t="n">
        <v>33</v>
      </c>
    </row>
    <row r="34" customFormat="false" ht="12.75" hidden="false" customHeight="false" outlineLevel="0" collapsed="false">
      <c r="B34" s="103" t="n">
        <v>37469</v>
      </c>
      <c r="C34" s="104" t="n">
        <f aca="false">VLOOKUP($B34,Listen!$B:$CN,C$2,FALSE())</f>
        <v>4.47</v>
      </c>
      <c r="D34" s="104" t="n">
        <f aca="false">VLOOKUP($B34,Listen!$B:$CN,D$2,FALSE())</f>
        <v>0.21</v>
      </c>
      <c r="E34" s="104" t="n">
        <f aca="false">VLOOKUP($B34,Listen!$B:$CN,E$2,FALSE())</f>
        <v>0.135</v>
      </c>
      <c r="F34" s="104" t="n">
        <f aca="false">VLOOKUP($B34,Listen!$B:$CN,F$2,FALSE())</f>
        <v>0.5</v>
      </c>
      <c r="G34" s="104" t="n">
        <f aca="false">VLOOKUP($B34,Listen!$B:$CN,G$2,FALSE())</f>
        <v>0.4</v>
      </c>
      <c r="H34" s="104" t="n">
        <f aca="false">VLOOKUP($B34,Listen!$B:$CN,H$2,FALSE())</f>
        <v>0.265</v>
      </c>
      <c r="I34" s="104" t="n">
        <f aca="false">VLOOKUP($B34,Listen!$B:$CN,I$2,FALSE())</f>
        <v>0.24</v>
      </c>
      <c r="J34" s="104" t="n">
        <f aca="false">VLOOKUP($B34,Listen!$B:$CN,J$2,FALSE())</f>
        <v>0.035</v>
      </c>
      <c r="K34" s="104" t="n">
        <f aca="false">VLOOKUP($B34,Listen!$B:$CN,K$2,FALSE())</f>
        <v>0.035</v>
      </c>
      <c r="L34" s="104" t="n">
        <f aca="false">VLOOKUP($B34,Listen!$B:$CN,L$2,FALSE())</f>
        <v>0.27</v>
      </c>
      <c r="M34" s="104" t="n">
        <f aca="false">VLOOKUP($B34,Listen!$B:$CN,M$2,FALSE())</f>
        <v>-0.505</v>
      </c>
      <c r="N34" s="104" t="n">
        <f aca="false">VLOOKUP($B34,Listen!$B:$CN,N$2,FALSE())</f>
        <v>-0.335</v>
      </c>
      <c r="O34" s="104" t="n">
        <f aca="false">VLOOKUP($B34,Listen!$B:$CN,O$2,FALSE())</f>
        <v>0.265</v>
      </c>
      <c r="P34" s="104" t="n">
        <f aca="false">VLOOKUP($B34,Listen!$B:$CN,P$2,FALSE())</f>
        <v>-0.065</v>
      </c>
      <c r="Q34" s="104" t="n">
        <f aca="false">VLOOKUP($B34,Listen!$B:$CN,Q$2,FALSE())</f>
        <v>-0.1</v>
      </c>
      <c r="R34" s="104" t="n">
        <f aca="false">VLOOKUP($B34,Listen!$B:$CN,R$2,FALSE())</f>
        <v>-0.085</v>
      </c>
      <c r="S34" s="104" t="n">
        <f aca="false">VLOOKUP($B34,Listen!$B:$CN,S$2,FALSE())</f>
        <v>-0.07</v>
      </c>
      <c r="T34" s="104" t="n">
        <f aca="false">VLOOKUP($B34,Listen!$B:$CN,T$2,FALSE())</f>
        <v>-0.065</v>
      </c>
      <c r="U34" s="104" t="n">
        <f aca="false">VLOOKUP($B34,Listen!$B:$CN,U$2,FALSE())</f>
        <v>-0.0725</v>
      </c>
      <c r="V34" s="104" t="n">
        <f aca="false">VLOOKUP($B34,Listen!$B:$CN,V$2,FALSE())</f>
        <v>-0.085</v>
      </c>
      <c r="W34" s="104" t="n">
        <f aca="false">VLOOKUP($B34,Listen!$B:$CN,W$2,FALSE())</f>
        <v>-0.015</v>
      </c>
      <c r="X34" s="104" t="n">
        <f aca="false">VLOOKUP($B34,Listen!$B:$CN,X$2,FALSE())</f>
        <v>1.64</v>
      </c>
      <c r="Y34" s="104" t="n">
        <f aca="false">VLOOKUP($B34,Listen!$B:$CN,Y$2,FALSE())</f>
        <v>2.14</v>
      </c>
      <c r="Z34" s="104" t="n">
        <f aca="false">VLOOKUP($B34,Listen!$B:$CN,Z$2,FALSE())</f>
        <v>0.0035</v>
      </c>
      <c r="AA34" s="104" t="n">
        <f aca="false">VLOOKUP($B34,Listen!$B:$CN,AA$2,FALSE())</f>
        <v>0.21</v>
      </c>
      <c r="AB34" s="104" t="n">
        <f aca="false">VLOOKUP($B34,Listen!$B:$CN,AB$2,FALSE())</f>
        <v>-0.07</v>
      </c>
      <c r="AC34" s="104" t="n">
        <f aca="false">VLOOKUP($B34,Listen!$B:$CN,AC$2,FALSE())</f>
        <v>0.5</v>
      </c>
      <c r="AD34" s="104" t="n">
        <f aca="false">VLOOKUP($B34,Listen!$B:$CN,AD$2,FALSE())</f>
        <v>-0.1075</v>
      </c>
      <c r="AE34" s="104" t="n">
        <f aca="false">VLOOKUP($B34,Listen!$B:$CN,AE$2,FALSE())</f>
        <v>-0.0975</v>
      </c>
      <c r="AF34" s="104" t="n">
        <f aca="false">VLOOKUP($B34,Listen!$B:$CN,AF$2,FALSE())</f>
        <v>-0.1205</v>
      </c>
      <c r="AG34" s="104" t="n">
        <f aca="false">VLOOKUP($B34,Listen!$B:$CN,AG$2,FALSE())</f>
        <v>-0.11</v>
      </c>
      <c r="AH34" s="104" t="n">
        <f aca="false">VLOOKUP($B34,Listen!$B:$CN,AH$2,FALSE())</f>
        <v>2.14</v>
      </c>
      <c r="AI34" s="104" t="n">
        <f aca="false">VLOOKUP($B34,Listen!$B:$CN,AI$2,FALSE())</f>
        <v>-0.065</v>
      </c>
      <c r="AJ34" s="104" t="n">
        <f aca="false">VLOOKUP($B34,Listen!$B:$CN,AJ$2,FALSE())</f>
        <v>-0.11</v>
      </c>
      <c r="AK34" s="104" t="n">
        <f aca="false">VLOOKUP($B34,Listen!$B:$CN,AK$2,FALSE())</f>
        <v>-0.085</v>
      </c>
      <c r="AL34" s="104" t="n">
        <f aca="false">VLOOKUP($B34,Listen!$B:$CN,AL$2,FALSE())</f>
        <v>-0.085</v>
      </c>
      <c r="AM34" s="104" t="n">
        <f aca="false">VLOOKUP($B34,Listen!$B:$CN,AM$2,FALSE())</f>
        <v>-0.0755</v>
      </c>
      <c r="AN34" s="104" t="n">
        <f aca="false">VLOOKUP($B34,Listen!$B:$CN,AN$2,FALSE())</f>
        <v>-0.0255</v>
      </c>
      <c r="AO34" s="104" t="n">
        <f aca="false">VLOOKUP($B34,Listen!$B:$CN,AO$2,FALSE())</f>
        <v>0.0175</v>
      </c>
      <c r="AP34" s="104" t="n">
        <f aca="false">VLOOKUP($B34,Listen!$B:$CN,AP$2,FALSE())</f>
        <v>0.0375</v>
      </c>
      <c r="AQ34" s="91" t="n">
        <f aca="false">VLOOKUP($B34,Listen!$B:$CN,AQ$2,FALSE())</f>
        <v>-0.0725</v>
      </c>
      <c r="AR34" s="104" t="n">
        <f aca="false">VLOOKUP($B34,Listen!$B:$CN,AR$2,FALSE())</f>
        <v>-0.08</v>
      </c>
      <c r="AS34" s="104" t="n">
        <f aca="false">VLOOKUP($B34,Listen!$B:$CN,AS$2,FALSE())</f>
        <v>0.26</v>
      </c>
      <c r="AT34" s="104" t="n">
        <f aca="false">VLOOKUP($B34,Listen!$B:$CN,AT$2,FALSE())</f>
        <v>0.06</v>
      </c>
      <c r="AU34" s="104" t="n">
        <f aca="false">VLOOKUP($B34,Listen!$B:$CN,AU$2,FALSE())</f>
        <v>0</v>
      </c>
      <c r="AV34" s="104" t="n">
        <f aca="false">VLOOKUP($B34,Listen!$B:$CN,AV$2,FALSE())</f>
        <v>0</v>
      </c>
      <c r="AW34" s="104" t="n">
        <f aca="false">VLOOKUP($B34,Listen!$B:$CN,AW$2,FALSE())</f>
        <v>0</v>
      </c>
      <c r="AX34" s="104" t="n">
        <f aca="false">VLOOKUP($B34,Listen!$B:$CN,AX$2,FALSE())</f>
        <v>0</v>
      </c>
      <c r="AY34" s="104" t="n">
        <f aca="false">VLOOKUP($B34,Listen!$B:$CN,AY$2,FALSE())</f>
        <v>0</v>
      </c>
      <c r="AZ34" s="104" t="n">
        <f aca="false">VLOOKUP($B34,Listen!$B:$CN,AZ$2,FALSE())</f>
        <v>0</v>
      </c>
      <c r="BA34" s="94" t="n">
        <v>34</v>
      </c>
    </row>
    <row r="35" customFormat="false" ht="12.75" hidden="false" customHeight="false" outlineLevel="0" collapsed="false">
      <c r="B35" s="103" t="n">
        <v>37500</v>
      </c>
      <c r="C35" s="104" t="n">
        <f aca="false">VLOOKUP($B35,Listen!$B:$CN,C$2,FALSE())</f>
        <v>4.47</v>
      </c>
      <c r="D35" s="104" t="n">
        <f aca="false">VLOOKUP($B35,Listen!$B:$CN,D$2,FALSE())</f>
        <v>0.21</v>
      </c>
      <c r="E35" s="104" t="n">
        <f aca="false">VLOOKUP($B35,Listen!$B:$CN,E$2,FALSE())</f>
        <v>0.135</v>
      </c>
      <c r="F35" s="104" t="n">
        <f aca="false">VLOOKUP($B35,Listen!$B:$CN,F$2,FALSE())</f>
        <v>0.46</v>
      </c>
      <c r="G35" s="104" t="n">
        <f aca="false">VLOOKUP($B35,Listen!$B:$CN,G$2,FALSE())</f>
        <v>0.3975</v>
      </c>
      <c r="H35" s="104" t="n">
        <f aca="false">VLOOKUP($B35,Listen!$B:$CN,H$2,FALSE())</f>
        <v>0.245</v>
      </c>
      <c r="I35" s="104" t="n">
        <f aca="false">VLOOKUP($B35,Listen!$B:$CN,I$2,FALSE())</f>
        <v>0.21</v>
      </c>
      <c r="J35" s="104" t="n">
        <f aca="false">VLOOKUP($B35,Listen!$B:$CN,J$2,FALSE())</f>
        <v>0.035</v>
      </c>
      <c r="K35" s="104" t="n">
        <f aca="false">VLOOKUP($B35,Listen!$B:$CN,K$2,FALSE())</f>
        <v>0.035</v>
      </c>
      <c r="L35" s="104" t="n">
        <f aca="false">VLOOKUP($B35,Listen!$B:$CN,L$2,FALSE())</f>
        <v>0.27</v>
      </c>
      <c r="M35" s="104" t="n">
        <f aca="false">VLOOKUP($B35,Listen!$B:$CN,M$2,FALSE())</f>
        <v>-0.505</v>
      </c>
      <c r="N35" s="104" t="n">
        <f aca="false">VLOOKUP($B35,Listen!$B:$CN,N$2,FALSE())</f>
        <v>-0.335</v>
      </c>
      <c r="O35" s="104" t="n">
        <f aca="false">VLOOKUP($B35,Listen!$B:$CN,O$2,FALSE())</f>
        <v>0.265</v>
      </c>
      <c r="P35" s="104" t="n">
        <f aca="false">VLOOKUP($B35,Listen!$B:$CN,P$2,FALSE())</f>
        <v>-0.065</v>
      </c>
      <c r="Q35" s="104" t="n">
        <f aca="false">VLOOKUP($B35,Listen!$B:$CN,Q$2,FALSE())</f>
        <v>-0.1</v>
      </c>
      <c r="R35" s="104" t="n">
        <f aca="false">VLOOKUP($B35,Listen!$B:$CN,R$2,FALSE())</f>
        <v>-0.085</v>
      </c>
      <c r="S35" s="104" t="n">
        <f aca="false">VLOOKUP($B35,Listen!$B:$CN,S$2,FALSE())</f>
        <v>-0.07</v>
      </c>
      <c r="T35" s="104" t="n">
        <f aca="false">VLOOKUP($B35,Listen!$B:$CN,T$2,FALSE())</f>
        <v>-0.065</v>
      </c>
      <c r="U35" s="104" t="n">
        <f aca="false">VLOOKUP($B35,Listen!$B:$CN,U$2,FALSE())</f>
        <v>-0.0725</v>
      </c>
      <c r="V35" s="104" t="n">
        <f aca="false">VLOOKUP($B35,Listen!$B:$CN,V$2,FALSE())</f>
        <v>-0.085</v>
      </c>
      <c r="W35" s="104" t="n">
        <f aca="false">VLOOKUP($B35,Listen!$B:$CN,W$2,FALSE())</f>
        <v>-0.015</v>
      </c>
      <c r="X35" s="104" t="n">
        <f aca="false">VLOOKUP($B35,Listen!$B:$CN,X$2,FALSE())</f>
        <v>1.64</v>
      </c>
      <c r="Y35" s="104" t="n">
        <f aca="false">VLOOKUP($B35,Listen!$B:$CN,Y$2,FALSE())</f>
        <v>2.14</v>
      </c>
      <c r="Z35" s="104" t="n">
        <f aca="false">VLOOKUP($B35,Listen!$B:$CN,Z$2,FALSE())</f>
        <v>0.0035</v>
      </c>
      <c r="AA35" s="104" t="n">
        <f aca="false">VLOOKUP($B35,Listen!$B:$CN,AA$2,FALSE())</f>
        <v>0.21</v>
      </c>
      <c r="AB35" s="104" t="n">
        <f aca="false">VLOOKUP($B35,Listen!$B:$CN,AB$2,FALSE())</f>
        <v>-0.07</v>
      </c>
      <c r="AC35" s="104" t="n">
        <f aca="false">VLOOKUP($B35,Listen!$B:$CN,AC$2,FALSE())</f>
        <v>0.46</v>
      </c>
      <c r="AD35" s="104" t="n">
        <f aca="false">VLOOKUP($B35,Listen!$B:$CN,AD$2,FALSE())</f>
        <v>-0.1175</v>
      </c>
      <c r="AE35" s="104" t="n">
        <f aca="false">VLOOKUP($B35,Listen!$B:$CN,AE$2,FALSE())</f>
        <v>-0.0975</v>
      </c>
      <c r="AF35" s="104" t="n">
        <f aca="false">VLOOKUP($B35,Listen!$B:$CN,AF$2,FALSE())</f>
        <v>-0.128</v>
      </c>
      <c r="AG35" s="104" t="n">
        <f aca="false">VLOOKUP($B35,Listen!$B:$CN,AG$2,FALSE())</f>
        <v>-0.11</v>
      </c>
      <c r="AH35" s="104" t="n">
        <f aca="false">VLOOKUP($B35,Listen!$B:$CN,AH$2,FALSE())</f>
        <v>2.14</v>
      </c>
      <c r="AI35" s="104" t="n">
        <f aca="false">VLOOKUP($B35,Listen!$B:$CN,AI$2,FALSE())</f>
        <v>-0.065</v>
      </c>
      <c r="AJ35" s="104" t="n">
        <f aca="false">VLOOKUP($B35,Listen!$B:$CN,AJ$2,FALSE())</f>
        <v>-0.11</v>
      </c>
      <c r="AK35" s="104" t="n">
        <f aca="false">VLOOKUP($B35,Listen!$B:$CN,AK$2,FALSE())</f>
        <v>-0.085</v>
      </c>
      <c r="AL35" s="104" t="n">
        <f aca="false">VLOOKUP($B35,Listen!$B:$CN,AL$2,FALSE())</f>
        <v>-0.085</v>
      </c>
      <c r="AM35" s="104" t="n">
        <f aca="false">VLOOKUP($B35,Listen!$B:$CN,AM$2,FALSE())</f>
        <v>-0.0755</v>
      </c>
      <c r="AN35" s="104" t="n">
        <f aca="false">VLOOKUP($B35,Listen!$B:$CN,AN$2,FALSE())</f>
        <v>-0.0255</v>
      </c>
      <c r="AO35" s="104" t="n">
        <f aca="false">VLOOKUP($B35,Listen!$B:$CN,AO$2,FALSE())</f>
        <v>0.0175</v>
      </c>
      <c r="AP35" s="104" t="n">
        <f aca="false">VLOOKUP($B35,Listen!$B:$CN,AP$2,FALSE())</f>
        <v>0.0375</v>
      </c>
      <c r="AQ35" s="91" t="n">
        <f aca="false">VLOOKUP($B35,Listen!$B:$CN,AQ$2,FALSE())</f>
        <v>-0.0725</v>
      </c>
      <c r="AR35" s="104" t="n">
        <f aca="false">VLOOKUP($B35,Listen!$B:$CN,AR$2,FALSE())</f>
        <v>-0.0875</v>
      </c>
      <c r="AS35" s="104" t="n">
        <f aca="false">VLOOKUP($B35,Listen!$B:$CN,AS$2,FALSE())</f>
        <v>0.26</v>
      </c>
      <c r="AT35" s="104" t="n">
        <f aca="false">VLOOKUP($B35,Listen!$B:$CN,AT$2,FALSE())</f>
        <v>0.06</v>
      </c>
      <c r="AU35" s="104" t="n">
        <f aca="false">VLOOKUP($B35,Listen!$B:$CN,AU$2,FALSE())</f>
        <v>0</v>
      </c>
      <c r="AV35" s="104" t="n">
        <f aca="false">VLOOKUP($B35,Listen!$B:$CN,AV$2,FALSE())</f>
        <v>0</v>
      </c>
      <c r="AW35" s="104" t="n">
        <f aca="false">VLOOKUP($B35,Listen!$B:$CN,AW$2,FALSE())</f>
        <v>0</v>
      </c>
      <c r="AX35" s="104" t="n">
        <f aca="false">VLOOKUP($B35,Listen!$B:$CN,AX$2,FALSE())</f>
        <v>0</v>
      </c>
      <c r="AY35" s="104" t="n">
        <f aca="false">VLOOKUP($B35,Listen!$B:$CN,AY$2,FALSE())</f>
        <v>0</v>
      </c>
      <c r="AZ35" s="104" t="n">
        <f aca="false">VLOOKUP($B35,Listen!$B:$CN,AZ$2,FALSE())</f>
        <v>0</v>
      </c>
      <c r="BA35" s="94" t="n">
        <v>35</v>
      </c>
    </row>
    <row r="36" customFormat="false" ht="12.75" hidden="false" customHeight="false" outlineLevel="0" collapsed="false">
      <c r="B36" s="103" t="n">
        <v>37530</v>
      </c>
      <c r="C36" s="104" t="n">
        <f aca="false">VLOOKUP($B36,Listen!$B:$CN,C$2,FALSE())</f>
        <v>4.435</v>
      </c>
      <c r="D36" s="104" t="n">
        <f aca="false">VLOOKUP($B36,Listen!$B:$CN,D$2,FALSE())</f>
        <v>0.21</v>
      </c>
      <c r="E36" s="104" t="n">
        <f aca="false">VLOOKUP($B36,Listen!$B:$CN,E$2,FALSE())</f>
        <v>0.135</v>
      </c>
      <c r="F36" s="104" t="n">
        <f aca="false">VLOOKUP($B36,Listen!$B:$CN,F$2,FALSE())</f>
        <v>0.47</v>
      </c>
      <c r="G36" s="104" t="n">
        <f aca="false">VLOOKUP($B36,Listen!$B:$CN,G$2,FALSE())</f>
        <v>0.4</v>
      </c>
      <c r="H36" s="104" t="n">
        <f aca="false">VLOOKUP($B36,Listen!$B:$CN,H$2,FALSE())</f>
        <v>0.255</v>
      </c>
      <c r="I36" s="104" t="n">
        <f aca="false">VLOOKUP($B36,Listen!$B:$CN,I$2,FALSE())</f>
        <v>0.205</v>
      </c>
      <c r="J36" s="104" t="n">
        <f aca="false">VLOOKUP($B36,Listen!$B:$CN,J$2,FALSE())</f>
        <v>0.035</v>
      </c>
      <c r="K36" s="104" t="n">
        <f aca="false">VLOOKUP($B36,Listen!$B:$CN,K$2,FALSE())</f>
        <v>0.035</v>
      </c>
      <c r="L36" s="104" t="n">
        <f aca="false">VLOOKUP($B36,Listen!$B:$CN,L$2,FALSE())</f>
        <v>0.27</v>
      </c>
      <c r="M36" s="104" t="n">
        <f aca="false">VLOOKUP($B36,Listen!$B:$CN,M$2,FALSE())</f>
        <v>-0.505</v>
      </c>
      <c r="N36" s="104" t="n">
        <f aca="false">VLOOKUP($B36,Listen!$B:$CN,N$2,FALSE())</f>
        <v>-0.335</v>
      </c>
      <c r="O36" s="104" t="n">
        <f aca="false">VLOOKUP($B36,Listen!$B:$CN,O$2,FALSE())</f>
        <v>0.265</v>
      </c>
      <c r="P36" s="104" t="n">
        <f aca="false">VLOOKUP($B36,Listen!$B:$CN,P$2,FALSE())</f>
        <v>-0.065</v>
      </c>
      <c r="Q36" s="104" t="n">
        <f aca="false">VLOOKUP($B36,Listen!$B:$CN,Q$2,FALSE())</f>
        <v>-0.1</v>
      </c>
      <c r="R36" s="104" t="n">
        <f aca="false">VLOOKUP($B36,Listen!$B:$CN,R$2,FALSE())</f>
        <v>-0.085</v>
      </c>
      <c r="S36" s="104" t="n">
        <f aca="false">VLOOKUP($B36,Listen!$B:$CN,S$2,FALSE())</f>
        <v>-0.07</v>
      </c>
      <c r="T36" s="104" t="n">
        <f aca="false">VLOOKUP($B36,Listen!$B:$CN,T$2,FALSE())</f>
        <v>-0.065</v>
      </c>
      <c r="U36" s="104" t="n">
        <f aca="false">VLOOKUP($B36,Listen!$B:$CN,U$2,FALSE())</f>
        <v>-0.0725</v>
      </c>
      <c r="V36" s="104" t="n">
        <f aca="false">VLOOKUP($B36,Listen!$B:$CN,V$2,FALSE())</f>
        <v>-0.085</v>
      </c>
      <c r="W36" s="104" t="n">
        <f aca="false">VLOOKUP($B36,Listen!$B:$CN,W$2,FALSE())</f>
        <v>-0.015</v>
      </c>
      <c r="X36" s="104" t="n">
        <f aca="false">VLOOKUP($B36,Listen!$B:$CN,X$2,FALSE())</f>
        <v>1.01</v>
      </c>
      <c r="Y36" s="104" t="n">
        <f aca="false">VLOOKUP($B36,Listen!$B:$CN,Y$2,FALSE())</f>
        <v>1.51</v>
      </c>
      <c r="Z36" s="104" t="n">
        <f aca="false">VLOOKUP($B36,Listen!$B:$CN,Z$2,FALSE())</f>
        <v>0.0035</v>
      </c>
      <c r="AA36" s="104" t="n">
        <f aca="false">VLOOKUP($B36,Listen!$B:$CN,AA$2,FALSE())</f>
        <v>0.21</v>
      </c>
      <c r="AB36" s="104" t="n">
        <f aca="false">VLOOKUP($B36,Listen!$B:$CN,AB$2,FALSE())</f>
        <v>-0.07</v>
      </c>
      <c r="AC36" s="104" t="n">
        <f aca="false">VLOOKUP($B36,Listen!$B:$CN,AC$2,FALSE())</f>
        <v>0.47</v>
      </c>
      <c r="AD36" s="104" t="n">
        <f aca="false">VLOOKUP($B36,Listen!$B:$CN,AD$2,FALSE())</f>
        <v>-0.13</v>
      </c>
      <c r="AE36" s="104" t="n">
        <f aca="false">VLOOKUP($B36,Listen!$B:$CN,AE$2,FALSE())</f>
        <v>-0.0975</v>
      </c>
      <c r="AF36" s="104" t="n">
        <f aca="false">VLOOKUP($B36,Listen!$B:$CN,AF$2,FALSE())</f>
        <v>-0.1405</v>
      </c>
      <c r="AG36" s="104" t="n">
        <f aca="false">VLOOKUP($B36,Listen!$B:$CN,AG$2,FALSE())</f>
        <v>-0.11</v>
      </c>
      <c r="AH36" s="104" t="n">
        <f aca="false">VLOOKUP($B36,Listen!$B:$CN,AH$2,FALSE())</f>
        <v>1.51</v>
      </c>
      <c r="AI36" s="104" t="n">
        <f aca="false">VLOOKUP($B36,Listen!$B:$CN,AI$2,FALSE())</f>
        <v>-0.065</v>
      </c>
      <c r="AJ36" s="104" t="n">
        <f aca="false">VLOOKUP($B36,Listen!$B:$CN,AJ$2,FALSE())</f>
        <v>-0.11</v>
      </c>
      <c r="AK36" s="104" t="n">
        <f aca="false">VLOOKUP($B36,Listen!$B:$CN,AK$2,FALSE())</f>
        <v>-0.085</v>
      </c>
      <c r="AL36" s="104" t="n">
        <f aca="false">VLOOKUP($B36,Listen!$B:$CN,AL$2,FALSE())</f>
        <v>-0.085</v>
      </c>
      <c r="AM36" s="104" t="n">
        <f aca="false">VLOOKUP($B36,Listen!$B:$CN,AM$2,FALSE())</f>
        <v>-0.0755</v>
      </c>
      <c r="AN36" s="104" t="n">
        <f aca="false">VLOOKUP($B36,Listen!$B:$CN,AN$2,FALSE())</f>
        <v>-0.0255</v>
      </c>
      <c r="AO36" s="104" t="n">
        <f aca="false">VLOOKUP($B36,Listen!$B:$CN,AO$2,FALSE())</f>
        <v>0.0175</v>
      </c>
      <c r="AP36" s="104" t="n">
        <f aca="false">VLOOKUP($B36,Listen!$B:$CN,AP$2,FALSE())</f>
        <v>0.0375</v>
      </c>
      <c r="AQ36" s="91" t="n">
        <f aca="false">VLOOKUP($B36,Listen!$B:$CN,AQ$2,FALSE())</f>
        <v>-0.0725</v>
      </c>
      <c r="AR36" s="104" t="n">
        <f aca="false">VLOOKUP($B36,Listen!$B:$CN,AR$2,FALSE())</f>
        <v>-0.1075</v>
      </c>
      <c r="AS36" s="104" t="n">
        <f aca="false">VLOOKUP($B36,Listen!$B:$CN,AS$2,FALSE())</f>
        <v>0.26</v>
      </c>
      <c r="AT36" s="104" t="n">
        <f aca="false">VLOOKUP($B36,Listen!$B:$CN,AT$2,FALSE())</f>
        <v>0.06</v>
      </c>
      <c r="AU36" s="104" t="n">
        <f aca="false">VLOOKUP($B36,Listen!$B:$CN,AU$2,FALSE())</f>
        <v>0</v>
      </c>
      <c r="AV36" s="104" t="n">
        <f aca="false">VLOOKUP($B36,Listen!$B:$CN,AV$2,FALSE())</f>
        <v>0</v>
      </c>
      <c r="AW36" s="104" t="n">
        <f aca="false">VLOOKUP($B36,Listen!$B:$CN,AW$2,FALSE())</f>
        <v>0</v>
      </c>
      <c r="AX36" s="104" t="n">
        <f aca="false">VLOOKUP($B36,Listen!$B:$CN,AX$2,FALSE())</f>
        <v>0</v>
      </c>
      <c r="AY36" s="104" t="n">
        <f aca="false">VLOOKUP($B36,Listen!$B:$CN,AY$2,FALSE())</f>
        <v>0</v>
      </c>
      <c r="AZ36" s="104" t="n">
        <f aca="false">VLOOKUP($B36,Listen!$B:$CN,AZ$2,FALSE())</f>
        <v>0</v>
      </c>
      <c r="BA36" s="94" t="n">
        <v>36</v>
      </c>
    </row>
    <row r="37" customFormat="false" ht="12.75" hidden="false" customHeight="false" outlineLevel="0" collapsed="false"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94" t="n">
        <v>37</v>
      </c>
    </row>
    <row r="38" customFormat="false" ht="12.75" hidden="false" customHeight="false" outlineLevel="0" collapsed="false">
      <c r="B38" s="103" t="n">
        <v>37561</v>
      </c>
      <c r="C38" s="104" t="n">
        <f aca="false">VLOOKUP($B38,Listen!$B:$CN,C$2,FALSE())</f>
        <v>4.565</v>
      </c>
      <c r="D38" s="104" t="n">
        <f aca="false">VLOOKUP($B38,Listen!$B:$CN,D$2,FALSE())</f>
        <v>0.245</v>
      </c>
      <c r="E38" s="104" t="n">
        <f aca="false">VLOOKUP($B38,Listen!$B:$CN,E$2,FALSE())</f>
        <v>0.195</v>
      </c>
      <c r="F38" s="104" t="n">
        <f aca="false">VLOOKUP($B38,Listen!$B:$CN,F$2,FALSE())</f>
        <v>0.85</v>
      </c>
      <c r="G38" s="104" t="n">
        <f aca="false">VLOOKUP($B38,Listen!$B:$CN,G$2,FALSE())</f>
        <v>0.64</v>
      </c>
      <c r="H38" s="104" t="n">
        <f aca="false">VLOOKUP($B38,Listen!$B:$CN,H$2,FALSE())</f>
        <v>0.3</v>
      </c>
      <c r="I38" s="104" t="n">
        <f aca="false">VLOOKUP($B38,Listen!$B:$CN,I$2,FALSE())</f>
        <v>0.27</v>
      </c>
      <c r="J38" s="104" t="n">
        <f aca="false">VLOOKUP($B38,Listen!$B:$CN,J$2,FALSE())</f>
        <v>0.09</v>
      </c>
      <c r="K38" s="104" t="n">
        <f aca="false">VLOOKUP($B38,Listen!$B:$CN,K$2,FALSE())</f>
        <v>0.09</v>
      </c>
      <c r="L38" s="104" t="n">
        <f aca="false">VLOOKUP($B38,Listen!$B:$CN,L$2,FALSE())</f>
        <v>0.395</v>
      </c>
      <c r="M38" s="104" t="n">
        <f aca="false">VLOOKUP($B38,Listen!$B:$CN,M$2,FALSE())</f>
        <v>-0.185</v>
      </c>
      <c r="N38" s="104" t="n">
        <f aca="false">VLOOKUP($B38,Listen!$B:$CN,N$2,FALSE())</f>
        <v>-0.245</v>
      </c>
      <c r="O38" s="104" t="n">
        <f aca="false">VLOOKUP($B38,Listen!$B:$CN,O$2,FALSE())</f>
        <v>0.325</v>
      </c>
      <c r="P38" s="104" t="n">
        <f aca="false">VLOOKUP($B38,Listen!$B:$CN,P$2,FALSE())</f>
        <v>-0.08</v>
      </c>
      <c r="Q38" s="104" t="n">
        <f aca="false">VLOOKUP($B38,Listen!$B:$CN,Q$2,FALSE())</f>
        <v>-0.115</v>
      </c>
      <c r="R38" s="104" t="n">
        <f aca="false">VLOOKUP($B38,Listen!$B:$CN,R$2,FALSE())</f>
        <v>-0.1</v>
      </c>
      <c r="S38" s="104" t="n">
        <f aca="false">VLOOKUP($B38,Listen!$B:$CN,S$2,FALSE())</f>
        <v>-0.06</v>
      </c>
      <c r="T38" s="104" t="n">
        <f aca="false">VLOOKUP($B38,Listen!$B:$CN,T$2,FALSE())</f>
        <v>-0.08</v>
      </c>
      <c r="U38" s="104" t="n">
        <f aca="false">VLOOKUP($B38,Listen!$B:$CN,U$2,FALSE())</f>
        <v>-0.06</v>
      </c>
      <c r="V38" s="104" t="n">
        <f aca="false">VLOOKUP($B38,Listen!$B:$CN,V$2,FALSE())</f>
        <v>-0.0725</v>
      </c>
      <c r="W38" s="104" t="n">
        <f aca="false">VLOOKUP($B38,Listen!$B:$CN,W$2,FALSE())</f>
        <v>-0.028</v>
      </c>
      <c r="X38" s="104" t="n">
        <f aca="false">VLOOKUP($B38,Listen!$B:$CN,X$2,FALSE())</f>
        <v>1.2</v>
      </c>
      <c r="Y38" s="104" t="n">
        <f aca="false">VLOOKUP($B38,Listen!$B:$CN,Y$2,FALSE())</f>
        <v>1.3</v>
      </c>
      <c r="Z38" s="104" t="n">
        <f aca="false">VLOOKUP($B38,Listen!$B:$CN,Z$2,FALSE())</f>
        <v>0.006</v>
      </c>
      <c r="AA38" s="104" t="n">
        <f aca="false">VLOOKUP($B38,Listen!$B:$CN,AA$2,FALSE())</f>
        <v>0.285</v>
      </c>
      <c r="AB38" s="104" t="n">
        <f aca="false">VLOOKUP($B38,Listen!$B:$CN,AB$2,FALSE())</f>
        <v>-0.0675</v>
      </c>
      <c r="AC38" s="104" t="n">
        <f aca="false">VLOOKUP($B38,Listen!$B:$CN,AC$2,FALSE())</f>
        <v>0.505</v>
      </c>
      <c r="AD38" s="104" t="n">
        <f aca="false">VLOOKUP($B38,Listen!$B:$CN,AD$2,FALSE())</f>
        <v>-0.135</v>
      </c>
      <c r="AE38" s="104" t="n">
        <f aca="false">VLOOKUP($B38,Listen!$B:$CN,AE$2,FALSE())</f>
        <v>-0.0975</v>
      </c>
      <c r="AF38" s="104" t="n">
        <f aca="false">VLOOKUP($B38,Listen!$B:$CN,AF$2,FALSE())</f>
        <v>-0.138</v>
      </c>
      <c r="AG38" s="104" t="n">
        <f aca="false">VLOOKUP($B38,Listen!$B:$CN,AG$2,FALSE())</f>
        <v>-0.13</v>
      </c>
      <c r="AH38" s="104" t="n">
        <f aca="false">VLOOKUP($B38,Listen!$B:$CN,AH$2,FALSE())</f>
        <v>1.35</v>
      </c>
      <c r="AI38" s="104" t="n">
        <f aca="false">VLOOKUP($B38,Listen!$B:$CN,AI$2,FALSE())</f>
        <v>-0.08</v>
      </c>
      <c r="AJ38" s="104" t="n">
        <f aca="false">VLOOKUP($B38,Listen!$B:$CN,AJ$2,FALSE())</f>
        <v>-0.125</v>
      </c>
      <c r="AK38" s="104" t="n">
        <f aca="false">VLOOKUP($B38,Listen!$B:$CN,AK$2,FALSE())</f>
        <v>-0.1</v>
      </c>
      <c r="AL38" s="104" t="n">
        <f aca="false">VLOOKUP($B38,Listen!$B:$CN,AL$2,FALSE())</f>
        <v>-0.1</v>
      </c>
      <c r="AM38" s="104" t="n">
        <f aca="false">VLOOKUP($B38,Listen!$B:$CN,AM$2,FALSE())</f>
        <v>-0.063</v>
      </c>
      <c r="AN38" s="104" t="n">
        <f aca="false">VLOOKUP($B38,Listen!$B:$CN,AN$2,FALSE())</f>
        <v>-0.013</v>
      </c>
      <c r="AO38" s="104" t="n">
        <f aca="false">VLOOKUP($B38,Listen!$B:$CN,AO$2,FALSE())</f>
        <v>0.025</v>
      </c>
      <c r="AP38" s="104" t="n">
        <f aca="false">VLOOKUP($B38,Listen!$B:$CN,AP$2,FALSE())</f>
        <v>0.062</v>
      </c>
      <c r="AQ38" s="91" t="n">
        <f aca="false">VLOOKUP($B38,Listen!$B:$CN,AQ$2,FALSE())</f>
        <v>-0.0725</v>
      </c>
      <c r="AR38" s="104" t="n">
        <f aca="false">VLOOKUP($B38,Listen!$B:$CN,AR$2,FALSE())</f>
        <v>-0.1</v>
      </c>
      <c r="AS38" s="104" t="n">
        <f aca="false">VLOOKUP($B38,Listen!$B:$CN,AS$2,FALSE())</f>
        <v>0.585</v>
      </c>
      <c r="AT38" s="104" t="n">
        <f aca="false">VLOOKUP($B38,Listen!$B:$CN,AT$2,FALSE())</f>
        <v>0.135</v>
      </c>
      <c r="AU38" s="104" t="n">
        <f aca="false">VLOOKUP($B38,Listen!$B:$CN,AU$2,FALSE())</f>
        <v>0</v>
      </c>
      <c r="AV38" s="104" t="n">
        <f aca="false">VLOOKUP($B38,Listen!$B:$CN,AV$2,FALSE())</f>
        <v>0</v>
      </c>
      <c r="AW38" s="104" t="n">
        <f aca="false">VLOOKUP($B38,Listen!$B:$CN,AW$2,FALSE())</f>
        <v>0</v>
      </c>
      <c r="AX38" s="104" t="n">
        <f aca="false">VLOOKUP($B38,Listen!$B:$CN,AX$2,FALSE())</f>
        <v>0</v>
      </c>
      <c r="AY38" s="104" t="n">
        <f aca="false">VLOOKUP($B38,Listen!$B:$CN,AY$2,FALSE())</f>
        <v>0</v>
      </c>
      <c r="AZ38" s="104" t="n">
        <f aca="false">VLOOKUP($B38,Listen!$B:$CN,AZ$2,FALSE())</f>
        <v>0</v>
      </c>
      <c r="BA38" s="94" t="n">
        <v>38</v>
      </c>
    </row>
    <row r="39" customFormat="false" ht="12.75" hidden="false" customHeight="false" outlineLevel="0" collapsed="false">
      <c r="B39" s="103" t="n">
        <v>37591</v>
      </c>
      <c r="C39" s="104" t="n">
        <f aca="false">VLOOKUP($B39,Listen!$B:$CN,C$2,FALSE())</f>
        <v>4.665</v>
      </c>
      <c r="D39" s="104" t="n">
        <f aca="false">VLOOKUP($B39,Listen!$B:$CN,D$2,FALSE())</f>
        <v>0.245</v>
      </c>
      <c r="E39" s="104" t="n">
        <f aca="false">VLOOKUP($B39,Listen!$B:$CN,E$2,FALSE())</f>
        <v>0.195</v>
      </c>
      <c r="F39" s="104" t="n">
        <f aca="false">VLOOKUP($B39,Listen!$B:$CN,F$2,FALSE())</f>
        <v>1.26</v>
      </c>
      <c r="G39" s="104" t="n">
        <f aca="false">VLOOKUP($B39,Listen!$B:$CN,G$2,FALSE())</f>
        <v>0.97</v>
      </c>
      <c r="H39" s="104" t="n">
        <f aca="false">VLOOKUP($B39,Listen!$B:$CN,H$2,FALSE())</f>
        <v>0.37</v>
      </c>
      <c r="I39" s="104" t="n">
        <f aca="false">VLOOKUP($B39,Listen!$B:$CN,I$2,FALSE())</f>
        <v>0.31</v>
      </c>
      <c r="J39" s="104" t="n">
        <f aca="false">VLOOKUP($B39,Listen!$B:$CN,J$2,FALSE())</f>
        <v>0.095</v>
      </c>
      <c r="K39" s="104" t="n">
        <f aca="false">VLOOKUP($B39,Listen!$B:$CN,K$2,FALSE())</f>
        <v>0.095</v>
      </c>
      <c r="L39" s="104" t="n">
        <f aca="false">VLOOKUP($B39,Listen!$B:$CN,L$2,FALSE())</f>
        <v>0.395</v>
      </c>
      <c r="M39" s="104" t="n">
        <f aca="false">VLOOKUP($B39,Listen!$B:$CN,M$2,FALSE())</f>
        <v>-0.185</v>
      </c>
      <c r="N39" s="104" t="n">
        <f aca="false">VLOOKUP($B39,Listen!$B:$CN,N$2,FALSE())</f>
        <v>-0.245</v>
      </c>
      <c r="O39" s="104" t="n">
        <f aca="false">VLOOKUP($B39,Listen!$B:$CN,O$2,FALSE())</f>
        <v>0.325</v>
      </c>
      <c r="P39" s="104" t="n">
        <f aca="false">VLOOKUP($B39,Listen!$B:$CN,P$2,FALSE())</f>
        <v>-0.08</v>
      </c>
      <c r="Q39" s="104" t="n">
        <f aca="false">VLOOKUP($B39,Listen!$B:$CN,Q$2,FALSE())</f>
        <v>-0.115</v>
      </c>
      <c r="R39" s="104" t="n">
        <f aca="false">VLOOKUP($B39,Listen!$B:$CN,R$2,FALSE())</f>
        <v>-0.1025</v>
      </c>
      <c r="S39" s="104" t="n">
        <f aca="false">VLOOKUP($B39,Listen!$B:$CN,S$2,FALSE())</f>
        <v>-0.06</v>
      </c>
      <c r="T39" s="104" t="n">
        <f aca="false">VLOOKUP($B39,Listen!$B:$CN,T$2,FALSE())</f>
        <v>-0.0825</v>
      </c>
      <c r="U39" s="104" t="n">
        <f aca="false">VLOOKUP($B39,Listen!$B:$CN,U$2,FALSE())</f>
        <v>-0.06</v>
      </c>
      <c r="V39" s="104" t="n">
        <f aca="false">VLOOKUP($B39,Listen!$B:$CN,V$2,FALSE())</f>
        <v>-0.0725</v>
      </c>
      <c r="W39" s="104" t="n">
        <f aca="false">VLOOKUP($B39,Listen!$B:$CN,W$2,FALSE())</f>
        <v>-0.028</v>
      </c>
      <c r="X39" s="104" t="n">
        <f aca="false">VLOOKUP($B39,Listen!$B:$CN,X$2,FALSE())</f>
        <v>1.2</v>
      </c>
      <c r="Y39" s="104" t="n">
        <f aca="false">VLOOKUP($B39,Listen!$B:$CN,Y$2,FALSE())</f>
        <v>1.3</v>
      </c>
      <c r="Z39" s="104" t="n">
        <f aca="false">VLOOKUP($B39,Listen!$B:$CN,Z$2,FALSE())</f>
        <v>0.006</v>
      </c>
      <c r="AA39" s="104" t="n">
        <f aca="false">VLOOKUP($B39,Listen!$B:$CN,AA$2,FALSE())</f>
        <v>0.285</v>
      </c>
      <c r="AB39" s="104" t="n">
        <f aca="false">VLOOKUP($B39,Listen!$B:$CN,AB$2,FALSE())</f>
        <v>-0.0675</v>
      </c>
      <c r="AC39" s="104" t="n">
        <f aca="false">VLOOKUP($B39,Listen!$B:$CN,AC$2,FALSE())</f>
        <v>1.26</v>
      </c>
      <c r="AD39" s="104" t="n">
        <f aca="false">VLOOKUP($B39,Listen!$B:$CN,AD$2,FALSE())</f>
        <v>-0.16</v>
      </c>
      <c r="AE39" s="104" t="n">
        <f aca="false">VLOOKUP($B39,Listen!$B:$CN,AE$2,FALSE())</f>
        <v>-0.0975</v>
      </c>
      <c r="AF39" s="104" t="n">
        <f aca="false">VLOOKUP($B39,Listen!$B:$CN,AF$2,FALSE())</f>
        <v>-0.163</v>
      </c>
      <c r="AG39" s="104" t="n">
        <f aca="false">VLOOKUP($B39,Listen!$B:$CN,AG$2,FALSE())</f>
        <v>-0.13</v>
      </c>
      <c r="AH39" s="104" t="n">
        <f aca="false">VLOOKUP($B39,Listen!$B:$CN,AH$2,FALSE())</f>
        <v>1.35</v>
      </c>
      <c r="AI39" s="104" t="n">
        <f aca="false">VLOOKUP($B39,Listen!$B:$CN,AI$2,FALSE())</f>
        <v>-0.0825</v>
      </c>
      <c r="AJ39" s="104" t="n">
        <f aca="false">VLOOKUP($B39,Listen!$B:$CN,AJ$2,FALSE())</f>
        <v>-0.1275</v>
      </c>
      <c r="AK39" s="104" t="n">
        <f aca="false">VLOOKUP($B39,Listen!$B:$CN,AK$2,FALSE())</f>
        <v>-0.1025</v>
      </c>
      <c r="AL39" s="104" t="n">
        <f aca="false">VLOOKUP($B39,Listen!$B:$CN,AL$2,FALSE())</f>
        <v>-0.1025</v>
      </c>
      <c r="AM39" s="104" t="n">
        <f aca="false">VLOOKUP($B39,Listen!$B:$CN,AM$2,FALSE())</f>
        <v>-0.063</v>
      </c>
      <c r="AN39" s="104" t="n">
        <f aca="false">VLOOKUP($B39,Listen!$B:$CN,AN$2,FALSE())</f>
        <v>-0.013</v>
      </c>
      <c r="AO39" s="104" t="n">
        <f aca="false">VLOOKUP($B39,Listen!$B:$CN,AO$2,FALSE())</f>
        <v>0.025</v>
      </c>
      <c r="AP39" s="104" t="n">
        <f aca="false">VLOOKUP($B39,Listen!$B:$CN,AP$2,FALSE())</f>
        <v>0.062</v>
      </c>
      <c r="AQ39" s="91" t="n">
        <f aca="false">VLOOKUP($B39,Listen!$B:$CN,AQ$2,FALSE())</f>
        <v>-0.0725</v>
      </c>
      <c r="AR39" s="104" t="n">
        <f aca="false">VLOOKUP($B39,Listen!$B:$CN,AR$2,FALSE())</f>
        <v>-0.12</v>
      </c>
      <c r="AS39" s="104" t="n">
        <f aca="false">VLOOKUP($B39,Listen!$B:$CN,AS$2,FALSE())</f>
        <v>0.585</v>
      </c>
      <c r="AT39" s="104" t="n">
        <f aca="false">VLOOKUP($B39,Listen!$B:$CN,AT$2,FALSE())</f>
        <v>0.1575</v>
      </c>
      <c r="AU39" s="104" t="n">
        <f aca="false">VLOOKUP($B39,Listen!$B:$CN,AU$2,FALSE())</f>
        <v>0</v>
      </c>
      <c r="AV39" s="104" t="n">
        <f aca="false">VLOOKUP($B39,Listen!$B:$CN,AV$2,FALSE())</f>
        <v>0</v>
      </c>
      <c r="AW39" s="104" t="n">
        <f aca="false">VLOOKUP($B39,Listen!$B:$CN,AW$2,FALSE())</f>
        <v>0</v>
      </c>
      <c r="AX39" s="104" t="n">
        <f aca="false">VLOOKUP($B39,Listen!$B:$CN,AX$2,FALSE())</f>
        <v>0</v>
      </c>
      <c r="AY39" s="104" t="n">
        <f aca="false">VLOOKUP($B39,Listen!$B:$CN,AY$2,FALSE())</f>
        <v>0</v>
      </c>
      <c r="AZ39" s="104" t="n">
        <f aca="false">VLOOKUP($B39,Listen!$B:$CN,AZ$2,FALSE())</f>
        <v>0</v>
      </c>
      <c r="BA39" s="94" t="n">
        <v>39</v>
      </c>
    </row>
    <row r="40" customFormat="false" ht="12.75" hidden="false" customHeight="false" outlineLevel="0" collapsed="false">
      <c r="B40" s="103" t="n">
        <v>37622</v>
      </c>
      <c r="C40" s="104" t="n">
        <f aca="false">VLOOKUP($B40,Listen!$B:$CN,C$2,FALSE())</f>
        <v>4.71</v>
      </c>
      <c r="D40" s="104" t="n">
        <f aca="false">VLOOKUP($B40,Listen!$B:$CN,D$2,FALSE())</f>
        <v>0.245</v>
      </c>
      <c r="E40" s="104" t="n">
        <f aca="false">VLOOKUP($B40,Listen!$B:$CN,E$2,FALSE())</f>
        <v>0.195</v>
      </c>
      <c r="F40" s="104" t="n">
        <f aca="false">VLOOKUP($B40,Listen!$B:$CN,F$2,FALSE())</f>
        <v>1.58</v>
      </c>
      <c r="G40" s="104" t="n">
        <f aca="false">VLOOKUP($B40,Listen!$B:$CN,G$2,FALSE())</f>
        <v>1.19</v>
      </c>
      <c r="H40" s="104" t="n">
        <f aca="false">VLOOKUP($B40,Listen!$B:$CN,H$2,FALSE())</f>
        <v>0.4</v>
      </c>
      <c r="I40" s="104" t="n">
        <f aca="false">VLOOKUP($B40,Listen!$B:$CN,I$2,FALSE())</f>
        <v>0.31</v>
      </c>
      <c r="J40" s="104" t="n">
        <f aca="false">VLOOKUP($B40,Listen!$B:$CN,J$2,FALSE())</f>
        <v>0.115</v>
      </c>
      <c r="K40" s="104" t="n">
        <f aca="false">VLOOKUP($B40,Listen!$B:$CN,K$2,FALSE())</f>
        <v>0.115</v>
      </c>
      <c r="L40" s="104" t="n">
        <f aca="false">VLOOKUP($B40,Listen!$B:$CN,L$2,FALSE())</f>
        <v>0.395</v>
      </c>
      <c r="M40" s="104" t="n">
        <f aca="false">VLOOKUP($B40,Listen!$B:$CN,M$2,FALSE())</f>
        <v>-0.185</v>
      </c>
      <c r="N40" s="104" t="n">
        <f aca="false">VLOOKUP($B40,Listen!$B:$CN,N$2,FALSE())</f>
        <v>-0.245</v>
      </c>
      <c r="O40" s="104" t="n">
        <f aca="false">VLOOKUP($B40,Listen!$B:$CN,O$2,FALSE())</f>
        <v>0.325</v>
      </c>
      <c r="P40" s="104" t="n">
        <f aca="false">VLOOKUP($B40,Listen!$B:$CN,P$2,FALSE())</f>
        <v>-0.0775</v>
      </c>
      <c r="Q40" s="104" t="n">
        <f aca="false">VLOOKUP($B40,Listen!$B:$CN,Q$2,FALSE())</f>
        <v>-0.1125</v>
      </c>
      <c r="R40" s="104" t="n">
        <f aca="false">VLOOKUP($B40,Listen!$B:$CN,R$2,FALSE())</f>
        <v>-0.105</v>
      </c>
      <c r="S40" s="104" t="n">
        <f aca="false">VLOOKUP($B40,Listen!$B:$CN,S$2,FALSE())</f>
        <v>-0.0575</v>
      </c>
      <c r="T40" s="104" t="n">
        <f aca="false">VLOOKUP($B40,Listen!$B:$CN,T$2,FALSE())</f>
        <v>-0.085</v>
      </c>
      <c r="U40" s="104" t="n">
        <f aca="false">VLOOKUP($B40,Listen!$B:$CN,U$2,FALSE())</f>
        <v>-0.06</v>
      </c>
      <c r="V40" s="104" t="n">
        <f aca="false">VLOOKUP($B40,Listen!$B:$CN,V$2,FALSE())</f>
        <v>-0.0725</v>
      </c>
      <c r="W40" s="104" t="n">
        <f aca="false">VLOOKUP($B40,Listen!$B:$CN,W$2,FALSE())</f>
        <v>-0.02</v>
      </c>
      <c r="X40" s="104" t="n">
        <f aca="false">VLOOKUP($B40,Listen!$B:$CN,X$2,FALSE())</f>
        <v>1.115</v>
      </c>
      <c r="Y40" s="104" t="n">
        <f aca="false">VLOOKUP($B40,Listen!$B:$CN,Y$2,FALSE())</f>
        <v>1.215</v>
      </c>
      <c r="Z40" s="104" t="n">
        <f aca="false">VLOOKUP($B40,Listen!$B:$CN,Z$2,FALSE())</f>
        <v>0.005</v>
      </c>
      <c r="AA40" s="104" t="n">
        <f aca="false">VLOOKUP($B40,Listen!$B:$CN,AA$2,FALSE())</f>
        <v>0.285</v>
      </c>
      <c r="AB40" s="104" t="n">
        <f aca="false">VLOOKUP($B40,Listen!$B:$CN,AB$2,FALSE())</f>
        <v>-0.0675</v>
      </c>
      <c r="AC40" s="104" t="n">
        <f aca="false">VLOOKUP($B40,Listen!$B:$CN,AC$2,FALSE())</f>
        <v>1.58</v>
      </c>
      <c r="AD40" s="104" t="n">
        <f aca="false">VLOOKUP($B40,Listen!$B:$CN,AD$2,FALSE())</f>
        <v>-0.165</v>
      </c>
      <c r="AE40" s="104" t="n">
        <f aca="false">VLOOKUP($B40,Listen!$B:$CN,AE$2,FALSE())</f>
        <v>-0.0975</v>
      </c>
      <c r="AF40" s="104" t="n">
        <f aca="false">VLOOKUP($B40,Listen!$B:$CN,AF$2,FALSE())</f>
        <v>-0.146</v>
      </c>
      <c r="AG40" s="104" t="n">
        <f aca="false">VLOOKUP($B40,Listen!$B:$CN,AG$2,FALSE())</f>
        <v>-0.13</v>
      </c>
      <c r="AH40" s="104" t="n">
        <f aca="false">VLOOKUP($B40,Listen!$B:$CN,AH$2,FALSE())</f>
        <v>1.265</v>
      </c>
      <c r="AI40" s="104" t="n">
        <f aca="false">VLOOKUP($B40,Listen!$B:$CN,AI$2,FALSE())</f>
        <v>-0.085</v>
      </c>
      <c r="AJ40" s="104" t="n">
        <f aca="false">VLOOKUP($B40,Listen!$B:$CN,AJ$2,FALSE())</f>
        <v>-0.13</v>
      </c>
      <c r="AK40" s="104" t="n">
        <f aca="false">VLOOKUP($B40,Listen!$B:$CN,AK$2,FALSE())</f>
        <v>-0.105</v>
      </c>
      <c r="AL40" s="104" t="n">
        <f aca="false">VLOOKUP($B40,Listen!$B:$CN,AL$2,FALSE())</f>
        <v>-0.105</v>
      </c>
      <c r="AM40" s="104" t="n">
        <f aca="false">VLOOKUP($B40,Listen!$B:$CN,AM$2,FALSE())</f>
        <v>-0.063</v>
      </c>
      <c r="AN40" s="104" t="n">
        <f aca="false">VLOOKUP($B40,Listen!$B:$CN,AN$2,FALSE())</f>
        <v>-0.013</v>
      </c>
      <c r="AO40" s="104" t="n">
        <f aca="false">VLOOKUP($B40,Listen!$B:$CN,AO$2,FALSE())</f>
        <v>0.025</v>
      </c>
      <c r="AP40" s="104" t="n">
        <f aca="false">VLOOKUP($B40,Listen!$B:$CN,AP$2,FALSE())</f>
        <v>0.062</v>
      </c>
      <c r="AQ40" s="91" t="n">
        <f aca="false">VLOOKUP($B40,Listen!$B:$CN,AQ$2,FALSE())</f>
        <v>-0.0725</v>
      </c>
      <c r="AR40" s="104" t="n">
        <f aca="false">VLOOKUP($B40,Listen!$B:$CN,AR$2,FALSE())</f>
        <v>-0.1225</v>
      </c>
      <c r="AS40" s="104" t="n">
        <f aca="false">VLOOKUP($B40,Listen!$B:$CN,AS$2,FALSE())</f>
        <v>0.585</v>
      </c>
      <c r="AT40" s="104" t="n">
        <f aca="false">VLOOKUP($B40,Listen!$B:$CN,AT$2,FALSE())</f>
        <v>0.1725</v>
      </c>
      <c r="AU40" s="104" t="n">
        <f aca="false">VLOOKUP($B40,Listen!$B:$CN,AU$2,FALSE())</f>
        <v>0</v>
      </c>
      <c r="AV40" s="104" t="n">
        <f aca="false">VLOOKUP($B40,Listen!$B:$CN,AV$2,FALSE())</f>
        <v>0</v>
      </c>
      <c r="AW40" s="104" t="n">
        <f aca="false">VLOOKUP($B40,Listen!$B:$CN,AW$2,FALSE())</f>
        <v>0</v>
      </c>
      <c r="AX40" s="104" t="n">
        <f aca="false">VLOOKUP($B40,Listen!$B:$CN,AX$2,FALSE())</f>
        <v>0</v>
      </c>
      <c r="AY40" s="104" t="n">
        <f aca="false">VLOOKUP($B40,Listen!$B:$CN,AY$2,FALSE())</f>
        <v>0</v>
      </c>
      <c r="AZ40" s="104" t="n">
        <f aca="false">VLOOKUP($B40,Listen!$B:$CN,AZ$2,FALSE())</f>
        <v>0</v>
      </c>
      <c r="BA40" s="94" t="n">
        <v>40</v>
      </c>
    </row>
    <row r="41" customFormat="false" ht="12.75" hidden="false" customHeight="false" outlineLevel="0" collapsed="false">
      <c r="B41" s="103" t="n">
        <v>37653</v>
      </c>
      <c r="C41" s="104" t="n">
        <f aca="false">VLOOKUP($B41,Listen!$B:$CN,C$2,FALSE())</f>
        <v>4.525</v>
      </c>
      <c r="D41" s="104" t="n">
        <f aca="false">VLOOKUP($B41,Listen!$B:$CN,D$2,FALSE())</f>
        <v>0.245</v>
      </c>
      <c r="E41" s="104" t="n">
        <f aca="false">VLOOKUP($B41,Listen!$B:$CN,E$2,FALSE())</f>
        <v>0.195</v>
      </c>
      <c r="F41" s="104" t="n">
        <f aca="false">VLOOKUP($B41,Listen!$B:$CN,F$2,FALSE())</f>
        <v>1.54</v>
      </c>
      <c r="G41" s="104" t="n">
        <f aca="false">VLOOKUP($B41,Listen!$B:$CN,G$2,FALSE())</f>
        <v>1.19</v>
      </c>
      <c r="H41" s="104" t="n">
        <f aca="false">VLOOKUP($B41,Listen!$B:$CN,H$2,FALSE())</f>
        <v>0.39</v>
      </c>
      <c r="I41" s="104" t="n">
        <f aca="false">VLOOKUP($B41,Listen!$B:$CN,I$2,FALSE())</f>
        <v>0.29</v>
      </c>
      <c r="J41" s="104" t="n">
        <f aca="false">VLOOKUP($B41,Listen!$B:$CN,J$2,FALSE())</f>
        <v>0.11</v>
      </c>
      <c r="K41" s="104" t="n">
        <f aca="false">VLOOKUP($B41,Listen!$B:$CN,K$2,FALSE())</f>
        <v>0.11</v>
      </c>
      <c r="L41" s="104" t="n">
        <f aca="false">VLOOKUP($B41,Listen!$B:$CN,L$2,FALSE())</f>
        <v>0.395</v>
      </c>
      <c r="M41" s="104" t="n">
        <f aca="false">VLOOKUP($B41,Listen!$B:$CN,M$2,FALSE())</f>
        <v>-0.185</v>
      </c>
      <c r="N41" s="104" t="n">
        <f aca="false">VLOOKUP($B41,Listen!$B:$CN,N$2,FALSE())</f>
        <v>-0.245</v>
      </c>
      <c r="O41" s="104" t="n">
        <f aca="false">VLOOKUP($B41,Listen!$B:$CN,O$2,FALSE())</f>
        <v>0.325</v>
      </c>
      <c r="P41" s="104" t="n">
        <f aca="false">VLOOKUP($B41,Listen!$B:$CN,P$2,FALSE())</f>
        <v>-0.0775</v>
      </c>
      <c r="Q41" s="104" t="n">
        <f aca="false">VLOOKUP($B41,Listen!$B:$CN,Q$2,FALSE())</f>
        <v>-0.1125</v>
      </c>
      <c r="R41" s="104" t="n">
        <f aca="false">VLOOKUP($B41,Listen!$B:$CN,R$2,FALSE())</f>
        <v>-0.0975</v>
      </c>
      <c r="S41" s="104" t="n">
        <f aca="false">VLOOKUP($B41,Listen!$B:$CN,S$2,FALSE())</f>
        <v>-0.0575</v>
      </c>
      <c r="T41" s="104" t="n">
        <f aca="false">VLOOKUP($B41,Listen!$B:$CN,T$2,FALSE())</f>
        <v>-0.0775</v>
      </c>
      <c r="U41" s="104" t="n">
        <f aca="false">VLOOKUP($B41,Listen!$B:$CN,U$2,FALSE())</f>
        <v>-0.06</v>
      </c>
      <c r="V41" s="104" t="n">
        <f aca="false">VLOOKUP($B41,Listen!$B:$CN,V$2,FALSE())</f>
        <v>-0.0725</v>
      </c>
      <c r="W41" s="104" t="n">
        <f aca="false">VLOOKUP($B41,Listen!$B:$CN,W$2,FALSE())</f>
        <v>-0.02</v>
      </c>
      <c r="X41" s="104" t="n">
        <f aca="false">VLOOKUP($B41,Listen!$B:$CN,X$2,FALSE())</f>
        <v>1.115</v>
      </c>
      <c r="Y41" s="104" t="n">
        <f aca="false">VLOOKUP($B41,Listen!$B:$CN,Y$2,FALSE())</f>
        <v>1.215</v>
      </c>
      <c r="Z41" s="104" t="n">
        <f aca="false">VLOOKUP($B41,Listen!$B:$CN,Z$2,FALSE())</f>
        <v>0.005</v>
      </c>
      <c r="AA41" s="104" t="n">
        <f aca="false">VLOOKUP($B41,Listen!$B:$CN,AA$2,FALSE())</f>
        <v>0.285</v>
      </c>
      <c r="AB41" s="104" t="n">
        <f aca="false">VLOOKUP($B41,Listen!$B:$CN,AB$2,FALSE())</f>
        <v>-0.0675</v>
      </c>
      <c r="AC41" s="104" t="n">
        <f aca="false">VLOOKUP($B41,Listen!$B:$CN,AC$2,FALSE())</f>
        <v>1.54</v>
      </c>
      <c r="AD41" s="104" t="n">
        <f aca="false">VLOOKUP($B41,Listen!$B:$CN,AD$2,FALSE())</f>
        <v>-0.15</v>
      </c>
      <c r="AE41" s="104" t="n">
        <f aca="false">VLOOKUP($B41,Listen!$B:$CN,AE$2,FALSE())</f>
        <v>-0.0975</v>
      </c>
      <c r="AF41" s="104" t="n">
        <f aca="false">VLOOKUP($B41,Listen!$B:$CN,AF$2,FALSE())</f>
        <v>-0.269</v>
      </c>
      <c r="AG41" s="104" t="n">
        <f aca="false">VLOOKUP($B41,Listen!$B:$CN,AG$2,FALSE())</f>
        <v>-0.13</v>
      </c>
      <c r="AH41" s="104" t="n">
        <f aca="false">VLOOKUP($B41,Listen!$B:$CN,AH$2,FALSE())</f>
        <v>1.265</v>
      </c>
      <c r="AI41" s="104" t="n">
        <f aca="false">VLOOKUP($B41,Listen!$B:$CN,AI$2,FALSE())</f>
        <v>-0.0775</v>
      </c>
      <c r="AJ41" s="104" t="n">
        <f aca="false">VLOOKUP($B41,Listen!$B:$CN,AJ$2,FALSE())</f>
        <v>-0.1225</v>
      </c>
      <c r="AK41" s="104" t="n">
        <f aca="false">VLOOKUP($B41,Listen!$B:$CN,AK$2,FALSE())</f>
        <v>-0.0975</v>
      </c>
      <c r="AL41" s="104" t="n">
        <f aca="false">VLOOKUP($B41,Listen!$B:$CN,AL$2,FALSE())</f>
        <v>-0.0975</v>
      </c>
      <c r="AM41" s="104" t="n">
        <f aca="false">VLOOKUP($B41,Listen!$B:$CN,AM$2,FALSE())</f>
        <v>-0.063</v>
      </c>
      <c r="AN41" s="104" t="n">
        <f aca="false">VLOOKUP($B41,Listen!$B:$CN,AN$2,FALSE())</f>
        <v>-0.013</v>
      </c>
      <c r="AO41" s="104" t="n">
        <f aca="false">VLOOKUP($B41,Listen!$B:$CN,AO$2,FALSE())</f>
        <v>0.025</v>
      </c>
      <c r="AP41" s="104" t="n">
        <f aca="false">VLOOKUP($B41,Listen!$B:$CN,AP$2,FALSE())</f>
        <v>0.062</v>
      </c>
      <c r="AQ41" s="91" t="n">
        <f aca="false">VLOOKUP($B41,Listen!$B:$CN,AQ$2,FALSE())</f>
        <v>-0.0725</v>
      </c>
      <c r="AR41" s="104" t="n">
        <f aca="false">VLOOKUP($B41,Listen!$B:$CN,AR$2,FALSE())</f>
        <v>-0.1175</v>
      </c>
      <c r="AS41" s="104" t="n">
        <f aca="false">VLOOKUP($B41,Listen!$B:$CN,AS$2,FALSE())</f>
        <v>0.585</v>
      </c>
      <c r="AT41" s="104" t="n">
        <f aca="false">VLOOKUP($B41,Listen!$B:$CN,AT$2,FALSE())</f>
        <v>0.17</v>
      </c>
      <c r="AU41" s="104" t="n">
        <f aca="false">VLOOKUP($B41,Listen!$B:$CN,AU$2,FALSE())</f>
        <v>0</v>
      </c>
      <c r="AV41" s="104" t="n">
        <f aca="false">VLOOKUP($B41,Listen!$B:$CN,AV$2,FALSE())</f>
        <v>0</v>
      </c>
      <c r="AW41" s="104" t="n">
        <f aca="false">VLOOKUP($B41,Listen!$B:$CN,AW$2,FALSE())</f>
        <v>0</v>
      </c>
      <c r="AX41" s="104" t="n">
        <f aca="false">VLOOKUP($B41,Listen!$B:$CN,AX$2,FALSE())</f>
        <v>0</v>
      </c>
      <c r="AY41" s="104" t="n">
        <f aca="false">VLOOKUP($B41,Listen!$B:$CN,AY$2,FALSE())</f>
        <v>0</v>
      </c>
      <c r="AZ41" s="104" t="n">
        <f aca="false">VLOOKUP($B41,Listen!$B:$CN,AZ$2,FALSE())</f>
        <v>0</v>
      </c>
      <c r="BA41" s="94" t="n">
        <v>41</v>
      </c>
    </row>
    <row r="42" customFormat="false" ht="12.75" hidden="false" customHeight="false" outlineLevel="0" collapsed="false">
      <c r="B42" s="103" t="n">
        <v>37681</v>
      </c>
      <c r="C42" s="104" t="n">
        <f aca="false">VLOOKUP($B42,Listen!$B:$CN,C$2,FALSE())</f>
        <v>4.3</v>
      </c>
      <c r="D42" s="104" t="n">
        <f aca="false">VLOOKUP($B42,Listen!$B:$CN,D$2,FALSE())</f>
        <v>0.245</v>
      </c>
      <c r="E42" s="104" t="n">
        <f aca="false">VLOOKUP($B42,Listen!$B:$CN,E$2,FALSE())</f>
        <v>0.195</v>
      </c>
      <c r="F42" s="104" t="n">
        <f aca="false">VLOOKUP($B42,Listen!$B:$CN,F$2,FALSE())</f>
        <v>0.92</v>
      </c>
      <c r="G42" s="104" t="n">
        <f aca="false">VLOOKUP($B42,Listen!$B:$CN,G$2,FALSE())</f>
        <v>0.81</v>
      </c>
      <c r="H42" s="104" t="n">
        <f aca="false">VLOOKUP($B42,Listen!$B:$CN,H$2,FALSE())</f>
        <v>0.39</v>
      </c>
      <c r="I42" s="104" t="n">
        <f aca="false">VLOOKUP($B42,Listen!$B:$CN,I$2,FALSE())</f>
        <v>0.27</v>
      </c>
      <c r="J42" s="104" t="n">
        <f aca="false">VLOOKUP($B42,Listen!$B:$CN,J$2,FALSE())</f>
        <v>0.09</v>
      </c>
      <c r="K42" s="104" t="n">
        <f aca="false">VLOOKUP($B42,Listen!$B:$CN,K$2,FALSE())</f>
        <v>0.09</v>
      </c>
      <c r="L42" s="104" t="n">
        <f aca="false">VLOOKUP($B42,Listen!$B:$CN,L$2,FALSE())</f>
        <v>0.395</v>
      </c>
      <c r="M42" s="104" t="n">
        <f aca="false">VLOOKUP($B42,Listen!$B:$CN,M$2,FALSE())</f>
        <v>-0.185</v>
      </c>
      <c r="N42" s="104" t="n">
        <f aca="false">VLOOKUP($B42,Listen!$B:$CN,N$2,FALSE())</f>
        <v>-0.245</v>
      </c>
      <c r="O42" s="104" t="n">
        <f aca="false">VLOOKUP($B42,Listen!$B:$CN,O$2,FALSE())</f>
        <v>0.325</v>
      </c>
      <c r="P42" s="104" t="n">
        <f aca="false">VLOOKUP($B42,Listen!$B:$CN,P$2,FALSE())</f>
        <v>-0.0775</v>
      </c>
      <c r="Q42" s="104" t="n">
        <f aca="false">VLOOKUP($B42,Listen!$B:$CN,Q$2,FALSE())</f>
        <v>-0.1125</v>
      </c>
      <c r="R42" s="104" t="n">
        <f aca="false">VLOOKUP($B42,Listen!$B:$CN,R$2,FALSE())</f>
        <v>-0.095</v>
      </c>
      <c r="S42" s="104" t="n">
        <f aca="false">VLOOKUP($B42,Listen!$B:$CN,S$2,FALSE())</f>
        <v>-0.0575</v>
      </c>
      <c r="T42" s="104" t="n">
        <f aca="false">VLOOKUP($B42,Listen!$B:$CN,T$2,FALSE())</f>
        <v>-0.075</v>
      </c>
      <c r="U42" s="104" t="n">
        <f aca="false">VLOOKUP($B42,Listen!$B:$CN,U$2,FALSE())</f>
        <v>-0.06</v>
      </c>
      <c r="V42" s="104" t="n">
        <f aca="false">VLOOKUP($B42,Listen!$B:$CN,V$2,FALSE())</f>
        <v>-0.0725</v>
      </c>
      <c r="W42" s="104" t="n">
        <f aca="false">VLOOKUP($B42,Listen!$B:$CN,W$2,FALSE())</f>
        <v>-0.02</v>
      </c>
      <c r="X42" s="104" t="n">
        <f aca="false">VLOOKUP($B42,Listen!$B:$CN,X$2,FALSE())</f>
        <v>1.115</v>
      </c>
      <c r="Y42" s="104" t="n">
        <f aca="false">VLOOKUP($B42,Listen!$B:$CN,Y$2,FALSE())</f>
        <v>1.215</v>
      </c>
      <c r="Z42" s="104" t="n">
        <f aca="false">VLOOKUP($B42,Listen!$B:$CN,Z$2,FALSE())</f>
        <v>0.005</v>
      </c>
      <c r="AA42" s="104" t="n">
        <f aca="false">VLOOKUP($B42,Listen!$B:$CN,AA$2,FALSE())</f>
        <v>0.285</v>
      </c>
      <c r="AB42" s="104" t="n">
        <f aca="false">VLOOKUP($B42,Listen!$B:$CN,AB$2,FALSE())</f>
        <v>-0.0675</v>
      </c>
      <c r="AC42" s="104" t="n">
        <f aca="false">VLOOKUP($B42,Listen!$B:$CN,AC$2,FALSE())</f>
        <v>0.92</v>
      </c>
      <c r="AD42" s="104" t="n">
        <f aca="false">VLOOKUP($B42,Listen!$B:$CN,AD$2,FALSE())</f>
        <v>-0.14</v>
      </c>
      <c r="AE42" s="104" t="n">
        <f aca="false">VLOOKUP($B42,Listen!$B:$CN,AE$2,FALSE())</f>
        <v>-0.0975</v>
      </c>
      <c r="AF42" s="104" t="n">
        <f aca="false">VLOOKUP($B42,Listen!$B:$CN,AF$2,FALSE())</f>
        <v>-0.204</v>
      </c>
      <c r="AG42" s="104" t="n">
        <f aca="false">VLOOKUP($B42,Listen!$B:$CN,AG$2,FALSE())</f>
        <v>-0.13</v>
      </c>
      <c r="AH42" s="104" t="n">
        <f aca="false">VLOOKUP($B42,Listen!$B:$CN,AH$2,FALSE())</f>
        <v>1.265</v>
      </c>
      <c r="AI42" s="104" t="n">
        <f aca="false">VLOOKUP($B42,Listen!$B:$CN,AI$2,FALSE())</f>
        <v>-0.075</v>
      </c>
      <c r="AJ42" s="104" t="n">
        <f aca="false">VLOOKUP($B42,Listen!$B:$CN,AJ$2,FALSE())</f>
        <v>-0.12</v>
      </c>
      <c r="AK42" s="104" t="n">
        <f aca="false">VLOOKUP($B42,Listen!$B:$CN,AK$2,FALSE())</f>
        <v>-0.095</v>
      </c>
      <c r="AL42" s="104" t="n">
        <f aca="false">VLOOKUP($B42,Listen!$B:$CN,AL$2,FALSE())</f>
        <v>-0.095</v>
      </c>
      <c r="AM42" s="104" t="n">
        <f aca="false">VLOOKUP($B42,Listen!$B:$CN,AM$2,FALSE())</f>
        <v>-0.063</v>
      </c>
      <c r="AN42" s="104" t="n">
        <f aca="false">VLOOKUP($B42,Listen!$B:$CN,AN$2,FALSE())</f>
        <v>-0.013</v>
      </c>
      <c r="AO42" s="104" t="n">
        <f aca="false">VLOOKUP($B42,Listen!$B:$CN,AO$2,FALSE())</f>
        <v>0.025</v>
      </c>
      <c r="AP42" s="104" t="n">
        <f aca="false">VLOOKUP($B42,Listen!$B:$CN,AP$2,FALSE())</f>
        <v>0.062</v>
      </c>
      <c r="AQ42" s="91" t="n">
        <f aca="false">VLOOKUP($B42,Listen!$B:$CN,AQ$2,FALSE())</f>
        <v>-0.0725</v>
      </c>
      <c r="AR42" s="104" t="n">
        <f aca="false">VLOOKUP($B42,Listen!$B:$CN,AR$2,FALSE())</f>
        <v>-0.105</v>
      </c>
      <c r="AS42" s="104" t="n">
        <f aca="false">VLOOKUP($B42,Listen!$B:$CN,AS$2,FALSE())</f>
        <v>0.585</v>
      </c>
      <c r="AT42" s="104" t="n">
        <f aca="false">VLOOKUP($B42,Listen!$B:$CN,AT$2,FALSE())</f>
        <v>0.165</v>
      </c>
      <c r="AU42" s="104" t="n">
        <f aca="false">VLOOKUP($B42,Listen!$B:$CN,AU$2,FALSE())</f>
        <v>0</v>
      </c>
      <c r="AV42" s="104" t="n">
        <f aca="false">VLOOKUP($B42,Listen!$B:$CN,AV$2,FALSE())</f>
        <v>0</v>
      </c>
      <c r="AW42" s="104" t="n">
        <f aca="false">VLOOKUP($B42,Listen!$B:$CN,AW$2,FALSE())</f>
        <v>0</v>
      </c>
      <c r="AX42" s="104" t="n">
        <f aca="false">VLOOKUP($B42,Listen!$B:$CN,AX$2,FALSE())</f>
        <v>0</v>
      </c>
      <c r="AY42" s="104" t="n">
        <f aca="false">VLOOKUP($B42,Listen!$B:$CN,AY$2,FALSE())</f>
        <v>0</v>
      </c>
      <c r="AZ42" s="104" t="n">
        <f aca="false">VLOOKUP($B42,Listen!$B:$CN,AZ$2,FALSE())</f>
        <v>0</v>
      </c>
      <c r="BA42" s="94" t="n">
        <v>42</v>
      </c>
    </row>
    <row r="43" customFormat="false" ht="12.75" hidden="false" customHeight="false" outlineLevel="0" collapsed="false">
      <c r="B43" s="103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94" t="n">
        <v>43</v>
      </c>
    </row>
    <row r="44" customFormat="false" ht="12.75" hidden="false" customHeight="false" outlineLevel="0" collapsed="false">
      <c r="B44" s="103" t="n">
        <v>37712</v>
      </c>
      <c r="C44" s="104" t="n">
        <f aca="false">VLOOKUP($B44,Listen!$B:$CN,C$2,FALSE())</f>
        <v>4.115</v>
      </c>
      <c r="D44" s="104" t="n">
        <f aca="false">VLOOKUP($B44,Listen!$B:$CN,D$2,FALSE())</f>
        <v>0.165</v>
      </c>
      <c r="E44" s="104" t="n">
        <f aca="false">VLOOKUP($B44,Listen!$B:$CN,E$2,FALSE())</f>
        <v>0.09</v>
      </c>
      <c r="F44" s="104" t="n">
        <f aca="false">VLOOKUP($B44,Listen!$B:$CN,F$2,FALSE())</f>
        <v>0.5</v>
      </c>
      <c r="G44" s="104" t="n">
        <f aca="false">VLOOKUP($B44,Listen!$B:$CN,G$2,FALSE())</f>
        <v>0.435</v>
      </c>
      <c r="H44" s="104" t="n">
        <f aca="false">VLOOKUP($B44,Listen!$B:$CN,H$2,FALSE())</f>
        <v>0.24</v>
      </c>
      <c r="I44" s="104" t="n">
        <f aca="false">VLOOKUP($B44,Listen!$B:$CN,I$2,FALSE())</f>
        <v>0.195</v>
      </c>
      <c r="J44" s="104" t="n">
        <f aca="false">VLOOKUP($B44,Listen!$B:$CN,J$2,FALSE())</f>
        <v>-0.02</v>
      </c>
      <c r="K44" s="104" t="n">
        <f aca="false">VLOOKUP($B44,Listen!$B:$CN,K$2,FALSE())</f>
        <v>0</v>
      </c>
      <c r="L44" s="104" t="n">
        <f aca="false">VLOOKUP($B44,Listen!$B:$CN,L$2,FALSE())</f>
        <v>0.225</v>
      </c>
      <c r="M44" s="104" t="n">
        <f aca="false">VLOOKUP($B44,Listen!$B:$CN,M$2,FALSE())</f>
        <v>-0.285</v>
      </c>
      <c r="N44" s="104" t="n">
        <f aca="false">VLOOKUP($B44,Listen!$B:$CN,N$2,FALSE())</f>
        <v>-0.355</v>
      </c>
      <c r="O44" s="104" t="n">
        <f aca="false">VLOOKUP($B44,Listen!$B:$CN,O$2,FALSE())</f>
        <v>0.205</v>
      </c>
      <c r="P44" s="104" t="n">
        <f aca="false">VLOOKUP($B44,Listen!$B:$CN,P$2,FALSE())</f>
        <v>-0.06</v>
      </c>
      <c r="Q44" s="104" t="n">
        <f aca="false">VLOOKUP($B44,Listen!$B:$CN,Q$2,FALSE())</f>
        <v>-0.095</v>
      </c>
      <c r="R44" s="104" t="n">
        <f aca="false">VLOOKUP($B44,Listen!$B:$CN,R$2,FALSE())</f>
        <v>-0.1</v>
      </c>
      <c r="S44" s="104" t="n">
        <f aca="false">VLOOKUP($B44,Listen!$B:$CN,S$2,FALSE())</f>
        <v>-0.055</v>
      </c>
      <c r="T44" s="104" t="n">
        <f aca="false">VLOOKUP($B44,Listen!$B:$CN,T$2,FALSE())</f>
        <v>-0.08</v>
      </c>
      <c r="U44" s="104" t="n">
        <f aca="false">VLOOKUP($B44,Listen!$B:$CN,U$2,FALSE())</f>
        <v>-0.0575</v>
      </c>
      <c r="V44" s="104" t="n">
        <f aca="false">VLOOKUP($B44,Listen!$B:$CN,V$2,FALSE())</f>
        <v>-0.07</v>
      </c>
      <c r="W44" s="104" t="n">
        <f aca="false">VLOOKUP($B44,Listen!$B:$CN,W$2,FALSE())</f>
        <v>-0.015</v>
      </c>
      <c r="X44" s="104" t="n">
        <f aca="false">VLOOKUP($B44,Listen!$B:$CN,X$2,FALSE())</f>
        <v>0.62</v>
      </c>
      <c r="Y44" s="104" t="n">
        <f aca="false">VLOOKUP($B44,Listen!$B:$CN,Y$2,FALSE())</f>
        <v>1.02</v>
      </c>
      <c r="Z44" s="104" t="n">
        <f aca="false">VLOOKUP($B44,Listen!$B:$CN,Z$2,FALSE())</f>
        <v>0.005</v>
      </c>
      <c r="AA44" s="104" t="n">
        <f aca="false">VLOOKUP($B44,Listen!$B:$CN,AA$2,FALSE())</f>
        <v>0.165</v>
      </c>
      <c r="AB44" s="104" t="n">
        <f aca="false">VLOOKUP($B44,Listen!$B:$CN,AB$2,FALSE())</f>
        <v>-0.0725</v>
      </c>
      <c r="AC44" s="104" t="n">
        <f aca="false">VLOOKUP($B44,Listen!$B:$CN,AC$2,FALSE())</f>
        <v>0.5</v>
      </c>
      <c r="AD44" s="104" t="n">
        <f aca="false">VLOOKUP($B44,Listen!$B:$CN,AD$2,FALSE())</f>
        <v>-0.1275</v>
      </c>
      <c r="AE44" s="104" t="n">
        <f aca="false">VLOOKUP($B44,Listen!$B:$CN,AE$2,FALSE())</f>
        <v>-0.1025</v>
      </c>
      <c r="AF44" s="104" t="n">
        <f aca="false">VLOOKUP($B44,Listen!$B:$CN,AF$2,FALSE())</f>
        <v>-0.1585</v>
      </c>
      <c r="AG44" s="104" t="n">
        <f aca="false">VLOOKUP($B44,Listen!$B:$CN,AG$2,FALSE())</f>
        <v>-0.145</v>
      </c>
      <c r="AH44" s="104" t="n">
        <f aca="false">VLOOKUP($B44,Listen!$B:$CN,AH$2,FALSE())</f>
        <v>1.175</v>
      </c>
      <c r="AI44" s="104" t="n">
        <f aca="false">VLOOKUP($B44,Listen!$B:$CN,AI$2,FALSE())</f>
        <v>-0.08</v>
      </c>
      <c r="AJ44" s="104" t="n">
        <f aca="false">VLOOKUP($B44,Listen!$B:$CN,AJ$2,FALSE())</f>
        <v>-0.125</v>
      </c>
      <c r="AK44" s="104" t="n">
        <f aca="false">VLOOKUP($B44,Listen!$B:$CN,AK$2,FALSE())</f>
        <v>-0.1</v>
      </c>
      <c r="AL44" s="104" t="n">
        <f aca="false">VLOOKUP($B44,Listen!$B:$CN,AL$2,FALSE())</f>
        <v>-0.1</v>
      </c>
      <c r="AM44" s="104" t="n">
        <f aca="false">VLOOKUP($B44,Listen!$B:$CN,AM$2,FALSE())</f>
        <v>-0.076</v>
      </c>
      <c r="AN44" s="104" t="n">
        <f aca="false">VLOOKUP($B44,Listen!$B:$CN,AN$2,FALSE())</f>
        <v>-0.026</v>
      </c>
      <c r="AO44" s="104" t="n">
        <f aca="false">VLOOKUP($B44,Listen!$B:$CN,AO$2,FALSE())</f>
        <v>0.0175</v>
      </c>
      <c r="AP44" s="104" t="n">
        <f aca="false">VLOOKUP($B44,Listen!$B:$CN,AP$2,FALSE())</f>
        <v>0.0395</v>
      </c>
      <c r="AQ44" s="91" t="n">
        <f aca="false">VLOOKUP($B44,Listen!$B:$CN,AQ$2,FALSE())</f>
        <v>-0.0775</v>
      </c>
      <c r="AR44" s="104" t="n">
        <f aca="false">VLOOKUP($B44,Listen!$B:$CN,AR$2,FALSE())</f>
        <v>-0.145</v>
      </c>
      <c r="AS44" s="104" t="n">
        <f aca="false">VLOOKUP($B44,Listen!$B:$CN,AS$2,FALSE())</f>
        <v>0.23</v>
      </c>
      <c r="AT44" s="104" t="n">
        <f aca="false">VLOOKUP($B44,Listen!$B:$CN,AT$2,FALSE())</f>
        <v>0.06</v>
      </c>
      <c r="AU44" s="104" t="n">
        <f aca="false">VLOOKUP($B44,Listen!$B:$CN,AU$2,FALSE())</f>
        <v>0</v>
      </c>
      <c r="AV44" s="104" t="n">
        <f aca="false">VLOOKUP($B44,Listen!$B:$CN,AV$2,FALSE())</f>
        <v>0</v>
      </c>
      <c r="AW44" s="104" t="n">
        <f aca="false">VLOOKUP($B44,Listen!$B:$CN,AW$2,FALSE())</f>
        <v>0</v>
      </c>
      <c r="AX44" s="104" t="n">
        <f aca="false">VLOOKUP($B44,Listen!$B:$CN,AX$2,FALSE())</f>
        <v>0</v>
      </c>
      <c r="AY44" s="104" t="n">
        <f aca="false">VLOOKUP($B44,Listen!$B:$CN,AY$2,FALSE())</f>
        <v>0</v>
      </c>
      <c r="AZ44" s="104" t="n">
        <f aca="false">VLOOKUP($B44,Listen!$B:$CN,AZ$2,FALSE())</f>
        <v>0</v>
      </c>
      <c r="BA44" s="94" t="n">
        <v>44</v>
      </c>
    </row>
    <row r="45" customFormat="false" ht="12.75" hidden="false" customHeight="false" outlineLevel="0" collapsed="false">
      <c r="B45" s="103" t="n">
        <v>37742</v>
      </c>
      <c r="C45" s="104" t="n">
        <f aca="false">VLOOKUP($B45,Listen!$B:$CN,C$2,FALSE())</f>
        <v>4.04</v>
      </c>
      <c r="D45" s="104" t="n">
        <f aca="false">VLOOKUP($B45,Listen!$B:$CN,D$2,FALSE())</f>
        <v>0.165</v>
      </c>
      <c r="E45" s="104" t="n">
        <f aca="false">VLOOKUP($B45,Listen!$B:$CN,E$2,FALSE())</f>
        <v>0.09</v>
      </c>
      <c r="F45" s="104" t="n">
        <f aca="false">VLOOKUP($B45,Listen!$B:$CN,F$2,FALSE())</f>
        <v>0.44</v>
      </c>
      <c r="G45" s="104" t="n">
        <f aca="false">VLOOKUP($B45,Listen!$B:$CN,G$2,FALSE())</f>
        <v>0.385</v>
      </c>
      <c r="H45" s="104" t="n">
        <f aca="false">VLOOKUP($B45,Listen!$B:$CN,H$2,FALSE())</f>
        <v>0.195</v>
      </c>
      <c r="I45" s="104" t="n">
        <f aca="false">VLOOKUP($B45,Listen!$B:$CN,I$2,FALSE())</f>
        <v>0.185</v>
      </c>
      <c r="J45" s="104" t="n">
        <f aca="false">VLOOKUP($B45,Listen!$B:$CN,J$2,FALSE())</f>
        <v>-0.02</v>
      </c>
      <c r="K45" s="104" t="n">
        <f aca="false">VLOOKUP($B45,Listen!$B:$CN,K$2,FALSE())</f>
        <v>0</v>
      </c>
      <c r="L45" s="104" t="n">
        <f aca="false">VLOOKUP($B45,Listen!$B:$CN,L$2,FALSE())</f>
        <v>0.225</v>
      </c>
      <c r="M45" s="104" t="n">
        <f aca="false">VLOOKUP($B45,Listen!$B:$CN,M$2,FALSE())</f>
        <v>-0.285</v>
      </c>
      <c r="N45" s="104" t="n">
        <f aca="false">VLOOKUP($B45,Listen!$B:$CN,N$2,FALSE())</f>
        <v>-0.355</v>
      </c>
      <c r="O45" s="104" t="n">
        <f aca="false">VLOOKUP($B45,Listen!$B:$CN,O$2,FALSE())</f>
        <v>0.205</v>
      </c>
      <c r="P45" s="104" t="n">
        <f aca="false">VLOOKUP($B45,Listen!$B:$CN,P$2,FALSE())</f>
        <v>-0.06</v>
      </c>
      <c r="Q45" s="104" t="n">
        <f aca="false">VLOOKUP($B45,Listen!$B:$CN,Q$2,FALSE())</f>
        <v>-0.095</v>
      </c>
      <c r="R45" s="104" t="n">
        <f aca="false">VLOOKUP($B45,Listen!$B:$CN,R$2,FALSE())</f>
        <v>-0.1</v>
      </c>
      <c r="S45" s="104" t="n">
        <f aca="false">VLOOKUP($B45,Listen!$B:$CN,S$2,FALSE())</f>
        <v>-0.055</v>
      </c>
      <c r="T45" s="104" t="n">
        <f aca="false">VLOOKUP($B45,Listen!$B:$CN,T$2,FALSE())</f>
        <v>-0.08</v>
      </c>
      <c r="U45" s="104" t="n">
        <f aca="false">VLOOKUP($B45,Listen!$B:$CN,U$2,FALSE())</f>
        <v>-0.0575</v>
      </c>
      <c r="V45" s="104" t="n">
        <f aca="false">VLOOKUP($B45,Listen!$B:$CN,V$2,FALSE())</f>
        <v>-0.07</v>
      </c>
      <c r="W45" s="104" t="n">
        <f aca="false">VLOOKUP($B45,Listen!$B:$CN,W$2,FALSE())</f>
        <v>-0.015</v>
      </c>
      <c r="X45" s="104" t="n">
        <f aca="false">VLOOKUP($B45,Listen!$B:$CN,X$2,FALSE())</f>
        <v>0.62</v>
      </c>
      <c r="Y45" s="104" t="n">
        <f aca="false">VLOOKUP($B45,Listen!$B:$CN,Y$2,FALSE())</f>
        <v>1.02</v>
      </c>
      <c r="Z45" s="104" t="n">
        <f aca="false">VLOOKUP($B45,Listen!$B:$CN,Z$2,FALSE())</f>
        <v>0.005</v>
      </c>
      <c r="AA45" s="104" t="n">
        <f aca="false">VLOOKUP($B45,Listen!$B:$CN,AA$2,FALSE())</f>
        <v>0.165</v>
      </c>
      <c r="AB45" s="104" t="n">
        <f aca="false">VLOOKUP($B45,Listen!$B:$CN,AB$2,FALSE())</f>
        <v>-0.0725</v>
      </c>
      <c r="AC45" s="104" t="n">
        <f aca="false">VLOOKUP($B45,Listen!$B:$CN,AC$2,FALSE())</f>
        <v>0.44</v>
      </c>
      <c r="AD45" s="104" t="n">
        <f aca="false">VLOOKUP($B45,Listen!$B:$CN,AD$2,FALSE())</f>
        <v>-0.1125</v>
      </c>
      <c r="AE45" s="104" t="n">
        <f aca="false">VLOOKUP($B45,Listen!$B:$CN,AE$2,FALSE())</f>
        <v>-0.1025</v>
      </c>
      <c r="AF45" s="104" t="n">
        <f aca="false">VLOOKUP($B45,Listen!$B:$CN,AF$2,FALSE())</f>
        <v>-0.136</v>
      </c>
      <c r="AG45" s="104" t="n">
        <f aca="false">VLOOKUP($B45,Listen!$B:$CN,AG$2,FALSE())</f>
        <v>-0.145</v>
      </c>
      <c r="AH45" s="104" t="n">
        <f aca="false">VLOOKUP($B45,Listen!$B:$CN,AH$2,FALSE())</f>
        <v>1.175</v>
      </c>
      <c r="AI45" s="104" t="n">
        <f aca="false">VLOOKUP($B45,Listen!$B:$CN,AI$2,FALSE())</f>
        <v>-0.08</v>
      </c>
      <c r="AJ45" s="104" t="n">
        <f aca="false">VLOOKUP($B45,Listen!$B:$CN,AJ$2,FALSE())</f>
        <v>-0.125</v>
      </c>
      <c r="AK45" s="104" t="n">
        <f aca="false">VLOOKUP($B45,Listen!$B:$CN,AK$2,FALSE())</f>
        <v>-0.1</v>
      </c>
      <c r="AL45" s="104" t="n">
        <f aca="false">VLOOKUP($B45,Listen!$B:$CN,AL$2,FALSE())</f>
        <v>-0.1</v>
      </c>
      <c r="AM45" s="104" t="n">
        <f aca="false">VLOOKUP($B45,Listen!$B:$CN,AM$2,FALSE())</f>
        <v>-0.0735</v>
      </c>
      <c r="AN45" s="104" t="n">
        <f aca="false">VLOOKUP($B45,Listen!$B:$CN,AN$2,FALSE())</f>
        <v>-0.0235</v>
      </c>
      <c r="AO45" s="104" t="n">
        <f aca="false">VLOOKUP($B45,Listen!$B:$CN,AO$2,FALSE())</f>
        <v>0.0175</v>
      </c>
      <c r="AP45" s="104" t="n">
        <f aca="false">VLOOKUP($B45,Listen!$B:$CN,AP$2,FALSE())</f>
        <v>0.0395</v>
      </c>
      <c r="AQ45" s="91" t="n">
        <f aca="false">VLOOKUP($B45,Listen!$B:$CN,AQ$2,FALSE())</f>
        <v>-0.0725</v>
      </c>
      <c r="AR45" s="104" t="n">
        <f aca="false">VLOOKUP($B45,Listen!$B:$CN,AR$2,FALSE())</f>
        <v>-0.0925</v>
      </c>
      <c r="AS45" s="104" t="n">
        <f aca="false">VLOOKUP($B45,Listen!$B:$CN,AS$2,FALSE())</f>
        <v>0.23</v>
      </c>
      <c r="AT45" s="104" t="n">
        <f aca="false">VLOOKUP($B45,Listen!$B:$CN,AT$2,FALSE())</f>
        <v>0.06</v>
      </c>
      <c r="AU45" s="104" t="n">
        <f aca="false">VLOOKUP($B45,Listen!$B:$CN,AU$2,FALSE())</f>
        <v>0</v>
      </c>
      <c r="AV45" s="104" t="n">
        <f aca="false">VLOOKUP($B45,Listen!$B:$CN,AV$2,FALSE())</f>
        <v>0</v>
      </c>
      <c r="AW45" s="104" t="n">
        <f aca="false">VLOOKUP($B45,Listen!$B:$CN,AW$2,FALSE())</f>
        <v>0</v>
      </c>
      <c r="AX45" s="104" t="n">
        <f aca="false">VLOOKUP($B45,Listen!$B:$CN,AX$2,FALSE())</f>
        <v>0</v>
      </c>
      <c r="AY45" s="104" t="n">
        <f aca="false">VLOOKUP($B45,Listen!$B:$CN,AY$2,FALSE())</f>
        <v>0</v>
      </c>
      <c r="AZ45" s="104" t="n">
        <f aca="false">VLOOKUP($B45,Listen!$B:$CN,AZ$2,FALSE())</f>
        <v>0</v>
      </c>
      <c r="BA45" s="94" t="n">
        <v>45</v>
      </c>
    </row>
    <row r="46" customFormat="false" ht="12.75" hidden="false" customHeight="false" outlineLevel="0" collapsed="false">
      <c r="B46" s="103" t="n">
        <v>37773</v>
      </c>
      <c r="C46" s="104" t="n">
        <f aca="false">VLOOKUP($B46,Listen!$B:$CN,C$2,FALSE())</f>
        <v>4.07</v>
      </c>
      <c r="D46" s="104" t="n">
        <f aca="false">VLOOKUP($B46,Listen!$B:$CN,D$2,FALSE())</f>
        <v>0.165</v>
      </c>
      <c r="E46" s="104" t="n">
        <f aca="false">VLOOKUP($B46,Listen!$B:$CN,E$2,FALSE())</f>
        <v>0.09</v>
      </c>
      <c r="F46" s="104" t="n">
        <f aca="false">VLOOKUP($B46,Listen!$B:$CN,F$2,FALSE())</f>
        <v>0.44</v>
      </c>
      <c r="G46" s="104" t="n">
        <f aca="false">VLOOKUP($B46,Listen!$B:$CN,G$2,FALSE())</f>
        <v>0.385</v>
      </c>
      <c r="H46" s="104" t="n">
        <f aca="false">VLOOKUP($B46,Listen!$B:$CN,H$2,FALSE())</f>
        <v>0.195</v>
      </c>
      <c r="I46" s="104" t="n">
        <f aca="false">VLOOKUP($B46,Listen!$B:$CN,I$2,FALSE())</f>
        <v>0.195</v>
      </c>
      <c r="J46" s="104" t="n">
        <f aca="false">VLOOKUP($B46,Listen!$B:$CN,J$2,FALSE())</f>
        <v>-0.02</v>
      </c>
      <c r="K46" s="104" t="n">
        <f aca="false">VLOOKUP($B46,Listen!$B:$CN,K$2,FALSE())</f>
        <v>0</v>
      </c>
      <c r="L46" s="104" t="n">
        <f aca="false">VLOOKUP($B46,Listen!$B:$CN,L$2,FALSE())</f>
        <v>0.225</v>
      </c>
      <c r="M46" s="104" t="n">
        <f aca="false">VLOOKUP($B46,Listen!$B:$CN,M$2,FALSE())</f>
        <v>-0.285</v>
      </c>
      <c r="N46" s="104" t="n">
        <f aca="false">VLOOKUP($B46,Listen!$B:$CN,N$2,FALSE())</f>
        <v>-0.355</v>
      </c>
      <c r="O46" s="104" t="n">
        <f aca="false">VLOOKUP($B46,Listen!$B:$CN,O$2,FALSE())</f>
        <v>0.205</v>
      </c>
      <c r="P46" s="104" t="n">
        <f aca="false">VLOOKUP($B46,Listen!$B:$CN,P$2,FALSE())</f>
        <v>-0.06</v>
      </c>
      <c r="Q46" s="104" t="n">
        <f aca="false">VLOOKUP($B46,Listen!$B:$CN,Q$2,FALSE())</f>
        <v>-0.095</v>
      </c>
      <c r="R46" s="104" t="n">
        <f aca="false">VLOOKUP($B46,Listen!$B:$CN,R$2,FALSE())</f>
        <v>-0.1</v>
      </c>
      <c r="S46" s="104" t="n">
        <f aca="false">VLOOKUP($B46,Listen!$B:$CN,S$2,FALSE())</f>
        <v>-0.055</v>
      </c>
      <c r="T46" s="104" t="n">
        <f aca="false">VLOOKUP($B46,Listen!$B:$CN,T$2,FALSE())</f>
        <v>-0.08</v>
      </c>
      <c r="U46" s="104" t="n">
        <f aca="false">VLOOKUP($B46,Listen!$B:$CN,U$2,FALSE())</f>
        <v>-0.0575</v>
      </c>
      <c r="V46" s="104" t="n">
        <f aca="false">VLOOKUP($B46,Listen!$B:$CN,V$2,FALSE())</f>
        <v>-0.07</v>
      </c>
      <c r="W46" s="104" t="n">
        <f aca="false">VLOOKUP($B46,Listen!$B:$CN,W$2,FALSE())</f>
        <v>-0.015</v>
      </c>
      <c r="X46" s="104" t="n">
        <f aca="false">VLOOKUP($B46,Listen!$B:$CN,X$2,FALSE())</f>
        <v>0.62</v>
      </c>
      <c r="Y46" s="104" t="n">
        <f aca="false">VLOOKUP($B46,Listen!$B:$CN,Y$2,FALSE())</f>
        <v>1.02</v>
      </c>
      <c r="Z46" s="104" t="n">
        <f aca="false">VLOOKUP($B46,Listen!$B:$CN,Z$2,FALSE())</f>
        <v>0.005</v>
      </c>
      <c r="AA46" s="104" t="n">
        <f aca="false">VLOOKUP($B46,Listen!$B:$CN,AA$2,FALSE())</f>
        <v>0.165</v>
      </c>
      <c r="AB46" s="104" t="n">
        <f aca="false">VLOOKUP($B46,Listen!$B:$CN,AB$2,FALSE())</f>
        <v>-0.0725</v>
      </c>
      <c r="AC46" s="104" t="n">
        <f aca="false">VLOOKUP($B46,Listen!$B:$CN,AC$2,FALSE())</f>
        <v>0.44</v>
      </c>
      <c r="AD46" s="104" t="n">
        <f aca="false">VLOOKUP($B46,Listen!$B:$CN,AD$2,FALSE())</f>
        <v>-0.1175</v>
      </c>
      <c r="AE46" s="104" t="n">
        <f aca="false">VLOOKUP($B46,Listen!$B:$CN,AE$2,FALSE())</f>
        <v>-0.1025</v>
      </c>
      <c r="AF46" s="104" t="n">
        <f aca="false">VLOOKUP($B46,Listen!$B:$CN,AF$2,FALSE())</f>
        <v>-0.136</v>
      </c>
      <c r="AG46" s="104" t="n">
        <f aca="false">VLOOKUP($B46,Listen!$B:$CN,AG$2,FALSE())</f>
        <v>-0.145</v>
      </c>
      <c r="AH46" s="104" t="n">
        <f aca="false">VLOOKUP($B46,Listen!$B:$CN,AH$2,FALSE())</f>
        <v>1.175</v>
      </c>
      <c r="AI46" s="104" t="n">
        <f aca="false">VLOOKUP($B46,Listen!$B:$CN,AI$2,FALSE())</f>
        <v>-0.08</v>
      </c>
      <c r="AJ46" s="104" t="n">
        <f aca="false">VLOOKUP($B46,Listen!$B:$CN,AJ$2,FALSE())</f>
        <v>-0.125</v>
      </c>
      <c r="AK46" s="104" t="n">
        <f aca="false">VLOOKUP($B46,Listen!$B:$CN,AK$2,FALSE())</f>
        <v>-0.1</v>
      </c>
      <c r="AL46" s="104" t="n">
        <f aca="false">VLOOKUP($B46,Listen!$B:$CN,AL$2,FALSE())</f>
        <v>-0.1</v>
      </c>
      <c r="AM46" s="104" t="n">
        <f aca="false">VLOOKUP($B46,Listen!$B:$CN,AM$2,FALSE())</f>
        <v>-0.0735</v>
      </c>
      <c r="AN46" s="104" t="n">
        <f aca="false">VLOOKUP($B46,Listen!$B:$CN,AN$2,FALSE())</f>
        <v>-0.0235</v>
      </c>
      <c r="AO46" s="104" t="n">
        <f aca="false">VLOOKUP($B46,Listen!$B:$CN,AO$2,FALSE())</f>
        <v>0.0175</v>
      </c>
      <c r="AP46" s="104" t="n">
        <f aca="false">VLOOKUP($B46,Listen!$B:$CN,AP$2,FALSE())</f>
        <v>0.0395</v>
      </c>
      <c r="AQ46" s="91" t="n">
        <f aca="false">VLOOKUP($B46,Listen!$B:$CN,AQ$2,FALSE())</f>
        <v>-0.0725</v>
      </c>
      <c r="AR46" s="104" t="n">
        <f aca="false">VLOOKUP($B46,Listen!$B:$CN,AR$2,FALSE())</f>
        <v>-0.09</v>
      </c>
      <c r="AS46" s="104" t="n">
        <f aca="false">VLOOKUP($B46,Listen!$B:$CN,AS$2,FALSE())</f>
        <v>0.23</v>
      </c>
      <c r="AT46" s="104" t="n">
        <f aca="false">VLOOKUP($B46,Listen!$B:$CN,AT$2,FALSE())</f>
        <v>0.06</v>
      </c>
      <c r="AU46" s="104" t="n">
        <f aca="false">VLOOKUP($B46,Listen!$B:$CN,AU$2,FALSE())</f>
        <v>0</v>
      </c>
      <c r="AV46" s="104" t="n">
        <f aca="false">VLOOKUP($B46,Listen!$B:$CN,AV$2,FALSE())</f>
        <v>0</v>
      </c>
      <c r="AW46" s="104" t="n">
        <f aca="false">VLOOKUP($B46,Listen!$B:$CN,AW$2,FALSE())</f>
        <v>0</v>
      </c>
      <c r="AX46" s="104" t="n">
        <f aca="false">VLOOKUP($B46,Listen!$B:$CN,AX$2,FALSE())</f>
        <v>0</v>
      </c>
      <c r="AY46" s="104" t="n">
        <f aca="false">VLOOKUP($B46,Listen!$B:$CN,AY$2,FALSE())</f>
        <v>0</v>
      </c>
      <c r="AZ46" s="104" t="n">
        <f aca="false">VLOOKUP($B46,Listen!$B:$CN,AZ$2,FALSE())</f>
        <v>0</v>
      </c>
      <c r="BA46" s="94" t="n">
        <v>46</v>
      </c>
    </row>
    <row r="47" customFormat="false" ht="12.75" hidden="false" customHeight="false" outlineLevel="0" collapsed="false">
      <c r="B47" s="103" t="n">
        <v>37803</v>
      </c>
      <c r="C47" s="104" t="n">
        <f aca="false">VLOOKUP($B47,Listen!$B:$CN,C$2,FALSE())</f>
        <v>4.088</v>
      </c>
      <c r="D47" s="104" t="n">
        <f aca="false">VLOOKUP($B47,Listen!$B:$CN,D$2,FALSE())</f>
        <v>0.165</v>
      </c>
      <c r="E47" s="104" t="n">
        <f aca="false">VLOOKUP($B47,Listen!$B:$CN,E$2,FALSE())</f>
        <v>0.09</v>
      </c>
      <c r="F47" s="104" t="n">
        <f aca="false">VLOOKUP($B47,Listen!$B:$CN,F$2,FALSE())</f>
        <v>0.5</v>
      </c>
      <c r="G47" s="104" t="n">
        <f aca="false">VLOOKUP($B47,Listen!$B:$CN,G$2,FALSE())</f>
        <v>0.3975</v>
      </c>
      <c r="H47" s="104" t="n">
        <f aca="false">VLOOKUP($B47,Listen!$B:$CN,H$2,FALSE())</f>
        <v>0.265</v>
      </c>
      <c r="I47" s="104" t="n">
        <f aca="false">VLOOKUP($B47,Listen!$B:$CN,I$2,FALSE())</f>
        <v>0.2</v>
      </c>
      <c r="J47" s="104" t="n">
        <f aca="false">VLOOKUP($B47,Listen!$B:$CN,J$2,FALSE())</f>
        <v>-0.02</v>
      </c>
      <c r="K47" s="104" t="n">
        <f aca="false">VLOOKUP($B47,Listen!$B:$CN,K$2,FALSE())</f>
        <v>0</v>
      </c>
      <c r="L47" s="104" t="n">
        <f aca="false">VLOOKUP($B47,Listen!$B:$CN,L$2,FALSE())</f>
        <v>0.225</v>
      </c>
      <c r="M47" s="104" t="n">
        <f aca="false">VLOOKUP($B47,Listen!$B:$CN,M$2,FALSE())</f>
        <v>-0.285</v>
      </c>
      <c r="N47" s="104" t="n">
        <f aca="false">VLOOKUP($B47,Listen!$B:$CN,N$2,FALSE())</f>
        <v>-0.355</v>
      </c>
      <c r="O47" s="104" t="n">
        <f aca="false">VLOOKUP($B47,Listen!$B:$CN,O$2,FALSE())</f>
        <v>0.205</v>
      </c>
      <c r="P47" s="104" t="n">
        <f aca="false">VLOOKUP($B47,Listen!$B:$CN,P$2,FALSE())</f>
        <v>-0.06</v>
      </c>
      <c r="Q47" s="104" t="n">
        <f aca="false">VLOOKUP($B47,Listen!$B:$CN,Q$2,FALSE())</f>
        <v>-0.095</v>
      </c>
      <c r="R47" s="104" t="n">
        <f aca="false">VLOOKUP($B47,Listen!$B:$CN,R$2,FALSE())</f>
        <v>-0.1</v>
      </c>
      <c r="S47" s="104" t="n">
        <f aca="false">VLOOKUP($B47,Listen!$B:$CN,S$2,FALSE())</f>
        <v>-0.055</v>
      </c>
      <c r="T47" s="104" t="n">
        <f aca="false">VLOOKUP($B47,Listen!$B:$CN,T$2,FALSE())</f>
        <v>-0.08</v>
      </c>
      <c r="U47" s="104" t="n">
        <f aca="false">VLOOKUP($B47,Listen!$B:$CN,U$2,FALSE())</f>
        <v>-0.0575</v>
      </c>
      <c r="V47" s="104" t="n">
        <f aca="false">VLOOKUP($B47,Listen!$B:$CN,V$2,FALSE())</f>
        <v>-0.07</v>
      </c>
      <c r="W47" s="104" t="n">
        <f aca="false">VLOOKUP($B47,Listen!$B:$CN,W$2,FALSE())</f>
        <v>-0.015</v>
      </c>
      <c r="X47" s="104" t="n">
        <f aca="false">VLOOKUP($B47,Listen!$B:$CN,X$2,FALSE())</f>
        <v>0.62</v>
      </c>
      <c r="Y47" s="104" t="n">
        <f aca="false">VLOOKUP($B47,Listen!$B:$CN,Y$2,FALSE())</f>
        <v>1.02</v>
      </c>
      <c r="Z47" s="104" t="n">
        <f aca="false">VLOOKUP($B47,Listen!$B:$CN,Z$2,FALSE())</f>
        <v>0.005</v>
      </c>
      <c r="AA47" s="104" t="n">
        <f aca="false">VLOOKUP($B47,Listen!$B:$CN,AA$2,FALSE())</f>
        <v>0.165</v>
      </c>
      <c r="AB47" s="104" t="n">
        <f aca="false">VLOOKUP($B47,Listen!$B:$CN,AB$2,FALSE())</f>
        <v>-0.0725</v>
      </c>
      <c r="AC47" s="104" t="n">
        <f aca="false">VLOOKUP($B47,Listen!$B:$CN,AC$2,FALSE())</f>
        <v>0.5</v>
      </c>
      <c r="AD47" s="104" t="n">
        <f aca="false">VLOOKUP($B47,Listen!$B:$CN,AD$2,FALSE())</f>
        <v>-0.1075</v>
      </c>
      <c r="AE47" s="104" t="n">
        <f aca="false">VLOOKUP($B47,Listen!$B:$CN,AE$2,FALSE())</f>
        <v>-0.1025</v>
      </c>
      <c r="AF47" s="104" t="n">
        <f aca="false">VLOOKUP($B47,Listen!$B:$CN,AF$2,FALSE())</f>
        <v>-0.126</v>
      </c>
      <c r="AG47" s="104" t="n">
        <f aca="false">VLOOKUP($B47,Listen!$B:$CN,AG$2,FALSE())</f>
        <v>-0.145</v>
      </c>
      <c r="AH47" s="104" t="n">
        <f aca="false">VLOOKUP($B47,Listen!$B:$CN,AH$2,FALSE())</f>
        <v>1.175</v>
      </c>
      <c r="AI47" s="104" t="n">
        <f aca="false">VLOOKUP($B47,Listen!$B:$CN,AI$2,FALSE())</f>
        <v>-0.08</v>
      </c>
      <c r="AJ47" s="104" t="n">
        <f aca="false">VLOOKUP($B47,Listen!$B:$CN,AJ$2,FALSE())</f>
        <v>-0.125</v>
      </c>
      <c r="AK47" s="104" t="n">
        <f aca="false">VLOOKUP($B47,Listen!$B:$CN,AK$2,FALSE())</f>
        <v>-0.1</v>
      </c>
      <c r="AL47" s="104" t="n">
        <f aca="false">VLOOKUP($B47,Listen!$B:$CN,AL$2,FALSE())</f>
        <v>-0.1</v>
      </c>
      <c r="AM47" s="104" t="n">
        <f aca="false">VLOOKUP($B47,Listen!$B:$CN,AM$2,FALSE())</f>
        <v>-0.0735</v>
      </c>
      <c r="AN47" s="104" t="n">
        <f aca="false">VLOOKUP($B47,Listen!$B:$CN,AN$2,FALSE())</f>
        <v>-0.0235</v>
      </c>
      <c r="AO47" s="104" t="n">
        <f aca="false">VLOOKUP($B47,Listen!$B:$CN,AO$2,FALSE())</f>
        <v>0.0175</v>
      </c>
      <c r="AP47" s="104" t="n">
        <f aca="false">VLOOKUP($B47,Listen!$B:$CN,AP$2,FALSE())</f>
        <v>0.0395</v>
      </c>
      <c r="AQ47" s="91" t="n">
        <f aca="false">VLOOKUP($B47,Listen!$B:$CN,AQ$2,FALSE())</f>
        <v>-0.0725</v>
      </c>
      <c r="AR47" s="104" t="n">
        <f aca="false">VLOOKUP($B47,Listen!$B:$CN,AR$2,FALSE())</f>
        <v>-0.08</v>
      </c>
      <c r="AS47" s="104" t="n">
        <f aca="false">VLOOKUP($B47,Listen!$B:$CN,AS$2,FALSE())</f>
        <v>0.23</v>
      </c>
      <c r="AT47" s="104" t="n">
        <f aca="false">VLOOKUP($B47,Listen!$B:$CN,AT$2,FALSE())</f>
        <v>0.06</v>
      </c>
      <c r="AU47" s="104" t="n">
        <f aca="false">VLOOKUP($B47,Listen!$B:$CN,AU$2,FALSE())</f>
        <v>0</v>
      </c>
      <c r="AV47" s="104" t="n">
        <f aca="false">VLOOKUP($B47,Listen!$B:$CN,AV$2,FALSE())</f>
        <v>0</v>
      </c>
      <c r="AW47" s="104" t="n">
        <f aca="false">VLOOKUP($B47,Listen!$B:$CN,AW$2,FALSE())</f>
        <v>0</v>
      </c>
      <c r="AX47" s="104" t="n">
        <f aca="false">VLOOKUP($B47,Listen!$B:$CN,AX$2,FALSE())</f>
        <v>0</v>
      </c>
      <c r="AY47" s="104" t="n">
        <f aca="false">VLOOKUP($B47,Listen!$B:$CN,AY$2,FALSE())</f>
        <v>0</v>
      </c>
      <c r="AZ47" s="104" t="n">
        <f aca="false">VLOOKUP($B47,Listen!$B:$CN,AZ$2,FALSE())</f>
        <v>0</v>
      </c>
      <c r="BA47" s="94" t="n">
        <v>47</v>
      </c>
    </row>
    <row r="48" customFormat="false" ht="12.75" hidden="false" customHeight="false" outlineLevel="0" collapsed="false">
      <c r="B48" s="103" t="n">
        <v>37834</v>
      </c>
      <c r="C48" s="104" t="n">
        <f aca="false">VLOOKUP($B48,Listen!$B:$CN,C$2,FALSE())</f>
        <v>4.118</v>
      </c>
      <c r="D48" s="104" t="n">
        <f aca="false">VLOOKUP($B48,Listen!$B:$CN,D$2,FALSE())</f>
        <v>0.165</v>
      </c>
      <c r="E48" s="104" t="n">
        <f aca="false">VLOOKUP($B48,Listen!$B:$CN,E$2,FALSE())</f>
        <v>0.09</v>
      </c>
      <c r="F48" s="104" t="n">
        <f aca="false">VLOOKUP($B48,Listen!$B:$CN,F$2,FALSE())</f>
        <v>0.5</v>
      </c>
      <c r="G48" s="104" t="n">
        <f aca="false">VLOOKUP($B48,Listen!$B:$CN,G$2,FALSE())</f>
        <v>0.4</v>
      </c>
      <c r="H48" s="104" t="n">
        <f aca="false">VLOOKUP($B48,Listen!$B:$CN,H$2,FALSE())</f>
        <v>0.205</v>
      </c>
      <c r="I48" s="104" t="n">
        <f aca="false">VLOOKUP($B48,Listen!$B:$CN,I$2,FALSE())</f>
        <v>0.21</v>
      </c>
      <c r="J48" s="104" t="n">
        <f aca="false">VLOOKUP($B48,Listen!$B:$CN,J$2,FALSE())</f>
        <v>-0.02</v>
      </c>
      <c r="K48" s="104" t="n">
        <f aca="false">VLOOKUP($B48,Listen!$B:$CN,K$2,FALSE())</f>
        <v>0</v>
      </c>
      <c r="L48" s="104" t="n">
        <f aca="false">VLOOKUP($B48,Listen!$B:$CN,L$2,FALSE())</f>
        <v>0.225</v>
      </c>
      <c r="M48" s="104" t="n">
        <f aca="false">VLOOKUP($B48,Listen!$B:$CN,M$2,FALSE())</f>
        <v>-0.285</v>
      </c>
      <c r="N48" s="104" t="n">
        <f aca="false">VLOOKUP($B48,Listen!$B:$CN,N$2,FALSE())</f>
        <v>-0.355</v>
      </c>
      <c r="O48" s="104" t="n">
        <f aca="false">VLOOKUP($B48,Listen!$B:$CN,O$2,FALSE())</f>
        <v>0.205</v>
      </c>
      <c r="P48" s="104" t="n">
        <f aca="false">VLOOKUP($B48,Listen!$B:$CN,P$2,FALSE())</f>
        <v>-0.06</v>
      </c>
      <c r="Q48" s="104" t="n">
        <f aca="false">VLOOKUP($B48,Listen!$B:$CN,Q$2,FALSE())</f>
        <v>-0.095</v>
      </c>
      <c r="R48" s="104" t="n">
        <f aca="false">VLOOKUP($B48,Listen!$B:$CN,R$2,FALSE())</f>
        <v>-0.1</v>
      </c>
      <c r="S48" s="104" t="n">
        <f aca="false">VLOOKUP($B48,Listen!$B:$CN,S$2,FALSE())</f>
        <v>-0.055</v>
      </c>
      <c r="T48" s="104" t="n">
        <f aca="false">VLOOKUP($B48,Listen!$B:$CN,T$2,FALSE())</f>
        <v>-0.08</v>
      </c>
      <c r="U48" s="104" t="n">
        <f aca="false">VLOOKUP($B48,Listen!$B:$CN,U$2,FALSE())</f>
        <v>-0.0575</v>
      </c>
      <c r="V48" s="104" t="n">
        <f aca="false">VLOOKUP($B48,Listen!$B:$CN,V$2,FALSE())</f>
        <v>-0.07</v>
      </c>
      <c r="W48" s="104" t="n">
        <f aca="false">VLOOKUP($B48,Listen!$B:$CN,W$2,FALSE())</f>
        <v>-0.015</v>
      </c>
      <c r="X48" s="104" t="n">
        <f aca="false">VLOOKUP($B48,Listen!$B:$CN,X$2,FALSE())</f>
        <v>0.62</v>
      </c>
      <c r="Y48" s="104" t="n">
        <f aca="false">VLOOKUP($B48,Listen!$B:$CN,Y$2,FALSE())</f>
        <v>1.02</v>
      </c>
      <c r="Z48" s="104" t="n">
        <f aca="false">VLOOKUP($B48,Listen!$B:$CN,Z$2,FALSE())</f>
        <v>0.005</v>
      </c>
      <c r="AA48" s="104" t="n">
        <f aca="false">VLOOKUP($B48,Listen!$B:$CN,AA$2,FALSE())</f>
        <v>0.165</v>
      </c>
      <c r="AB48" s="104" t="n">
        <f aca="false">VLOOKUP($B48,Listen!$B:$CN,AB$2,FALSE())</f>
        <v>-0.0725</v>
      </c>
      <c r="AC48" s="104" t="n">
        <f aca="false">VLOOKUP($B48,Listen!$B:$CN,AC$2,FALSE())</f>
        <v>0.5</v>
      </c>
      <c r="AD48" s="104" t="n">
        <f aca="false">VLOOKUP($B48,Listen!$B:$CN,AD$2,FALSE())</f>
        <v>-0.0975</v>
      </c>
      <c r="AE48" s="104" t="n">
        <f aca="false">VLOOKUP($B48,Listen!$B:$CN,AE$2,FALSE())</f>
        <v>-0.1025</v>
      </c>
      <c r="AF48" s="104" t="n">
        <f aca="false">VLOOKUP($B48,Listen!$B:$CN,AF$2,FALSE())</f>
        <v>-0.1185</v>
      </c>
      <c r="AG48" s="104" t="n">
        <f aca="false">VLOOKUP($B48,Listen!$B:$CN,AG$2,FALSE())</f>
        <v>-0.145</v>
      </c>
      <c r="AH48" s="104" t="n">
        <f aca="false">VLOOKUP($B48,Listen!$B:$CN,AH$2,FALSE())</f>
        <v>1.175</v>
      </c>
      <c r="AI48" s="104" t="n">
        <f aca="false">VLOOKUP($B48,Listen!$B:$CN,AI$2,FALSE())</f>
        <v>-0.08</v>
      </c>
      <c r="AJ48" s="104" t="n">
        <f aca="false">VLOOKUP($B48,Listen!$B:$CN,AJ$2,FALSE())</f>
        <v>-0.125</v>
      </c>
      <c r="AK48" s="104" t="n">
        <f aca="false">VLOOKUP($B48,Listen!$B:$CN,AK$2,FALSE())</f>
        <v>-0.1</v>
      </c>
      <c r="AL48" s="104" t="n">
        <f aca="false">VLOOKUP($B48,Listen!$B:$CN,AL$2,FALSE())</f>
        <v>-0.1</v>
      </c>
      <c r="AM48" s="104" t="n">
        <f aca="false">VLOOKUP($B48,Listen!$B:$CN,AM$2,FALSE())</f>
        <v>-0.0735</v>
      </c>
      <c r="AN48" s="104" t="n">
        <f aca="false">VLOOKUP($B48,Listen!$B:$CN,AN$2,FALSE())</f>
        <v>-0.0235</v>
      </c>
      <c r="AO48" s="104" t="n">
        <f aca="false">VLOOKUP($B48,Listen!$B:$CN,AO$2,FALSE())</f>
        <v>0.0175</v>
      </c>
      <c r="AP48" s="104" t="n">
        <f aca="false">VLOOKUP($B48,Listen!$B:$CN,AP$2,FALSE())</f>
        <v>0.0395</v>
      </c>
      <c r="AQ48" s="91" t="n">
        <f aca="false">VLOOKUP($B48,Listen!$B:$CN,AQ$2,FALSE())</f>
        <v>-0.0725</v>
      </c>
      <c r="AR48" s="104" t="n">
        <f aca="false">VLOOKUP($B48,Listen!$B:$CN,AR$2,FALSE())</f>
        <v>-0.0775</v>
      </c>
      <c r="AS48" s="104" t="n">
        <f aca="false">VLOOKUP($B48,Listen!$B:$CN,AS$2,FALSE())</f>
        <v>0.23</v>
      </c>
      <c r="AT48" s="104" t="n">
        <f aca="false">VLOOKUP($B48,Listen!$B:$CN,AT$2,FALSE())</f>
        <v>0.06</v>
      </c>
      <c r="AU48" s="104" t="n">
        <f aca="false">VLOOKUP($B48,Listen!$B:$CN,AU$2,FALSE())</f>
        <v>0</v>
      </c>
      <c r="AV48" s="104" t="n">
        <f aca="false">VLOOKUP($B48,Listen!$B:$CN,AV$2,FALSE())</f>
        <v>0</v>
      </c>
      <c r="AW48" s="104" t="n">
        <f aca="false">VLOOKUP($B48,Listen!$B:$CN,AW$2,FALSE())</f>
        <v>0</v>
      </c>
      <c r="AX48" s="104" t="n">
        <f aca="false">VLOOKUP($B48,Listen!$B:$CN,AX$2,FALSE())</f>
        <v>0</v>
      </c>
      <c r="AY48" s="104" t="n">
        <f aca="false">VLOOKUP($B48,Listen!$B:$CN,AY$2,FALSE())</f>
        <v>0</v>
      </c>
      <c r="AZ48" s="104" t="n">
        <f aca="false">VLOOKUP($B48,Listen!$B:$CN,AZ$2,FALSE())</f>
        <v>0</v>
      </c>
      <c r="BA48" s="94" t="n">
        <v>48</v>
      </c>
    </row>
    <row r="49" customFormat="false" ht="12.75" hidden="false" customHeight="false" outlineLevel="0" collapsed="false">
      <c r="B49" s="103" t="n">
        <v>37865</v>
      </c>
      <c r="C49" s="104" t="n">
        <f aca="false">VLOOKUP($B49,Listen!$B:$CN,C$2,FALSE())</f>
        <v>4.117</v>
      </c>
      <c r="D49" s="104" t="n">
        <f aca="false">VLOOKUP($B49,Listen!$B:$CN,D$2,FALSE())</f>
        <v>0.165</v>
      </c>
      <c r="E49" s="104" t="n">
        <f aca="false">VLOOKUP($B49,Listen!$B:$CN,E$2,FALSE())</f>
        <v>0.09</v>
      </c>
      <c r="F49" s="104" t="n">
        <f aca="false">VLOOKUP($B49,Listen!$B:$CN,F$2,FALSE())</f>
        <v>0.46</v>
      </c>
      <c r="G49" s="104" t="n">
        <f aca="false">VLOOKUP($B49,Listen!$B:$CN,G$2,FALSE())</f>
        <v>0.3975</v>
      </c>
      <c r="H49" s="104" t="n">
        <f aca="false">VLOOKUP($B49,Listen!$B:$CN,H$2,FALSE())</f>
        <v>0.185</v>
      </c>
      <c r="I49" s="104" t="n">
        <f aca="false">VLOOKUP($B49,Listen!$B:$CN,I$2,FALSE())</f>
        <v>0.185</v>
      </c>
      <c r="J49" s="104" t="n">
        <f aca="false">VLOOKUP($B49,Listen!$B:$CN,J$2,FALSE())</f>
        <v>-0.02</v>
      </c>
      <c r="K49" s="104" t="n">
        <f aca="false">VLOOKUP($B49,Listen!$B:$CN,K$2,FALSE())</f>
        <v>0</v>
      </c>
      <c r="L49" s="104" t="n">
        <f aca="false">VLOOKUP($B49,Listen!$B:$CN,L$2,FALSE())</f>
        <v>0.225</v>
      </c>
      <c r="M49" s="104" t="n">
        <f aca="false">VLOOKUP($B49,Listen!$B:$CN,M$2,FALSE())</f>
        <v>-0.285</v>
      </c>
      <c r="N49" s="104" t="n">
        <f aca="false">VLOOKUP($B49,Listen!$B:$CN,N$2,FALSE())</f>
        <v>-0.355</v>
      </c>
      <c r="O49" s="104" t="n">
        <f aca="false">VLOOKUP($B49,Listen!$B:$CN,O$2,FALSE())</f>
        <v>0.205</v>
      </c>
      <c r="P49" s="104" t="n">
        <f aca="false">VLOOKUP($B49,Listen!$B:$CN,P$2,FALSE())</f>
        <v>-0.06</v>
      </c>
      <c r="Q49" s="104" t="n">
        <f aca="false">VLOOKUP($B49,Listen!$B:$CN,Q$2,FALSE())</f>
        <v>-0.095</v>
      </c>
      <c r="R49" s="104" t="n">
        <f aca="false">VLOOKUP($B49,Listen!$B:$CN,R$2,FALSE())</f>
        <v>-0.1</v>
      </c>
      <c r="S49" s="104" t="n">
        <f aca="false">VLOOKUP($B49,Listen!$B:$CN,S$2,FALSE())</f>
        <v>-0.055</v>
      </c>
      <c r="T49" s="104" t="n">
        <f aca="false">VLOOKUP($B49,Listen!$B:$CN,T$2,FALSE())</f>
        <v>-0.08</v>
      </c>
      <c r="U49" s="104" t="n">
        <f aca="false">VLOOKUP($B49,Listen!$B:$CN,U$2,FALSE())</f>
        <v>-0.0575</v>
      </c>
      <c r="V49" s="104" t="n">
        <f aca="false">VLOOKUP($B49,Listen!$B:$CN,V$2,FALSE())</f>
        <v>-0.07</v>
      </c>
      <c r="W49" s="104" t="n">
        <f aca="false">VLOOKUP($B49,Listen!$B:$CN,W$2,FALSE())</f>
        <v>-0.015</v>
      </c>
      <c r="X49" s="104" t="n">
        <f aca="false">VLOOKUP($B49,Listen!$B:$CN,X$2,FALSE())</f>
        <v>0.62</v>
      </c>
      <c r="Y49" s="104" t="n">
        <f aca="false">VLOOKUP($B49,Listen!$B:$CN,Y$2,FALSE())</f>
        <v>1.02</v>
      </c>
      <c r="Z49" s="104" t="n">
        <f aca="false">VLOOKUP($B49,Listen!$B:$CN,Z$2,FALSE())</f>
        <v>0.005</v>
      </c>
      <c r="AA49" s="104" t="n">
        <f aca="false">VLOOKUP($B49,Listen!$B:$CN,AA$2,FALSE())</f>
        <v>0.165</v>
      </c>
      <c r="AB49" s="104" t="n">
        <f aca="false">VLOOKUP($B49,Listen!$B:$CN,AB$2,FALSE())</f>
        <v>-0.0725</v>
      </c>
      <c r="AC49" s="104" t="n">
        <f aca="false">VLOOKUP($B49,Listen!$B:$CN,AC$2,FALSE())</f>
        <v>0.46</v>
      </c>
      <c r="AD49" s="104" t="n">
        <f aca="false">VLOOKUP($B49,Listen!$B:$CN,AD$2,FALSE())</f>
        <v>-0.1075</v>
      </c>
      <c r="AE49" s="104" t="n">
        <f aca="false">VLOOKUP($B49,Listen!$B:$CN,AE$2,FALSE())</f>
        <v>-0.1025</v>
      </c>
      <c r="AF49" s="104" t="n">
        <f aca="false">VLOOKUP($B49,Listen!$B:$CN,AF$2,FALSE())</f>
        <v>-0.126</v>
      </c>
      <c r="AG49" s="104" t="n">
        <f aca="false">VLOOKUP($B49,Listen!$B:$CN,AG$2,FALSE())</f>
        <v>-0.145</v>
      </c>
      <c r="AH49" s="104" t="n">
        <f aca="false">VLOOKUP($B49,Listen!$B:$CN,AH$2,FALSE())</f>
        <v>1.175</v>
      </c>
      <c r="AI49" s="104" t="n">
        <f aca="false">VLOOKUP($B49,Listen!$B:$CN,AI$2,FALSE())</f>
        <v>-0.08</v>
      </c>
      <c r="AJ49" s="104" t="n">
        <f aca="false">VLOOKUP($B49,Listen!$B:$CN,AJ$2,FALSE())</f>
        <v>-0.125</v>
      </c>
      <c r="AK49" s="104" t="n">
        <f aca="false">VLOOKUP($B49,Listen!$B:$CN,AK$2,FALSE())</f>
        <v>-0.1</v>
      </c>
      <c r="AL49" s="104" t="n">
        <f aca="false">VLOOKUP($B49,Listen!$B:$CN,AL$2,FALSE())</f>
        <v>-0.1</v>
      </c>
      <c r="AM49" s="104" t="n">
        <f aca="false">VLOOKUP($B49,Listen!$B:$CN,AM$2,FALSE())</f>
        <v>-0.0735</v>
      </c>
      <c r="AN49" s="104" t="n">
        <f aca="false">VLOOKUP($B49,Listen!$B:$CN,AN$2,FALSE())</f>
        <v>-0.0235</v>
      </c>
      <c r="AO49" s="104" t="n">
        <f aca="false">VLOOKUP($B49,Listen!$B:$CN,AO$2,FALSE())</f>
        <v>0.0175</v>
      </c>
      <c r="AP49" s="104" t="n">
        <f aca="false">VLOOKUP($B49,Listen!$B:$CN,AP$2,FALSE())</f>
        <v>0.0395</v>
      </c>
      <c r="AQ49" s="91" t="n">
        <f aca="false">VLOOKUP($B49,Listen!$B:$CN,AQ$2,FALSE())</f>
        <v>-0.0725</v>
      </c>
      <c r="AR49" s="104" t="n">
        <f aca="false">VLOOKUP($B49,Listen!$B:$CN,AR$2,FALSE())</f>
        <v>-0.085</v>
      </c>
      <c r="AS49" s="104" t="n">
        <f aca="false">VLOOKUP($B49,Listen!$B:$CN,AS$2,FALSE())</f>
        <v>0.23</v>
      </c>
      <c r="AT49" s="104" t="n">
        <f aca="false">VLOOKUP($B49,Listen!$B:$CN,AT$2,FALSE())</f>
        <v>0.06</v>
      </c>
      <c r="AU49" s="104" t="n">
        <f aca="false">VLOOKUP($B49,Listen!$B:$CN,AU$2,FALSE())</f>
        <v>0</v>
      </c>
      <c r="AV49" s="104" t="n">
        <f aca="false">VLOOKUP($B49,Listen!$B:$CN,AV$2,FALSE())</f>
        <v>0</v>
      </c>
      <c r="AW49" s="104" t="n">
        <f aca="false">VLOOKUP($B49,Listen!$B:$CN,AW$2,FALSE())</f>
        <v>0</v>
      </c>
      <c r="AX49" s="104" t="n">
        <f aca="false">VLOOKUP($B49,Listen!$B:$CN,AX$2,FALSE())</f>
        <v>0</v>
      </c>
      <c r="AY49" s="104" t="n">
        <f aca="false">VLOOKUP($B49,Listen!$B:$CN,AY$2,FALSE())</f>
        <v>0</v>
      </c>
      <c r="AZ49" s="104" t="n">
        <f aca="false">VLOOKUP($B49,Listen!$B:$CN,AZ$2,FALSE())</f>
        <v>0</v>
      </c>
      <c r="BA49" s="94" t="n">
        <v>49</v>
      </c>
    </row>
    <row r="50" customFormat="false" ht="12.75" hidden="false" customHeight="false" outlineLevel="0" collapsed="false">
      <c r="B50" s="103" t="n">
        <v>37895</v>
      </c>
      <c r="C50" s="104" t="n">
        <f aca="false">VLOOKUP($B50,Listen!$B:$CN,C$2,FALSE())</f>
        <v>4.115</v>
      </c>
      <c r="D50" s="104" t="n">
        <f aca="false">VLOOKUP($B50,Listen!$B:$CN,D$2,FALSE())</f>
        <v>0.165</v>
      </c>
      <c r="E50" s="104" t="n">
        <f aca="false">VLOOKUP($B50,Listen!$B:$CN,E$2,FALSE())</f>
        <v>0.09</v>
      </c>
      <c r="F50" s="104" t="n">
        <f aca="false">VLOOKUP($B50,Listen!$B:$CN,F$2,FALSE())</f>
        <v>0.47</v>
      </c>
      <c r="G50" s="104" t="n">
        <f aca="false">VLOOKUP($B50,Listen!$B:$CN,G$2,FALSE())</f>
        <v>0.4</v>
      </c>
      <c r="H50" s="104" t="n">
        <f aca="false">VLOOKUP($B50,Listen!$B:$CN,H$2,FALSE())</f>
        <v>0.205</v>
      </c>
      <c r="I50" s="104" t="n">
        <f aca="false">VLOOKUP($B50,Listen!$B:$CN,I$2,FALSE())</f>
        <v>0.195</v>
      </c>
      <c r="J50" s="104" t="n">
        <f aca="false">VLOOKUP($B50,Listen!$B:$CN,J$2,FALSE())</f>
        <v>-0.02</v>
      </c>
      <c r="K50" s="104" t="n">
        <f aca="false">VLOOKUP($B50,Listen!$B:$CN,K$2,FALSE())</f>
        <v>0</v>
      </c>
      <c r="L50" s="104" t="n">
        <f aca="false">VLOOKUP($B50,Listen!$B:$CN,L$2,FALSE())</f>
        <v>0.225</v>
      </c>
      <c r="M50" s="104" t="n">
        <f aca="false">VLOOKUP($B50,Listen!$B:$CN,M$2,FALSE())</f>
        <v>-0.285</v>
      </c>
      <c r="N50" s="104" t="n">
        <f aca="false">VLOOKUP($B50,Listen!$B:$CN,N$2,FALSE())</f>
        <v>-0.355</v>
      </c>
      <c r="O50" s="104" t="n">
        <f aca="false">VLOOKUP($B50,Listen!$B:$CN,O$2,FALSE())</f>
        <v>0.205</v>
      </c>
      <c r="P50" s="104" t="n">
        <f aca="false">VLOOKUP($B50,Listen!$B:$CN,P$2,FALSE())</f>
        <v>-0.06</v>
      </c>
      <c r="Q50" s="104" t="n">
        <f aca="false">VLOOKUP($B50,Listen!$B:$CN,Q$2,FALSE())</f>
        <v>-0.095</v>
      </c>
      <c r="R50" s="104" t="n">
        <f aca="false">VLOOKUP($B50,Listen!$B:$CN,R$2,FALSE())</f>
        <v>-0.1</v>
      </c>
      <c r="S50" s="104" t="n">
        <f aca="false">VLOOKUP($B50,Listen!$B:$CN,S$2,FALSE())</f>
        <v>-0.055</v>
      </c>
      <c r="T50" s="104" t="n">
        <f aca="false">VLOOKUP($B50,Listen!$B:$CN,T$2,FALSE())</f>
        <v>-0.08</v>
      </c>
      <c r="U50" s="104" t="n">
        <f aca="false">VLOOKUP($B50,Listen!$B:$CN,U$2,FALSE())</f>
        <v>-0.0575</v>
      </c>
      <c r="V50" s="104" t="n">
        <f aca="false">VLOOKUP($B50,Listen!$B:$CN,V$2,FALSE())</f>
        <v>-0.07</v>
      </c>
      <c r="W50" s="104" t="n">
        <f aca="false">VLOOKUP($B50,Listen!$B:$CN,W$2,FALSE())</f>
        <v>-0.015</v>
      </c>
      <c r="X50" s="104" t="n">
        <f aca="false">VLOOKUP($B50,Listen!$B:$CN,X$2,FALSE())</f>
        <v>0.62</v>
      </c>
      <c r="Y50" s="104" t="n">
        <f aca="false">VLOOKUP($B50,Listen!$B:$CN,Y$2,FALSE())</f>
        <v>1.02</v>
      </c>
      <c r="Z50" s="104" t="n">
        <f aca="false">VLOOKUP($B50,Listen!$B:$CN,Z$2,FALSE())</f>
        <v>0.005</v>
      </c>
      <c r="AA50" s="104" t="n">
        <f aca="false">VLOOKUP($B50,Listen!$B:$CN,AA$2,FALSE())</f>
        <v>0.165</v>
      </c>
      <c r="AB50" s="104" t="n">
        <f aca="false">VLOOKUP($B50,Listen!$B:$CN,AB$2,FALSE())</f>
        <v>-0.0725</v>
      </c>
      <c r="AC50" s="104" t="n">
        <f aca="false">VLOOKUP($B50,Listen!$B:$CN,AC$2,FALSE())</f>
        <v>0.47</v>
      </c>
      <c r="AD50" s="104" t="n">
        <f aca="false">VLOOKUP($B50,Listen!$B:$CN,AD$2,FALSE())</f>
        <v>-0.12</v>
      </c>
      <c r="AE50" s="104" t="n">
        <f aca="false">VLOOKUP($B50,Listen!$B:$CN,AE$2,FALSE())</f>
        <v>-0.1025</v>
      </c>
      <c r="AF50" s="104" t="n">
        <f aca="false">VLOOKUP($B50,Listen!$B:$CN,AF$2,FALSE())</f>
        <v>-0.1385</v>
      </c>
      <c r="AG50" s="104" t="n">
        <f aca="false">VLOOKUP($B50,Listen!$B:$CN,AG$2,FALSE())</f>
        <v>-0.145</v>
      </c>
      <c r="AH50" s="104" t="n">
        <f aca="false">VLOOKUP($B50,Listen!$B:$CN,AH$2,FALSE())</f>
        <v>1.175</v>
      </c>
      <c r="AI50" s="104" t="n">
        <f aca="false">VLOOKUP($B50,Listen!$B:$CN,AI$2,FALSE())</f>
        <v>-0.08</v>
      </c>
      <c r="AJ50" s="104" t="n">
        <f aca="false">VLOOKUP($B50,Listen!$B:$CN,AJ$2,FALSE())</f>
        <v>-0.125</v>
      </c>
      <c r="AK50" s="104" t="n">
        <f aca="false">VLOOKUP($B50,Listen!$B:$CN,AK$2,FALSE())</f>
        <v>-0.1</v>
      </c>
      <c r="AL50" s="104" t="n">
        <f aca="false">VLOOKUP($B50,Listen!$B:$CN,AL$2,FALSE())</f>
        <v>-0.1</v>
      </c>
      <c r="AM50" s="104" t="n">
        <f aca="false">VLOOKUP($B50,Listen!$B:$CN,AM$2,FALSE())</f>
        <v>-0.0735</v>
      </c>
      <c r="AN50" s="104" t="n">
        <f aca="false">VLOOKUP($B50,Listen!$B:$CN,AN$2,FALSE())</f>
        <v>-0.0235</v>
      </c>
      <c r="AO50" s="104" t="n">
        <f aca="false">VLOOKUP($B50,Listen!$B:$CN,AO$2,FALSE())</f>
        <v>0.0175</v>
      </c>
      <c r="AP50" s="104" t="n">
        <f aca="false">VLOOKUP($B50,Listen!$B:$CN,AP$2,FALSE())</f>
        <v>0.0395</v>
      </c>
      <c r="AQ50" s="91" t="n">
        <f aca="false">VLOOKUP($B50,Listen!$B:$CN,AQ$2,FALSE())</f>
        <v>-0.0725</v>
      </c>
      <c r="AR50" s="104" t="n">
        <f aca="false">VLOOKUP($B50,Listen!$B:$CN,AR$2,FALSE())</f>
        <v>-0.105</v>
      </c>
      <c r="AS50" s="104" t="n">
        <f aca="false">VLOOKUP($B50,Listen!$B:$CN,AS$2,FALSE())</f>
        <v>0.23</v>
      </c>
      <c r="AT50" s="104" t="n">
        <f aca="false">VLOOKUP($B50,Listen!$B:$CN,AT$2,FALSE())</f>
        <v>0.06</v>
      </c>
      <c r="AU50" s="104" t="n">
        <f aca="false">VLOOKUP($B50,Listen!$B:$CN,AU$2,FALSE())</f>
        <v>0</v>
      </c>
      <c r="AV50" s="104" t="n">
        <f aca="false">VLOOKUP($B50,Listen!$B:$CN,AV$2,FALSE())</f>
        <v>0</v>
      </c>
      <c r="AW50" s="104" t="n">
        <f aca="false">VLOOKUP($B50,Listen!$B:$CN,AW$2,FALSE())</f>
        <v>0</v>
      </c>
      <c r="AX50" s="104" t="n">
        <f aca="false">VLOOKUP($B50,Listen!$B:$CN,AX$2,FALSE())</f>
        <v>0</v>
      </c>
      <c r="AY50" s="104" t="n">
        <f aca="false">VLOOKUP($B50,Listen!$B:$CN,AY$2,FALSE())</f>
        <v>0</v>
      </c>
      <c r="AZ50" s="104" t="n">
        <f aca="false">VLOOKUP($B50,Listen!$B:$CN,AZ$2,FALSE())</f>
        <v>0</v>
      </c>
      <c r="BA50" s="94" t="n">
        <v>50</v>
      </c>
    </row>
    <row r="51" customFormat="false" ht="12.75" hidden="false" customHeight="false" outlineLevel="0" collapsed="false">
      <c r="B51" s="103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94" t="n">
        <v>51</v>
      </c>
    </row>
    <row r="52" customFormat="false" ht="12.75" hidden="false" customHeight="false" outlineLevel="0" collapsed="false">
      <c r="B52" s="103" t="n">
        <v>37926</v>
      </c>
      <c r="C52" s="104" t="n">
        <f aca="false">VLOOKUP($B52,Listen!$B:$CN,C$2,FALSE())</f>
        <v>4.231</v>
      </c>
      <c r="D52" s="104" t="n">
        <f aca="false">VLOOKUP($B52,Listen!$B:$CN,D$2,FALSE())</f>
        <v>0.225</v>
      </c>
      <c r="E52" s="104" t="n">
        <f aca="false">VLOOKUP($B52,Listen!$B:$CN,E$2,FALSE())</f>
        <v>0.165</v>
      </c>
      <c r="F52" s="104" t="n">
        <f aca="false">VLOOKUP($B52,Listen!$B:$CN,F$2,FALSE())</f>
        <v>0.85</v>
      </c>
      <c r="G52" s="104" t="n">
        <f aca="false">VLOOKUP($B52,Listen!$B:$CN,G$2,FALSE())</f>
        <v>0.64</v>
      </c>
      <c r="H52" s="104" t="n">
        <f aca="false">VLOOKUP($B52,Listen!$B:$CN,H$2,FALSE())</f>
        <v>0.3</v>
      </c>
      <c r="I52" s="104" t="n">
        <f aca="false">VLOOKUP($B52,Listen!$B:$CN,I$2,FALSE())</f>
        <v>0.2775</v>
      </c>
      <c r="J52" s="104" t="n">
        <f aca="false">VLOOKUP($B52,Listen!$B:$CN,J$2,FALSE())</f>
        <v>0.07</v>
      </c>
      <c r="K52" s="104" t="n">
        <f aca="false">VLOOKUP($B52,Listen!$B:$CN,K$2,FALSE())</f>
        <v>0.09</v>
      </c>
      <c r="L52" s="104" t="n">
        <f aca="false">VLOOKUP($B52,Listen!$B:$CN,L$2,FALSE())</f>
        <v>0.375</v>
      </c>
      <c r="M52" s="104" t="n">
        <f aca="false">VLOOKUP($B52,Listen!$B:$CN,M$2,FALSE())</f>
        <v>-0.18</v>
      </c>
      <c r="N52" s="104" t="n">
        <f aca="false">VLOOKUP($B52,Listen!$B:$CN,N$2,FALSE())</f>
        <v>-0.275</v>
      </c>
      <c r="O52" s="104" t="n">
        <f aca="false">VLOOKUP($B52,Listen!$B:$CN,O$2,FALSE())</f>
        <v>0.305</v>
      </c>
      <c r="P52" s="104" t="n">
        <f aca="false">VLOOKUP($B52,Listen!$B:$CN,P$2,FALSE())</f>
        <v>-0.0775</v>
      </c>
      <c r="Q52" s="104" t="n">
        <f aca="false">VLOOKUP($B52,Listen!$B:$CN,Q$2,FALSE())</f>
        <v>-0.1125</v>
      </c>
      <c r="R52" s="104" t="n">
        <f aca="false">VLOOKUP($B52,Listen!$B:$CN,R$2,FALSE())</f>
        <v>-0.12</v>
      </c>
      <c r="S52" s="104" t="n">
        <f aca="false">VLOOKUP($B52,Listen!$B:$CN,S$2,FALSE())</f>
        <v>-0.0575</v>
      </c>
      <c r="T52" s="104" t="n">
        <f aca="false">VLOOKUP($B52,Listen!$B:$CN,T$2,FALSE())</f>
        <v>-0.1</v>
      </c>
      <c r="U52" s="104" t="n">
        <f aca="false">VLOOKUP($B52,Listen!$B:$CN,U$2,FALSE())</f>
        <v>-0.06</v>
      </c>
      <c r="V52" s="104" t="n">
        <f aca="false">VLOOKUP($B52,Listen!$B:$CN,V$2,FALSE())</f>
        <v>-0.0725</v>
      </c>
      <c r="W52" s="104" t="n">
        <f aca="false">VLOOKUP($B52,Listen!$B:$CN,W$2,FALSE())</f>
        <v>-0.028</v>
      </c>
      <c r="X52" s="104" t="n">
        <f aca="false">VLOOKUP($B52,Listen!$B:$CN,X$2,FALSE())</f>
        <v>0.75</v>
      </c>
      <c r="Y52" s="104" t="n">
        <f aca="false">VLOOKUP($B52,Listen!$B:$CN,Y$2,FALSE())</f>
        <v>0.8</v>
      </c>
      <c r="Z52" s="104" t="n">
        <f aca="false">VLOOKUP($B52,Listen!$B:$CN,Z$2,FALSE())</f>
        <v>0.005</v>
      </c>
      <c r="AA52" s="104" t="n">
        <f aca="false">VLOOKUP($B52,Listen!$B:$CN,AA$2,FALSE())</f>
        <v>0.225</v>
      </c>
      <c r="AB52" s="104" t="n">
        <f aca="false">VLOOKUP($B52,Listen!$B:$CN,AB$2,FALSE())</f>
        <v>-0.0675</v>
      </c>
      <c r="AC52" s="104" t="n">
        <f aca="false">VLOOKUP($B52,Listen!$B:$CN,AC$2,FALSE())</f>
        <v>0.85</v>
      </c>
      <c r="AD52" s="104" t="n">
        <f aca="false">VLOOKUP($B52,Listen!$B:$CN,AD$2,FALSE())</f>
        <v>-0.135</v>
      </c>
      <c r="AE52" s="104" t="n">
        <f aca="false">VLOOKUP($B52,Listen!$B:$CN,AE$2,FALSE())</f>
        <v>-0.09</v>
      </c>
      <c r="AF52" s="104" t="n">
        <f aca="false">VLOOKUP($B52,Listen!$B:$CN,AF$2,FALSE())</f>
        <v>-0.136</v>
      </c>
      <c r="AG52" s="104" t="n">
        <f aca="false">VLOOKUP($B52,Listen!$B:$CN,AG$2,FALSE())</f>
        <v>-0.155</v>
      </c>
      <c r="AH52" s="104" t="n">
        <f aca="false">VLOOKUP($B52,Listen!$B:$CN,AH$2,FALSE())</f>
        <v>0.955</v>
      </c>
      <c r="AI52" s="104" t="n">
        <f aca="false">VLOOKUP($B52,Listen!$B:$CN,AI$2,FALSE())</f>
        <v>-0.1</v>
      </c>
      <c r="AJ52" s="104" t="n">
        <f aca="false">VLOOKUP($B52,Listen!$B:$CN,AJ$2,FALSE())</f>
        <v>-0.145</v>
      </c>
      <c r="AK52" s="104" t="n">
        <f aca="false">VLOOKUP($B52,Listen!$B:$CN,AK$2,FALSE())</f>
        <v>-0.12</v>
      </c>
      <c r="AL52" s="104" t="n">
        <f aca="false">VLOOKUP($B52,Listen!$B:$CN,AL$2,FALSE())</f>
        <v>-0.12</v>
      </c>
      <c r="AM52" s="104" t="n">
        <f aca="false">VLOOKUP($B52,Listen!$B:$CN,AM$2,FALSE())</f>
        <v>-0.061</v>
      </c>
      <c r="AN52" s="104" t="n">
        <f aca="false">VLOOKUP($B52,Listen!$B:$CN,AN$2,FALSE())</f>
        <v>-0.011</v>
      </c>
      <c r="AO52" s="104" t="n">
        <f aca="false">VLOOKUP($B52,Listen!$B:$CN,AO$2,FALSE())</f>
        <v>0.025</v>
      </c>
      <c r="AP52" s="104" t="n">
        <f aca="false">VLOOKUP($B52,Listen!$B:$CN,AP$2,FALSE())</f>
        <v>0.064</v>
      </c>
      <c r="AQ52" s="91" t="n">
        <f aca="false">VLOOKUP($B52,Listen!$B:$CN,AQ$2,FALSE())</f>
        <v>-0.0725</v>
      </c>
      <c r="AR52" s="104" t="n">
        <f aca="false">VLOOKUP($B52,Listen!$B:$CN,AR$2,FALSE())</f>
        <v>-0.0975</v>
      </c>
      <c r="AS52" s="104" t="n">
        <f aca="false">VLOOKUP($B52,Listen!$B:$CN,AS$2,FALSE())</f>
        <v>0.605</v>
      </c>
      <c r="AT52" s="104" t="n">
        <f aca="false">VLOOKUP($B52,Listen!$B:$CN,AT$2,FALSE())</f>
        <v>0.135</v>
      </c>
      <c r="AU52" s="104" t="n">
        <f aca="false">VLOOKUP($B52,Listen!$B:$CN,AU$2,FALSE())</f>
        <v>0</v>
      </c>
      <c r="AV52" s="104" t="n">
        <f aca="false">VLOOKUP($B52,Listen!$B:$CN,AV$2,FALSE())</f>
        <v>0</v>
      </c>
      <c r="AW52" s="104" t="n">
        <f aca="false">VLOOKUP($B52,Listen!$B:$CN,AW$2,FALSE())</f>
        <v>0</v>
      </c>
      <c r="AX52" s="104" t="n">
        <f aca="false">VLOOKUP($B52,Listen!$B:$CN,AX$2,FALSE())</f>
        <v>0</v>
      </c>
      <c r="AY52" s="104" t="n">
        <f aca="false">VLOOKUP($B52,Listen!$B:$CN,AY$2,FALSE())</f>
        <v>0</v>
      </c>
      <c r="AZ52" s="104" t="n">
        <f aca="false">VLOOKUP($B52,Listen!$B:$CN,AZ$2,FALSE())</f>
        <v>0</v>
      </c>
      <c r="BA52" s="94" t="n">
        <v>52</v>
      </c>
    </row>
    <row r="53" customFormat="false" ht="12.75" hidden="false" customHeight="false" outlineLevel="0" collapsed="false">
      <c r="B53" s="103" t="n">
        <v>37956</v>
      </c>
      <c r="C53" s="104" t="n">
        <f aca="false">VLOOKUP($B53,Listen!$B:$CN,C$2,FALSE())</f>
        <v>4.354</v>
      </c>
      <c r="D53" s="104" t="n">
        <f aca="false">VLOOKUP($B53,Listen!$B:$CN,D$2,FALSE())</f>
        <v>0.225</v>
      </c>
      <c r="E53" s="104" t="n">
        <f aca="false">VLOOKUP($B53,Listen!$B:$CN,E$2,FALSE())</f>
        <v>0.165</v>
      </c>
      <c r="F53" s="104" t="n">
        <f aca="false">VLOOKUP($B53,Listen!$B:$CN,F$2,FALSE())</f>
        <v>1.26</v>
      </c>
      <c r="G53" s="104" t="n">
        <f aca="false">VLOOKUP($B53,Listen!$B:$CN,G$2,FALSE())</f>
        <v>0.97</v>
      </c>
      <c r="H53" s="104" t="n">
        <f aca="false">VLOOKUP($B53,Listen!$B:$CN,H$2,FALSE())</f>
        <v>0.37</v>
      </c>
      <c r="I53" s="104" t="n">
        <f aca="false">VLOOKUP($B53,Listen!$B:$CN,I$2,FALSE())</f>
        <v>0.315</v>
      </c>
      <c r="J53" s="104" t="n">
        <f aca="false">VLOOKUP($B53,Listen!$B:$CN,J$2,FALSE())</f>
        <v>0.075</v>
      </c>
      <c r="K53" s="104" t="n">
        <f aca="false">VLOOKUP($B53,Listen!$B:$CN,K$2,FALSE())</f>
        <v>0.095</v>
      </c>
      <c r="L53" s="104" t="n">
        <f aca="false">VLOOKUP($B53,Listen!$B:$CN,L$2,FALSE())</f>
        <v>0.375</v>
      </c>
      <c r="M53" s="104" t="n">
        <f aca="false">VLOOKUP($B53,Listen!$B:$CN,M$2,FALSE())</f>
        <v>-0.18</v>
      </c>
      <c r="N53" s="104" t="n">
        <f aca="false">VLOOKUP($B53,Listen!$B:$CN,N$2,FALSE())</f>
        <v>-0.275</v>
      </c>
      <c r="O53" s="104" t="n">
        <f aca="false">VLOOKUP($B53,Listen!$B:$CN,O$2,FALSE())</f>
        <v>0.305</v>
      </c>
      <c r="P53" s="104" t="n">
        <f aca="false">VLOOKUP($B53,Listen!$B:$CN,P$2,FALSE())</f>
        <v>-0.08</v>
      </c>
      <c r="Q53" s="104" t="n">
        <f aca="false">VLOOKUP($B53,Listen!$B:$CN,Q$2,FALSE())</f>
        <v>-0.115</v>
      </c>
      <c r="R53" s="104" t="n">
        <f aca="false">VLOOKUP($B53,Listen!$B:$CN,R$2,FALSE())</f>
        <v>-0.1225</v>
      </c>
      <c r="S53" s="104" t="n">
        <f aca="false">VLOOKUP($B53,Listen!$B:$CN,S$2,FALSE())</f>
        <v>-0.06</v>
      </c>
      <c r="T53" s="104" t="n">
        <f aca="false">VLOOKUP($B53,Listen!$B:$CN,T$2,FALSE())</f>
        <v>-0.1025</v>
      </c>
      <c r="U53" s="104" t="n">
        <f aca="false">VLOOKUP($B53,Listen!$B:$CN,U$2,FALSE())</f>
        <v>-0.06</v>
      </c>
      <c r="V53" s="104" t="n">
        <f aca="false">VLOOKUP($B53,Listen!$B:$CN,V$2,FALSE())</f>
        <v>-0.0725</v>
      </c>
      <c r="W53" s="104" t="n">
        <f aca="false">VLOOKUP($B53,Listen!$B:$CN,W$2,FALSE())</f>
        <v>-0.028</v>
      </c>
      <c r="X53" s="104" t="n">
        <f aca="false">VLOOKUP($B53,Listen!$B:$CN,X$2,FALSE())</f>
        <v>0.75</v>
      </c>
      <c r="Y53" s="104" t="n">
        <f aca="false">VLOOKUP($B53,Listen!$B:$CN,Y$2,FALSE())</f>
        <v>0.8</v>
      </c>
      <c r="Z53" s="104" t="n">
        <f aca="false">VLOOKUP($B53,Listen!$B:$CN,Z$2,FALSE())</f>
        <v>0.005</v>
      </c>
      <c r="AA53" s="104" t="n">
        <f aca="false">VLOOKUP($B53,Listen!$B:$CN,AA$2,FALSE())</f>
        <v>0.225</v>
      </c>
      <c r="AB53" s="104" t="n">
        <f aca="false">VLOOKUP($B53,Listen!$B:$CN,AB$2,FALSE())</f>
        <v>-0.0675</v>
      </c>
      <c r="AC53" s="104" t="n">
        <f aca="false">VLOOKUP($B53,Listen!$B:$CN,AC$2,FALSE())</f>
        <v>1.26</v>
      </c>
      <c r="AD53" s="104" t="n">
        <f aca="false">VLOOKUP($B53,Listen!$B:$CN,AD$2,FALSE())</f>
        <v>-0.1575</v>
      </c>
      <c r="AE53" s="104" t="n">
        <f aca="false">VLOOKUP($B53,Listen!$B:$CN,AE$2,FALSE())</f>
        <v>-0.09</v>
      </c>
      <c r="AF53" s="104" t="n">
        <f aca="false">VLOOKUP($B53,Listen!$B:$CN,AF$2,FALSE())</f>
        <v>-0.161</v>
      </c>
      <c r="AG53" s="104" t="n">
        <f aca="false">VLOOKUP($B53,Listen!$B:$CN,AG$2,FALSE())</f>
        <v>-0.155</v>
      </c>
      <c r="AH53" s="104" t="n">
        <f aca="false">VLOOKUP($B53,Listen!$B:$CN,AH$2,FALSE())</f>
        <v>0.955</v>
      </c>
      <c r="AI53" s="104" t="n">
        <f aca="false">VLOOKUP($B53,Listen!$B:$CN,AI$2,FALSE())</f>
        <v>-0.1025</v>
      </c>
      <c r="AJ53" s="104" t="n">
        <f aca="false">VLOOKUP($B53,Listen!$B:$CN,AJ$2,FALSE())</f>
        <v>-0.1475</v>
      </c>
      <c r="AK53" s="104" t="n">
        <f aca="false">VLOOKUP($B53,Listen!$B:$CN,AK$2,FALSE())</f>
        <v>-0.1225</v>
      </c>
      <c r="AL53" s="104" t="n">
        <f aca="false">VLOOKUP($B53,Listen!$B:$CN,AL$2,FALSE())</f>
        <v>-0.1225</v>
      </c>
      <c r="AM53" s="104" t="n">
        <f aca="false">VLOOKUP($B53,Listen!$B:$CN,AM$2,FALSE())</f>
        <v>-0.061</v>
      </c>
      <c r="AN53" s="104" t="n">
        <f aca="false">VLOOKUP($B53,Listen!$B:$CN,AN$2,FALSE())</f>
        <v>-0.011</v>
      </c>
      <c r="AO53" s="104" t="n">
        <f aca="false">VLOOKUP($B53,Listen!$B:$CN,AO$2,FALSE())</f>
        <v>0.025</v>
      </c>
      <c r="AP53" s="104" t="n">
        <f aca="false">VLOOKUP($B53,Listen!$B:$CN,AP$2,FALSE())</f>
        <v>0.064</v>
      </c>
      <c r="AQ53" s="91" t="n">
        <f aca="false">VLOOKUP($B53,Listen!$B:$CN,AQ$2,FALSE())</f>
        <v>-0.0725</v>
      </c>
      <c r="AR53" s="104" t="n">
        <f aca="false">VLOOKUP($B53,Listen!$B:$CN,AR$2,FALSE())</f>
        <v>-0.1175</v>
      </c>
      <c r="AS53" s="104" t="n">
        <f aca="false">VLOOKUP($B53,Listen!$B:$CN,AS$2,FALSE())</f>
        <v>0.605</v>
      </c>
      <c r="AT53" s="104" t="n">
        <f aca="false">VLOOKUP($B53,Listen!$B:$CN,AT$2,FALSE())</f>
        <v>0.1575</v>
      </c>
      <c r="AU53" s="104" t="n">
        <f aca="false">VLOOKUP($B53,Listen!$B:$CN,AU$2,FALSE())</f>
        <v>0</v>
      </c>
      <c r="AV53" s="104" t="n">
        <f aca="false">VLOOKUP($B53,Listen!$B:$CN,AV$2,FALSE())</f>
        <v>0</v>
      </c>
      <c r="AW53" s="104" t="n">
        <f aca="false">VLOOKUP($B53,Listen!$B:$CN,AW$2,FALSE())</f>
        <v>0</v>
      </c>
      <c r="AX53" s="104" t="n">
        <f aca="false">VLOOKUP($B53,Listen!$B:$CN,AX$2,FALSE())</f>
        <v>0</v>
      </c>
      <c r="AY53" s="104" t="n">
        <f aca="false">VLOOKUP($B53,Listen!$B:$CN,AY$2,FALSE())</f>
        <v>0</v>
      </c>
      <c r="AZ53" s="104" t="n">
        <f aca="false">VLOOKUP($B53,Listen!$B:$CN,AZ$2,FALSE())</f>
        <v>0</v>
      </c>
      <c r="BA53" s="94" t="n">
        <v>53</v>
      </c>
    </row>
    <row r="54" customFormat="false" ht="12.75" hidden="false" customHeight="false" outlineLevel="0" collapsed="false">
      <c r="B54" s="103" t="n">
        <v>37987</v>
      </c>
      <c r="C54" s="104" t="n">
        <f aca="false">VLOOKUP($B54,Listen!$B:$CN,C$2,FALSE())</f>
        <v>4.44</v>
      </c>
      <c r="D54" s="104" t="n">
        <f aca="false">VLOOKUP($B54,Listen!$B:$CN,D$2,FALSE())</f>
        <v>0.225</v>
      </c>
      <c r="E54" s="104" t="n">
        <f aca="false">VLOOKUP($B54,Listen!$B:$CN,E$2,FALSE())</f>
        <v>0.165</v>
      </c>
      <c r="F54" s="104" t="n">
        <f aca="false">VLOOKUP($B54,Listen!$B:$CN,F$2,FALSE())</f>
        <v>1.58</v>
      </c>
      <c r="G54" s="104" t="n">
        <f aca="false">VLOOKUP($B54,Listen!$B:$CN,G$2,FALSE())</f>
        <v>1.19</v>
      </c>
      <c r="H54" s="104" t="n">
        <f aca="false">VLOOKUP($B54,Listen!$B:$CN,H$2,FALSE())</f>
        <v>0.4</v>
      </c>
      <c r="I54" s="104" t="n">
        <f aca="false">VLOOKUP($B54,Listen!$B:$CN,I$2,FALSE())</f>
        <v>0.31</v>
      </c>
      <c r="J54" s="104" t="n">
        <f aca="false">VLOOKUP($B54,Listen!$B:$CN,J$2,FALSE())</f>
        <v>0.09</v>
      </c>
      <c r="K54" s="104" t="n">
        <f aca="false">VLOOKUP($B54,Listen!$B:$CN,K$2,FALSE())</f>
        <v>0.115</v>
      </c>
      <c r="L54" s="104" t="n">
        <f aca="false">VLOOKUP($B54,Listen!$B:$CN,L$2,FALSE())</f>
        <v>0.375</v>
      </c>
      <c r="M54" s="104" t="n">
        <f aca="false">VLOOKUP($B54,Listen!$B:$CN,M$2,FALSE())</f>
        <v>-0.18</v>
      </c>
      <c r="N54" s="104" t="n">
        <f aca="false">VLOOKUP($B54,Listen!$B:$CN,N$2,FALSE())</f>
        <v>-0.275</v>
      </c>
      <c r="O54" s="104" t="n">
        <f aca="false">VLOOKUP($B54,Listen!$B:$CN,O$2,FALSE())</f>
        <v>0.305</v>
      </c>
      <c r="P54" s="104" t="n">
        <f aca="false">VLOOKUP($B54,Listen!$B:$CN,P$2,FALSE())</f>
        <v>-0.08</v>
      </c>
      <c r="Q54" s="104" t="n">
        <f aca="false">VLOOKUP($B54,Listen!$B:$CN,Q$2,FALSE())</f>
        <v>-0.115</v>
      </c>
      <c r="R54" s="104" t="n">
        <f aca="false">VLOOKUP($B54,Listen!$B:$CN,R$2,FALSE())</f>
        <v>-0.125</v>
      </c>
      <c r="S54" s="104" t="n">
        <f aca="false">VLOOKUP($B54,Listen!$B:$CN,S$2,FALSE())</f>
        <v>-0.06</v>
      </c>
      <c r="T54" s="104" t="n">
        <f aca="false">VLOOKUP($B54,Listen!$B:$CN,T$2,FALSE())</f>
        <v>-0.105</v>
      </c>
      <c r="U54" s="104" t="n">
        <f aca="false">VLOOKUP($B54,Listen!$B:$CN,U$2,FALSE())</f>
        <v>-0.06</v>
      </c>
      <c r="V54" s="104" t="n">
        <f aca="false">VLOOKUP($B54,Listen!$B:$CN,V$2,FALSE())</f>
        <v>-0.0725</v>
      </c>
      <c r="W54" s="104" t="n">
        <f aca="false">VLOOKUP($B54,Listen!$B:$CN,W$2,FALSE())</f>
        <v>-0.0225</v>
      </c>
      <c r="X54" s="104" t="n">
        <f aca="false">VLOOKUP($B54,Listen!$B:$CN,X$2,FALSE())</f>
        <v>0.75</v>
      </c>
      <c r="Y54" s="104" t="n">
        <f aca="false">VLOOKUP($B54,Listen!$B:$CN,Y$2,FALSE())</f>
        <v>0.8</v>
      </c>
      <c r="Z54" s="104" t="n">
        <f aca="false">VLOOKUP($B54,Listen!$B:$CN,Z$2,FALSE())</f>
        <v>0.005</v>
      </c>
      <c r="AA54" s="104" t="n">
        <f aca="false">VLOOKUP($B54,Listen!$B:$CN,AA$2,FALSE())</f>
        <v>0.225</v>
      </c>
      <c r="AB54" s="104" t="n">
        <f aca="false">VLOOKUP($B54,Listen!$B:$CN,AB$2,FALSE())</f>
        <v>-0.0655</v>
      </c>
      <c r="AC54" s="104" t="n">
        <f aca="false">VLOOKUP($B54,Listen!$B:$CN,AC$2,FALSE())</f>
        <v>1.58</v>
      </c>
      <c r="AD54" s="104" t="n">
        <f aca="false">VLOOKUP($B54,Listen!$B:$CN,AD$2,FALSE())</f>
        <v>-0.1625</v>
      </c>
      <c r="AE54" s="104" t="n">
        <f aca="false">VLOOKUP($B54,Listen!$B:$CN,AE$2,FALSE())</f>
        <v>-0.088</v>
      </c>
      <c r="AF54" s="104" t="n">
        <f aca="false">VLOOKUP($B54,Listen!$B:$CN,AF$2,FALSE())</f>
        <v>-0.144</v>
      </c>
      <c r="AG54" s="104" t="n">
        <f aca="false">VLOOKUP($B54,Listen!$B:$CN,AG$2,FALSE())</f>
        <v>-0.155</v>
      </c>
      <c r="AH54" s="104" t="n">
        <f aca="false">VLOOKUP($B54,Listen!$B:$CN,AH$2,FALSE())</f>
        <v>0.955</v>
      </c>
      <c r="AI54" s="104" t="n">
        <f aca="false">VLOOKUP($B54,Listen!$B:$CN,AI$2,FALSE())</f>
        <v>-0.105</v>
      </c>
      <c r="AJ54" s="104" t="n">
        <f aca="false">VLOOKUP($B54,Listen!$B:$CN,AJ$2,FALSE())</f>
        <v>-0.15</v>
      </c>
      <c r="AK54" s="104" t="n">
        <f aca="false">VLOOKUP($B54,Listen!$B:$CN,AK$2,FALSE())</f>
        <v>-0.125</v>
      </c>
      <c r="AL54" s="104" t="n">
        <f aca="false">VLOOKUP($B54,Listen!$B:$CN,AL$2,FALSE())</f>
        <v>-0.125</v>
      </c>
      <c r="AM54" s="104" t="n">
        <f aca="false">VLOOKUP($B54,Listen!$B:$CN,AM$2,FALSE())</f>
        <v>-0.061</v>
      </c>
      <c r="AN54" s="104" t="n">
        <f aca="false">VLOOKUP($B54,Listen!$B:$CN,AN$2,FALSE())</f>
        <v>-0.011</v>
      </c>
      <c r="AO54" s="104" t="n">
        <f aca="false">VLOOKUP($B54,Listen!$B:$CN,AO$2,FALSE())</f>
        <v>0.025</v>
      </c>
      <c r="AP54" s="104" t="n">
        <f aca="false">VLOOKUP($B54,Listen!$B:$CN,AP$2,FALSE())</f>
        <v>0.064</v>
      </c>
      <c r="AQ54" s="91" t="n">
        <f aca="false">VLOOKUP($B54,Listen!$B:$CN,AQ$2,FALSE())</f>
        <v>-0.0725</v>
      </c>
      <c r="AR54" s="104" t="n">
        <f aca="false">VLOOKUP($B54,Listen!$B:$CN,AR$2,FALSE())</f>
        <v>-0.12</v>
      </c>
      <c r="AS54" s="104" t="n">
        <f aca="false">VLOOKUP($B54,Listen!$B:$CN,AS$2,FALSE())</f>
        <v>0.605</v>
      </c>
      <c r="AT54" s="104" t="n">
        <f aca="false">VLOOKUP($B54,Listen!$B:$CN,AT$2,FALSE())</f>
        <v>0.1725</v>
      </c>
      <c r="AU54" s="104" t="n">
        <f aca="false">VLOOKUP($B54,Listen!$B:$CN,AU$2,FALSE())</f>
        <v>0</v>
      </c>
      <c r="AV54" s="104" t="n">
        <f aca="false">VLOOKUP($B54,Listen!$B:$CN,AV$2,FALSE())</f>
        <v>0</v>
      </c>
      <c r="AW54" s="104" t="n">
        <f aca="false">VLOOKUP($B54,Listen!$B:$CN,AW$2,FALSE())</f>
        <v>0</v>
      </c>
      <c r="AX54" s="104" t="n">
        <f aca="false">VLOOKUP($B54,Listen!$B:$CN,AX$2,FALSE())</f>
        <v>0</v>
      </c>
      <c r="AY54" s="104" t="n">
        <f aca="false">VLOOKUP($B54,Listen!$B:$CN,AY$2,FALSE())</f>
        <v>0</v>
      </c>
      <c r="AZ54" s="104" t="n">
        <f aca="false">VLOOKUP($B54,Listen!$B:$CN,AZ$2,FALSE())</f>
        <v>0</v>
      </c>
      <c r="BA54" s="94" t="n">
        <v>54</v>
      </c>
    </row>
    <row r="55" customFormat="false" ht="12.75" hidden="false" customHeight="false" outlineLevel="0" collapsed="false">
      <c r="B55" s="103" t="n">
        <v>38018</v>
      </c>
      <c r="C55" s="104" t="n">
        <f aca="false">VLOOKUP($B55,Listen!$B:$CN,C$2,FALSE())</f>
        <v>4.274</v>
      </c>
      <c r="D55" s="104" t="n">
        <f aca="false">VLOOKUP($B55,Listen!$B:$CN,D$2,FALSE())</f>
        <v>0.225</v>
      </c>
      <c r="E55" s="104" t="n">
        <f aca="false">VLOOKUP($B55,Listen!$B:$CN,E$2,FALSE())</f>
        <v>0.165</v>
      </c>
      <c r="F55" s="104" t="n">
        <f aca="false">VLOOKUP($B55,Listen!$B:$CN,F$2,FALSE())</f>
        <v>1.54</v>
      </c>
      <c r="G55" s="104" t="n">
        <f aca="false">VLOOKUP($B55,Listen!$B:$CN,G$2,FALSE())</f>
        <v>1.19</v>
      </c>
      <c r="H55" s="104" t="n">
        <f aca="false">VLOOKUP($B55,Listen!$B:$CN,H$2,FALSE())</f>
        <v>0.39</v>
      </c>
      <c r="I55" s="104" t="n">
        <f aca="false">VLOOKUP($B55,Listen!$B:$CN,I$2,FALSE())</f>
        <v>0.29</v>
      </c>
      <c r="J55" s="104" t="n">
        <f aca="false">VLOOKUP($B55,Listen!$B:$CN,J$2,FALSE())</f>
        <v>0.09</v>
      </c>
      <c r="K55" s="104" t="n">
        <f aca="false">VLOOKUP($B55,Listen!$B:$CN,K$2,FALSE())</f>
        <v>0.11</v>
      </c>
      <c r="L55" s="104" t="n">
        <f aca="false">VLOOKUP($B55,Listen!$B:$CN,L$2,FALSE())</f>
        <v>0.375</v>
      </c>
      <c r="M55" s="104" t="n">
        <f aca="false">VLOOKUP($B55,Listen!$B:$CN,M$2,FALSE())</f>
        <v>-0.18</v>
      </c>
      <c r="N55" s="104" t="n">
        <f aca="false">VLOOKUP($B55,Listen!$B:$CN,N$2,FALSE())</f>
        <v>-0.275</v>
      </c>
      <c r="O55" s="104" t="n">
        <f aca="false">VLOOKUP($B55,Listen!$B:$CN,O$2,FALSE())</f>
        <v>0.305</v>
      </c>
      <c r="P55" s="104" t="n">
        <f aca="false">VLOOKUP($B55,Listen!$B:$CN,P$2,FALSE())</f>
        <v>-0.08</v>
      </c>
      <c r="Q55" s="104" t="n">
        <f aca="false">VLOOKUP($B55,Listen!$B:$CN,Q$2,FALSE())</f>
        <v>-0.115</v>
      </c>
      <c r="R55" s="104" t="n">
        <f aca="false">VLOOKUP($B55,Listen!$B:$CN,R$2,FALSE())</f>
        <v>-0.1175</v>
      </c>
      <c r="S55" s="104" t="n">
        <f aca="false">VLOOKUP($B55,Listen!$B:$CN,S$2,FALSE())</f>
        <v>-0.06</v>
      </c>
      <c r="T55" s="104" t="n">
        <f aca="false">VLOOKUP($B55,Listen!$B:$CN,T$2,FALSE())</f>
        <v>-0.0975</v>
      </c>
      <c r="U55" s="104" t="n">
        <f aca="false">VLOOKUP($B55,Listen!$B:$CN,U$2,FALSE())</f>
        <v>-0.06</v>
      </c>
      <c r="V55" s="104" t="n">
        <f aca="false">VLOOKUP($B55,Listen!$B:$CN,V$2,FALSE())</f>
        <v>-0.0725</v>
      </c>
      <c r="W55" s="104" t="n">
        <f aca="false">VLOOKUP($B55,Listen!$B:$CN,W$2,FALSE())</f>
        <v>-0.0225</v>
      </c>
      <c r="X55" s="104" t="n">
        <f aca="false">VLOOKUP($B55,Listen!$B:$CN,X$2,FALSE())</f>
        <v>0.75</v>
      </c>
      <c r="Y55" s="104" t="n">
        <f aca="false">VLOOKUP($B55,Listen!$B:$CN,Y$2,FALSE())</f>
        <v>0.8</v>
      </c>
      <c r="Z55" s="104" t="n">
        <f aca="false">VLOOKUP($B55,Listen!$B:$CN,Z$2,FALSE())</f>
        <v>0.005</v>
      </c>
      <c r="AA55" s="104" t="n">
        <f aca="false">VLOOKUP($B55,Listen!$B:$CN,AA$2,FALSE())</f>
        <v>0.225</v>
      </c>
      <c r="AB55" s="104" t="n">
        <f aca="false">VLOOKUP($B55,Listen!$B:$CN,AB$2,FALSE())</f>
        <v>-0.0655</v>
      </c>
      <c r="AC55" s="104" t="n">
        <f aca="false">VLOOKUP($B55,Listen!$B:$CN,AC$2,FALSE())</f>
        <v>1.54</v>
      </c>
      <c r="AD55" s="104" t="n">
        <f aca="false">VLOOKUP($B55,Listen!$B:$CN,AD$2,FALSE())</f>
        <v>-0.1475</v>
      </c>
      <c r="AE55" s="104" t="n">
        <f aca="false">VLOOKUP($B55,Listen!$B:$CN,AE$2,FALSE())</f>
        <v>-0.088</v>
      </c>
      <c r="AF55" s="104" t="n">
        <f aca="false">VLOOKUP($B55,Listen!$B:$CN,AF$2,FALSE())</f>
        <v>-0.267</v>
      </c>
      <c r="AG55" s="104" t="n">
        <f aca="false">VLOOKUP($B55,Listen!$B:$CN,AG$2,FALSE())</f>
        <v>-0.155</v>
      </c>
      <c r="AH55" s="104" t="n">
        <f aca="false">VLOOKUP($B55,Listen!$B:$CN,AH$2,FALSE())</f>
        <v>0.955</v>
      </c>
      <c r="AI55" s="104" t="n">
        <f aca="false">VLOOKUP($B55,Listen!$B:$CN,AI$2,FALSE())</f>
        <v>-0.0975</v>
      </c>
      <c r="AJ55" s="104" t="n">
        <f aca="false">VLOOKUP($B55,Listen!$B:$CN,AJ$2,FALSE())</f>
        <v>-0.1425</v>
      </c>
      <c r="AK55" s="104" t="n">
        <f aca="false">VLOOKUP($B55,Listen!$B:$CN,AK$2,FALSE())</f>
        <v>-0.1175</v>
      </c>
      <c r="AL55" s="104" t="n">
        <f aca="false">VLOOKUP($B55,Listen!$B:$CN,AL$2,FALSE())</f>
        <v>-0.1175</v>
      </c>
      <c r="AM55" s="104" t="n">
        <f aca="false">VLOOKUP($B55,Listen!$B:$CN,AM$2,FALSE())</f>
        <v>-0.0685</v>
      </c>
      <c r="AN55" s="104" t="n">
        <f aca="false">VLOOKUP($B55,Listen!$B:$CN,AN$2,FALSE())</f>
        <v>-0.011</v>
      </c>
      <c r="AO55" s="104" t="n">
        <f aca="false">VLOOKUP($B55,Listen!$B:$CN,AO$2,FALSE())</f>
        <v>0.025</v>
      </c>
      <c r="AP55" s="104" t="n">
        <f aca="false">VLOOKUP($B55,Listen!$B:$CN,AP$2,FALSE())</f>
        <v>0.064</v>
      </c>
      <c r="AQ55" s="91" t="n">
        <f aca="false">VLOOKUP($B55,Listen!$B:$CN,AQ$2,FALSE())</f>
        <v>-0.0725</v>
      </c>
      <c r="AR55" s="104" t="n">
        <f aca="false">VLOOKUP($B55,Listen!$B:$CN,AR$2,FALSE())</f>
        <v>-0.115</v>
      </c>
      <c r="AS55" s="104" t="n">
        <f aca="false">VLOOKUP($B55,Listen!$B:$CN,AS$2,FALSE())</f>
        <v>0.605</v>
      </c>
      <c r="AT55" s="104" t="n">
        <f aca="false">VLOOKUP($B55,Listen!$B:$CN,AT$2,FALSE())</f>
        <v>0.17</v>
      </c>
      <c r="AU55" s="104" t="n">
        <f aca="false">VLOOKUP($B55,Listen!$B:$CN,AU$2,FALSE())</f>
        <v>0</v>
      </c>
      <c r="AV55" s="104" t="n">
        <f aca="false">VLOOKUP($B55,Listen!$B:$CN,AV$2,FALSE())</f>
        <v>0</v>
      </c>
      <c r="AW55" s="104" t="n">
        <f aca="false">VLOOKUP($B55,Listen!$B:$CN,AW$2,FALSE())</f>
        <v>0</v>
      </c>
      <c r="AX55" s="104" t="n">
        <f aca="false">VLOOKUP($B55,Listen!$B:$CN,AX$2,FALSE())</f>
        <v>0</v>
      </c>
      <c r="AY55" s="104" t="n">
        <f aca="false">VLOOKUP($B55,Listen!$B:$CN,AY$2,FALSE())</f>
        <v>0</v>
      </c>
      <c r="AZ55" s="104" t="n">
        <f aca="false">VLOOKUP($B55,Listen!$B:$CN,AZ$2,FALSE())</f>
        <v>0</v>
      </c>
      <c r="BA55" s="94" t="n">
        <v>55</v>
      </c>
    </row>
    <row r="56" customFormat="false" ht="12.75" hidden="false" customHeight="false" outlineLevel="0" collapsed="false">
      <c r="B56" s="103" t="n">
        <v>38047</v>
      </c>
      <c r="C56" s="104" t="n">
        <f aca="false">VLOOKUP($B56,Listen!$B:$CN,C$2,FALSE())</f>
        <v>4.135</v>
      </c>
      <c r="D56" s="104" t="n">
        <f aca="false">VLOOKUP($B56,Listen!$B:$CN,D$2,FALSE())</f>
        <v>0.225</v>
      </c>
      <c r="E56" s="104" t="n">
        <f aca="false">VLOOKUP($B56,Listen!$B:$CN,E$2,FALSE())</f>
        <v>0.165</v>
      </c>
      <c r="F56" s="104" t="n">
        <f aca="false">VLOOKUP($B56,Listen!$B:$CN,F$2,FALSE())</f>
        <v>0.92</v>
      </c>
      <c r="G56" s="104" t="n">
        <f aca="false">VLOOKUP($B56,Listen!$B:$CN,G$2,FALSE())</f>
        <v>0.81</v>
      </c>
      <c r="H56" s="104" t="n">
        <f aca="false">VLOOKUP($B56,Listen!$B:$CN,H$2,FALSE())</f>
        <v>0.39</v>
      </c>
      <c r="I56" s="104" t="n">
        <f aca="false">VLOOKUP($B56,Listen!$B:$CN,I$2,FALSE())</f>
        <v>0.27</v>
      </c>
      <c r="J56" s="104" t="n">
        <f aca="false">VLOOKUP($B56,Listen!$B:$CN,J$2,FALSE())</f>
        <v>0.075</v>
      </c>
      <c r="K56" s="104" t="n">
        <f aca="false">VLOOKUP($B56,Listen!$B:$CN,K$2,FALSE())</f>
        <v>0.09</v>
      </c>
      <c r="L56" s="104" t="n">
        <f aca="false">VLOOKUP($B56,Listen!$B:$CN,L$2,FALSE())</f>
        <v>0.375</v>
      </c>
      <c r="M56" s="104" t="n">
        <f aca="false">VLOOKUP($B56,Listen!$B:$CN,M$2,FALSE())</f>
        <v>-0.18</v>
      </c>
      <c r="N56" s="104" t="n">
        <f aca="false">VLOOKUP($B56,Listen!$B:$CN,N$2,FALSE())</f>
        <v>-0.275</v>
      </c>
      <c r="O56" s="104" t="n">
        <f aca="false">VLOOKUP($B56,Listen!$B:$CN,O$2,FALSE())</f>
        <v>0.305</v>
      </c>
      <c r="P56" s="104" t="n">
        <f aca="false">VLOOKUP($B56,Listen!$B:$CN,P$2,FALSE())</f>
        <v>-0.08</v>
      </c>
      <c r="Q56" s="104" t="n">
        <f aca="false">VLOOKUP($B56,Listen!$B:$CN,Q$2,FALSE())</f>
        <v>-0.115</v>
      </c>
      <c r="R56" s="104" t="n">
        <f aca="false">VLOOKUP($B56,Listen!$B:$CN,R$2,FALSE())</f>
        <v>-0.115</v>
      </c>
      <c r="S56" s="104" t="n">
        <f aca="false">VLOOKUP($B56,Listen!$B:$CN,S$2,FALSE())</f>
        <v>-0.06</v>
      </c>
      <c r="T56" s="104" t="n">
        <f aca="false">VLOOKUP($B56,Listen!$B:$CN,T$2,FALSE())</f>
        <v>-0.095</v>
      </c>
      <c r="U56" s="104" t="n">
        <f aca="false">VLOOKUP($B56,Listen!$B:$CN,U$2,FALSE())</f>
        <v>-0.06</v>
      </c>
      <c r="V56" s="104" t="n">
        <f aca="false">VLOOKUP($B56,Listen!$B:$CN,V$2,FALSE())</f>
        <v>-0.0725</v>
      </c>
      <c r="W56" s="104" t="n">
        <f aca="false">VLOOKUP($B56,Listen!$B:$CN,W$2,FALSE())</f>
        <v>-0.0225</v>
      </c>
      <c r="X56" s="104" t="n">
        <f aca="false">VLOOKUP($B56,Listen!$B:$CN,X$2,FALSE())</f>
        <v>0.75</v>
      </c>
      <c r="Y56" s="104" t="n">
        <f aca="false">VLOOKUP($B56,Listen!$B:$CN,Y$2,FALSE())</f>
        <v>0.8</v>
      </c>
      <c r="Z56" s="104" t="n">
        <f aca="false">VLOOKUP($B56,Listen!$B:$CN,Z$2,FALSE())</f>
        <v>0.005</v>
      </c>
      <c r="AA56" s="104" t="n">
        <f aca="false">VLOOKUP($B56,Listen!$B:$CN,AA$2,FALSE())</f>
        <v>0.225</v>
      </c>
      <c r="AB56" s="104" t="n">
        <f aca="false">VLOOKUP($B56,Listen!$B:$CN,AB$2,FALSE())</f>
        <v>-0.0655</v>
      </c>
      <c r="AC56" s="104" t="n">
        <f aca="false">VLOOKUP($B56,Listen!$B:$CN,AC$2,FALSE())</f>
        <v>0.92</v>
      </c>
      <c r="AD56" s="104" t="n">
        <f aca="false">VLOOKUP($B56,Listen!$B:$CN,AD$2,FALSE())</f>
        <v>-0.1375</v>
      </c>
      <c r="AE56" s="104" t="n">
        <f aca="false">VLOOKUP($B56,Listen!$B:$CN,AE$2,FALSE())</f>
        <v>-0.088</v>
      </c>
      <c r="AF56" s="104" t="n">
        <f aca="false">VLOOKUP($B56,Listen!$B:$CN,AF$2,FALSE())</f>
        <v>-0.202</v>
      </c>
      <c r="AG56" s="104" t="n">
        <f aca="false">VLOOKUP($B56,Listen!$B:$CN,AG$2,FALSE())</f>
        <v>-0.155</v>
      </c>
      <c r="AH56" s="104" t="n">
        <f aca="false">VLOOKUP($B56,Listen!$B:$CN,AH$2,FALSE())</f>
        <v>0.955</v>
      </c>
      <c r="AI56" s="104" t="n">
        <f aca="false">VLOOKUP($B56,Listen!$B:$CN,AI$2,FALSE())</f>
        <v>-0.095</v>
      </c>
      <c r="AJ56" s="104" t="n">
        <f aca="false">VLOOKUP($B56,Listen!$B:$CN,AJ$2,FALSE())</f>
        <v>-0.14</v>
      </c>
      <c r="AK56" s="104" t="n">
        <f aca="false">VLOOKUP($B56,Listen!$B:$CN,AK$2,FALSE())</f>
        <v>-0.115</v>
      </c>
      <c r="AL56" s="104" t="n">
        <f aca="false">VLOOKUP($B56,Listen!$B:$CN,AL$2,FALSE())</f>
        <v>-0.115</v>
      </c>
      <c r="AM56" s="104" t="n">
        <f aca="false">VLOOKUP($B56,Listen!$B:$CN,AM$2,FALSE())</f>
        <v>-0.0685</v>
      </c>
      <c r="AN56" s="104" t="n">
        <f aca="false">VLOOKUP($B56,Listen!$B:$CN,AN$2,FALSE())</f>
        <v>-0.011</v>
      </c>
      <c r="AO56" s="104" t="n">
        <f aca="false">VLOOKUP($B56,Listen!$B:$CN,AO$2,FALSE())</f>
        <v>0.025</v>
      </c>
      <c r="AP56" s="104" t="n">
        <f aca="false">VLOOKUP($B56,Listen!$B:$CN,AP$2,FALSE())</f>
        <v>0.064</v>
      </c>
      <c r="AQ56" s="91" t="n">
        <f aca="false">VLOOKUP($B56,Listen!$B:$CN,AQ$2,FALSE())</f>
        <v>-0.0725</v>
      </c>
      <c r="AR56" s="104" t="n">
        <f aca="false">VLOOKUP($B56,Listen!$B:$CN,AR$2,FALSE())</f>
        <v>-0.1025</v>
      </c>
      <c r="AS56" s="104" t="n">
        <f aca="false">VLOOKUP($B56,Listen!$B:$CN,AS$2,FALSE())</f>
        <v>0.605</v>
      </c>
      <c r="AT56" s="104" t="n">
        <f aca="false">VLOOKUP($B56,Listen!$B:$CN,AT$2,FALSE())</f>
        <v>0.165</v>
      </c>
      <c r="AU56" s="104" t="n">
        <f aca="false">VLOOKUP($B56,Listen!$B:$CN,AU$2,FALSE())</f>
        <v>0</v>
      </c>
      <c r="AV56" s="104" t="n">
        <f aca="false">VLOOKUP($B56,Listen!$B:$CN,AV$2,FALSE())</f>
        <v>0</v>
      </c>
      <c r="AW56" s="104" t="n">
        <f aca="false">VLOOKUP($B56,Listen!$B:$CN,AW$2,FALSE())</f>
        <v>0</v>
      </c>
      <c r="AX56" s="104" t="n">
        <f aca="false">VLOOKUP($B56,Listen!$B:$CN,AX$2,FALSE())</f>
        <v>0</v>
      </c>
      <c r="AY56" s="104" t="n">
        <f aca="false">VLOOKUP($B56,Listen!$B:$CN,AY$2,FALSE())</f>
        <v>0</v>
      </c>
      <c r="AZ56" s="104" t="n">
        <f aca="false">VLOOKUP($B56,Listen!$B:$CN,AZ$2,FALSE())</f>
        <v>0</v>
      </c>
      <c r="BA56" s="94" t="n">
        <v>56</v>
      </c>
    </row>
    <row r="57" customFormat="false" ht="12.75" hidden="false" customHeight="false" outlineLevel="0" collapsed="false">
      <c r="B57" s="103" t="n">
        <v>38078</v>
      </c>
      <c r="C57" s="104" t="n">
        <f aca="false">VLOOKUP($B57,Listen!$B:$CN,C$2,FALSE())</f>
        <v>4.225</v>
      </c>
      <c r="D57" s="104" t="n">
        <f aca="false">VLOOKUP($B57,Listen!$B:$CN,D$2,FALSE())</f>
        <v>0.155</v>
      </c>
      <c r="E57" s="104" t="n">
        <f aca="false">VLOOKUP($B57,Listen!$B:$CN,E$2,FALSE())</f>
        <v>0.085</v>
      </c>
      <c r="F57" s="104" t="n">
        <f aca="false">VLOOKUP($B57,Listen!$B:$CN,F$2,FALSE())</f>
        <v>0.5</v>
      </c>
      <c r="G57" s="104" t="n">
        <f aca="false">VLOOKUP($B57,Listen!$B:$CN,G$2,FALSE())</f>
        <v>0.435</v>
      </c>
      <c r="H57" s="104" t="n">
        <f aca="false">VLOOKUP($B57,Listen!$B:$CN,H$2,FALSE())</f>
        <v>0.24</v>
      </c>
      <c r="I57" s="104" t="n">
        <f aca="false">VLOOKUP($B57,Listen!$B:$CN,I$2,FALSE())</f>
        <v>0.195</v>
      </c>
      <c r="J57" s="104" t="n">
        <f aca="false">VLOOKUP($B57,Listen!$B:$CN,J$2,FALSE())</f>
        <v>-0.07</v>
      </c>
      <c r="K57" s="104" t="n">
        <f aca="false">VLOOKUP($B57,Listen!$B:$CN,K$2,FALSE())</f>
        <v>-0.05</v>
      </c>
      <c r="L57" s="104" t="n">
        <f aca="false">VLOOKUP($B57,Listen!$B:$CN,L$2,FALSE())</f>
        <v>0.215</v>
      </c>
      <c r="M57" s="104" t="n">
        <f aca="false">VLOOKUP($B57,Listen!$B:$CN,M$2,FALSE())</f>
        <v>-0.235</v>
      </c>
      <c r="N57" s="104" t="n">
        <f aca="false">VLOOKUP($B57,Listen!$B:$CN,N$2,FALSE())</f>
        <v>-0.4</v>
      </c>
      <c r="O57" s="104" t="n">
        <f aca="false">VLOOKUP($B57,Listen!$B:$CN,O$2,FALSE())</f>
        <v>0.195</v>
      </c>
      <c r="P57" s="104" t="n">
        <f aca="false">VLOOKUP($B57,Listen!$B:$CN,P$2,FALSE())</f>
        <v>-0.0625</v>
      </c>
      <c r="Q57" s="104" t="n">
        <f aca="false">VLOOKUP($B57,Listen!$B:$CN,Q$2,FALSE())</f>
        <v>-0.0975</v>
      </c>
      <c r="R57" s="104" t="n">
        <f aca="false">VLOOKUP($B57,Listen!$B:$CN,R$2,FALSE())</f>
        <v>-0.13</v>
      </c>
      <c r="S57" s="104" t="n">
        <f aca="false">VLOOKUP($B57,Listen!$B:$CN,S$2,FALSE())</f>
        <v>-0.0575</v>
      </c>
      <c r="T57" s="104" t="n">
        <f aca="false">VLOOKUP($B57,Listen!$B:$CN,T$2,FALSE())</f>
        <v>-0.11</v>
      </c>
      <c r="U57" s="104" t="n">
        <f aca="false">VLOOKUP($B57,Listen!$B:$CN,U$2,FALSE())</f>
        <v>-0.0575</v>
      </c>
      <c r="V57" s="104" t="n">
        <f aca="false">VLOOKUP($B57,Listen!$B:$CN,V$2,FALSE())</f>
        <v>-0.07</v>
      </c>
      <c r="W57" s="104" t="n">
        <f aca="false">VLOOKUP($B57,Listen!$B:$CN,W$2,FALSE())</f>
        <v>-0.0175</v>
      </c>
      <c r="X57" s="104" t="n">
        <f aca="false">VLOOKUP($B57,Listen!$B:$CN,X$2,FALSE())</f>
        <v>0.12</v>
      </c>
      <c r="Y57" s="104" t="n">
        <f aca="false">VLOOKUP($B57,Listen!$B:$CN,Y$2,FALSE())</f>
        <v>0.7</v>
      </c>
      <c r="Z57" s="104" t="n">
        <f aca="false">VLOOKUP($B57,Listen!$B:$CN,Z$2,FALSE())</f>
        <v>0.005</v>
      </c>
      <c r="AA57" s="104" t="n">
        <f aca="false">VLOOKUP($B57,Listen!$B:$CN,AA$2,FALSE())</f>
        <v>0.155</v>
      </c>
      <c r="AB57" s="104" t="n">
        <f aca="false">VLOOKUP($B57,Listen!$B:$CN,AB$2,FALSE())</f>
        <v>-0.0705</v>
      </c>
      <c r="AC57" s="104" t="n">
        <f aca="false">VLOOKUP($B57,Listen!$B:$CN,AC$2,FALSE())</f>
        <v>0.5</v>
      </c>
      <c r="AD57" s="104" t="n">
        <f aca="false">VLOOKUP($B57,Listen!$B:$CN,AD$2,FALSE())</f>
        <v>-0.1275</v>
      </c>
      <c r="AE57" s="104" t="n">
        <f aca="false">VLOOKUP($B57,Listen!$B:$CN,AE$2,FALSE())</f>
        <v>-0.093</v>
      </c>
      <c r="AF57" s="104" t="n">
        <f aca="false">VLOOKUP($B57,Listen!$B:$CN,AF$2,FALSE())</f>
        <v>-0.1565</v>
      </c>
      <c r="AG57" s="104" t="n">
        <f aca="false">VLOOKUP($B57,Listen!$B:$CN,AG$2,FALSE())</f>
        <v>-0.145</v>
      </c>
      <c r="AH57" s="104" t="n">
        <f aca="false">VLOOKUP($B57,Listen!$B:$CN,AH$2,FALSE())</f>
        <v>0.6</v>
      </c>
      <c r="AI57" s="104" t="n">
        <f aca="false">VLOOKUP($B57,Listen!$B:$CN,AI$2,FALSE())</f>
        <v>-0.11</v>
      </c>
      <c r="AJ57" s="104" t="n">
        <f aca="false">VLOOKUP($B57,Listen!$B:$CN,AJ$2,FALSE())</f>
        <v>-0.155</v>
      </c>
      <c r="AK57" s="104" t="n">
        <f aca="false">VLOOKUP($B57,Listen!$B:$CN,AK$2,FALSE())</f>
        <v>-0.13</v>
      </c>
      <c r="AL57" s="104" t="n">
        <f aca="false">VLOOKUP($B57,Listen!$B:$CN,AL$2,FALSE())</f>
        <v>-0.13</v>
      </c>
      <c r="AM57" s="104" t="n">
        <f aca="false">VLOOKUP($B57,Listen!$B:$CN,AM$2,FALSE())</f>
        <v>-0.0815</v>
      </c>
      <c r="AN57" s="104" t="n">
        <f aca="false">VLOOKUP($B57,Listen!$B:$CN,AN$2,FALSE())</f>
        <v>-0.024</v>
      </c>
      <c r="AO57" s="104" t="n">
        <f aca="false">VLOOKUP($B57,Listen!$B:$CN,AO$2,FALSE())</f>
        <v>0.0175</v>
      </c>
      <c r="AP57" s="104" t="n">
        <f aca="false">VLOOKUP($B57,Listen!$B:$CN,AP$2,FALSE())</f>
        <v>0.0415</v>
      </c>
      <c r="AQ57" s="91" t="n">
        <f aca="false">VLOOKUP($B57,Listen!$B:$CN,AQ$2,FALSE())</f>
        <v>-0.0775</v>
      </c>
      <c r="AR57" s="104" t="n">
        <f aca="false">VLOOKUP($B57,Listen!$B:$CN,AR$2,FALSE())</f>
        <v>-0.1425</v>
      </c>
      <c r="AS57" s="104" t="n">
        <f aca="false">VLOOKUP($B57,Listen!$B:$CN,AS$2,FALSE())</f>
        <v>0.22</v>
      </c>
      <c r="AT57" s="104" t="n">
        <f aca="false">VLOOKUP($B57,Listen!$B:$CN,AT$2,FALSE())</f>
        <v>0.06</v>
      </c>
      <c r="AU57" s="104" t="n">
        <f aca="false">VLOOKUP($B57,Listen!$B:$CN,AU$2,FALSE())</f>
        <v>0</v>
      </c>
      <c r="AV57" s="104" t="n">
        <f aca="false">VLOOKUP($B57,Listen!$B:$CN,AV$2,FALSE())</f>
        <v>0</v>
      </c>
      <c r="AW57" s="104" t="n">
        <f aca="false">VLOOKUP($B57,Listen!$B:$CN,AW$2,FALSE())</f>
        <v>0</v>
      </c>
      <c r="AX57" s="104" t="n">
        <f aca="false">VLOOKUP($B57,Listen!$B:$CN,AX$2,FALSE())</f>
        <v>0</v>
      </c>
      <c r="AY57" s="104" t="n">
        <f aca="false">VLOOKUP($B57,Listen!$B:$CN,AY$2,FALSE())</f>
        <v>0</v>
      </c>
      <c r="AZ57" s="104" t="n">
        <f aca="false">VLOOKUP($B57,Listen!$B:$CN,AZ$2,FALSE())</f>
        <v>0</v>
      </c>
      <c r="BA57" s="94" t="n">
        <v>57</v>
      </c>
    </row>
    <row r="58" customFormat="false" ht="12.75" hidden="false" customHeight="false" outlineLevel="0" collapsed="false">
      <c r="B58" s="103" t="n">
        <v>38108</v>
      </c>
      <c r="C58" s="104" t="n">
        <f aca="false">VLOOKUP($B58,Listen!$B:$CN,C$2,FALSE())</f>
        <v>4.269</v>
      </c>
      <c r="D58" s="104" t="n">
        <f aca="false">VLOOKUP($B58,Listen!$B:$CN,D$2,FALSE())</f>
        <v>0.155</v>
      </c>
      <c r="E58" s="104" t="n">
        <f aca="false">VLOOKUP($B58,Listen!$B:$CN,E$2,FALSE())</f>
        <v>0.085</v>
      </c>
      <c r="F58" s="104" t="n">
        <f aca="false">VLOOKUP($B58,Listen!$B:$CN,F$2,FALSE())</f>
        <v>0.44</v>
      </c>
      <c r="G58" s="104" t="n">
        <f aca="false">VLOOKUP($B58,Listen!$B:$CN,G$2,FALSE())</f>
        <v>0.385</v>
      </c>
      <c r="H58" s="104" t="n">
        <f aca="false">VLOOKUP($B58,Listen!$B:$CN,H$2,FALSE())</f>
        <v>0.195</v>
      </c>
      <c r="I58" s="104" t="n">
        <f aca="false">VLOOKUP($B58,Listen!$B:$CN,I$2,FALSE())</f>
        <v>0.185</v>
      </c>
      <c r="J58" s="104" t="n">
        <f aca="false">VLOOKUP($B58,Listen!$B:$CN,J$2,FALSE())</f>
        <v>-0.07</v>
      </c>
      <c r="K58" s="104" t="n">
        <f aca="false">VLOOKUP($B58,Listen!$B:$CN,K$2,FALSE())</f>
        <v>-0.05</v>
      </c>
      <c r="L58" s="104" t="n">
        <f aca="false">VLOOKUP($B58,Listen!$B:$CN,L$2,FALSE())</f>
        <v>0.215</v>
      </c>
      <c r="M58" s="104" t="n">
        <f aca="false">VLOOKUP($B58,Listen!$B:$CN,M$2,FALSE())</f>
        <v>-0.235</v>
      </c>
      <c r="N58" s="104" t="n">
        <f aca="false">VLOOKUP($B58,Listen!$B:$CN,N$2,FALSE())</f>
        <v>-0.4</v>
      </c>
      <c r="O58" s="104" t="n">
        <f aca="false">VLOOKUP($B58,Listen!$B:$CN,O$2,FALSE())</f>
        <v>0.195</v>
      </c>
      <c r="P58" s="104" t="n">
        <f aca="false">VLOOKUP($B58,Listen!$B:$CN,P$2,FALSE())</f>
        <v>-0.0625</v>
      </c>
      <c r="Q58" s="104" t="n">
        <f aca="false">VLOOKUP($B58,Listen!$B:$CN,Q$2,FALSE())</f>
        <v>-0.0975</v>
      </c>
      <c r="R58" s="104" t="n">
        <f aca="false">VLOOKUP($B58,Listen!$B:$CN,R$2,FALSE())</f>
        <v>-0.13</v>
      </c>
      <c r="S58" s="104" t="n">
        <f aca="false">VLOOKUP($B58,Listen!$B:$CN,S$2,FALSE())</f>
        <v>-0.0575</v>
      </c>
      <c r="T58" s="104" t="n">
        <f aca="false">VLOOKUP($B58,Listen!$B:$CN,T$2,FALSE())</f>
        <v>-0.11</v>
      </c>
      <c r="U58" s="104" t="n">
        <f aca="false">VLOOKUP($B58,Listen!$B:$CN,U$2,FALSE())</f>
        <v>-0.0575</v>
      </c>
      <c r="V58" s="104" t="n">
        <f aca="false">VLOOKUP($B58,Listen!$B:$CN,V$2,FALSE())</f>
        <v>-0.07</v>
      </c>
      <c r="W58" s="104" t="n">
        <f aca="false">VLOOKUP($B58,Listen!$B:$CN,W$2,FALSE())</f>
        <v>-0.0175</v>
      </c>
      <c r="X58" s="104" t="n">
        <f aca="false">VLOOKUP($B58,Listen!$B:$CN,X$2,FALSE())</f>
        <v>0.12</v>
      </c>
      <c r="Y58" s="104" t="n">
        <f aca="false">VLOOKUP($B58,Listen!$B:$CN,Y$2,FALSE())</f>
        <v>0.7</v>
      </c>
      <c r="Z58" s="104" t="n">
        <f aca="false">VLOOKUP($B58,Listen!$B:$CN,Z$2,FALSE())</f>
        <v>0.005</v>
      </c>
      <c r="AA58" s="104" t="n">
        <f aca="false">VLOOKUP($B58,Listen!$B:$CN,AA$2,FALSE())</f>
        <v>0.155</v>
      </c>
      <c r="AB58" s="104" t="n">
        <f aca="false">VLOOKUP($B58,Listen!$B:$CN,AB$2,FALSE())</f>
        <v>-0.0705</v>
      </c>
      <c r="AC58" s="104" t="n">
        <f aca="false">VLOOKUP($B58,Listen!$B:$CN,AC$2,FALSE())</f>
        <v>0.44</v>
      </c>
      <c r="AD58" s="104" t="n">
        <f aca="false">VLOOKUP($B58,Listen!$B:$CN,AD$2,FALSE())</f>
        <v>-0.1125</v>
      </c>
      <c r="AE58" s="104" t="n">
        <f aca="false">VLOOKUP($B58,Listen!$B:$CN,AE$2,FALSE())</f>
        <v>-0.093</v>
      </c>
      <c r="AF58" s="104" t="n">
        <f aca="false">VLOOKUP($B58,Listen!$B:$CN,AF$2,FALSE())</f>
        <v>-0.134</v>
      </c>
      <c r="AG58" s="104" t="n">
        <f aca="false">VLOOKUP($B58,Listen!$B:$CN,AG$2,FALSE())</f>
        <v>-0.145</v>
      </c>
      <c r="AH58" s="104" t="n">
        <f aca="false">VLOOKUP($B58,Listen!$B:$CN,AH$2,FALSE())</f>
        <v>0.6</v>
      </c>
      <c r="AI58" s="104" t="n">
        <f aca="false">VLOOKUP($B58,Listen!$B:$CN,AI$2,FALSE())</f>
        <v>-0.11</v>
      </c>
      <c r="AJ58" s="104" t="n">
        <f aca="false">VLOOKUP($B58,Listen!$B:$CN,AJ$2,FALSE())</f>
        <v>-0.155</v>
      </c>
      <c r="AK58" s="104" t="n">
        <f aca="false">VLOOKUP($B58,Listen!$B:$CN,AK$2,FALSE())</f>
        <v>-0.13</v>
      </c>
      <c r="AL58" s="104" t="n">
        <f aca="false">VLOOKUP($B58,Listen!$B:$CN,AL$2,FALSE())</f>
        <v>-0.13</v>
      </c>
      <c r="AM58" s="104" t="n">
        <f aca="false">VLOOKUP($B58,Listen!$B:$CN,AM$2,FALSE())</f>
        <v>-0.079</v>
      </c>
      <c r="AN58" s="104" t="n">
        <f aca="false">VLOOKUP($B58,Listen!$B:$CN,AN$2,FALSE())</f>
        <v>-0.0215</v>
      </c>
      <c r="AO58" s="104" t="n">
        <f aca="false">VLOOKUP($B58,Listen!$B:$CN,AO$2,FALSE())</f>
        <v>0.0175</v>
      </c>
      <c r="AP58" s="104" t="n">
        <f aca="false">VLOOKUP($B58,Listen!$B:$CN,AP$2,FALSE())</f>
        <v>0.0415</v>
      </c>
      <c r="AQ58" s="91" t="n">
        <f aca="false">VLOOKUP($B58,Listen!$B:$CN,AQ$2,FALSE())</f>
        <v>-0.0725</v>
      </c>
      <c r="AR58" s="104" t="n">
        <f aca="false">VLOOKUP($B58,Listen!$B:$CN,AR$2,FALSE())</f>
        <v>-0.09</v>
      </c>
      <c r="AS58" s="104" t="n">
        <f aca="false">VLOOKUP($B58,Listen!$B:$CN,AS$2,FALSE())</f>
        <v>0.22</v>
      </c>
      <c r="AT58" s="104" t="n">
        <f aca="false">VLOOKUP($B58,Listen!$B:$CN,AT$2,FALSE())</f>
        <v>0.06</v>
      </c>
      <c r="AU58" s="104" t="n">
        <f aca="false">VLOOKUP($B58,Listen!$B:$CN,AU$2,FALSE())</f>
        <v>0</v>
      </c>
      <c r="AV58" s="104" t="n">
        <f aca="false">VLOOKUP($B58,Listen!$B:$CN,AV$2,FALSE())</f>
        <v>0</v>
      </c>
      <c r="AW58" s="104" t="n">
        <f aca="false">VLOOKUP($B58,Listen!$B:$CN,AW$2,FALSE())</f>
        <v>0</v>
      </c>
      <c r="AX58" s="104" t="n">
        <f aca="false">VLOOKUP($B58,Listen!$B:$CN,AX$2,FALSE())</f>
        <v>0</v>
      </c>
      <c r="AY58" s="104" t="n">
        <f aca="false">VLOOKUP($B58,Listen!$B:$CN,AY$2,FALSE())</f>
        <v>0</v>
      </c>
      <c r="AZ58" s="104" t="n">
        <f aca="false">VLOOKUP($B58,Listen!$B:$CN,AZ$2,FALSE())</f>
        <v>0</v>
      </c>
      <c r="BA58" s="94" t="n">
        <v>58</v>
      </c>
    </row>
    <row r="59" customFormat="false" ht="12.75" hidden="false" customHeight="false" outlineLevel="0" collapsed="false">
      <c r="B59" s="103" t="n">
        <v>38139</v>
      </c>
      <c r="C59" s="104" t="n">
        <f aca="false">VLOOKUP($B59,Listen!$B:$CN,C$2,FALSE())</f>
        <v>4.306</v>
      </c>
      <c r="D59" s="104" t="n">
        <f aca="false">VLOOKUP($B59,Listen!$B:$CN,D$2,FALSE())</f>
        <v>0.155</v>
      </c>
      <c r="E59" s="104" t="n">
        <f aca="false">VLOOKUP($B59,Listen!$B:$CN,E$2,FALSE())</f>
        <v>0.085</v>
      </c>
      <c r="F59" s="104" t="n">
        <f aca="false">VLOOKUP($B59,Listen!$B:$CN,F$2,FALSE())</f>
        <v>0.44</v>
      </c>
      <c r="G59" s="104" t="n">
        <f aca="false">VLOOKUP($B59,Listen!$B:$CN,G$2,FALSE())</f>
        <v>0.385</v>
      </c>
      <c r="H59" s="104" t="n">
        <f aca="false">VLOOKUP($B59,Listen!$B:$CN,H$2,FALSE())</f>
        <v>0.195</v>
      </c>
      <c r="I59" s="104" t="n">
        <f aca="false">VLOOKUP($B59,Listen!$B:$CN,I$2,FALSE())</f>
        <v>0.195</v>
      </c>
      <c r="J59" s="104" t="n">
        <f aca="false">VLOOKUP($B59,Listen!$B:$CN,J$2,FALSE())</f>
        <v>-0.07</v>
      </c>
      <c r="K59" s="104" t="n">
        <f aca="false">VLOOKUP($B59,Listen!$B:$CN,K$2,FALSE())</f>
        <v>-0.05</v>
      </c>
      <c r="L59" s="104" t="n">
        <f aca="false">VLOOKUP($B59,Listen!$B:$CN,L$2,FALSE())</f>
        <v>0.215</v>
      </c>
      <c r="M59" s="104" t="n">
        <f aca="false">VLOOKUP($B59,Listen!$B:$CN,M$2,FALSE())</f>
        <v>-0.235</v>
      </c>
      <c r="N59" s="104" t="n">
        <f aca="false">VLOOKUP($B59,Listen!$B:$CN,N$2,FALSE())</f>
        <v>-0.4</v>
      </c>
      <c r="O59" s="104" t="n">
        <f aca="false">VLOOKUP($B59,Listen!$B:$CN,O$2,FALSE())</f>
        <v>0.195</v>
      </c>
      <c r="P59" s="104" t="n">
        <f aca="false">VLOOKUP($B59,Listen!$B:$CN,P$2,FALSE())</f>
        <v>-0.0625</v>
      </c>
      <c r="Q59" s="104" t="n">
        <f aca="false">VLOOKUP($B59,Listen!$B:$CN,Q$2,FALSE())</f>
        <v>-0.0975</v>
      </c>
      <c r="R59" s="104" t="n">
        <f aca="false">VLOOKUP($B59,Listen!$B:$CN,R$2,FALSE())</f>
        <v>-0.13</v>
      </c>
      <c r="S59" s="104" t="n">
        <f aca="false">VLOOKUP($B59,Listen!$B:$CN,S$2,FALSE())</f>
        <v>-0.0575</v>
      </c>
      <c r="T59" s="104" t="n">
        <f aca="false">VLOOKUP($B59,Listen!$B:$CN,T$2,FALSE())</f>
        <v>-0.11</v>
      </c>
      <c r="U59" s="104" t="n">
        <f aca="false">VLOOKUP($B59,Listen!$B:$CN,U$2,FALSE())</f>
        <v>-0.0575</v>
      </c>
      <c r="V59" s="104" t="n">
        <f aca="false">VLOOKUP($B59,Listen!$B:$CN,V$2,FALSE())</f>
        <v>-0.07</v>
      </c>
      <c r="W59" s="104" t="n">
        <f aca="false">VLOOKUP($B59,Listen!$B:$CN,W$2,FALSE())</f>
        <v>-0.0175</v>
      </c>
      <c r="X59" s="104" t="n">
        <f aca="false">VLOOKUP($B59,Listen!$B:$CN,X$2,FALSE())</f>
        <v>0.12</v>
      </c>
      <c r="Y59" s="104" t="n">
        <f aca="false">VLOOKUP($B59,Listen!$B:$CN,Y$2,FALSE())</f>
        <v>0.7</v>
      </c>
      <c r="Z59" s="104" t="n">
        <f aca="false">VLOOKUP($B59,Listen!$B:$CN,Z$2,FALSE())</f>
        <v>0.005</v>
      </c>
      <c r="AA59" s="104" t="n">
        <f aca="false">VLOOKUP($B59,Listen!$B:$CN,AA$2,FALSE())</f>
        <v>0.155</v>
      </c>
      <c r="AB59" s="104" t="n">
        <f aca="false">VLOOKUP($B59,Listen!$B:$CN,AB$2,FALSE())</f>
        <v>-0.0705</v>
      </c>
      <c r="AC59" s="104" t="n">
        <f aca="false">VLOOKUP($B59,Listen!$B:$CN,AC$2,FALSE())</f>
        <v>0.44</v>
      </c>
      <c r="AD59" s="104" t="n">
        <f aca="false">VLOOKUP($B59,Listen!$B:$CN,AD$2,FALSE())</f>
        <v>-0.1175</v>
      </c>
      <c r="AE59" s="104" t="n">
        <f aca="false">VLOOKUP($B59,Listen!$B:$CN,AE$2,FALSE())</f>
        <v>-0.093</v>
      </c>
      <c r="AF59" s="104" t="n">
        <f aca="false">VLOOKUP($B59,Listen!$B:$CN,AF$2,FALSE())</f>
        <v>-0.134</v>
      </c>
      <c r="AG59" s="104" t="n">
        <f aca="false">VLOOKUP($B59,Listen!$B:$CN,AG$2,FALSE())</f>
        <v>-0.145</v>
      </c>
      <c r="AH59" s="104" t="n">
        <f aca="false">VLOOKUP($B59,Listen!$B:$CN,AH$2,FALSE())</f>
        <v>0.6</v>
      </c>
      <c r="AI59" s="104" t="n">
        <f aca="false">VLOOKUP($B59,Listen!$B:$CN,AI$2,FALSE())</f>
        <v>-0.11</v>
      </c>
      <c r="AJ59" s="104" t="n">
        <f aca="false">VLOOKUP($B59,Listen!$B:$CN,AJ$2,FALSE())</f>
        <v>-0.155</v>
      </c>
      <c r="AK59" s="104" t="n">
        <f aca="false">VLOOKUP($B59,Listen!$B:$CN,AK$2,FALSE())</f>
        <v>-0.13</v>
      </c>
      <c r="AL59" s="104" t="n">
        <f aca="false">VLOOKUP($B59,Listen!$B:$CN,AL$2,FALSE())</f>
        <v>-0.13</v>
      </c>
      <c r="AM59" s="104" t="n">
        <f aca="false">VLOOKUP($B59,Listen!$B:$CN,AM$2,FALSE())</f>
        <v>-0.079</v>
      </c>
      <c r="AN59" s="104" t="n">
        <f aca="false">VLOOKUP($B59,Listen!$B:$CN,AN$2,FALSE())</f>
        <v>-0.0215</v>
      </c>
      <c r="AO59" s="104" t="n">
        <f aca="false">VLOOKUP($B59,Listen!$B:$CN,AO$2,FALSE())</f>
        <v>0.0175</v>
      </c>
      <c r="AP59" s="104" t="n">
        <f aca="false">VLOOKUP($B59,Listen!$B:$CN,AP$2,FALSE())</f>
        <v>0.0415</v>
      </c>
      <c r="AQ59" s="91" t="n">
        <f aca="false">VLOOKUP($B59,Listen!$B:$CN,AQ$2,FALSE())</f>
        <v>-0.0725</v>
      </c>
      <c r="AR59" s="104" t="n">
        <f aca="false">VLOOKUP($B59,Listen!$B:$CN,AR$2,FALSE())</f>
        <v>-0.0875</v>
      </c>
      <c r="AS59" s="104" t="n">
        <f aca="false">VLOOKUP($B59,Listen!$B:$CN,AS$2,FALSE())</f>
        <v>0.22</v>
      </c>
      <c r="AT59" s="104" t="n">
        <f aca="false">VLOOKUP($B59,Listen!$B:$CN,AT$2,FALSE())</f>
        <v>0.06</v>
      </c>
      <c r="AU59" s="104" t="n">
        <f aca="false">VLOOKUP($B59,Listen!$B:$CN,AU$2,FALSE())</f>
        <v>0</v>
      </c>
      <c r="AV59" s="104" t="n">
        <f aca="false">VLOOKUP($B59,Listen!$B:$CN,AV$2,FALSE())</f>
        <v>0</v>
      </c>
      <c r="AW59" s="104" t="n">
        <f aca="false">VLOOKUP($B59,Listen!$B:$CN,AW$2,FALSE())</f>
        <v>0</v>
      </c>
      <c r="AX59" s="104" t="n">
        <f aca="false">VLOOKUP($B59,Listen!$B:$CN,AX$2,FALSE())</f>
        <v>0</v>
      </c>
      <c r="AY59" s="104" t="n">
        <f aca="false">VLOOKUP($B59,Listen!$B:$CN,AY$2,FALSE())</f>
        <v>0</v>
      </c>
      <c r="AZ59" s="104" t="n">
        <f aca="false">VLOOKUP($B59,Listen!$B:$CN,AZ$2,FALSE())</f>
        <v>0</v>
      </c>
      <c r="BA59" s="94" t="n">
        <v>59</v>
      </c>
    </row>
    <row r="60" customFormat="false" ht="12.75" hidden="false" customHeight="false" outlineLevel="0" collapsed="false">
      <c r="B60" s="103" t="n">
        <v>38169</v>
      </c>
      <c r="C60" s="104" t="n">
        <f aca="false">VLOOKUP($B60,Listen!$B:$CN,C$2,FALSE())</f>
        <v>4.346</v>
      </c>
      <c r="D60" s="104" t="n">
        <f aca="false">VLOOKUP($B60,Listen!$B:$CN,D$2,FALSE())</f>
        <v>0.155</v>
      </c>
      <c r="E60" s="104" t="n">
        <f aca="false">VLOOKUP($B60,Listen!$B:$CN,E$2,FALSE())</f>
        <v>0.085</v>
      </c>
      <c r="F60" s="104" t="n">
        <f aca="false">VLOOKUP($B60,Listen!$B:$CN,F$2,FALSE())</f>
        <v>0.5</v>
      </c>
      <c r="G60" s="104" t="n">
        <f aca="false">VLOOKUP($B60,Listen!$B:$CN,G$2,FALSE())</f>
        <v>0.3975</v>
      </c>
      <c r="H60" s="104" t="n">
        <f aca="false">VLOOKUP($B60,Listen!$B:$CN,H$2,FALSE())</f>
        <v>0.265</v>
      </c>
      <c r="I60" s="104" t="n">
        <f aca="false">VLOOKUP($B60,Listen!$B:$CN,I$2,FALSE())</f>
        <v>0.2</v>
      </c>
      <c r="J60" s="104" t="n">
        <f aca="false">VLOOKUP($B60,Listen!$B:$CN,J$2,FALSE())</f>
        <v>-0.07</v>
      </c>
      <c r="K60" s="104" t="n">
        <f aca="false">VLOOKUP($B60,Listen!$B:$CN,K$2,FALSE())</f>
        <v>-0.05</v>
      </c>
      <c r="L60" s="104" t="n">
        <f aca="false">VLOOKUP($B60,Listen!$B:$CN,L$2,FALSE())</f>
        <v>0.215</v>
      </c>
      <c r="M60" s="104" t="n">
        <f aca="false">VLOOKUP($B60,Listen!$B:$CN,M$2,FALSE())</f>
        <v>-0.235</v>
      </c>
      <c r="N60" s="104" t="n">
        <f aca="false">VLOOKUP($B60,Listen!$B:$CN,N$2,FALSE())</f>
        <v>-0.4</v>
      </c>
      <c r="O60" s="104" t="n">
        <f aca="false">VLOOKUP($B60,Listen!$B:$CN,O$2,FALSE())</f>
        <v>0.195</v>
      </c>
      <c r="P60" s="104" t="n">
        <f aca="false">VLOOKUP($B60,Listen!$B:$CN,P$2,FALSE())</f>
        <v>-0.0625</v>
      </c>
      <c r="Q60" s="104" t="n">
        <f aca="false">VLOOKUP($B60,Listen!$B:$CN,Q$2,FALSE())</f>
        <v>-0.0975</v>
      </c>
      <c r="R60" s="104" t="n">
        <f aca="false">VLOOKUP($B60,Listen!$B:$CN,R$2,FALSE())</f>
        <v>-0.13</v>
      </c>
      <c r="S60" s="104" t="n">
        <f aca="false">VLOOKUP($B60,Listen!$B:$CN,S$2,FALSE())</f>
        <v>-0.0575</v>
      </c>
      <c r="T60" s="104" t="n">
        <f aca="false">VLOOKUP($B60,Listen!$B:$CN,T$2,FALSE())</f>
        <v>-0.11</v>
      </c>
      <c r="U60" s="104" t="n">
        <f aca="false">VLOOKUP($B60,Listen!$B:$CN,U$2,FALSE())</f>
        <v>-0.0575</v>
      </c>
      <c r="V60" s="104" t="n">
        <f aca="false">VLOOKUP($B60,Listen!$B:$CN,V$2,FALSE())</f>
        <v>-0.07</v>
      </c>
      <c r="W60" s="104" t="n">
        <f aca="false">VLOOKUP($B60,Listen!$B:$CN,W$2,FALSE())</f>
        <v>-0.0175</v>
      </c>
      <c r="X60" s="104" t="n">
        <f aca="false">VLOOKUP($B60,Listen!$B:$CN,X$2,FALSE())</f>
        <v>0.12</v>
      </c>
      <c r="Y60" s="104" t="n">
        <f aca="false">VLOOKUP($B60,Listen!$B:$CN,Y$2,FALSE())</f>
        <v>0.7</v>
      </c>
      <c r="Z60" s="104" t="n">
        <f aca="false">VLOOKUP($B60,Listen!$B:$CN,Z$2,FALSE())</f>
        <v>0.005</v>
      </c>
      <c r="AA60" s="104" t="n">
        <f aca="false">VLOOKUP($B60,Listen!$B:$CN,AA$2,FALSE())</f>
        <v>0.155</v>
      </c>
      <c r="AB60" s="104" t="n">
        <f aca="false">VLOOKUP($B60,Listen!$B:$CN,AB$2,FALSE())</f>
        <v>-0.0705</v>
      </c>
      <c r="AC60" s="104" t="n">
        <f aca="false">VLOOKUP($B60,Listen!$B:$CN,AC$2,FALSE())</f>
        <v>0.5</v>
      </c>
      <c r="AD60" s="104" t="n">
        <f aca="false">VLOOKUP($B60,Listen!$B:$CN,AD$2,FALSE())</f>
        <v>-0.1075</v>
      </c>
      <c r="AE60" s="104" t="n">
        <f aca="false">VLOOKUP($B60,Listen!$B:$CN,AE$2,FALSE())</f>
        <v>-0.093</v>
      </c>
      <c r="AF60" s="104" t="n">
        <f aca="false">VLOOKUP($B60,Listen!$B:$CN,AF$2,FALSE())</f>
        <v>-0.124</v>
      </c>
      <c r="AG60" s="104" t="n">
        <f aca="false">VLOOKUP($B60,Listen!$B:$CN,AG$2,FALSE())</f>
        <v>-0.145</v>
      </c>
      <c r="AH60" s="104" t="n">
        <f aca="false">VLOOKUP($B60,Listen!$B:$CN,AH$2,FALSE())</f>
        <v>0.6</v>
      </c>
      <c r="AI60" s="104" t="n">
        <f aca="false">VLOOKUP($B60,Listen!$B:$CN,AI$2,FALSE())</f>
        <v>-0.11</v>
      </c>
      <c r="AJ60" s="104" t="n">
        <f aca="false">VLOOKUP($B60,Listen!$B:$CN,AJ$2,FALSE())</f>
        <v>-0.155</v>
      </c>
      <c r="AK60" s="104" t="n">
        <f aca="false">VLOOKUP($B60,Listen!$B:$CN,AK$2,FALSE())</f>
        <v>-0.13</v>
      </c>
      <c r="AL60" s="104" t="n">
        <f aca="false">VLOOKUP($B60,Listen!$B:$CN,AL$2,FALSE())</f>
        <v>-0.13</v>
      </c>
      <c r="AM60" s="104" t="n">
        <f aca="false">VLOOKUP($B60,Listen!$B:$CN,AM$2,FALSE())</f>
        <v>-0.079</v>
      </c>
      <c r="AN60" s="104" t="n">
        <f aca="false">VLOOKUP($B60,Listen!$B:$CN,AN$2,FALSE())</f>
        <v>-0.0215</v>
      </c>
      <c r="AO60" s="104" t="n">
        <f aca="false">VLOOKUP($B60,Listen!$B:$CN,AO$2,FALSE())</f>
        <v>0.0175</v>
      </c>
      <c r="AP60" s="104" t="n">
        <f aca="false">VLOOKUP($B60,Listen!$B:$CN,AP$2,FALSE())</f>
        <v>0.0415</v>
      </c>
      <c r="AQ60" s="91" t="n">
        <f aca="false">VLOOKUP($B60,Listen!$B:$CN,AQ$2,FALSE())</f>
        <v>-0.0725</v>
      </c>
      <c r="AR60" s="104" t="n">
        <f aca="false">VLOOKUP($B60,Listen!$B:$CN,AR$2,FALSE())</f>
        <v>-0.0775</v>
      </c>
      <c r="AS60" s="104" t="n">
        <f aca="false">VLOOKUP($B60,Listen!$B:$CN,AS$2,FALSE())</f>
        <v>0.22</v>
      </c>
      <c r="AT60" s="104" t="n">
        <f aca="false">VLOOKUP($B60,Listen!$B:$CN,AT$2,FALSE())</f>
        <v>0.06</v>
      </c>
      <c r="AU60" s="104" t="n">
        <f aca="false">VLOOKUP($B60,Listen!$B:$CN,AU$2,FALSE())</f>
        <v>0</v>
      </c>
      <c r="AV60" s="104" t="n">
        <f aca="false">VLOOKUP($B60,Listen!$B:$CN,AV$2,FALSE())</f>
        <v>0</v>
      </c>
      <c r="AW60" s="104" t="n">
        <f aca="false">VLOOKUP($B60,Listen!$B:$CN,AW$2,FALSE())</f>
        <v>0</v>
      </c>
      <c r="AX60" s="104" t="n">
        <f aca="false">VLOOKUP($B60,Listen!$B:$CN,AX$2,FALSE())</f>
        <v>0</v>
      </c>
      <c r="AY60" s="104" t="n">
        <f aca="false">VLOOKUP($B60,Listen!$B:$CN,AY$2,FALSE())</f>
        <v>0</v>
      </c>
      <c r="AZ60" s="104" t="n">
        <f aca="false">VLOOKUP($B60,Listen!$B:$CN,AZ$2,FALSE())</f>
        <v>0</v>
      </c>
      <c r="BA60" s="94" t="n">
        <v>60</v>
      </c>
    </row>
    <row r="61" customFormat="false" ht="12.75" hidden="false" customHeight="false" outlineLevel="0" collapsed="false">
      <c r="B61" s="103" t="n">
        <v>38200</v>
      </c>
      <c r="C61" s="104" t="n">
        <f aca="false">VLOOKUP($B61,Listen!$B:$CN,C$2,FALSE())</f>
        <v>4.394</v>
      </c>
      <c r="D61" s="104" t="n">
        <f aca="false">VLOOKUP($B61,Listen!$B:$CN,D$2,FALSE())</f>
        <v>0.155</v>
      </c>
      <c r="E61" s="104" t="n">
        <f aca="false">VLOOKUP($B61,Listen!$B:$CN,E$2,FALSE())</f>
        <v>0.085</v>
      </c>
      <c r="F61" s="104" t="n">
        <f aca="false">VLOOKUP($B61,Listen!$B:$CN,F$2,FALSE())</f>
        <v>0.5</v>
      </c>
      <c r="G61" s="104" t="n">
        <f aca="false">VLOOKUP($B61,Listen!$B:$CN,G$2,FALSE())</f>
        <v>0.4</v>
      </c>
      <c r="H61" s="104" t="n">
        <f aca="false">VLOOKUP($B61,Listen!$B:$CN,H$2,FALSE())</f>
        <v>0.205</v>
      </c>
      <c r="I61" s="104" t="n">
        <f aca="false">VLOOKUP($B61,Listen!$B:$CN,I$2,FALSE())</f>
        <v>0.21</v>
      </c>
      <c r="J61" s="104" t="n">
        <f aca="false">VLOOKUP($B61,Listen!$B:$CN,J$2,FALSE())</f>
        <v>-0.07</v>
      </c>
      <c r="K61" s="104" t="n">
        <f aca="false">VLOOKUP($B61,Listen!$B:$CN,K$2,FALSE())</f>
        <v>-0.05</v>
      </c>
      <c r="L61" s="104" t="n">
        <f aca="false">VLOOKUP($B61,Listen!$B:$CN,L$2,FALSE())</f>
        <v>0.215</v>
      </c>
      <c r="M61" s="104" t="n">
        <f aca="false">VLOOKUP($B61,Listen!$B:$CN,M$2,FALSE())</f>
        <v>-0.235</v>
      </c>
      <c r="N61" s="104" t="n">
        <f aca="false">VLOOKUP($B61,Listen!$B:$CN,N$2,FALSE())</f>
        <v>-0.4</v>
      </c>
      <c r="O61" s="104" t="n">
        <f aca="false">VLOOKUP($B61,Listen!$B:$CN,O$2,FALSE())</f>
        <v>0.195</v>
      </c>
      <c r="P61" s="104" t="n">
        <f aca="false">VLOOKUP($B61,Listen!$B:$CN,P$2,FALSE())</f>
        <v>-0.0625</v>
      </c>
      <c r="Q61" s="104" t="n">
        <f aca="false">VLOOKUP($B61,Listen!$B:$CN,Q$2,FALSE())</f>
        <v>-0.0975</v>
      </c>
      <c r="R61" s="104" t="n">
        <f aca="false">VLOOKUP($B61,Listen!$B:$CN,R$2,FALSE())</f>
        <v>-0.13</v>
      </c>
      <c r="S61" s="104" t="n">
        <f aca="false">VLOOKUP($B61,Listen!$B:$CN,S$2,FALSE())</f>
        <v>-0.0575</v>
      </c>
      <c r="T61" s="104" t="n">
        <f aca="false">VLOOKUP($B61,Listen!$B:$CN,T$2,FALSE())</f>
        <v>-0.11</v>
      </c>
      <c r="U61" s="104" t="n">
        <f aca="false">VLOOKUP($B61,Listen!$B:$CN,U$2,FALSE())</f>
        <v>-0.0575</v>
      </c>
      <c r="V61" s="104" t="n">
        <f aca="false">VLOOKUP($B61,Listen!$B:$CN,V$2,FALSE())</f>
        <v>-0.07</v>
      </c>
      <c r="W61" s="104" t="n">
        <f aca="false">VLOOKUP($B61,Listen!$B:$CN,W$2,FALSE())</f>
        <v>-0.0175</v>
      </c>
      <c r="X61" s="104" t="n">
        <f aca="false">VLOOKUP($B61,Listen!$B:$CN,X$2,FALSE())</f>
        <v>0.12</v>
      </c>
      <c r="Y61" s="104" t="n">
        <f aca="false">VLOOKUP($B61,Listen!$B:$CN,Y$2,FALSE())</f>
        <v>0.7</v>
      </c>
      <c r="Z61" s="104" t="n">
        <f aca="false">VLOOKUP($B61,Listen!$B:$CN,Z$2,FALSE())</f>
        <v>0.005</v>
      </c>
      <c r="AA61" s="104" t="n">
        <f aca="false">VLOOKUP($B61,Listen!$B:$CN,AA$2,FALSE())</f>
        <v>0.155</v>
      </c>
      <c r="AB61" s="104" t="n">
        <f aca="false">VLOOKUP($B61,Listen!$B:$CN,AB$2,FALSE())</f>
        <v>-0.0705</v>
      </c>
      <c r="AC61" s="104" t="n">
        <f aca="false">VLOOKUP($B61,Listen!$B:$CN,AC$2,FALSE())</f>
        <v>0.5</v>
      </c>
      <c r="AD61" s="104" t="n">
        <f aca="false">VLOOKUP($B61,Listen!$B:$CN,AD$2,FALSE())</f>
        <v>-0.0975</v>
      </c>
      <c r="AE61" s="104" t="n">
        <f aca="false">VLOOKUP($B61,Listen!$B:$CN,AE$2,FALSE())</f>
        <v>-0.093</v>
      </c>
      <c r="AF61" s="104" t="n">
        <f aca="false">VLOOKUP($B61,Listen!$B:$CN,AF$2,FALSE())</f>
        <v>-0.1165</v>
      </c>
      <c r="AG61" s="104" t="n">
        <f aca="false">VLOOKUP($B61,Listen!$B:$CN,AG$2,FALSE())</f>
        <v>-0.145</v>
      </c>
      <c r="AH61" s="104" t="n">
        <f aca="false">VLOOKUP($B61,Listen!$B:$CN,AH$2,FALSE())</f>
        <v>0.6</v>
      </c>
      <c r="AI61" s="104" t="n">
        <f aca="false">VLOOKUP($B61,Listen!$B:$CN,AI$2,FALSE())</f>
        <v>-0.11</v>
      </c>
      <c r="AJ61" s="104" t="n">
        <f aca="false">VLOOKUP($B61,Listen!$B:$CN,AJ$2,FALSE())</f>
        <v>-0.155</v>
      </c>
      <c r="AK61" s="104" t="n">
        <f aca="false">VLOOKUP($B61,Listen!$B:$CN,AK$2,FALSE())</f>
        <v>-0.13</v>
      </c>
      <c r="AL61" s="104" t="n">
        <f aca="false">VLOOKUP($B61,Listen!$B:$CN,AL$2,FALSE())</f>
        <v>-0.13</v>
      </c>
      <c r="AM61" s="104" t="n">
        <f aca="false">VLOOKUP($B61,Listen!$B:$CN,AM$2,FALSE())</f>
        <v>-0.079</v>
      </c>
      <c r="AN61" s="104" t="n">
        <f aca="false">VLOOKUP($B61,Listen!$B:$CN,AN$2,FALSE())</f>
        <v>-0.0215</v>
      </c>
      <c r="AO61" s="104" t="n">
        <f aca="false">VLOOKUP($B61,Listen!$B:$CN,AO$2,FALSE())</f>
        <v>0.0175</v>
      </c>
      <c r="AP61" s="104" t="n">
        <f aca="false">VLOOKUP($B61,Listen!$B:$CN,AP$2,FALSE())</f>
        <v>0.0415</v>
      </c>
      <c r="AQ61" s="91" t="n">
        <f aca="false">VLOOKUP($B61,Listen!$B:$CN,AQ$2,FALSE())</f>
        <v>-0.0725</v>
      </c>
      <c r="AR61" s="104" t="n">
        <f aca="false">VLOOKUP($B61,Listen!$B:$CN,AR$2,FALSE())</f>
        <v>-0.075</v>
      </c>
      <c r="AS61" s="104" t="n">
        <f aca="false">VLOOKUP($B61,Listen!$B:$CN,AS$2,FALSE())</f>
        <v>0.22</v>
      </c>
      <c r="AT61" s="104" t="n">
        <f aca="false">VLOOKUP($B61,Listen!$B:$CN,AT$2,FALSE())</f>
        <v>0.06</v>
      </c>
      <c r="AU61" s="104" t="n">
        <f aca="false">VLOOKUP($B61,Listen!$B:$CN,AU$2,FALSE())</f>
        <v>0</v>
      </c>
      <c r="AV61" s="104" t="n">
        <f aca="false">VLOOKUP($B61,Listen!$B:$CN,AV$2,FALSE())</f>
        <v>0</v>
      </c>
      <c r="AW61" s="104" t="n">
        <f aca="false">VLOOKUP($B61,Listen!$B:$CN,AW$2,FALSE())</f>
        <v>0</v>
      </c>
      <c r="AX61" s="104" t="n">
        <f aca="false">VLOOKUP($B61,Listen!$B:$CN,AX$2,FALSE())</f>
        <v>0</v>
      </c>
      <c r="AY61" s="104" t="n">
        <f aca="false">VLOOKUP($B61,Listen!$B:$CN,AY$2,FALSE())</f>
        <v>0</v>
      </c>
      <c r="AZ61" s="104" t="n">
        <f aca="false">VLOOKUP($B61,Listen!$B:$CN,AZ$2,FALSE())</f>
        <v>0</v>
      </c>
      <c r="BA61" s="94" t="n">
        <v>61</v>
      </c>
    </row>
    <row r="62" customFormat="false" ht="12.75" hidden="false" customHeight="false" outlineLevel="0" collapsed="false">
      <c r="B62" s="103" t="n">
        <v>38231</v>
      </c>
      <c r="C62" s="104" t="n">
        <f aca="false">VLOOKUP($B62,Listen!$B:$CN,C$2,FALSE())</f>
        <v>4.407</v>
      </c>
      <c r="D62" s="104" t="n">
        <f aca="false">VLOOKUP($B62,Listen!$B:$CN,D$2,FALSE())</f>
        <v>0.155</v>
      </c>
      <c r="E62" s="104" t="n">
        <f aca="false">VLOOKUP($B62,Listen!$B:$CN,E$2,FALSE())</f>
        <v>0.085</v>
      </c>
      <c r="F62" s="104" t="n">
        <f aca="false">VLOOKUP($B62,Listen!$B:$CN,F$2,FALSE())</f>
        <v>0.46</v>
      </c>
      <c r="G62" s="104" t="n">
        <f aca="false">VLOOKUP($B62,Listen!$B:$CN,G$2,FALSE())</f>
        <v>0.3975</v>
      </c>
      <c r="H62" s="104" t="n">
        <f aca="false">VLOOKUP($B62,Listen!$B:$CN,H$2,FALSE())</f>
        <v>0.185</v>
      </c>
      <c r="I62" s="104" t="n">
        <f aca="false">VLOOKUP($B62,Listen!$B:$CN,I$2,FALSE())</f>
        <v>0.185</v>
      </c>
      <c r="J62" s="104" t="n">
        <f aca="false">VLOOKUP($B62,Listen!$B:$CN,J$2,FALSE())</f>
        <v>-0.07</v>
      </c>
      <c r="K62" s="104" t="n">
        <f aca="false">VLOOKUP($B62,Listen!$B:$CN,K$2,FALSE())</f>
        <v>-0.05</v>
      </c>
      <c r="L62" s="104" t="n">
        <f aca="false">VLOOKUP($B62,Listen!$B:$CN,L$2,FALSE())</f>
        <v>0.215</v>
      </c>
      <c r="M62" s="104" t="n">
        <f aca="false">VLOOKUP($B62,Listen!$B:$CN,M$2,FALSE())</f>
        <v>-0.235</v>
      </c>
      <c r="N62" s="104" t="n">
        <f aca="false">VLOOKUP($B62,Listen!$B:$CN,N$2,FALSE())</f>
        <v>-0.4</v>
      </c>
      <c r="O62" s="104" t="n">
        <f aca="false">VLOOKUP($B62,Listen!$B:$CN,O$2,FALSE())</f>
        <v>0.195</v>
      </c>
      <c r="P62" s="104" t="n">
        <f aca="false">VLOOKUP($B62,Listen!$B:$CN,P$2,FALSE())</f>
        <v>-0.0625</v>
      </c>
      <c r="Q62" s="104" t="n">
        <f aca="false">VLOOKUP($B62,Listen!$B:$CN,Q$2,FALSE())</f>
        <v>-0.0975</v>
      </c>
      <c r="R62" s="104" t="n">
        <f aca="false">VLOOKUP($B62,Listen!$B:$CN,R$2,FALSE())</f>
        <v>-0.13</v>
      </c>
      <c r="S62" s="104" t="n">
        <f aca="false">VLOOKUP($B62,Listen!$B:$CN,S$2,FALSE())</f>
        <v>-0.0575</v>
      </c>
      <c r="T62" s="104" t="n">
        <f aca="false">VLOOKUP($B62,Listen!$B:$CN,T$2,FALSE())</f>
        <v>-0.11</v>
      </c>
      <c r="U62" s="104" t="n">
        <f aca="false">VLOOKUP($B62,Listen!$B:$CN,U$2,FALSE())</f>
        <v>-0.0575</v>
      </c>
      <c r="V62" s="104" t="n">
        <f aca="false">VLOOKUP($B62,Listen!$B:$CN,V$2,FALSE())</f>
        <v>-0.07</v>
      </c>
      <c r="W62" s="104" t="n">
        <f aca="false">VLOOKUP($B62,Listen!$B:$CN,W$2,FALSE())</f>
        <v>-0.0175</v>
      </c>
      <c r="X62" s="104" t="n">
        <f aca="false">VLOOKUP($B62,Listen!$B:$CN,X$2,FALSE())</f>
        <v>0.12</v>
      </c>
      <c r="Y62" s="104" t="n">
        <f aca="false">VLOOKUP($B62,Listen!$B:$CN,Y$2,FALSE())</f>
        <v>0.7</v>
      </c>
      <c r="Z62" s="104" t="n">
        <f aca="false">VLOOKUP($B62,Listen!$B:$CN,Z$2,FALSE())</f>
        <v>0.005</v>
      </c>
      <c r="AA62" s="104" t="n">
        <f aca="false">VLOOKUP($B62,Listen!$B:$CN,AA$2,FALSE())</f>
        <v>0.155</v>
      </c>
      <c r="AB62" s="104" t="n">
        <f aca="false">VLOOKUP($B62,Listen!$B:$CN,AB$2,FALSE())</f>
        <v>-0.0705</v>
      </c>
      <c r="AC62" s="104" t="n">
        <f aca="false">VLOOKUP($B62,Listen!$B:$CN,AC$2,FALSE())</f>
        <v>0.46</v>
      </c>
      <c r="AD62" s="104" t="n">
        <f aca="false">VLOOKUP($B62,Listen!$B:$CN,AD$2,FALSE())</f>
        <v>-0.1075</v>
      </c>
      <c r="AE62" s="104" t="n">
        <f aca="false">VLOOKUP($B62,Listen!$B:$CN,AE$2,FALSE())</f>
        <v>-0.093</v>
      </c>
      <c r="AF62" s="104" t="n">
        <f aca="false">VLOOKUP($B62,Listen!$B:$CN,AF$2,FALSE())</f>
        <v>-0.124</v>
      </c>
      <c r="AG62" s="104" t="n">
        <f aca="false">VLOOKUP($B62,Listen!$B:$CN,AG$2,FALSE())</f>
        <v>-0.145</v>
      </c>
      <c r="AH62" s="104" t="n">
        <f aca="false">VLOOKUP($B62,Listen!$B:$CN,AH$2,FALSE())</f>
        <v>0.6</v>
      </c>
      <c r="AI62" s="104" t="n">
        <f aca="false">VLOOKUP($B62,Listen!$B:$CN,AI$2,FALSE())</f>
        <v>-0.11</v>
      </c>
      <c r="AJ62" s="104" t="n">
        <f aca="false">VLOOKUP($B62,Listen!$B:$CN,AJ$2,FALSE())</f>
        <v>-0.155</v>
      </c>
      <c r="AK62" s="104" t="n">
        <f aca="false">VLOOKUP($B62,Listen!$B:$CN,AK$2,FALSE())</f>
        <v>-0.13</v>
      </c>
      <c r="AL62" s="104" t="n">
        <f aca="false">VLOOKUP($B62,Listen!$B:$CN,AL$2,FALSE())</f>
        <v>-0.13</v>
      </c>
      <c r="AM62" s="104" t="n">
        <f aca="false">VLOOKUP($B62,Listen!$B:$CN,AM$2,FALSE())</f>
        <v>-0.079</v>
      </c>
      <c r="AN62" s="104" t="n">
        <f aca="false">VLOOKUP($B62,Listen!$B:$CN,AN$2,FALSE())</f>
        <v>-0.0215</v>
      </c>
      <c r="AO62" s="104" t="n">
        <f aca="false">VLOOKUP($B62,Listen!$B:$CN,AO$2,FALSE())</f>
        <v>0.0175</v>
      </c>
      <c r="AP62" s="104" t="n">
        <f aca="false">VLOOKUP($B62,Listen!$B:$CN,AP$2,FALSE())</f>
        <v>0.0415</v>
      </c>
      <c r="AQ62" s="91" t="n">
        <f aca="false">VLOOKUP($B62,Listen!$B:$CN,AQ$2,FALSE())</f>
        <v>-0.0725</v>
      </c>
      <c r="AR62" s="104" t="n">
        <f aca="false">VLOOKUP($B62,Listen!$B:$CN,AR$2,FALSE())</f>
        <v>-0.0825</v>
      </c>
      <c r="AS62" s="104" t="n">
        <f aca="false">VLOOKUP($B62,Listen!$B:$CN,AS$2,FALSE())</f>
        <v>0.22</v>
      </c>
      <c r="AT62" s="104" t="n">
        <f aca="false">VLOOKUP($B62,Listen!$B:$CN,AT$2,FALSE())</f>
        <v>0.06</v>
      </c>
      <c r="AU62" s="104" t="n">
        <f aca="false">VLOOKUP($B62,Listen!$B:$CN,AU$2,FALSE())</f>
        <v>0</v>
      </c>
      <c r="AV62" s="104" t="n">
        <f aca="false">VLOOKUP($B62,Listen!$B:$CN,AV$2,FALSE())</f>
        <v>0</v>
      </c>
      <c r="AW62" s="104" t="n">
        <f aca="false">VLOOKUP($B62,Listen!$B:$CN,AW$2,FALSE())</f>
        <v>0</v>
      </c>
      <c r="AX62" s="104" t="n">
        <f aca="false">VLOOKUP($B62,Listen!$B:$CN,AX$2,FALSE())</f>
        <v>0</v>
      </c>
      <c r="AY62" s="104" t="n">
        <f aca="false">VLOOKUP($B62,Listen!$B:$CN,AY$2,FALSE())</f>
        <v>0</v>
      </c>
      <c r="AZ62" s="104" t="n">
        <f aca="false">VLOOKUP($B62,Listen!$B:$CN,AZ$2,FALSE())</f>
        <v>0</v>
      </c>
      <c r="BA62" s="94" t="n">
        <v>62</v>
      </c>
    </row>
    <row r="63" customFormat="false" ht="12.75" hidden="false" customHeight="false" outlineLevel="0" collapsed="false">
      <c r="B63" s="103" t="n">
        <v>38261</v>
      </c>
      <c r="C63" s="104" t="n">
        <f aca="false">VLOOKUP($B63,Listen!$B:$CN,C$2,FALSE())</f>
        <v>4.44</v>
      </c>
      <c r="D63" s="104" t="n">
        <f aca="false">VLOOKUP($B63,Listen!$B:$CN,D$2,FALSE())</f>
        <v>0.155</v>
      </c>
      <c r="E63" s="104" t="n">
        <f aca="false">VLOOKUP($B63,Listen!$B:$CN,E$2,FALSE())</f>
        <v>0.085</v>
      </c>
      <c r="F63" s="104" t="n">
        <f aca="false">VLOOKUP($B63,Listen!$B:$CN,F$2,FALSE())</f>
        <v>0.47</v>
      </c>
      <c r="G63" s="104" t="n">
        <f aca="false">VLOOKUP($B63,Listen!$B:$CN,G$2,FALSE())</f>
        <v>0.4</v>
      </c>
      <c r="H63" s="104" t="n">
        <f aca="false">VLOOKUP($B63,Listen!$B:$CN,H$2,FALSE())</f>
        <v>0.205</v>
      </c>
      <c r="I63" s="104" t="n">
        <f aca="false">VLOOKUP($B63,Listen!$B:$CN,I$2,FALSE())</f>
        <v>0.195</v>
      </c>
      <c r="J63" s="104" t="n">
        <f aca="false">VLOOKUP($B63,Listen!$B:$CN,J$2,FALSE())</f>
        <v>-0.07</v>
      </c>
      <c r="K63" s="104" t="n">
        <f aca="false">VLOOKUP($B63,Listen!$B:$CN,K$2,FALSE())</f>
        <v>-0.05</v>
      </c>
      <c r="L63" s="104" t="n">
        <f aca="false">VLOOKUP($B63,Listen!$B:$CN,L$2,FALSE())</f>
        <v>0.215</v>
      </c>
      <c r="M63" s="104" t="n">
        <f aca="false">VLOOKUP($B63,Listen!$B:$CN,M$2,FALSE())</f>
        <v>-0.235</v>
      </c>
      <c r="N63" s="104" t="n">
        <f aca="false">VLOOKUP($B63,Listen!$B:$CN,N$2,FALSE())</f>
        <v>-0.4</v>
      </c>
      <c r="O63" s="104" t="n">
        <f aca="false">VLOOKUP($B63,Listen!$B:$CN,O$2,FALSE())</f>
        <v>0.195</v>
      </c>
      <c r="P63" s="104" t="n">
        <f aca="false">VLOOKUP($B63,Listen!$B:$CN,P$2,FALSE())</f>
        <v>-0.0625</v>
      </c>
      <c r="Q63" s="104" t="n">
        <f aca="false">VLOOKUP($B63,Listen!$B:$CN,Q$2,FALSE())</f>
        <v>-0.0975</v>
      </c>
      <c r="R63" s="104" t="n">
        <f aca="false">VLOOKUP($B63,Listen!$B:$CN,R$2,FALSE())</f>
        <v>-0.13</v>
      </c>
      <c r="S63" s="104" t="n">
        <f aca="false">VLOOKUP($B63,Listen!$B:$CN,S$2,FALSE())</f>
        <v>-0.0575</v>
      </c>
      <c r="T63" s="104" t="n">
        <f aca="false">VLOOKUP($B63,Listen!$B:$CN,T$2,FALSE())</f>
        <v>-0.11</v>
      </c>
      <c r="U63" s="104" t="n">
        <f aca="false">VLOOKUP($B63,Listen!$B:$CN,U$2,FALSE())</f>
        <v>-0.0575</v>
      </c>
      <c r="V63" s="104" t="n">
        <f aca="false">VLOOKUP($B63,Listen!$B:$CN,V$2,FALSE())</f>
        <v>-0.07</v>
      </c>
      <c r="W63" s="104" t="n">
        <f aca="false">VLOOKUP($B63,Listen!$B:$CN,W$2,FALSE())</f>
        <v>-0.0175</v>
      </c>
      <c r="X63" s="104" t="n">
        <f aca="false">VLOOKUP($B63,Listen!$B:$CN,X$2,FALSE())</f>
        <v>0.12</v>
      </c>
      <c r="Y63" s="104" t="n">
        <f aca="false">VLOOKUP($B63,Listen!$B:$CN,Y$2,FALSE())</f>
        <v>0.7</v>
      </c>
      <c r="Z63" s="104" t="n">
        <f aca="false">VLOOKUP($B63,Listen!$B:$CN,Z$2,FALSE())</f>
        <v>0.005</v>
      </c>
      <c r="AA63" s="104" t="n">
        <f aca="false">VLOOKUP($B63,Listen!$B:$CN,AA$2,FALSE())</f>
        <v>0.155</v>
      </c>
      <c r="AB63" s="104" t="n">
        <f aca="false">VLOOKUP($B63,Listen!$B:$CN,AB$2,FALSE())</f>
        <v>-0.0705</v>
      </c>
      <c r="AC63" s="104" t="n">
        <f aca="false">VLOOKUP($B63,Listen!$B:$CN,AC$2,FALSE())</f>
        <v>0.47</v>
      </c>
      <c r="AD63" s="104" t="n">
        <f aca="false">VLOOKUP($B63,Listen!$B:$CN,AD$2,FALSE())</f>
        <v>-0.12</v>
      </c>
      <c r="AE63" s="104" t="n">
        <f aca="false">VLOOKUP($B63,Listen!$B:$CN,AE$2,FALSE())</f>
        <v>-0.093</v>
      </c>
      <c r="AF63" s="104" t="n">
        <f aca="false">VLOOKUP($B63,Listen!$B:$CN,AF$2,FALSE())</f>
        <v>-0.1365</v>
      </c>
      <c r="AG63" s="104" t="n">
        <f aca="false">VLOOKUP($B63,Listen!$B:$CN,AG$2,FALSE())</f>
        <v>-0.145</v>
      </c>
      <c r="AH63" s="104" t="n">
        <f aca="false">VLOOKUP($B63,Listen!$B:$CN,AH$2,FALSE())</f>
        <v>0.6</v>
      </c>
      <c r="AI63" s="104" t="n">
        <f aca="false">VLOOKUP($B63,Listen!$B:$CN,AI$2,FALSE())</f>
        <v>-0.11</v>
      </c>
      <c r="AJ63" s="104" t="n">
        <f aca="false">VLOOKUP($B63,Listen!$B:$CN,AJ$2,FALSE())</f>
        <v>-0.155</v>
      </c>
      <c r="AK63" s="104" t="n">
        <f aca="false">VLOOKUP($B63,Listen!$B:$CN,AK$2,FALSE())</f>
        <v>-0.13</v>
      </c>
      <c r="AL63" s="104" t="n">
        <f aca="false">VLOOKUP($B63,Listen!$B:$CN,AL$2,FALSE())</f>
        <v>-0.13</v>
      </c>
      <c r="AM63" s="104" t="n">
        <f aca="false">VLOOKUP($B63,Listen!$B:$CN,AM$2,FALSE())</f>
        <v>-0.079</v>
      </c>
      <c r="AN63" s="104" t="n">
        <f aca="false">VLOOKUP($B63,Listen!$B:$CN,AN$2,FALSE())</f>
        <v>-0.0215</v>
      </c>
      <c r="AO63" s="104" t="n">
        <f aca="false">VLOOKUP($B63,Listen!$B:$CN,AO$2,FALSE())</f>
        <v>0.0175</v>
      </c>
      <c r="AP63" s="104" t="n">
        <f aca="false">VLOOKUP($B63,Listen!$B:$CN,AP$2,FALSE())</f>
        <v>0.0415</v>
      </c>
      <c r="AQ63" s="91" t="n">
        <f aca="false">VLOOKUP($B63,Listen!$B:$CN,AQ$2,FALSE())</f>
        <v>-0.0725</v>
      </c>
      <c r="AR63" s="104" t="n">
        <f aca="false">VLOOKUP($B63,Listen!$B:$CN,AR$2,FALSE())</f>
        <v>-0.1025</v>
      </c>
      <c r="AS63" s="104" t="n">
        <f aca="false">VLOOKUP($B63,Listen!$B:$CN,AS$2,FALSE())</f>
        <v>0.22</v>
      </c>
      <c r="AT63" s="104" t="n">
        <f aca="false">VLOOKUP($B63,Listen!$B:$CN,AT$2,FALSE())</f>
        <v>0.06</v>
      </c>
      <c r="AU63" s="104" t="n">
        <f aca="false">VLOOKUP($B63,Listen!$B:$CN,AU$2,FALSE())</f>
        <v>0</v>
      </c>
      <c r="AV63" s="104" t="n">
        <f aca="false">VLOOKUP($B63,Listen!$B:$CN,AV$2,FALSE())</f>
        <v>0</v>
      </c>
      <c r="AW63" s="104" t="n">
        <f aca="false">VLOOKUP($B63,Listen!$B:$CN,AW$2,FALSE())</f>
        <v>0</v>
      </c>
      <c r="AX63" s="104" t="n">
        <f aca="false">VLOOKUP($B63,Listen!$B:$CN,AX$2,FALSE())</f>
        <v>0</v>
      </c>
      <c r="AY63" s="104" t="n">
        <f aca="false">VLOOKUP($B63,Listen!$B:$CN,AY$2,FALSE())</f>
        <v>0</v>
      </c>
      <c r="AZ63" s="104" t="n">
        <f aca="false">VLOOKUP($B63,Listen!$B:$CN,AZ$2,FALSE())</f>
        <v>0</v>
      </c>
      <c r="BA63" s="94" t="n">
        <v>63</v>
      </c>
    </row>
    <row r="64" customFormat="false" ht="12.75" hidden="false" customHeight="false" outlineLevel="0" collapsed="false">
      <c r="B64" s="103" t="n">
        <v>38292</v>
      </c>
      <c r="C64" s="104" t="n">
        <f aca="false">VLOOKUP($B64,Listen!$B:$CN,C$2,FALSE())</f>
        <v>4.556</v>
      </c>
      <c r="D64" s="104" t="n">
        <f aca="false">VLOOKUP($B64,Listen!$B:$CN,D$2,FALSE())</f>
        <v>0.22</v>
      </c>
      <c r="E64" s="104" t="n">
        <f aca="false">VLOOKUP($B64,Listen!$B:$CN,E$2,FALSE())</f>
        <v>0.15</v>
      </c>
      <c r="F64" s="104" t="n">
        <f aca="false">VLOOKUP($B64,Listen!$B:$CN,F$2,FALSE())</f>
        <v>0.855</v>
      </c>
      <c r="G64" s="104" t="n">
        <f aca="false">VLOOKUP($B64,Listen!$B:$CN,G$2,FALSE())</f>
        <v>0.64</v>
      </c>
      <c r="H64" s="104" t="n">
        <f aca="false">VLOOKUP($B64,Listen!$B:$CN,H$2,FALSE())</f>
        <v>0.3</v>
      </c>
      <c r="I64" s="104" t="n">
        <f aca="false">VLOOKUP($B64,Listen!$B:$CN,I$2,FALSE())</f>
        <v>0.2725</v>
      </c>
      <c r="J64" s="104" t="n">
        <f aca="false">VLOOKUP($B64,Listen!$B:$CN,J$2,FALSE())</f>
        <v>0.07</v>
      </c>
      <c r="K64" s="104" t="n">
        <f aca="false">VLOOKUP($B64,Listen!$B:$CN,K$2,FALSE())</f>
        <v>0.07</v>
      </c>
      <c r="L64" s="104" t="n">
        <f aca="false">VLOOKUP($B64,Listen!$B:$CN,L$2,FALSE())</f>
        <v>0.37</v>
      </c>
      <c r="M64" s="104" t="n">
        <f aca="false">VLOOKUP($B64,Listen!$B:$CN,M$2,FALSE())</f>
        <v>-0.16</v>
      </c>
      <c r="N64" s="104" t="n">
        <f aca="false">VLOOKUP($B64,Listen!$B:$CN,N$2,FALSE())</f>
        <v>-0.295</v>
      </c>
      <c r="O64" s="104" t="n">
        <f aca="false">VLOOKUP($B64,Listen!$B:$CN,O$2,FALSE())</f>
        <v>0.26</v>
      </c>
      <c r="P64" s="104" t="n">
        <f aca="false">VLOOKUP($B64,Listen!$B:$CN,P$2,FALSE())</f>
        <v>-0.0725</v>
      </c>
      <c r="Q64" s="104" t="n">
        <f aca="false">VLOOKUP($B64,Listen!$B:$CN,Q$2,FALSE())</f>
        <v>-0.1075</v>
      </c>
      <c r="R64" s="104" t="n">
        <f aca="false">VLOOKUP($B64,Listen!$B:$CN,R$2,FALSE())</f>
        <v>-0.15</v>
      </c>
      <c r="S64" s="104" t="n">
        <f aca="false">VLOOKUP($B64,Listen!$B:$CN,S$2,FALSE())</f>
        <v>-0.0525</v>
      </c>
      <c r="T64" s="104" t="n">
        <f aca="false">VLOOKUP($B64,Listen!$B:$CN,T$2,FALSE())</f>
        <v>-0.13</v>
      </c>
      <c r="U64" s="104" t="n">
        <f aca="false">VLOOKUP($B64,Listen!$B:$CN,U$2,FALSE())</f>
        <v>-0.0525</v>
      </c>
      <c r="V64" s="104" t="n">
        <f aca="false">VLOOKUP($B64,Listen!$B:$CN,V$2,FALSE())</f>
        <v>-0.055</v>
      </c>
      <c r="W64" s="104" t="n">
        <f aca="false">VLOOKUP($B64,Listen!$B:$CN,W$2,FALSE())</f>
        <v>-0.0305</v>
      </c>
      <c r="X64" s="104" t="n">
        <f aca="false">VLOOKUP($B64,Listen!$B:$CN,X$2,FALSE())</f>
        <v>0.47</v>
      </c>
      <c r="Y64" s="104" t="n">
        <f aca="false">VLOOKUP($B64,Listen!$B:$CN,Y$2,FALSE())</f>
        <v>0.52</v>
      </c>
      <c r="Z64" s="104" t="n">
        <f aca="false">VLOOKUP($B64,Listen!$B:$CN,Z$2,FALSE())</f>
        <v>0.005</v>
      </c>
      <c r="AA64" s="104" t="n">
        <f aca="false">VLOOKUP($B64,Listen!$B:$CN,AA$2,FALSE())</f>
        <v>0.22</v>
      </c>
      <c r="AB64" s="104" t="n">
        <f aca="false">VLOOKUP($B64,Listen!$B:$CN,AB$2,FALSE())</f>
        <v>-0.0655</v>
      </c>
      <c r="AC64" s="104" t="n">
        <f aca="false">VLOOKUP($B64,Listen!$B:$CN,AC$2,FALSE())</f>
        <v>0.855</v>
      </c>
      <c r="AD64" s="104" t="n">
        <f aca="false">VLOOKUP($B64,Listen!$B:$CN,AD$2,FALSE())</f>
        <v>-0.12</v>
      </c>
      <c r="AE64" s="104" t="n">
        <f aca="false">VLOOKUP($B64,Listen!$B:$CN,AE$2,FALSE())</f>
        <v>-0.088</v>
      </c>
      <c r="AF64" s="104" t="n">
        <f aca="false">VLOOKUP($B64,Listen!$B:$CN,AF$2,FALSE())</f>
        <v>-0.134</v>
      </c>
      <c r="AG64" s="104" t="n">
        <f aca="false">VLOOKUP($B64,Listen!$B:$CN,AG$2,FALSE())</f>
        <v>-0.15</v>
      </c>
      <c r="AH64" s="104" t="n">
        <f aca="false">VLOOKUP($B64,Listen!$B:$CN,AH$2,FALSE())</f>
        <v>0.42</v>
      </c>
      <c r="AI64" s="104" t="n">
        <f aca="false">VLOOKUP($B64,Listen!$B:$CN,AI$2,FALSE())</f>
        <v>-0.13</v>
      </c>
      <c r="AJ64" s="104" t="n">
        <f aca="false">VLOOKUP($B64,Listen!$B:$CN,AJ$2,FALSE())</f>
        <v>-0.175</v>
      </c>
      <c r="AK64" s="104" t="n">
        <f aca="false">VLOOKUP($B64,Listen!$B:$CN,AK$2,FALSE())</f>
        <v>-0.15</v>
      </c>
      <c r="AL64" s="104" t="n">
        <f aca="false">VLOOKUP($B64,Listen!$B:$CN,AL$2,FALSE())</f>
        <v>-0.15</v>
      </c>
      <c r="AM64" s="104" t="n">
        <f aca="false">VLOOKUP($B64,Listen!$B:$CN,AM$2,FALSE())</f>
        <v>-0.0665</v>
      </c>
      <c r="AN64" s="104" t="n">
        <f aca="false">VLOOKUP($B64,Listen!$B:$CN,AN$2,FALSE())</f>
        <v>-0.009</v>
      </c>
      <c r="AO64" s="104" t="n">
        <f aca="false">VLOOKUP($B64,Listen!$B:$CN,AO$2,FALSE())</f>
        <v>0.025</v>
      </c>
      <c r="AP64" s="104" t="n">
        <f aca="false">VLOOKUP($B64,Listen!$B:$CN,AP$2,FALSE())</f>
        <v>0.066</v>
      </c>
      <c r="AQ64" s="91" t="n">
        <f aca="false">VLOOKUP($B64,Listen!$B:$CN,AQ$2,FALSE())</f>
        <v>-0.0725</v>
      </c>
      <c r="AR64" s="104" t="n">
        <f aca="false">VLOOKUP($B64,Listen!$B:$CN,AR$2,FALSE())</f>
        <v>-0.095</v>
      </c>
      <c r="AS64" s="104" t="n">
        <f aca="false">VLOOKUP($B64,Listen!$B:$CN,AS$2,FALSE())</f>
        <v>0.415</v>
      </c>
      <c r="AT64" s="104" t="n">
        <f aca="false">VLOOKUP($B64,Listen!$B:$CN,AT$2,FALSE())</f>
        <v>0.135</v>
      </c>
      <c r="AU64" s="104" t="n">
        <f aca="false">VLOOKUP($B64,Listen!$B:$CN,AU$2,FALSE())</f>
        <v>0</v>
      </c>
      <c r="AV64" s="104" t="n">
        <f aca="false">VLOOKUP($B64,Listen!$B:$CN,AV$2,FALSE())</f>
        <v>0</v>
      </c>
      <c r="AW64" s="104" t="n">
        <f aca="false">VLOOKUP($B64,Listen!$B:$CN,AW$2,FALSE())</f>
        <v>0</v>
      </c>
      <c r="AX64" s="104" t="n">
        <f aca="false">VLOOKUP($B64,Listen!$B:$CN,AX$2,FALSE())</f>
        <v>0</v>
      </c>
      <c r="AY64" s="104" t="n">
        <f aca="false">VLOOKUP($B64,Listen!$B:$CN,AY$2,FALSE())</f>
        <v>0</v>
      </c>
      <c r="AZ64" s="104" t="n">
        <f aca="false">VLOOKUP($B64,Listen!$B:$CN,AZ$2,FALSE())</f>
        <v>0</v>
      </c>
      <c r="BA64" s="94" t="n">
        <v>64</v>
      </c>
    </row>
    <row r="65" customFormat="false" ht="12.75" hidden="false" customHeight="false" outlineLevel="0" collapsed="false">
      <c r="B65" s="103" t="n">
        <v>38322</v>
      </c>
      <c r="C65" s="104" t="n">
        <f aca="false">VLOOKUP($B65,Listen!$B:$CN,C$2,FALSE())</f>
        <v>4.679</v>
      </c>
      <c r="D65" s="104" t="n">
        <f aca="false">VLOOKUP($B65,Listen!$B:$CN,D$2,FALSE())</f>
        <v>0.22</v>
      </c>
      <c r="E65" s="104" t="n">
        <f aca="false">VLOOKUP($B65,Listen!$B:$CN,E$2,FALSE())</f>
        <v>0.15</v>
      </c>
      <c r="F65" s="104" t="n">
        <f aca="false">VLOOKUP($B65,Listen!$B:$CN,F$2,FALSE())</f>
        <v>1.27</v>
      </c>
      <c r="G65" s="104" t="n">
        <f aca="false">VLOOKUP($B65,Listen!$B:$CN,G$2,FALSE())</f>
        <v>0.97</v>
      </c>
      <c r="H65" s="104" t="n">
        <f aca="false">VLOOKUP($B65,Listen!$B:$CN,H$2,FALSE())</f>
        <v>0.37</v>
      </c>
      <c r="I65" s="104" t="n">
        <f aca="false">VLOOKUP($B65,Listen!$B:$CN,I$2,FALSE())</f>
        <v>0.3075</v>
      </c>
      <c r="J65" s="104" t="n">
        <f aca="false">VLOOKUP($B65,Listen!$B:$CN,J$2,FALSE())</f>
        <v>0.075</v>
      </c>
      <c r="K65" s="104" t="n">
        <f aca="false">VLOOKUP($B65,Listen!$B:$CN,K$2,FALSE())</f>
        <v>0.075</v>
      </c>
      <c r="L65" s="104" t="n">
        <f aca="false">VLOOKUP($B65,Listen!$B:$CN,L$2,FALSE())</f>
        <v>0.37</v>
      </c>
      <c r="M65" s="104" t="n">
        <f aca="false">VLOOKUP($B65,Listen!$B:$CN,M$2,FALSE())</f>
        <v>-0.16</v>
      </c>
      <c r="N65" s="104" t="n">
        <f aca="false">VLOOKUP($B65,Listen!$B:$CN,N$2,FALSE())</f>
        <v>-0.295</v>
      </c>
      <c r="O65" s="104" t="n">
        <f aca="false">VLOOKUP($B65,Listen!$B:$CN,O$2,FALSE())</f>
        <v>0.26</v>
      </c>
      <c r="P65" s="104" t="n">
        <f aca="false">VLOOKUP($B65,Listen!$B:$CN,P$2,FALSE())</f>
        <v>-0.0725</v>
      </c>
      <c r="Q65" s="104" t="n">
        <f aca="false">VLOOKUP($B65,Listen!$B:$CN,Q$2,FALSE())</f>
        <v>-0.1075</v>
      </c>
      <c r="R65" s="104" t="n">
        <f aca="false">VLOOKUP($B65,Listen!$B:$CN,R$2,FALSE())</f>
        <v>-0.1525</v>
      </c>
      <c r="S65" s="104" t="n">
        <f aca="false">VLOOKUP($B65,Listen!$B:$CN,S$2,FALSE())</f>
        <v>-0.0525</v>
      </c>
      <c r="T65" s="104" t="n">
        <f aca="false">VLOOKUP($B65,Listen!$B:$CN,T$2,FALSE())</f>
        <v>-0.1325</v>
      </c>
      <c r="U65" s="104" t="n">
        <f aca="false">VLOOKUP($B65,Listen!$B:$CN,U$2,FALSE())</f>
        <v>-0.0525</v>
      </c>
      <c r="V65" s="104" t="n">
        <f aca="false">VLOOKUP($B65,Listen!$B:$CN,V$2,FALSE())</f>
        <v>-0.055</v>
      </c>
      <c r="W65" s="104" t="n">
        <f aca="false">VLOOKUP($B65,Listen!$B:$CN,W$2,FALSE())</f>
        <v>-0.0305</v>
      </c>
      <c r="X65" s="104" t="n">
        <f aca="false">VLOOKUP($B65,Listen!$B:$CN,X$2,FALSE())</f>
        <v>0.47</v>
      </c>
      <c r="Y65" s="104" t="n">
        <f aca="false">VLOOKUP($B65,Listen!$B:$CN,Y$2,FALSE())</f>
        <v>0.52</v>
      </c>
      <c r="Z65" s="104" t="n">
        <f aca="false">VLOOKUP($B65,Listen!$B:$CN,Z$2,FALSE())</f>
        <v>0.005</v>
      </c>
      <c r="AA65" s="104" t="n">
        <f aca="false">VLOOKUP($B65,Listen!$B:$CN,AA$2,FALSE())</f>
        <v>0.22</v>
      </c>
      <c r="AB65" s="104" t="n">
        <f aca="false">VLOOKUP($B65,Listen!$B:$CN,AB$2,FALSE())</f>
        <v>-0.0655</v>
      </c>
      <c r="AC65" s="104" t="n">
        <f aca="false">VLOOKUP($B65,Listen!$B:$CN,AC$2,FALSE())</f>
        <v>1.27</v>
      </c>
      <c r="AD65" s="104" t="n">
        <f aca="false">VLOOKUP($B65,Listen!$B:$CN,AD$2,FALSE())</f>
        <v>-0.1425</v>
      </c>
      <c r="AE65" s="104" t="n">
        <f aca="false">VLOOKUP($B65,Listen!$B:$CN,AE$2,FALSE())</f>
        <v>-0.088</v>
      </c>
      <c r="AF65" s="104" t="n">
        <f aca="false">VLOOKUP($B65,Listen!$B:$CN,AF$2,FALSE())</f>
        <v>-0.159</v>
      </c>
      <c r="AG65" s="104" t="n">
        <f aca="false">VLOOKUP($B65,Listen!$B:$CN,AG$2,FALSE())</f>
        <v>-0.15</v>
      </c>
      <c r="AH65" s="104" t="n">
        <f aca="false">VLOOKUP($B65,Listen!$B:$CN,AH$2,FALSE())</f>
        <v>0.42</v>
      </c>
      <c r="AI65" s="104" t="n">
        <f aca="false">VLOOKUP($B65,Listen!$B:$CN,AI$2,FALSE())</f>
        <v>-0.1325</v>
      </c>
      <c r="AJ65" s="104" t="n">
        <f aca="false">VLOOKUP($B65,Listen!$B:$CN,AJ$2,FALSE())</f>
        <v>-0.1775</v>
      </c>
      <c r="AK65" s="104" t="n">
        <f aca="false">VLOOKUP($B65,Listen!$B:$CN,AK$2,FALSE())</f>
        <v>-0.1525</v>
      </c>
      <c r="AL65" s="104" t="n">
        <f aca="false">VLOOKUP($B65,Listen!$B:$CN,AL$2,FALSE())</f>
        <v>-0.1525</v>
      </c>
      <c r="AM65" s="104" t="n">
        <f aca="false">VLOOKUP($B65,Listen!$B:$CN,AM$2,FALSE())</f>
        <v>-0.0665</v>
      </c>
      <c r="AN65" s="104" t="n">
        <f aca="false">VLOOKUP($B65,Listen!$B:$CN,AN$2,FALSE())</f>
        <v>-0.009</v>
      </c>
      <c r="AO65" s="104" t="n">
        <f aca="false">VLOOKUP($B65,Listen!$B:$CN,AO$2,FALSE())</f>
        <v>0.025</v>
      </c>
      <c r="AP65" s="104" t="n">
        <f aca="false">VLOOKUP($B65,Listen!$B:$CN,AP$2,FALSE())</f>
        <v>0.066</v>
      </c>
      <c r="AQ65" s="91" t="n">
        <f aca="false">VLOOKUP($B65,Listen!$B:$CN,AQ$2,FALSE())</f>
        <v>-0.0725</v>
      </c>
      <c r="AR65" s="104" t="n">
        <f aca="false">VLOOKUP($B65,Listen!$B:$CN,AR$2,FALSE())</f>
        <v>-0.115</v>
      </c>
      <c r="AS65" s="104" t="n">
        <f aca="false">VLOOKUP($B65,Listen!$B:$CN,AS$2,FALSE())</f>
        <v>0.415</v>
      </c>
      <c r="AT65" s="104" t="n">
        <f aca="false">VLOOKUP($B65,Listen!$B:$CN,AT$2,FALSE())</f>
        <v>0.1575</v>
      </c>
      <c r="AU65" s="104" t="n">
        <f aca="false">VLOOKUP($B65,Listen!$B:$CN,AU$2,FALSE())</f>
        <v>0</v>
      </c>
      <c r="AV65" s="104" t="n">
        <f aca="false">VLOOKUP($B65,Listen!$B:$CN,AV$2,FALSE())</f>
        <v>0</v>
      </c>
      <c r="AW65" s="104" t="n">
        <f aca="false">VLOOKUP($B65,Listen!$B:$CN,AW$2,FALSE())</f>
        <v>0</v>
      </c>
      <c r="AX65" s="104" t="n">
        <f aca="false">VLOOKUP($B65,Listen!$B:$CN,AX$2,FALSE())</f>
        <v>0</v>
      </c>
      <c r="AY65" s="104" t="n">
        <f aca="false">VLOOKUP($B65,Listen!$B:$CN,AY$2,FALSE())</f>
        <v>0</v>
      </c>
      <c r="AZ65" s="104" t="n">
        <f aca="false">VLOOKUP($B65,Listen!$B:$CN,AZ$2,FALSE())</f>
        <v>0</v>
      </c>
      <c r="BA65" s="94" t="n">
        <v>65</v>
      </c>
    </row>
    <row r="66" customFormat="false" ht="12.75" hidden="false" customHeight="false" outlineLevel="0" collapsed="false">
      <c r="B66" s="103" t="n">
        <v>38353</v>
      </c>
      <c r="C66" s="104" t="n">
        <f aca="false">VLOOKUP($B66,Listen!$B:$CN,C$2,FALSE())</f>
        <v>4.649</v>
      </c>
      <c r="D66" s="104" t="n">
        <f aca="false">VLOOKUP($B66,Listen!$B:$CN,D$2,FALSE())</f>
        <v>0.22</v>
      </c>
      <c r="E66" s="104" t="n">
        <f aca="false">VLOOKUP($B66,Listen!$B:$CN,E$2,FALSE())</f>
        <v>0.15</v>
      </c>
      <c r="F66" s="104" t="n">
        <f aca="false">VLOOKUP($B66,Listen!$B:$CN,F$2,FALSE())</f>
        <v>1.595</v>
      </c>
      <c r="G66" s="104" t="n">
        <f aca="false">VLOOKUP($B66,Listen!$B:$CN,G$2,FALSE())</f>
        <v>1.19</v>
      </c>
      <c r="H66" s="104" t="n">
        <f aca="false">VLOOKUP($B66,Listen!$B:$CN,H$2,FALSE())</f>
        <v>0.4</v>
      </c>
      <c r="I66" s="104" t="n">
        <f aca="false">VLOOKUP($B66,Listen!$B:$CN,I$2,FALSE())</f>
        <v>0.3125</v>
      </c>
      <c r="J66" s="104" t="n">
        <f aca="false">VLOOKUP($B66,Listen!$B:$CN,J$2,FALSE())</f>
        <v>0.09</v>
      </c>
      <c r="K66" s="104" t="n">
        <f aca="false">VLOOKUP($B66,Listen!$B:$CN,K$2,FALSE())</f>
        <v>0.09</v>
      </c>
      <c r="L66" s="104" t="n">
        <f aca="false">VLOOKUP($B66,Listen!$B:$CN,L$2,FALSE())</f>
        <v>0.37</v>
      </c>
      <c r="M66" s="104" t="n">
        <f aca="false">VLOOKUP($B66,Listen!$B:$CN,M$2,FALSE())</f>
        <v>-0.16</v>
      </c>
      <c r="N66" s="104" t="n">
        <f aca="false">VLOOKUP($B66,Listen!$B:$CN,N$2,FALSE())</f>
        <v>-0.295</v>
      </c>
      <c r="O66" s="104" t="n">
        <f aca="false">VLOOKUP($B66,Listen!$B:$CN,O$2,FALSE())</f>
        <v>0.26</v>
      </c>
      <c r="P66" s="104" t="n">
        <f aca="false">VLOOKUP($B66,Listen!$B:$CN,P$2,FALSE())</f>
        <v>-0.0725</v>
      </c>
      <c r="Q66" s="104" t="n">
        <f aca="false">VLOOKUP($B66,Listen!$B:$CN,Q$2,FALSE())</f>
        <v>-0.1075</v>
      </c>
      <c r="R66" s="104" t="n">
        <f aca="false">VLOOKUP($B66,Listen!$B:$CN,R$2,FALSE())</f>
        <v>-0.155</v>
      </c>
      <c r="S66" s="104" t="n">
        <f aca="false">VLOOKUP($B66,Listen!$B:$CN,S$2,FALSE())</f>
        <v>-0.0525</v>
      </c>
      <c r="T66" s="104" t="n">
        <f aca="false">VLOOKUP($B66,Listen!$B:$CN,T$2,FALSE())</f>
        <v>-0.135</v>
      </c>
      <c r="U66" s="104" t="n">
        <f aca="false">VLOOKUP($B66,Listen!$B:$CN,U$2,FALSE())</f>
        <v>-0.0525</v>
      </c>
      <c r="V66" s="104" t="n">
        <f aca="false">VLOOKUP($B66,Listen!$B:$CN,V$2,FALSE())</f>
        <v>-0.055</v>
      </c>
      <c r="W66" s="104" t="n">
        <f aca="false">VLOOKUP($B66,Listen!$B:$CN,W$2,FALSE())</f>
        <v>-0.0225</v>
      </c>
      <c r="X66" s="104" t="n">
        <f aca="false">VLOOKUP($B66,Listen!$B:$CN,X$2,FALSE())</f>
        <v>0.47</v>
      </c>
      <c r="Y66" s="104" t="n">
        <f aca="false">VLOOKUP($B66,Listen!$B:$CN,Y$2,FALSE())</f>
        <v>0.52</v>
      </c>
      <c r="Z66" s="104" t="n">
        <f aca="false">VLOOKUP($B66,Listen!$B:$CN,Z$2,FALSE())</f>
        <v>0.005</v>
      </c>
      <c r="AA66" s="104" t="n">
        <f aca="false">VLOOKUP($B66,Listen!$B:$CN,AA$2,FALSE())</f>
        <v>0.22</v>
      </c>
      <c r="AB66" s="104" t="n">
        <f aca="false">VLOOKUP($B66,Listen!$B:$CN,AB$2,FALSE())</f>
        <v>-0.0635</v>
      </c>
      <c r="AC66" s="104" t="n">
        <f aca="false">VLOOKUP($B66,Listen!$B:$CN,AC$2,FALSE())</f>
        <v>1.595</v>
      </c>
      <c r="AD66" s="104" t="n">
        <f aca="false">VLOOKUP($B66,Listen!$B:$CN,AD$2,FALSE())</f>
        <v>-0.1475</v>
      </c>
      <c r="AE66" s="104" t="n">
        <f aca="false">VLOOKUP($B66,Listen!$B:$CN,AE$2,FALSE())</f>
        <v>-0.086</v>
      </c>
      <c r="AF66" s="104" t="n">
        <f aca="false">VLOOKUP($B66,Listen!$B:$CN,AF$2,FALSE())</f>
        <v>-0.142</v>
      </c>
      <c r="AG66" s="104" t="n">
        <f aca="false">VLOOKUP($B66,Listen!$B:$CN,AG$2,FALSE())</f>
        <v>-0.15</v>
      </c>
      <c r="AH66" s="104" t="n">
        <f aca="false">VLOOKUP($B66,Listen!$B:$CN,AH$2,FALSE())</f>
        <v>0.42</v>
      </c>
      <c r="AI66" s="104" t="n">
        <f aca="false">VLOOKUP($B66,Listen!$B:$CN,AI$2,FALSE())</f>
        <v>-0.135</v>
      </c>
      <c r="AJ66" s="104" t="n">
        <f aca="false">VLOOKUP($B66,Listen!$B:$CN,AJ$2,FALSE())</f>
        <v>-0.18</v>
      </c>
      <c r="AK66" s="104" t="n">
        <f aca="false">VLOOKUP($B66,Listen!$B:$CN,AK$2,FALSE())</f>
        <v>-0.155</v>
      </c>
      <c r="AL66" s="104" t="n">
        <f aca="false">VLOOKUP($B66,Listen!$B:$CN,AL$2,FALSE())</f>
        <v>-0.155</v>
      </c>
      <c r="AM66" s="104" t="n">
        <f aca="false">VLOOKUP($B66,Listen!$B:$CN,AM$2,FALSE())</f>
        <v>-0.059</v>
      </c>
      <c r="AN66" s="104" t="n">
        <f aca="false">VLOOKUP($B66,Listen!$B:$CN,AN$2,FALSE())</f>
        <v>-0.009</v>
      </c>
      <c r="AO66" s="104" t="n">
        <f aca="false">VLOOKUP($B66,Listen!$B:$CN,AO$2,FALSE())</f>
        <v>0.025</v>
      </c>
      <c r="AP66" s="104" t="n">
        <f aca="false">VLOOKUP($B66,Listen!$B:$CN,AP$2,FALSE())</f>
        <v>0.066</v>
      </c>
      <c r="AQ66" s="91" t="n">
        <f aca="false">VLOOKUP($B66,Listen!$B:$CN,AQ$2,FALSE())</f>
        <v>-0.0725</v>
      </c>
      <c r="AR66" s="104" t="n">
        <f aca="false">VLOOKUP($B66,Listen!$B:$CN,AR$2,FALSE())</f>
        <v>-0.118</v>
      </c>
      <c r="AS66" s="104" t="n">
        <f aca="false">VLOOKUP($B66,Listen!$B:$CN,AS$2,FALSE())</f>
        <v>0.415</v>
      </c>
      <c r="AT66" s="104" t="n">
        <f aca="false">VLOOKUP($B66,Listen!$B:$CN,AT$2,FALSE())</f>
        <v>0.1725</v>
      </c>
      <c r="AU66" s="104" t="n">
        <f aca="false">VLOOKUP($B66,Listen!$B:$CN,AU$2,FALSE())</f>
        <v>0</v>
      </c>
      <c r="AV66" s="104" t="n">
        <f aca="false">VLOOKUP($B66,Listen!$B:$CN,AV$2,FALSE())</f>
        <v>0</v>
      </c>
      <c r="AW66" s="104" t="n">
        <f aca="false">VLOOKUP($B66,Listen!$B:$CN,AW$2,FALSE())</f>
        <v>0</v>
      </c>
      <c r="AX66" s="104" t="n">
        <f aca="false">VLOOKUP($B66,Listen!$B:$CN,AX$2,FALSE())</f>
        <v>0</v>
      </c>
      <c r="AY66" s="104" t="n">
        <f aca="false">VLOOKUP($B66,Listen!$B:$CN,AY$2,FALSE())</f>
        <v>0</v>
      </c>
      <c r="AZ66" s="104" t="n">
        <f aca="false">VLOOKUP($B66,Listen!$B:$CN,AZ$2,FALSE())</f>
        <v>0</v>
      </c>
      <c r="BA66" s="94" t="n">
        <v>66</v>
      </c>
    </row>
    <row r="67" customFormat="false" ht="12.75" hidden="false" customHeight="false" outlineLevel="0" collapsed="false">
      <c r="B67" s="103" t="n">
        <v>38384</v>
      </c>
      <c r="C67" s="104" t="n">
        <f aca="false">VLOOKUP($B67,Listen!$B:$CN,C$2,FALSE())</f>
        <v>4.529</v>
      </c>
      <c r="D67" s="104" t="n">
        <f aca="false">VLOOKUP($B67,Listen!$B:$CN,D$2,FALSE())</f>
        <v>0.22</v>
      </c>
      <c r="E67" s="104" t="n">
        <f aca="false">VLOOKUP($B67,Listen!$B:$CN,E$2,FALSE())</f>
        <v>0.15</v>
      </c>
      <c r="F67" s="104" t="n">
        <f aca="false">VLOOKUP($B67,Listen!$B:$CN,F$2,FALSE())</f>
        <v>1.555</v>
      </c>
      <c r="G67" s="104" t="n">
        <f aca="false">VLOOKUP($B67,Listen!$B:$CN,G$2,FALSE())</f>
        <v>1.19</v>
      </c>
      <c r="H67" s="104" t="n">
        <f aca="false">VLOOKUP($B67,Listen!$B:$CN,H$2,FALSE())</f>
        <v>0.39</v>
      </c>
      <c r="I67" s="104" t="n">
        <f aca="false">VLOOKUP($B67,Listen!$B:$CN,I$2,FALSE())</f>
        <v>0.3125</v>
      </c>
      <c r="J67" s="104" t="n">
        <f aca="false">VLOOKUP($B67,Listen!$B:$CN,J$2,FALSE())</f>
        <v>0.09</v>
      </c>
      <c r="K67" s="104" t="n">
        <f aca="false">VLOOKUP($B67,Listen!$B:$CN,K$2,FALSE())</f>
        <v>0.09</v>
      </c>
      <c r="L67" s="104" t="n">
        <f aca="false">VLOOKUP($B67,Listen!$B:$CN,L$2,FALSE())</f>
        <v>0.37</v>
      </c>
      <c r="M67" s="104" t="n">
        <f aca="false">VLOOKUP($B67,Listen!$B:$CN,M$2,FALSE())</f>
        <v>-0.16</v>
      </c>
      <c r="N67" s="104" t="n">
        <f aca="false">VLOOKUP($B67,Listen!$B:$CN,N$2,FALSE())</f>
        <v>-0.295</v>
      </c>
      <c r="O67" s="104" t="n">
        <f aca="false">VLOOKUP($B67,Listen!$B:$CN,O$2,FALSE())</f>
        <v>0.26</v>
      </c>
      <c r="P67" s="104" t="n">
        <f aca="false">VLOOKUP($B67,Listen!$B:$CN,P$2,FALSE())</f>
        <v>-0.0725</v>
      </c>
      <c r="Q67" s="104" t="n">
        <f aca="false">VLOOKUP($B67,Listen!$B:$CN,Q$2,FALSE())</f>
        <v>-0.1075</v>
      </c>
      <c r="R67" s="104" t="n">
        <f aca="false">VLOOKUP($B67,Listen!$B:$CN,R$2,FALSE())</f>
        <v>-0.1475</v>
      </c>
      <c r="S67" s="104" t="n">
        <f aca="false">VLOOKUP($B67,Listen!$B:$CN,S$2,FALSE())</f>
        <v>-0.0525</v>
      </c>
      <c r="T67" s="104" t="n">
        <f aca="false">VLOOKUP($B67,Listen!$B:$CN,T$2,FALSE())</f>
        <v>-0.1275</v>
      </c>
      <c r="U67" s="104" t="n">
        <f aca="false">VLOOKUP($B67,Listen!$B:$CN,U$2,FALSE())</f>
        <v>-0.0525</v>
      </c>
      <c r="V67" s="104" t="n">
        <f aca="false">VLOOKUP($B67,Listen!$B:$CN,V$2,FALSE())</f>
        <v>-0.055</v>
      </c>
      <c r="W67" s="104" t="n">
        <f aca="false">VLOOKUP($B67,Listen!$B:$CN,W$2,FALSE())</f>
        <v>-0.0225</v>
      </c>
      <c r="X67" s="104" t="n">
        <f aca="false">VLOOKUP($B67,Listen!$B:$CN,X$2,FALSE())</f>
        <v>0.47</v>
      </c>
      <c r="Y67" s="104" t="n">
        <f aca="false">VLOOKUP($B67,Listen!$B:$CN,Y$2,FALSE())</f>
        <v>0.52</v>
      </c>
      <c r="Z67" s="104" t="n">
        <f aca="false">VLOOKUP($B67,Listen!$B:$CN,Z$2,FALSE())</f>
        <v>0.005</v>
      </c>
      <c r="AA67" s="104" t="n">
        <f aca="false">VLOOKUP($B67,Listen!$B:$CN,AA$2,FALSE())</f>
        <v>0.22</v>
      </c>
      <c r="AB67" s="104" t="n">
        <f aca="false">VLOOKUP($B67,Listen!$B:$CN,AB$2,FALSE())</f>
        <v>-0.0635</v>
      </c>
      <c r="AC67" s="104" t="n">
        <f aca="false">VLOOKUP($B67,Listen!$B:$CN,AC$2,FALSE())</f>
        <v>1.555</v>
      </c>
      <c r="AD67" s="104" t="n">
        <f aca="false">VLOOKUP($B67,Listen!$B:$CN,AD$2,FALSE())</f>
        <v>-0.1325</v>
      </c>
      <c r="AE67" s="104" t="n">
        <f aca="false">VLOOKUP($B67,Listen!$B:$CN,AE$2,FALSE())</f>
        <v>-0.086</v>
      </c>
      <c r="AF67" s="104" t="n">
        <f aca="false">VLOOKUP($B67,Listen!$B:$CN,AF$2,FALSE())</f>
        <v>-0.265</v>
      </c>
      <c r="AG67" s="104" t="n">
        <f aca="false">VLOOKUP($B67,Listen!$B:$CN,AG$2,FALSE())</f>
        <v>-0.15</v>
      </c>
      <c r="AH67" s="104" t="n">
        <f aca="false">VLOOKUP($B67,Listen!$B:$CN,AH$2,FALSE())</f>
        <v>0.42</v>
      </c>
      <c r="AI67" s="104" t="n">
        <f aca="false">VLOOKUP($B67,Listen!$B:$CN,AI$2,FALSE())</f>
        <v>-0.1275</v>
      </c>
      <c r="AJ67" s="104" t="n">
        <f aca="false">VLOOKUP($B67,Listen!$B:$CN,AJ$2,FALSE())</f>
        <v>-0.1725</v>
      </c>
      <c r="AK67" s="104" t="n">
        <f aca="false">VLOOKUP($B67,Listen!$B:$CN,AK$2,FALSE())</f>
        <v>-0.1475</v>
      </c>
      <c r="AL67" s="104" t="n">
        <f aca="false">VLOOKUP($B67,Listen!$B:$CN,AL$2,FALSE())</f>
        <v>-0.1475</v>
      </c>
      <c r="AM67" s="104" t="n">
        <f aca="false">VLOOKUP($B67,Listen!$B:$CN,AM$2,FALSE())</f>
        <v>-0.0665</v>
      </c>
      <c r="AN67" s="104" t="n">
        <f aca="false">VLOOKUP($B67,Listen!$B:$CN,AN$2,FALSE())</f>
        <v>-0.009</v>
      </c>
      <c r="AO67" s="104" t="n">
        <f aca="false">VLOOKUP($B67,Listen!$B:$CN,AO$2,FALSE())</f>
        <v>0.025</v>
      </c>
      <c r="AP67" s="104" t="n">
        <f aca="false">VLOOKUP($B67,Listen!$B:$CN,AP$2,FALSE())</f>
        <v>0.066</v>
      </c>
      <c r="AQ67" s="91" t="n">
        <f aca="false">VLOOKUP($B67,Listen!$B:$CN,AQ$2,FALSE())</f>
        <v>-0.0725</v>
      </c>
      <c r="AR67" s="104" t="n">
        <f aca="false">VLOOKUP($B67,Listen!$B:$CN,AR$2,FALSE())</f>
        <v>-0.113</v>
      </c>
      <c r="AS67" s="104" t="n">
        <f aca="false">VLOOKUP($B67,Listen!$B:$CN,AS$2,FALSE())</f>
        <v>0.415</v>
      </c>
      <c r="AT67" s="104" t="n">
        <f aca="false">VLOOKUP($B67,Listen!$B:$CN,AT$2,FALSE())</f>
        <v>0.17</v>
      </c>
      <c r="AU67" s="104" t="n">
        <f aca="false">VLOOKUP($B67,Listen!$B:$CN,AU$2,FALSE())</f>
        <v>0</v>
      </c>
      <c r="AV67" s="104" t="n">
        <f aca="false">VLOOKUP($B67,Listen!$B:$CN,AV$2,FALSE())</f>
        <v>0</v>
      </c>
      <c r="AW67" s="104" t="n">
        <f aca="false">VLOOKUP($B67,Listen!$B:$CN,AW$2,FALSE())</f>
        <v>0</v>
      </c>
      <c r="AX67" s="104" t="n">
        <f aca="false">VLOOKUP($B67,Listen!$B:$CN,AX$2,FALSE())</f>
        <v>0</v>
      </c>
      <c r="AY67" s="104" t="n">
        <f aca="false">VLOOKUP($B67,Listen!$B:$CN,AY$2,FALSE())</f>
        <v>0</v>
      </c>
      <c r="AZ67" s="104" t="n">
        <f aca="false">VLOOKUP($B67,Listen!$B:$CN,AZ$2,FALSE())</f>
        <v>0</v>
      </c>
      <c r="BA67" s="94" t="n">
        <v>67</v>
      </c>
    </row>
    <row r="68" customFormat="false" ht="12.75" hidden="false" customHeight="false" outlineLevel="0" collapsed="false">
      <c r="B68" s="103" t="n">
        <v>38412</v>
      </c>
      <c r="C68" s="104" t="n">
        <f aca="false">VLOOKUP($B68,Listen!$B:$CN,C$2,FALSE())</f>
        <v>4.389</v>
      </c>
      <c r="D68" s="104" t="n">
        <f aca="false">VLOOKUP($B68,Listen!$B:$CN,D$2,FALSE())</f>
        <v>0.22</v>
      </c>
      <c r="E68" s="104" t="n">
        <f aca="false">VLOOKUP($B68,Listen!$B:$CN,E$2,FALSE())</f>
        <v>0.15</v>
      </c>
      <c r="F68" s="104" t="n">
        <f aca="false">VLOOKUP($B68,Listen!$B:$CN,F$2,FALSE())</f>
        <v>0.925</v>
      </c>
      <c r="G68" s="104" t="n">
        <f aca="false">VLOOKUP($B68,Listen!$B:$CN,G$2,FALSE())</f>
        <v>0.81</v>
      </c>
      <c r="H68" s="104" t="n">
        <f aca="false">VLOOKUP($B68,Listen!$B:$CN,H$2,FALSE())</f>
        <v>0.39</v>
      </c>
      <c r="I68" s="104" t="n">
        <f aca="false">VLOOKUP($B68,Listen!$B:$CN,I$2,FALSE())</f>
        <v>0.27</v>
      </c>
      <c r="J68" s="104" t="n">
        <f aca="false">VLOOKUP($B68,Listen!$B:$CN,J$2,FALSE())</f>
        <v>0.075</v>
      </c>
      <c r="K68" s="104" t="n">
        <f aca="false">VLOOKUP($B68,Listen!$B:$CN,K$2,FALSE())</f>
        <v>0.075</v>
      </c>
      <c r="L68" s="104" t="n">
        <f aca="false">VLOOKUP($B68,Listen!$B:$CN,L$2,FALSE())</f>
        <v>0.37</v>
      </c>
      <c r="M68" s="104" t="n">
        <f aca="false">VLOOKUP($B68,Listen!$B:$CN,M$2,FALSE())</f>
        <v>-0.16</v>
      </c>
      <c r="N68" s="104" t="n">
        <f aca="false">VLOOKUP($B68,Listen!$B:$CN,N$2,FALSE())</f>
        <v>-0.295</v>
      </c>
      <c r="O68" s="104" t="n">
        <f aca="false">VLOOKUP($B68,Listen!$B:$CN,O$2,FALSE())</f>
        <v>0.26</v>
      </c>
      <c r="P68" s="104" t="n">
        <f aca="false">VLOOKUP($B68,Listen!$B:$CN,P$2,FALSE())</f>
        <v>-0.0725</v>
      </c>
      <c r="Q68" s="104" t="n">
        <f aca="false">VLOOKUP($B68,Listen!$B:$CN,Q$2,FALSE())</f>
        <v>-0.1075</v>
      </c>
      <c r="R68" s="104" t="n">
        <f aca="false">VLOOKUP($B68,Listen!$B:$CN,R$2,FALSE())</f>
        <v>-0.145</v>
      </c>
      <c r="S68" s="104" t="n">
        <f aca="false">VLOOKUP($B68,Listen!$B:$CN,S$2,FALSE())</f>
        <v>-0.0525</v>
      </c>
      <c r="T68" s="104" t="n">
        <f aca="false">VLOOKUP($B68,Listen!$B:$CN,T$2,FALSE())</f>
        <v>-0.125</v>
      </c>
      <c r="U68" s="104" t="n">
        <f aca="false">VLOOKUP($B68,Listen!$B:$CN,U$2,FALSE())</f>
        <v>-0.0525</v>
      </c>
      <c r="V68" s="104" t="n">
        <f aca="false">VLOOKUP($B68,Listen!$B:$CN,V$2,FALSE())</f>
        <v>-0.055</v>
      </c>
      <c r="W68" s="104" t="n">
        <f aca="false">VLOOKUP($B68,Listen!$B:$CN,W$2,FALSE())</f>
        <v>-0.0225</v>
      </c>
      <c r="X68" s="104" t="n">
        <f aca="false">VLOOKUP($B68,Listen!$B:$CN,X$2,FALSE())</f>
        <v>0.47</v>
      </c>
      <c r="Y68" s="104" t="n">
        <f aca="false">VLOOKUP($B68,Listen!$B:$CN,Y$2,FALSE())</f>
        <v>0.52</v>
      </c>
      <c r="Z68" s="104" t="n">
        <f aca="false">VLOOKUP($B68,Listen!$B:$CN,Z$2,FALSE())</f>
        <v>0.005</v>
      </c>
      <c r="AA68" s="104" t="n">
        <f aca="false">VLOOKUP($B68,Listen!$B:$CN,AA$2,FALSE())</f>
        <v>0.22</v>
      </c>
      <c r="AB68" s="104" t="n">
        <f aca="false">VLOOKUP($B68,Listen!$B:$CN,AB$2,FALSE())</f>
        <v>-0.0635</v>
      </c>
      <c r="AC68" s="104" t="n">
        <f aca="false">VLOOKUP($B68,Listen!$B:$CN,AC$2,FALSE())</f>
        <v>0.925</v>
      </c>
      <c r="AD68" s="104" t="n">
        <f aca="false">VLOOKUP($B68,Listen!$B:$CN,AD$2,FALSE())</f>
        <v>-0.1225</v>
      </c>
      <c r="AE68" s="104" t="n">
        <f aca="false">VLOOKUP($B68,Listen!$B:$CN,AE$2,FALSE())</f>
        <v>-0.086</v>
      </c>
      <c r="AF68" s="104" t="n">
        <f aca="false">VLOOKUP($B68,Listen!$B:$CN,AF$2,FALSE())</f>
        <v>-0.2</v>
      </c>
      <c r="AG68" s="104" t="n">
        <f aca="false">VLOOKUP($B68,Listen!$B:$CN,AG$2,FALSE())</f>
        <v>-0.15</v>
      </c>
      <c r="AH68" s="104" t="n">
        <f aca="false">VLOOKUP($B68,Listen!$B:$CN,AH$2,FALSE())</f>
        <v>0.42</v>
      </c>
      <c r="AI68" s="104" t="n">
        <f aca="false">VLOOKUP($B68,Listen!$B:$CN,AI$2,FALSE())</f>
        <v>-0.125</v>
      </c>
      <c r="AJ68" s="104" t="n">
        <f aca="false">VLOOKUP($B68,Listen!$B:$CN,AJ$2,FALSE())</f>
        <v>-0.17</v>
      </c>
      <c r="AK68" s="104" t="n">
        <f aca="false">VLOOKUP($B68,Listen!$B:$CN,AK$2,FALSE())</f>
        <v>-0.145</v>
      </c>
      <c r="AL68" s="104" t="n">
        <f aca="false">VLOOKUP($B68,Listen!$B:$CN,AL$2,FALSE())</f>
        <v>-0.145</v>
      </c>
      <c r="AM68" s="104" t="n">
        <f aca="false">VLOOKUP($B68,Listen!$B:$CN,AM$2,FALSE())</f>
        <v>-0.0665</v>
      </c>
      <c r="AN68" s="104" t="n">
        <f aca="false">VLOOKUP($B68,Listen!$B:$CN,AN$2,FALSE())</f>
        <v>-0.009</v>
      </c>
      <c r="AO68" s="104" t="n">
        <f aca="false">VLOOKUP($B68,Listen!$B:$CN,AO$2,FALSE())</f>
        <v>0.025</v>
      </c>
      <c r="AP68" s="104" t="n">
        <f aca="false">VLOOKUP($B68,Listen!$B:$CN,AP$2,FALSE())</f>
        <v>0.066</v>
      </c>
      <c r="AQ68" s="91" t="n">
        <f aca="false">VLOOKUP($B68,Listen!$B:$CN,AQ$2,FALSE())</f>
        <v>-0.0725</v>
      </c>
      <c r="AR68" s="104" t="n">
        <f aca="false">VLOOKUP($B68,Listen!$B:$CN,AR$2,FALSE())</f>
        <v>-0.1005</v>
      </c>
      <c r="AS68" s="104" t="n">
        <f aca="false">VLOOKUP($B68,Listen!$B:$CN,AS$2,FALSE())</f>
        <v>0.415</v>
      </c>
      <c r="AT68" s="104" t="n">
        <f aca="false">VLOOKUP($B68,Listen!$B:$CN,AT$2,FALSE())</f>
        <v>0.165</v>
      </c>
      <c r="AU68" s="104" t="n">
        <f aca="false">VLOOKUP($B68,Listen!$B:$CN,AU$2,FALSE())</f>
        <v>0</v>
      </c>
      <c r="AV68" s="104" t="n">
        <f aca="false">VLOOKUP($B68,Listen!$B:$CN,AV$2,FALSE())</f>
        <v>0</v>
      </c>
      <c r="AW68" s="104" t="n">
        <f aca="false">VLOOKUP($B68,Listen!$B:$CN,AW$2,FALSE())</f>
        <v>0</v>
      </c>
      <c r="AX68" s="104" t="n">
        <f aca="false">VLOOKUP($B68,Listen!$B:$CN,AX$2,FALSE())</f>
        <v>0</v>
      </c>
      <c r="AY68" s="104" t="n">
        <f aca="false">VLOOKUP($B68,Listen!$B:$CN,AY$2,FALSE())</f>
        <v>0</v>
      </c>
      <c r="AZ68" s="104" t="n">
        <f aca="false">VLOOKUP($B68,Listen!$B:$CN,AZ$2,FALSE())</f>
        <v>0</v>
      </c>
      <c r="BA68" s="94" t="n">
        <v>68</v>
      </c>
    </row>
    <row r="69" customFormat="false" ht="12.75" hidden="false" customHeight="false" outlineLevel="0" collapsed="false">
      <c r="B69" s="103" t="n">
        <v>38443</v>
      </c>
      <c r="C69" s="104" t="n">
        <f aca="false">VLOOKUP($B69,Listen!$B:$CN,C$2,FALSE())</f>
        <v>4.26</v>
      </c>
      <c r="D69" s="104" t="n">
        <f aca="false">VLOOKUP($B69,Listen!$B:$CN,D$2,FALSE())</f>
        <v>0.16</v>
      </c>
      <c r="E69" s="104" t="n">
        <f aca="false">VLOOKUP($B69,Listen!$B:$CN,E$2,FALSE())</f>
        <v>0.07</v>
      </c>
      <c r="F69" s="104" t="n">
        <f aca="false">VLOOKUP($B69,Listen!$B:$CN,F$2,FALSE())</f>
        <v>0.5</v>
      </c>
      <c r="G69" s="104" t="n">
        <f aca="false">VLOOKUP($B69,Listen!$B:$CN,G$2,FALSE())</f>
        <v>0.435</v>
      </c>
      <c r="H69" s="104" t="n">
        <f aca="false">VLOOKUP($B69,Listen!$B:$CN,H$2,FALSE())</f>
        <v>0.24</v>
      </c>
      <c r="I69" s="104" t="n">
        <f aca="false">VLOOKUP($B69,Listen!$B:$CN,I$2,FALSE())</f>
        <v>0.195</v>
      </c>
      <c r="J69" s="104" t="n">
        <f aca="false">VLOOKUP($B69,Listen!$B:$CN,J$2,FALSE())</f>
        <v>-0.09</v>
      </c>
      <c r="K69" s="104" t="n">
        <f aca="false">VLOOKUP($B69,Listen!$B:$CN,K$2,FALSE())</f>
        <v>-0.07</v>
      </c>
      <c r="L69" s="104" t="n">
        <f aca="false">VLOOKUP($B69,Listen!$B:$CN,L$2,FALSE())</f>
        <v>0.22</v>
      </c>
      <c r="M69" s="104" t="n">
        <f aca="false">VLOOKUP($B69,Listen!$B:$CN,M$2,FALSE())</f>
        <v>-0.235</v>
      </c>
      <c r="N69" s="104" t="n">
        <f aca="false">VLOOKUP($B69,Listen!$B:$CN,N$2,FALSE())</f>
        <v>-0.43</v>
      </c>
      <c r="O69" s="104" t="n">
        <f aca="false">VLOOKUP($B69,Listen!$B:$CN,O$2,FALSE())</f>
        <v>0.17</v>
      </c>
      <c r="P69" s="104" t="n">
        <f aca="false">VLOOKUP($B69,Listen!$B:$CN,P$2,FALSE())</f>
        <v>-0.06</v>
      </c>
      <c r="Q69" s="104" t="n">
        <f aca="false">VLOOKUP($B69,Listen!$B:$CN,Q$2,FALSE())</f>
        <v>-0.095</v>
      </c>
      <c r="R69" s="104" t="n">
        <f aca="false">VLOOKUP($B69,Listen!$B:$CN,R$2,FALSE())</f>
        <v>-0.15</v>
      </c>
      <c r="S69" s="104" t="n">
        <f aca="false">VLOOKUP($B69,Listen!$B:$CN,S$2,FALSE())</f>
        <v>-0.055</v>
      </c>
      <c r="T69" s="104" t="n">
        <f aca="false">VLOOKUP($B69,Listen!$B:$CN,T$2,FALSE())</f>
        <v>-0.13</v>
      </c>
      <c r="U69" s="104" t="n">
        <f aca="false">VLOOKUP($B69,Listen!$B:$CN,U$2,FALSE())</f>
        <v>-0.055</v>
      </c>
      <c r="V69" s="104" t="n">
        <f aca="false">VLOOKUP($B69,Listen!$B:$CN,V$2,FALSE())</f>
        <v>-0.0575</v>
      </c>
      <c r="W69" s="104" t="n">
        <f aca="false">VLOOKUP($B69,Listen!$B:$CN,W$2,FALSE())</f>
        <v>-0.0175</v>
      </c>
      <c r="X69" s="104" t="n">
        <f aca="false">VLOOKUP($B69,Listen!$B:$CN,X$2,FALSE())</f>
        <v>0.12</v>
      </c>
      <c r="Y69" s="104" t="n">
        <f aca="false">VLOOKUP($B69,Listen!$B:$CN,Y$2,FALSE())</f>
        <v>0.65</v>
      </c>
      <c r="Z69" s="104" t="n">
        <f aca="false">VLOOKUP($B69,Listen!$B:$CN,Z$2,FALSE())</f>
        <v>0.005</v>
      </c>
      <c r="AA69" s="104" t="n">
        <f aca="false">VLOOKUP($B69,Listen!$B:$CN,AA$2,FALSE())</f>
        <v>0.16</v>
      </c>
      <c r="AB69" s="104" t="n">
        <f aca="false">VLOOKUP($B69,Listen!$B:$CN,AB$2,FALSE())</f>
        <v>-0.0685</v>
      </c>
      <c r="AC69" s="104" t="n">
        <f aca="false">VLOOKUP($B69,Listen!$B:$CN,AC$2,FALSE())</f>
        <v>0.5</v>
      </c>
      <c r="AD69" s="104" t="n">
        <f aca="false">VLOOKUP($B69,Listen!$B:$CN,AD$2,FALSE())</f>
        <v>-0.1255</v>
      </c>
      <c r="AE69" s="104" t="n">
        <f aca="false">VLOOKUP($B69,Listen!$B:$CN,AE$2,FALSE())</f>
        <v>-0.091</v>
      </c>
      <c r="AF69" s="104" t="n">
        <f aca="false">VLOOKUP($B69,Listen!$B:$CN,AF$2,FALSE())</f>
        <v>-0.1545</v>
      </c>
      <c r="AG69" s="104" t="n">
        <f aca="false">VLOOKUP($B69,Listen!$B:$CN,AG$2,FALSE())</f>
        <v>-0.145</v>
      </c>
      <c r="AH69" s="104" t="n">
        <f aca="false">VLOOKUP($B69,Listen!$B:$CN,AH$2,FALSE())</f>
        <v>0.55</v>
      </c>
      <c r="AI69" s="104" t="n">
        <f aca="false">VLOOKUP($B69,Listen!$B:$CN,AI$2,FALSE())</f>
        <v>-0.13</v>
      </c>
      <c r="AJ69" s="104" t="n">
        <f aca="false">VLOOKUP($B69,Listen!$B:$CN,AJ$2,FALSE())</f>
        <v>-0.175</v>
      </c>
      <c r="AK69" s="104" t="n">
        <f aca="false">VLOOKUP($B69,Listen!$B:$CN,AK$2,FALSE())</f>
        <v>-0.15</v>
      </c>
      <c r="AL69" s="104" t="n">
        <f aca="false">VLOOKUP($B69,Listen!$B:$CN,AL$2,FALSE())</f>
        <v>-0.15</v>
      </c>
      <c r="AM69" s="104" t="n">
        <f aca="false">VLOOKUP($B69,Listen!$B:$CN,AM$2,FALSE())</f>
        <v>-0.0795</v>
      </c>
      <c r="AN69" s="104" t="n">
        <f aca="false">VLOOKUP($B69,Listen!$B:$CN,AN$2,FALSE())</f>
        <v>-0.022</v>
      </c>
      <c r="AO69" s="104" t="n">
        <f aca="false">VLOOKUP($B69,Listen!$B:$CN,AO$2,FALSE())</f>
        <v>0.0175</v>
      </c>
      <c r="AP69" s="104" t="n">
        <f aca="false">VLOOKUP($B69,Listen!$B:$CN,AP$2,FALSE())</f>
        <v>0.0435</v>
      </c>
      <c r="AQ69" s="91" t="n">
        <f aca="false">VLOOKUP($B69,Listen!$B:$CN,AQ$2,FALSE())</f>
        <v>-0.0775</v>
      </c>
      <c r="AR69" s="104" t="n">
        <f aca="false">VLOOKUP($B69,Listen!$B:$CN,AR$2,FALSE())</f>
        <v>-0.1405</v>
      </c>
      <c r="AS69" s="104" t="n">
        <f aca="false">VLOOKUP($B69,Listen!$B:$CN,AS$2,FALSE())</f>
        <v>0.165</v>
      </c>
      <c r="AT69" s="104" t="n">
        <f aca="false">VLOOKUP($B69,Listen!$B:$CN,AT$2,FALSE())</f>
        <v>0.06</v>
      </c>
      <c r="AU69" s="104" t="n">
        <f aca="false">VLOOKUP($B69,Listen!$B:$CN,AU$2,FALSE())</f>
        <v>0</v>
      </c>
      <c r="AV69" s="104" t="n">
        <f aca="false">VLOOKUP($B69,Listen!$B:$CN,AV$2,FALSE())</f>
        <v>0</v>
      </c>
      <c r="AW69" s="104" t="n">
        <f aca="false">VLOOKUP($B69,Listen!$B:$CN,AW$2,FALSE())</f>
        <v>0</v>
      </c>
      <c r="AX69" s="104" t="n">
        <f aca="false">VLOOKUP($B69,Listen!$B:$CN,AX$2,FALSE())</f>
        <v>0</v>
      </c>
      <c r="AY69" s="104" t="n">
        <f aca="false">VLOOKUP($B69,Listen!$B:$CN,AY$2,FALSE())</f>
        <v>0</v>
      </c>
      <c r="AZ69" s="104" t="n">
        <f aca="false">VLOOKUP($B69,Listen!$B:$CN,AZ$2,FALSE())</f>
        <v>0</v>
      </c>
      <c r="BA69" s="94" t="n">
        <v>69</v>
      </c>
    </row>
    <row r="70" customFormat="false" ht="12.75" hidden="false" customHeight="false" outlineLevel="0" collapsed="false">
      <c r="B70" s="103" t="n">
        <v>38473</v>
      </c>
      <c r="C70" s="104" t="n">
        <f aca="false">VLOOKUP($B70,Listen!$B:$CN,C$2,FALSE())</f>
        <v>4.304</v>
      </c>
      <c r="D70" s="104" t="n">
        <f aca="false">VLOOKUP($B70,Listen!$B:$CN,D$2,FALSE())</f>
        <v>0.16</v>
      </c>
      <c r="E70" s="104" t="n">
        <f aca="false">VLOOKUP($B70,Listen!$B:$CN,E$2,FALSE())</f>
        <v>0.07</v>
      </c>
      <c r="F70" s="104" t="n">
        <f aca="false">VLOOKUP($B70,Listen!$B:$CN,F$2,FALSE())</f>
        <v>0.44</v>
      </c>
      <c r="G70" s="104" t="n">
        <f aca="false">VLOOKUP($B70,Listen!$B:$CN,G$2,FALSE())</f>
        <v>0.385</v>
      </c>
      <c r="H70" s="104" t="n">
        <f aca="false">VLOOKUP($B70,Listen!$B:$CN,H$2,FALSE())</f>
        <v>0.195</v>
      </c>
      <c r="I70" s="104" t="n">
        <f aca="false">VLOOKUP($B70,Listen!$B:$CN,I$2,FALSE())</f>
        <v>0.185</v>
      </c>
      <c r="J70" s="104" t="n">
        <f aca="false">VLOOKUP($B70,Listen!$B:$CN,J$2,FALSE())</f>
        <v>-0.09</v>
      </c>
      <c r="K70" s="104" t="n">
        <f aca="false">VLOOKUP($B70,Listen!$B:$CN,K$2,FALSE())</f>
        <v>-0.07</v>
      </c>
      <c r="L70" s="104" t="n">
        <f aca="false">VLOOKUP($B70,Listen!$B:$CN,L$2,FALSE())</f>
        <v>0.22</v>
      </c>
      <c r="M70" s="104" t="n">
        <f aca="false">VLOOKUP($B70,Listen!$B:$CN,M$2,FALSE())</f>
        <v>-0.235</v>
      </c>
      <c r="N70" s="104" t="n">
        <f aca="false">VLOOKUP($B70,Listen!$B:$CN,N$2,FALSE())</f>
        <v>-0.43</v>
      </c>
      <c r="O70" s="104" t="n">
        <f aca="false">VLOOKUP($B70,Listen!$B:$CN,O$2,FALSE())</f>
        <v>0.17</v>
      </c>
      <c r="P70" s="104" t="n">
        <f aca="false">VLOOKUP($B70,Listen!$B:$CN,P$2,FALSE())</f>
        <v>-0.06</v>
      </c>
      <c r="Q70" s="104" t="n">
        <f aca="false">VLOOKUP($B70,Listen!$B:$CN,Q$2,FALSE())</f>
        <v>-0.095</v>
      </c>
      <c r="R70" s="104" t="n">
        <f aca="false">VLOOKUP($B70,Listen!$B:$CN,R$2,FALSE())</f>
        <v>-0.15</v>
      </c>
      <c r="S70" s="104" t="n">
        <f aca="false">VLOOKUP($B70,Listen!$B:$CN,S$2,FALSE())</f>
        <v>-0.055</v>
      </c>
      <c r="T70" s="104" t="n">
        <f aca="false">VLOOKUP($B70,Listen!$B:$CN,T$2,FALSE())</f>
        <v>-0.13</v>
      </c>
      <c r="U70" s="104" t="n">
        <f aca="false">VLOOKUP($B70,Listen!$B:$CN,U$2,FALSE())</f>
        <v>-0.055</v>
      </c>
      <c r="V70" s="104" t="n">
        <f aca="false">VLOOKUP($B70,Listen!$B:$CN,V$2,FALSE())</f>
        <v>-0.0575</v>
      </c>
      <c r="W70" s="104" t="n">
        <f aca="false">VLOOKUP($B70,Listen!$B:$CN,W$2,FALSE())</f>
        <v>-0.0175</v>
      </c>
      <c r="X70" s="104" t="n">
        <f aca="false">VLOOKUP($B70,Listen!$B:$CN,X$2,FALSE())</f>
        <v>0.12</v>
      </c>
      <c r="Y70" s="104" t="n">
        <f aca="false">VLOOKUP($B70,Listen!$B:$CN,Y$2,FALSE())</f>
        <v>0.65</v>
      </c>
      <c r="Z70" s="104" t="n">
        <f aca="false">VLOOKUP($B70,Listen!$B:$CN,Z$2,FALSE())</f>
        <v>0.005</v>
      </c>
      <c r="AA70" s="104" t="n">
        <f aca="false">VLOOKUP($B70,Listen!$B:$CN,AA$2,FALSE())</f>
        <v>0.16</v>
      </c>
      <c r="AB70" s="104" t="n">
        <f aca="false">VLOOKUP($B70,Listen!$B:$CN,AB$2,FALSE())</f>
        <v>-0.0685</v>
      </c>
      <c r="AC70" s="104" t="n">
        <f aca="false">VLOOKUP($B70,Listen!$B:$CN,AC$2,FALSE())</f>
        <v>0.44</v>
      </c>
      <c r="AD70" s="104" t="n">
        <f aca="false">VLOOKUP($B70,Listen!$B:$CN,AD$2,FALSE())</f>
        <v>-0.1105</v>
      </c>
      <c r="AE70" s="104" t="n">
        <f aca="false">VLOOKUP($B70,Listen!$B:$CN,AE$2,FALSE())</f>
        <v>-0.091</v>
      </c>
      <c r="AF70" s="104" t="n">
        <f aca="false">VLOOKUP($B70,Listen!$B:$CN,AF$2,FALSE())</f>
        <v>-0.132</v>
      </c>
      <c r="AG70" s="104" t="n">
        <f aca="false">VLOOKUP($B70,Listen!$B:$CN,AG$2,FALSE())</f>
        <v>-0.145</v>
      </c>
      <c r="AH70" s="104" t="n">
        <f aca="false">VLOOKUP($B70,Listen!$B:$CN,AH$2,FALSE())</f>
        <v>0.55</v>
      </c>
      <c r="AI70" s="104" t="n">
        <f aca="false">VLOOKUP($B70,Listen!$B:$CN,AI$2,FALSE())</f>
        <v>-0.13</v>
      </c>
      <c r="AJ70" s="104" t="n">
        <f aca="false">VLOOKUP($B70,Listen!$B:$CN,AJ$2,FALSE())</f>
        <v>-0.175</v>
      </c>
      <c r="AK70" s="104" t="n">
        <f aca="false">VLOOKUP($B70,Listen!$B:$CN,AK$2,FALSE())</f>
        <v>-0.15</v>
      </c>
      <c r="AL70" s="104" t="n">
        <f aca="false">VLOOKUP($B70,Listen!$B:$CN,AL$2,FALSE())</f>
        <v>-0.15</v>
      </c>
      <c r="AM70" s="104" t="n">
        <f aca="false">VLOOKUP($B70,Listen!$B:$CN,AM$2,FALSE())</f>
        <v>-0.077</v>
      </c>
      <c r="AN70" s="104" t="n">
        <f aca="false">VLOOKUP($B70,Listen!$B:$CN,AN$2,FALSE())</f>
        <v>-0.0195</v>
      </c>
      <c r="AO70" s="104" t="n">
        <f aca="false">VLOOKUP($B70,Listen!$B:$CN,AO$2,FALSE())</f>
        <v>0.0175</v>
      </c>
      <c r="AP70" s="104" t="n">
        <f aca="false">VLOOKUP($B70,Listen!$B:$CN,AP$2,FALSE())</f>
        <v>0.0435</v>
      </c>
      <c r="AQ70" s="91" t="n">
        <f aca="false">VLOOKUP($B70,Listen!$B:$CN,AQ$2,FALSE())</f>
        <v>-0.0725</v>
      </c>
      <c r="AR70" s="104" t="n">
        <f aca="false">VLOOKUP($B70,Listen!$B:$CN,AR$2,FALSE())</f>
        <v>-0.088</v>
      </c>
      <c r="AS70" s="104" t="n">
        <f aca="false">VLOOKUP($B70,Listen!$B:$CN,AS$2,FALSE())</f>
        <v>0.165</v>
      </c>
      <c r="AT70" s="104" t="n">
        <f aca="false">VLOOKUP($B70,Listen!$B:$CN,AT$2,FALSE())</f>
        <v>0.06</v>
      </c>
      <c r="AU70" s="104" t="n">
        <f aca="false">VLOOKUP($B70,Listen!$B:$CN,AU$2,FALSE())</f>
        <v>0</v>
      </c>
      <c r="AV70" s="104" t="n">
        <f aca="false">VLOOKUP($B70,Listen!$B:$CN,AV$2,FALSE())</f>
        <v>0</v>
      </c>
      <c r="AW70" s="104" t="n">
        <f aca="false">VLOOKUP($B70,Listen!$B:$CN,AW$2,FALSE())</f>
        <v>0</v>
      </c>
      <c r="AX70" s="104" t="n">
        <f aca="false">VLOOKUP($B70,Listen!$B:$CN,AX$2,FALSE())</f>
        <v>0</v>
      </c>
      <c r="AY70" s="104" t="n">
        <f aca="false">VLOOKUP($B70,Listen!$B:$CN,AY$2,FALSE())</f>
        <v>0</v>
      </c>
      <c r="AZ70" s="104" t="n">
        <f aca="false">VLOOKUP($B70,Listen!$B:$CN,AZ$2,FALSE())</f>
        <v>0</v>
      </c>
      <c r="BA70" s="94" t="n">
        <v>70</v>
      </c>
    </row>
    <row r="71" customFormat="false" ht="12.75" hidden="false" customHeight="false" outlineLevel="0" collapsed="false">
      <c r="BA71" s="94" t="n">
        <v>388</v>
      </c>
    </row>
    <row r="72" customFormat="false" ht="12.75" hidden="false" customHeight="false" outlineLevel="0" collapsed="false">
      <c r="BA72" s="94" t="n">
        <v>389</v>
      </c>
    </row>
    <row r="73" customFormat="false" ht="12.75" hidden="false" customHeight="false" outlineLevel="0" collapsed="false">
      <c r="BA73" s="94" t="n">
        <v>390</v>
      </c>
    </row>
    <row r="74" customFormat="false" ht="12.75" hidden="false" customHeight="false" outlineLevel="0" collapsed="false">
      <c r="BA74" s="94" t="n">
        <v>391</v>
      </c>
    </row>
    <row r="75" customFormat="false" ht="12.75" hidden="false" customHeight="false" outlineLevel="0" collapsed="false">
      <c r="BA75" s="94" t="n">
        <v>392</v>
      </c>
    </row>
    <row r="76" customFormat="false" ht="12.75" hidden="false" customHeight="false" outlineLevel="0" collapsed="false">
      <c r="BA76" s="94" t="n">
        <v>393</v>
      </c>
    </row>
    <row r="77" customFormat="false" ht="12.75" hidden="false" customHeight="false" outlineLevel="0" collapsed="false">
      <c r="BA77" s="94" t="n">
        <v>394</v>
      </c>
    </row>
    <row r="78" customFormat="false" ht="12.75" hidden="false" customHeight="false" outlineLevel="0" collapsed="false">
      <c r="BA78" s="94" t="n">
        <v>395</v>
      </c>
    </row>
    <row r="79" customFormat="false" ht="12.75" hidden="false" customHeight="false" outlineLevel="0" collapsed="false">
      <c r="BA79" s="94" t="n">
        <v>396</v>
      </c>
    </row>
    <row r="80" customFormat="false" ht="12.75" hidden="false" customHeight="false" outlineLevel="0" collapsed="false">
      <c r="BA80" s="94" t="n">
        <v>397</v>
      </c>
    </row>
    <row r="81" customFormat="false" ht="12.75" hidden="false" customHeight="false" outlineLevel="0" collapsed="false">
      <c r="BA81" s="94" t="n">
        <v>398</v>
      </c>
    </row>
    <row r="82" customFormat="false" ht="12.75" hidden="false" customHeight="false" outlineLevel="0" collapsed="false">
      <c r="BA82" s="94" t="n">
        <v>399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1" width="16.99"/>
    <col collapsed="false" customWidth="true" hidden="false" outlineLevel="0" max="2" min="2" style="0" width="16.99"/>
    <col collapsed="false" customWidth="true" hidden="false" outlineLevel="0" max="3" min="3" style="109" width="10.13"/>
    <col collapsed="false" customWidth="true" hidden="false" outlineLevel="0" max="4" min="4" style="109" width="13.7"/>
    <col collapsed="false" customWidth="true" hidden="false" outlineLevel="0" max="5" min="5" style="109" width="9.14"/>
  </cols>
  <sheetData>
    <row r="1" customFormat="false" ht="12.75" hidden="false" customHeight="false" outlineLevel="0" collapsed="false">
      <c r="B1" s="3"/>
    </row>
    <row r="2" customFormat="false" ht="12.75" hidden="false" customHeight="false" outlineLevel="0" collapsed="false">
      <c r="C2" s="110" t="n">
        <v>36861</v>
      </c>
      <c r="D2" s="111" t="s">
        <v>74</v>
      </c>
      <c r="E2" s="111" t="s">
        <v>75</v>
      </c>
    </row>
    <row r="3" customFormat="false" ht="12.75" hidden="false" customHeight="false" outlineLevel="0" collapsed="false">
      <c r="B3" s="112" t="s">
        <v>76</v>
      </c>
      <c r="C3" s="113" t="s">
        <v>77</v>
      </c>
      <c r="D3" s="113" t="s">
        <v>77</v>
      </c>
      <c r="E3" s="113" t="s">
        <v>77</v>
      </c>
    </row>
    <row r="4" customFormat="false" ht="12.75" hidden="false" customHeight="false" outlineLevel="0" collapsed="false">
      <c r="A4" s="114" t="s">
        <v>78</v>
      </c>
      <c r="B4" s="115" t="s">
        <v>3</v>
      </c>
      <c r="C4" s="109" t="n">
        <f aca="false">HLOOKUP($A4,AVGs!$C:$AZ,VLOOKUP(C$2,AVGs!$B:$BA,52,FALSE()),FALSE())</f>
        <v>0</v>
      </c>
      <c r="D4" s="109" t="n">
        <f aca="false">HLOOKUP($A4,AVGs!$C:$AZ,VLOOKUP(D$2,AVGs!$B:$BA,52,FALSE()),FALSE())</f>
        <v>1.2495</v>
      </c>
      <c r="E4" s="109" t="n">
        <f aca="false">HLOOKUP($A4,AVGs!$C:$AZ,VLOOKUP(E$2,AVGs!$B:$BA,52,FALSE()),FALSE())</f>
        <v>5.36571428571429</v>
      </c>
    </row>
    <row r="5" customFormat="false" ht="12.75" hidden="false" customHeight="false" outlineLevel="0" collapsed="false">
      <c r="A5" s="96" t="s">
        <v>79</v>
      </c>
      <c r="B5" s="115" t="s">
        <v>49</v>
      </c>
      <c r="C5" s="109" t="n">
        <f aca="false">HLOOKUP($A5,AVGs!$C:$AZ,VLOOKUP(C$2,AVGs!$B:$BA,52,FALSE()),FALSE())</f>
        <v>-0.106</v>
      </c>
      <c r="D5" s="109" t="n">
        <f aca="false">HLOOKUP($A5,AVGs!$C:$AZ,VLOOKUP(D$2,AVGs!$B:$BA,52,FALSE()),FALSE())</f>
        <v>-0.13175</v>
      </c>
      <c r="E5" s="109" t="n">
        <f aca="false">HLOOKUP($A5,AVGs!$C:$AZ,VLOOKUP(E$2,AVGs!$B:$BA,52,FALSE()),FALSE())</f>
        <v>-0.0725</v>
      </c>
    </row>
    <row r="6" customFormat="false" ht="12.75" hidden="false" customHeight="false" outlineLevel="0" collapsed="false">
      <c r="A6" s="114" t="s">
        <v>80</v>
      </c>
      <c r="B6" s="115" t="s">
        <v>27</v>
      </c>
      <c r="C6" s="109" t="n">
        <f aca="false">HLOOKUP($A6,AVGs!$C:$AZ,VLOOKUP(C$2,AVGs!$B:$BA,52,FALSE()),FALSE())</f>
        <v>0</v>
      </c>
      <c r="D6" s="109" t="n">
        <f aca="false">HLOOKUP($A6,AVGs!$C:$AZ,VLOOKUP(D$2,AVGs!$B:$BA,52,FALSE()),FALSE())</f>
        <v>1.698</v>
      </c>
      <c r="E6" s="109" t="n">
        <f aca="false">HLOOKUP($A6,AVGs!$C:$AZ,VLOOKUP(E$2,AVGs!$B:$BA,52,FALSE()),FALSE())</f>
        <v>0.171428571428571</v>
      </c>
    </row>
    <row r="7" customFormat="false" ht="12.75" hidden="false" customHeight="false" outlineLevel="0" collapsed="false">
      <c r="A7" s="116" t="s">
        <v>81</v>
      </c>
      <c r="B7" s="115" t="s">
        <v>58</v>
      </c>
      <c r="C7" s="109" t="n">
        <f aca="false">HLOOKUP($A7,AVGs!$C:$AZ,VLOOKUP(C$2,AVGs!$B:$BA,52,FALSE()),FALSE())</f>
        <v>0</v>
      </c>
      <c r="D7" s="109" t="n">
        <f aca="false">HLOOKUP($A7,AVGs!$C:$AZ,VLOOKUP(D$2,AVGs!$B:$BA,52,FALSE()),FALSE())</f>
        <v>0.098</v>
      </c>
      <c r="E7" s="109" t="n">
        <f aca="false">HLOOKUP($A7,AVGs!$C:$AZ,VLOOKUP(E$2,AVGs!$B:$BA,52,FALSE()),FALSE())</f>
        <v>0.313928571428571</v>
      </c>
    </row>
    <row r="8" customFormat="false" ht="12.75" hidden="false" customHeight="false" outlineLevel="0" collapsed="false">
      <c r="A8" s="96" t="s">
        <v>82</v>
      </c>
      <c r="B8" s="115" t="s">
        <v>21</v>
      </c>
      <c r="C8" s="109" t="n">
        <f aca="false">HLOOKUP($A8,AVGs!$C:$AZ,VLOOKUP(C$2,AVGs!$B:$BA,52,FALSE()),FALSE())</f>
        <v>0.006</v>
      </c>
      <c r="D8" s="109" t="n">
        <f aca="false">HLOOKUP($A8,AVGs!$C:$AZ,VLOOKUP(D$2,AVGs!$B:$BA,52,FALSE()),FALSE())</f>
        <v>-0.01375</v>
      </c>
      <c r="E8" s="109" t="n">
        <f aca="false">HLOOKUP($A8,AVGs!$C:$AZ,VLOOKUP(E$2,AVGs!$B:$BA,52,FALSE()),FALSE())</f>
        <v>-0.015</v>
      </c>
    </row>
    <row r="9" customFormat="false" ht="12.75" hidden="false" customHeight="false" outlineLevel="0" collapsed="false">
      <c r="A9" s="96" t="s">
        <v>83</v>
      </c>
      <c r="B9" s="115" t="s">
        <v>84</v>
      </c>
      <c r="C9" s="109" t="n">
        <f aca="false">HLOOKUP($A9,AVGs!$C:$AZ,VLOOKUP(C$2,AVGs!$B:$BA,52,FALSE()),FALSE())</f>
        <v>-0.016</v>
      </c>
      <c r="D9" s="109" t="n">
        <f aca="false">HLOOKUP($A9,AVGs!$C:$AZ,VLOOKUP(D$2,AVGs!$B:$BA,52,FALSE()),FALSE())</f>
        <v>-0.35375</v>
      </c>
      <c r="E9" s="109" t="n">
        <f aca="false">HLOOKUP($A9,AVGs!$C:$AZ,VLOOKUP(E$2,AVGs!$B:$BA,52,FALSE()),FALSE())</f>
        <v>-0.401428571428571</v>
      </c>
    </row>
    <row r="10" customFormat="false" ht="12.75" hidden="false" customHeight="false" outlineLevel="0" collapsed="false">
      <c r="A10" s="114" t="s">
        <v>85</v>
      </c>
      <c r="B10" s="115" t="s">
        <v>47</v>
      </c>
      <c r="C10" s="109" t="n">
        <f aca="false">HLOOKUP($A10,AVGs!$C:$AZ,VLOOKUP(C$2,AVGs!$B:$BA,52,FALSE()),FALSE())</f>
        <v>0</v>
      </c>
      <c r="D10" s="109" t="n">
        <f aca="false">HLOOKUP($A10,AVGs!$C:$AZ,VLOOKUP(D$2,AVGs!$B:$BA,52,FALSE()),FALSE())</f>
        <v>1.7005</v>
      </c>
      <c r="E10" s="109" t="n">
        <f aca="false">HLOOKUP($A10,AVGs!$C:$AZ,VLOOKUP(E$2,AVGs!$B:$BA,52,FALSE()),FALSE())</f>
        <v>0.27</v>
      </c>
    </row>
    <row r="11" customFormat="false" ht="12.75" hidden="false" customHeight="false" outlineLevel="0" collapsed="false">
      <c r="A11" s="96" t="s">
        <v>86</v>
      </c>
      <c r="B11" s="115" t="s">
        <v>87</v>
      </c>
      <c r="C11" s="109" t="n">
        <f aca="false">HLOOKUP($A11,AVGs!$C:$AZ,VLOOKUP(C$2,AVGs!$B:$BA,52,FALSE()),FALSE())</f>
        <v>8.024</v>
      </c>
      <c r="D11" s="109" t="n">
        <f aca="false">HLOOKUP($A11,AVGs!$C:$AZ,VLOOKUP(D$2,AVGs!$B:$BA,52,FALSE()),FALSE())</f>
        <v>4.84375</v>
      </c>
      <c r="E11" s="109" t="n">
        <f aca="false">HLOOKUP($A11,AVGs!$C:$AZ,VLOOKUP(E$2,AVGs!$B:$BA,52,FALSE()),FALSE())</f>
        <v>3.12</v>
      </c>
    </row>
    <row r="12" customFormat="false" ht="12.75" hidden="false" customHeight="false" outlineLevel="0" collapsed="false">
      <c r="A12" s="96" t="s">
        <v>88</v>
      </c>
      <c r="B12" s="115" t="s">
        <v>89</v>
      </c>
      <c r="C12" s="109" t="n">
        <f aca="false">HLOOKUP($A12,AVGs!$C:$AZ,VLOOKUP(C$2,AVGs!$B:$BA,52,FALSE()),FALSE())</f>
        <v>8.134</v>
      </c>
      <c r="D12" s="109" t="n">
        <f aca="false">HLOOKUP($A12,AVGs!$C:$AZ,VLOOKUP(D$2,AVGs!$B:$BA,52,FALSE()),FALSE())</f>
        <v>6.28875</v>
      </c>
      <c r="E12" s="109" t="n">
        <f aca="false">HLOOKUP($A12,AVGs!$C:$AZ,VLOOKUP(E$2,AVGs!$B:$BA,52,FALSE()),FALSE())</f>
        <v>4.32</v>
      </c>
    </row>
    <row r="13" customFormat="false" ht="12.75" hidden="false" customHeight="false" outlineLevel="0" collapsed="false">
      <c r="A13" s="96" t="s">
        <v>90</v>
      </c>
      <c r="B13" s="115" t="s">
        <v>91</v>
      </c>
      <c r="C13" s="109" t="n">
        <f aca="false">HLOOKUP($A13,AVGs!$C:$AZ,VLOOKUP(C$2,AVGs!$B:$BA,52,FALSE()),FALSE())</f>
        <v>8.064</v>
      </c>
      <c r="D13" s="109" t="n">
        <f aca="false">HLOOKUP($A13,AVGs!$C:$AZ,VLOOKUP(D$2,AVGs!$B:$BA,52,FALSE()),FALSE())</f>
        <v>7.08125</v>
      </c>
      <c r="E13" s="109" t="n">
        <f aca="false">HLOOKUP($A13,AVGs!$C:$AZ,VLOOKUP(E$2,AVGs!$B:$BA,52,FALSE()),FALSE())</f>
        <v>5.04142857142857</v>
      </c>
    </row>
    <row r="14" customFormat="false" ht="12.75" hidden="false" customHeight="false" outlineLevel="0" collapsed="false">
      <c r="A14" s="96" t="s">
        <v>92</v>
      </c>
      <c r="B14" s="115" t="s">
        <v>29</v>
      </c>
      <c r="C14" s="109" t="n">
        <f aca="false">HLOOKUP($A14,AVGs!$C:$AZ,VLOOKUP(C$2,AVGs!$B:$BA,52,FALSE()),FALSE())</f>
        <v>-0.096</v>
      </c>
      <c r="D14" s="109" t="n">
        <f aca="false">HLOOKUP($A14,AVGs!$C:$AZ,VLOOKUP(D$2,AVGs!$B:$BA,52,FALSE()),FALSE())</f>
        <v>-0.12425</v>
      </c>
      <c r="E14" s="109" t="n">
        <f aca="false">HLOOKUP($A14,AVGs!$C:$AZ,VLOOKUP(E$2,AVGs!$B:$BA,52,FALSE()),FALSE())</f>
        <v>-0.0532142857142857</v>
      </c>
    </row>
    <row r="15" customFormat="false" ht="12.75" hidden="false" customHeight="false" outlineLevel="0" collapsed="false">
      <c r="A15" s="96" t="s">
        <v>93</v>
      </c>
      <c r="B15" s="115" t="s">
        <v>30</v>
      </c>
      <c r="C15" s="109" t="n">
        <f aca="false">HLOOKUP($A15,AVGs!$C:$AZ,VLOOKUP(C$2,AVGs!$B:$BA,52,FALSE()),FALSE())</f>
        <v>-0.116</v>
      </c>
      <c r="D15" s="109" t="n">
        <f aca="false">HLOOKUP($A15,AVGs!$C:$AZ,VLOOKUP(D$2,AVGs!$B:$BA,52,FALSE()),FALSE())</f>
        <v>-0.12925</v>
      </c>
      <c r="E15" s="109" t="n">
        <f aca="false">HLOOKUP($A15,AVGs!$C:$AZ,VLOOKUP(E$2,AVGs!$B:$BA,52,FALSE()),FALSE())</f>
        <v>-0.0507142857142857</v>
      </c>
    </row>
    <row r="16" customFormat="false" ht="12.75" hidden="false" customHeight="false" outlineLevel="0" collapsed="false">
      <c r="A16" s="116" t="s">
        <v>94</v>
      </c>
      <c r="B16" s="115" t="s">
        <v>95</v>
      </c>
      <c r="C16" s="109" t="n">
        <f aca="false">HLOOKUP($A16,AVGs!$C:$AZ,VLOOKUP(C$2,AVGs!$B:$BA,52,FALSE()),FALSE())</f>
        <v>-0.006</v>
      </c>
      <c r="D16" s="109" t="n">
        <f aca="false">HLOOKUP($A16,AVGs!$C:$AZ,VLOOKUP(D$2,AVGs!$B:$BA,52,FALSE()),FALSE())</f>
        <v>0.18875</v>
      </c>
      <c r="E16" s="109" t="n">
        <f aca="false">HLOOKUP($A16,AVGs!$C:$AZ,VLOOKUP(E$2,AVGs!$B:$BA,52,FALSE()),FALSE())</f>
        <v>0.045</v>
      </c>
    </row>
    <row r="17" customFormat="false" ht="12.75" hidden="false" customHeight="false" outlineLevel="0" collapsed="false">
      <c r="A17" s="116" t="s">
        <v>96</v>
      </c>
      <c r="B17" s="115" t="s">
        <v>35</v>
      </c>
      <c r="C17" s="109" t="n">
        <f aca="false">HLOOKUP($A17,AVGs!$C:$AZ,VLOOKUP(C$2,AVGs!$B:$BA,52,FALSE()),FALSE())</f>
        <v>0.014</v>
      </c>
      <c r="D17" s="109" t="n">
        <f aca="false">HLOOKUP($A17,AVGs!$C:$AZ,VLOOKUP(D$2,AVGs!$B:$BA,52,FALSE()),FALSE())</f>
        <v>0.20625</v>
      </c>
      <c r="E17" s="109" t="n">
        <f aca="false">HLOOKUP($A17,AVGs!$C:$AZ,VLOOKUP(E$2,AVGs!$B:$BA,52,FALSE()),FALSE())</f>
        <v>0.045</v>
      </c>
    </row>
    <row r="18" customFormat="false" ht="12.75" hidden="false" customHeight="false" outlineLevel="0" collapsed="false">
      <c r="A18" s="96" t="s">
        <v>97</v>
      </c>
      <c r="B18" s="115" t="s">
        <v>98</v>
      </c>
      <c r="C18" s="109" t="n">
        <f aca="false">HLOOKUP($A18,AVGs!$C:$AZ,VLOOKUP(C$2,AVGs!$B:$BA,52,FALSE()),FALSE())</f>
        <v>-0.006</v>
      </c>
      <c r="D18" s="109" t="n">
        <f aca="false">HLOOKUP($A18,AVGs!$C:$AZ,VLOOKUP(D$2,AVGs!$B:$BA,52,FALSE()),FALSE())</f>
        <v>-0.27375</v>
      </c>
      <c r="E18" s="109" t="n">
        <f aca="false">HLOOKUP($A18,AVGs!$C:$AZ,VLOOKUP(E$2,AVGs!$B:$BA,52,FALSE()),FALSE())</f>
        <v>-0.741071428571429</v>
      </c>
    </row>
    <row r="19" customFormat="false" ht="12.75" hidden="false" customHeight="false" outlineLevel="0" collapsed="false">
      <c r="A19" s="96" t="s">
        <v>99</v>
      </c>
      <c r="B19" s="115" t="s">
        <v>42</v>
      </c>
      <c r="C19" s="109" t="n">
        <f aca="false">HLOOKUP($A19,AVGs!$C:$AZ,VLOOKUP(C$2,AVGs!$B:$BA,52,FALSE()),FALSE())</f>
        <v>-0.136</v>
      </c>
      <c r="D19" s="109" t="n">
        <f aca="false">HLOOKUP($A19,AVGs!$C:$AZ,VLOOKUP(D$2,AVGs!$B:$BA,52,FALSE()),FALSE())</f>
        <v>-0.06375</v>
      </c>
      <c r="E19" s="109" t="n">
        <f aca="false">HLOOKUP($A19,AVGs!$C:$AZ,VLOOKUP(E$2,AVGs!$B:$BA,52,FALSE()),FALSE())</f>
        <v>-0.06</v>
      </c>
    </row>
    <row r="20" customFormat="false" ht="12.75" hidden="false" customHeight="false" outlineLevel="0" collapsed="false">
      <c r="A20" s="116" t="s">
        <v>100</v>
      </c>
      <c r="B20" s="115" t="s">
        <v>17</v>
      </c>
      <c r="C20" s="109" t="n">
        <f aca="false">HLOOKUP($A20,AVGs!$C:$AZ,VLOOKUP(C$2,AVGs!$B:$BA,52,FALSE()),FALSE())</f>
        <v>0</v>
      </c>
      <c r="D20" s="109" t="n">
        <f aca="false">HLOOKUP($A20,AVGs!$C:$AZ,VLOOKUP(D$2,AVGs!$B:$BA,52,FALSE()),FALSE())</f>
        <v>0.073</v>
      </c>
      <c r="E20" s="109" t="n">
        <f aca="false">HLOOKUP($A20,AVGs!$C:$AZ,VLOOKUP(E$2,AVGs!$B:$BA,52,FALSE()),FALSE())</f>
        <v>0.239285714285714</v>
      </c>
    </row>
    <row r="21" customFormat="false" ht="12.75" hidden="false" customHeight="false" outlineLevel="0" collapsed="false">
      <c r="A21" s="117" t="s">
        <v>101</v>
      </c>
      <c r="B21" s="115" t="s">
        <v>22</v>
      </c>
      <c r="C21" s="109" t="n">
        <f aca="false">HLOOKUP($A21,AVGs!$C:$AZ,VLOOKUP(C$2,AVGs!$B:$BA,52,FALSE()),FALSE())</f>
        <v>0</v>
      </c>
      <c r="D21" s="109" t="n">
        <f aca="false">HLOOKUP($A21,AVGs!$C:$AZ,VLOOKUP(D$2,AVGs!$B:$BA,52,FALSE()),FALSE())</f>
        <v>0.1355</v>
      </c>
      <c r="E21" s="109" t="n">
        <f aca="false">HLOOKUP($A21,AVGs!$C:$AZ,VLOOKUP(E$2,AVGs!$B:$BA,52,FALSE()),FALSE())</f>
        <v>0.4425</v>
      </c>
    </row>
    <row r="22" customFormat="false" ht="12.75" hidden="false" customHeight="false" outlineLevel="0" collapsed="false">
      <c r="A22" s="114" t="s">
        <v>102</v>
      </c>
      <c r="B22" s="115" t="s">
        <v>4</v>
      </c>
      <c r="C22" s="109" t="n">
        <f aca="false">HLOOKUP($A22,AVGs!$C:$AZ,VLOOKUP(C$2,AVGs!$B:$BA,52,FALSE()),FALSE())</f>
        <v>0</v>
      </c>
      <c r="D22" s="109" t="n">
        <f aca="false">HLOOKUP($A22,AVGs!$C:$AZ,VLOOKUP(D$2,AVGs!$B:$BA,52,FALSE()),FALSE())</f>
        <v>0.158</v>
      </c>
      <c r="E22" s="109" t="n">
        <f aca="false">HLOOKUP($A22,AVGs!$C:$AZ,VLOOKUP(E$2,AVGs!$B:$BA,52,FALSE()),FALSE())</f>
        <v>0.5</v>
      </c>
    </row>
    <row r="23" customFormat="false" ht="12.75" hidden="false" customHeight="false" outlineLevel="0" collapsed="false">
      <c r="A23" s="96" t="s">
        <v>103</v>
      </c>
      <c r="B23" s="115" t="s">
        <v>46</v>
      </c>
      <c r="C23" s="109" t="n">
        <f aca="false">HLOOKUP($A23,AVGs!$C:$AZ,VLOOKUP(C$2,AVGs!$B:$BA,52,FALSE()),FALSE())</f>
        <v>-0.106</v>
      </c>
      <c r="D23" s="109" t="n">
        <f aca="false">HLOOKUP($A23,AVGs!$C:$AZ,VLOOKUP(D$2,AVGs!$B:$BA,52,FALSE()),FALSE())</f>
        <v>-0.13675</v>
      </c>
      <c r="E23" s="109" t="n">
        <f aca="false">HLOOKUP($A23,AVGs!$C:$AZ,VLOOKUP(E$2,AVGs!$B:$BA,52,FALSE()),FALSE())</f>
        <v>-0.09</v>
      </c>
    </row>
    <row r="24" customFormat="false" ht="12.75" hidden="false" customHeight="false" outlineLevel="0" collapsed="false">
      <c r="A24" s="96" t="s">
        <v>104</v>
      </c>
      <c r="B24" s="115" t="s">
        <v>105</v>
      </c>
      <c r="C24" s="109" t="n">
        <f aca="false">HLOOKUP($A24,AVGs!$C:$AZ,VLOOKUP(C$2,AVGs!$B:$BA,52,FALSE()),FALSE())</f>
        <v>0.0075</v>
      </c>
      <c r="D24" s="109" t="n">
        <f aca="false">HLOOKUP($A24,AVGs!$C:$AZ,VLOOKUP(D$2,AVGs!$B:$BA,52,FALSE()),FALSE())</f>
        <v>-0.025875</v>
      </c>
      <c r="E24" s="109" t="n">
        <f aca="false">HLOOKUP($A24,AVGs!$C:$AZ,VLOOKUP(E$2,AVGs!$B:$BA,52,FALSE()),FALSE())</f>
        <v>0.00214285714285714</v>
      </c>
    </row>
    <row r="25" customFormat="false" ht="12.75" hidden="false" customHeight="false" outlineLevel="0" collapsed="false">
      <c r="A25" s="96" t="s">
        <v>106</v>
      </c>
      <c r="B25" s="115" t="s">
        <v>38</v>
      </c>
      <c r="C25" s="109" t="n">
        <f aca="false">HLOOKUP($A25,AVGs!$C:$AZ,VLOOKUP(C$2,AVGs!$B:$BA,52,FALSE()),FALSE())</f>
        <v>0</v>
      </c>
      <c r="D25" s="109" t="n">
        <f aca="false">HLOOKUP($A25,AVGs!$C:$AZ,VLOOKUP(D$2,AVGs!$B:$BA,52,FALSE()),FALSE())</f>
        <v>0.0825</v>
      </c>
      <c r="E25" s="109" t="n">
        <f aca="false">HLOOKUP($A25,AVGs!$C:$AZ,VLOOKUP(E$2,AVGs!$B:$BA,52,FALSE()),FALSE())</f>
        <v>0.306428571428571</v>
      </c>
    </row>
    <row r="26" customFormat="false" ht="12.75" hidden="false" customHeight="false" outlineLevel="0" collapsed="false">
      <c r="A26" s="96" t="s">
        <v>107</v>
      </c>
      <c r="B26" s="115" t="s">
        <v>40</v>
      </c>
      <c r="C26" s="109" t="n">
        <f aca="false">HLOOKUP($A26,AVGs!$C:$AZ,VLOOKUP(C$2,AVGs!$B:$BA,52,FALSE()),FALSE())</f>
        <v>0</v>
      </c>
      <c r="D26" s="109" t="n">
        <f aca="false">HLOOKUP($A26,AVGs!$C:$AZ,VLOOKUP(D$2,AVGs!$B:$BA,52,FALSE()),FALSE())</f>
        <v>0.05245</v>
      </c>
      <c r="E26" s="109" t="n">
        <f aca="false">HLOOKUP($A26,AVGs!$C:$AZ,VLOOKUP(E$2,AVGs!$B:$BA,52,FALSE()),FALSE())</f>
        <v>-0.251605905200859</v>
      </c>
    </row>
    <row r="27" customFormat="false" ht="12.75" hidden="false" customHeight="false" outlineLevel="0" collapsed="false">
      <c r="A27" s="96" t="s">
        <v>108</v>
      </c>
      <c r="B27" s="115" t="s">
        <v>43</v>
      </c>
      <c r="C27" s="109" t="n">
        <f aca="false">HLOOKUP($A27,AVGs!$C:$AZ,VLOOKUP(C$2,AVGs!$B:$BA,52,FALSE()),FALSE())</f>
        <v>0</v>
      </c>
      <c r="D27" s="109" t="n">
        <f aca="false">HLOOKUP($A27,AVGs!$C:$AZ,VLOOKUP(D$2,AVGs!$B:$BA,52,FALSE()),FALSE())</f>
        <v>1.7055</v>
      </c>
      <c r="E27" s="109" t="n">
        <f aca="false">HLOOKUP($A27,AVGs!$C:$AZ,VLOOKUP(E$2,AVGs!$B:$BA,52,FALSE()),FALSE())</f>
        <v>0.28</v>
      </c>
    </row>
    <row r="28" customFormat="false" ht="12.75" hidden="false" customHeight="false" outlineLevel="0" collapsed="false">
      <c r="A28" s="96" t="s">
        <v>109</v>
      </c>
      <c r="B28" s="115" t="s">
        <v>31</v>
      </c>
      <c r="C28" s="109" t="n">
        <f aca="false">HLOOKUP($A28,AVGs!$C:$AZ,VLOOKUP(C$2,AVGs!$B:$BA,52,FALSE()),FALSE())</f>
        <v>-0.156</v>
      </c>
      <c r="D28" s="109" t="n">
        <f aca="false">HLOOKUP($A28,AVGs!$C:$AZ,VLOOKUP(D$2,AVGs!$B:$BA,52,FALSE()),FALSE())</f>
        <v>-0.08875</v>
      </c>
      <c r="E28" s="109" t="n">
        <f aca="false">HLOOKUP($A28,AVGs!$C:$AZ,VLOOKUP(E$2,AVGs!$B:$BA,52,FALSE()),FALSE())</f>
        <v>-0.08</v>
      </c>
    </row>
    <row r="29" customFormat="false" ht="12.75" hidden="false" customHeight="false" outlineLevel="0" collapsed="false">
      <c r="A29" s="96" t="s">
        <v>110</v>
      </c>
      <c r="B29" s="115" t="s">
        <v>111</v>
      </c>
      <c r="C29" s="109" t="n">
        <f aca="false">HLOOKUP($A29,AVGs!$C:$AZ,VLOOKUP(C$2,AVGs!$B:$BA,52,FALSE()),FALSE())</f>
        <v>-0.181</v>
      </c>
      <c r="D29" s="109" t="n">
        <f aca="false">HLOOKUP($A29,AVGs!$C:$AZ,VLOOKUP(D$2,AVGs!$B:$BA,52,FALSE()),FALSE())</f>
        <v>-0.11375</v>
      </c>
      <c r="E29" s="109" t="n">
        <f aca="false">HLOOKUP($A29,AVGs!$C:$AZ,VLOOKUP(E$2,AVGs!$B:$BA,52,FALSE()),FALSE())</f>
        <v>-0.105</v>
      </c>
    </row>
    <row r="30" customFormat="false" ht="12.75" hidden="false" customHeight="false" outlineLevel="0" collapsed="false">
      <c r="A30" s="96" t="s">
        <v>112</v>
      </c>
      <c r="B30" s="115" t="s">
        <v>33</v>
      </c>
      <c r="C30" s="109" t="n">
        <f aca="false">HLOOKUP($A30,AVGs!$C:$AZ,VLOOKUP(C$2,AVGs!$B:$BA,52,FALSE()),FALSE())+0.0675</f>
        <v>-0.0885</v>
      </c>
      <c r="D30" s="109" t="n">
        <f aca="false">HLOOKUP($A30,AVGs!$C:$AZ,VLOOKUP(D$2,AVGs!$B:$BA,52,FALSE()),FALSE())</f>
        <v>-0.08875</v>
      </c>
      <c r="E30" s="109" t="n">
        <f aca="false">HLOOKUP($A30,AVGs!$C:$AZ,VLOOKUP(E$2,AVGs!$B:$BA,52,FALSE()),FALSE())</f>
        <v>-0.08</v>
      </c>
    </row>
    <row r="31" customFormat="false" ht="12.75" hidden="false" customHeight="false" outlineLevel="0" collapsed="false">
      <c r="A31" s="118" t="s">
        <v>113</v>
      </c>
      <c r="B31" s="115" t="s">
        <v>68</v>
      </c>
      <c r="C31" s="109" t="n">
        <f aca="false">HLOOKUP($A31,AVGs!$C:$AZ,VLOOKUP(C$2,AVGs!$B:$BA,52,FALSE()),FALSE())</f>
        <v>-0.156</v>
      </c>
      <c r="D31" s="109" t="n">
        <f aca="false">HLOOKUP($A31,AVGs!$C:$AZ,VLOOKUP(D$2,AVGs!$B:$BA,52,FALSE()),FALSE())</f>
        <v>-0.08875</v>
      </c>
      <c r="E31" s="109" t="n">
        <f aca="false">HLOOKUP($A31,AVGs!$C:$AZ,VLOOKUP(E$2,AVGs!$B:$BA,52,FALSE()),FALSE())</f>
        <v>-0.08</v>
      </c>
    </row>
    <row r="32" customFormat="false" ht="12.75" hidden="false" customHeight="false" outlineLevel="0" collapsed="false">
      <c r="A32" s="96" t="s">
        <v>114</v>
      </c>
      <c r="B32" s="115" t="s">
        <v>32</v>
      </c>
      <c r="C32" s="109" t="n">
        <f aca="false">HLOOKUP($A32,AVGs!$C:$AZ,VLOOKUP(C$2,AVGs!$B:$BA,52,FALSE()),FALSE())</f>
        <v>-0.126</v>
      </c>
      <c r="D32" s="109" t="n">
        <f aca="false">HLOOKUP($A32,AVGs!$C:$AZ,VLOOKUP(D$2,AVGs!$B:$BA,52,FALSE()),FALSE())</f>
        <v>-0.17925</v>
      </c>
      <c r="E32" s="109" t="n">
        <f aca="false">HLOOKUP($A32,AVGs!$C:$AZ,VLOOKUP(E$2,AVGs!$B:$BA,52,FALSE()),FALSE())</f>
        <v>-0.0882142857142857</v>
      </c>
    </row>
    <row r="33" customFormat="false" ht="12.75" hidden="false" customHeight="false" outlineLevel="0" collapsed="false">
      <c r="A33" s="96" t="s">
        <v>115</v>
      </c>
      <c r="B33" s="115" t="s">
        <v>50</v>
      </c>
      <c r="C33" s="109" t="n">
        <f aca="false">HLOOKUP($A33,AVGs!$C:$AZ,VLOOKUP(C$2,AVGs!$B:$BA,52,FALSE()),FALSE())</f>
        <v>-0.136</v>
      </c>
      <c r="D33" s="109" t="n">
        <f aca="false">HLOOKUP($A33,AVGs!$C:$AZ,VLOOKUP(D$2,AVGs!$B:$BA,52,FALSE()),FALSE())</f>
        <v>-0.07375</v>
      </c>
      <c r="E33" s="109" t="n">
        <f aca="false">HLOOKUP($A33,AVGs!$C:$AZ,VLOOKUP(E$2,AVGs!$B:$BA,52,FALSE()),FALSE())</f>
        <v>-0.06</v>
      </c>
    </row>
    <row r="34" customFormat="false" ht="12.75" hidden="false" customHeight="false" outlineLevel="0" collapsed="false">
      <c r="A34" s="96" t="s">
        <v>116</v>
      </c>
      <c r="B34" s="115" t="s">
        <v>64</v>
      </c>
      <c r="C34" s="109" t="n">
        <f aca="false">HLOOKUP($A34,AVGs!$C:$AZ,VLOOKUP(C$2,AVGs!$B:$BA,52,FALSE()),FALSE())</f>
        <v>-0.106</v>
      </c>
      <c r="D34" s="109" t="n">
        <f aca="false">HLOOKUP($A34,AVGs!$C:$AZ,VLOOKUP(D$2,AVGs!$B:$BA,52,FALSE()),FALSE())</f>
        <v>-0.13925</v>
      </c>
      <c r="E34" s="109" t="n">
        <f aca="false">HLOOKUP($A34,AVGs!$C:$AZ,VLOOKUP(E$2,AVGs!$B:$BA,52,FALSE()),FALSE())</f>
        <v>-0.0735714285714286</v>
      </c>
    </row>
    <row r="35" customFormat="false" ht="12.75" hidden="false" customHeight="false" outlineLevel="0" collapsed="false">
      <c r="A35" s="96" t="s">
        <v>117</v>
      </c>
      <c r="B35" s="119" t="s">
        <v>118</v>
      </c>
      <c r="C35" s="109" t="n">
        <f aca="false">HLOOKUP($A35,AVGs!$C:$AZ,VLOOKUP(C$2,AVGs!$B:$BA,52,FALSE()),FALSE())</f>
        <v>0</v>
      </c>
      <c r="D35" s="109" t="n">
        <f aca="false">HLOOKUP($A35,AVGs!$C:$AZ,VLOOKUP(D$2,AVGs!$B:$BA,52,FALSE()),FALSE())</f>
        <v>0.158</v>
      </c>
      <c r="E35" s="109" t="n">
        <f aca="false">HLOOKUP($A35,AVGs!$C:$AZ,VLOOKUP(E$2,AVGs!$B:$BA,52,FALSE()),FALSE())</f>
        <v>0.5</v>
      </c>
    </row>
    <row r="36" customFormat="false" ht="12.75" hidden="false" customHeight="false" outlineLevel="0" collapsed="false">
      <c r="A36" s="96" t="s">
        <v>119</v>
      </c>
      <c r="B36" s="115" t="s">
        <v>24</v>
      </c>
      <c r="C36" s="109" t="n">
        <f aca="false">HLOOKUP($A36,AVGs!$C:$AZ,VLOOKUP(C$2,AVGs!$B:$BA,52,FALSE()),FALSE())</f>
        <v>-0.186</v>
      </c>
      <c r="D36" s="109" t="n">
        <f aca="false">HLOOKUP($A36,AVGs!$C:$AZ,VLOOKUP(D$2,AVGs!$B:$BA,52,FALSE()),FALSE())</f>
        <v>-0.33175</v>
      </c>
      <c r="E36" s="109" t="n">
        <f aca="false">HLOOKUP($A36,AVGs!$C:$AZ,VLOOKUP(E$2,AVGs!$B:$BA,52,FALSE()),FALSE())</f>
        <v>-0.148214285714286</v>
      </c>
    </row>
    <row r="37" customFormat="false" ht="12.75" hidden="false" customHeight="false" outlineLevel="0" collapsed="false">
      <c r="A37" s="96" t="s">
        <v>120</v>
      </c>
      <c r="B37" s="115" t="s">
        <v>26</v>
      </c>
      <c r="C37" s="109" t="n">
        <f aca="false">HLOOKUP($A37,AVGs!$C:$AZ,VLOOKUP(C$2,AVGs!$B:$BA,52,FALSE()),FALSE())</f>
        <v>-0.126</v>
      </c>
      <c r="D37" s="109" t="n">
        <f aca="false">HLOOKUP($A37,AVGs!$C:$AZ,VLOOKUP(D$2,AVGs!$B:$BA,52,FALSE()),FALSE())</f>
        <v>-0.15425</v>
      </c>
      <c r="E37" s="109" t="n">
        <f aca="false">HLOOKUP($A37,AVGs!$C:$AZ,VLOOKUP(E$2,AVGs!$B:$BA,52,FALSE()),FALSE())</f>
        <v>-0.100714285714286</v>
      </c>
    </row>
    <row r="38" customFormat="false" ht="12.75" hidden="false" customHeight="false" outlineLevel="0" collapsed="false">
      <c r="A38" s="96" t="s">
        <v>121</v>
      </c>
      <c r="B38" s="115" t="s">
        <v>25</v>
      </c>
      <c r="C38" s="109" t="n">
        <f aca="false">HLOOKUP($A38,AVGs!$C:$AZ,VLOOKUP(C$2,AVGs!$B:$BA,52,FALSE()),FALSE())</f>
        <v>-0.156</v>
      </c>
      <c r="D38" s="109" t="n">
        <f aca="false">HLOOKUP($A38,AVGs!$C:$AZ,VLOOKUP(D$2,AVGs!$B:$BA,52,FALSE()),FALSE())</f>
        <v>-0.19675</v>
      </c>
      <c r="E38" s="109" t="n">
        <f aca="false">HLOOKUP($A38,AVGs!$C:$AZ,VLOOKUP(E$2,AVGs!$B:$BA,52,FALSE()),FALSE())</f>
        <v>-0.138214285714286</v>
      </c>
    </row>
    <row r="39" customFormat="false" ht="12.75" hidden="false" customHeight="false" outlineLevel="0" collapsed="false">
      <c r="A39" s="96" t="s">
        <v>122</v>
      </c>
      <c r="B39" s="115" t="s">
        <v>13</v>
      </c>
      <c r="C39" s="109" t="n">
        <f aca="false">HLOOKUP($A39,AVGs!$C:$AZ,VLOOKUP(C$2,AVGs!$B:$BA,52,FALSE()),FALSE())</f>
        <v>-0.086</v>
      </c>
      <c r="D39" s="109" t="n">
        <f aca="false">HLOOKUP($A39,AVGs!$C:$AZ,VLOOKUP(D$2,AVGs!$B:$BA,52,FALSE()),FALSE())</f>
        <v>-0.11675</v>
      </c>
      <c r="E39" s="109" t="n">
        <f aca="false">HLOOKUP($A39,AVGs!$C:$AZ,VLOOKUP(E$2,AVGs!$B:$BA,52,FALSE()),FALSE())</f>
        <v>-0.0678571428571429</v>
      </c>
    </row>
    <row r="40" customFormat="false" ht="12.75" hidden="false" customHeight="false" outlineLevel="0" collapsed="false">
      <c r="A40" s="96" t="s">
        <v>123</v>
      </c>
      <c r="B40" s="115" t="s">
        <v>14</v>
      </c>
      <c r="C40" s="109" t="n">
        <f aca="false">HLOOKUP($A40,AVGs!$C:$AZ,VLOOKUP(C$2,AVGs!$B:$BA,52,FALSE()),FALSE())</f>
        <v>-0.026</v>
      </c>
      <c r="D40" s="109" t="n">
        <f aca="false">HLOOKUP($A40,AVGs!$C:$AZ,VLOOKUP(D$2,AVGs!$B:$BA,52,FALSE()),FALSE())</f>
        <v>-0.06175</v>
      </c>
      <c r="E40" s="109" t="n">
        <f aca="false">HLOOKUP($A40,AVGs!$C:$AZ,VLOOKUP(E$2,AVGs!$B:$BA,52,FALSE()),FALSE())</f>
        <v>-0.0278571428571429</v>
      </c>
    </row>
    <row r="41" customFormat="false" ht="12.75" hidden="false" customHeight="false" outlineLevel="0" collapsed="false">
      <c r="A41" s="96" t="s">
        <v>124</v>
      </c>
      <c r="B41" s="115" t="s">
        <v>15</v>
      </c>
      <c r="C41" s="109" t="n">
        <f aca="false">HLOOKUP($A41,AVGs!$C:$AZ,VLOOKUP(C$2,AVGs!$B:$BA,52,FALSE()),FALSE())</f>
        <v>-0.014</v>
      </c>
      <c r="D41" s="109" t="n">
        <f aca="false">HLOOKUP($A41,AVGs!$C:$AZ,VLOOKUP(D$2,AVGs!$B:$BA,52,FALSE()),FALSE())</f>
        <v>-0.01125</v>
      </c>
      <c r="E41" s="109" t="n">
        <f aca="false">HLOOKUP($A41,AVGs!$C:$AZ,VLOOKUP(E$2,AVGs!$B:$BA,52,FALSE()),FALSE())</f>
        <v>0.0221428571428571</v>
      </c>
    </row>
    <row r="42" customFormat="false" ht="12.75" hidden="false" customHeight="false" outlineLevel="0" collapsed="false">
      <c r="A42" s="96" t="s">
        <v>125</v>
      </c>
      <c r="B42" s="115" t="s">
        <v>16</v>
      </c>
      <c r="C42" s="109" t="n">
        <f aca="false">HLOOKUP($A42,AVGs!$C:$AZ,VLOOKUP(C$2,AVGs!$B:$BA,52,FALSE()),FALSE())</f>
        <v>0.044</v>
      </c>
      <c r="D42" s="109" t="n">
        <f aca="false">HLOOKUP($A42,AVGs!$C:$AZ,VLOOKUP(D$2,AVGs!$B:$BA,52,FALSE()),FALSE())</f>
        <v>0.04575</v>
      </c>
      <c r="E42" s="109" t="n">
        <f aca="false">HLOOKUP($A42,AVGs!$C:$AZ,VLOOKUP(E$2,AVGs!$B:$BA,52,FALSE()),FALSE())</f>
        <v>0.0525</v>
      </c>
    </row>
    <row r="43" customFormat="false" ht="12.75" hidden="false" customHeight="false" outlineLevel="0" collapsed="false">
      <c r="A43" s="96" t="s">
        <v>126</v>
      </c>
      <c r="B43" s="3" t="s">
        <v>127</v>
      </c>
      <c r="C43" s="109" t="n">
        <f aca="false">HLOOKUP($A43,AVGs!$C:$AZ,VLOOKUP(C$2,AVGs!$B:$BA,52,FALSE()),FALSE())</f>
        <v>-0.096</v>
      </c>
      <c r="D43" s="109" t="n">
        <f aca="false">HLOOKUP($A43,AVGs!$C:$AZ,VLOOKUP(D$2,AVGs!$B:$BA,52,FALSE()),FALSE())</f>
        <v>-0.12675</v>
      </c>
      <c r="E43" s="109" t="n">
        <f aca="false">HLOOKUP($A43,AVGs!$C:$AZ,VLOOKUP(E$2,AVGs!$B:$BA,52,FALSE()),FALSE())</f>
        <v>-0.0707142857142857</v>
      </c>
    </row>
    <row r="44" customFormat="false" ht="12.75" hidden="false" customHeight="false" outlineLevel="0" collapsed="false">
      <c r="A44" s="96" t="s">
        <v>128</v>
      </c>
      <c r="B44" s="3" t="s">
        <v>129</v>
      </c>
      <c r="C44" s="109" t="n">
        <f aca="false">HLOOKUP($A44,AVGs!$C:$AZ,VLOOKUP(C$2,AVGs!$B:$BA,52,FALSE()),FALSE())</f>
        <v>-0.146</v>
      </c>
      <c r="D44" s="109" t="n">
        <f aca="false">HLOOKUP($A44,AVGs!$C:$AZ,VLOOKUP(D$2,AVGs!$B:$BA,52,FALSE()),FALSE())</f>
        <v>-0.21925</v>
      </c>
      <c r="E44" s="109" t="n">
        <f aca="false">HLOOKUP($A44,AVGs!$C:$AZ,VLOOKUP(E$2,AVGs!$B:$BA,52,FALSE()),FALSE())</f>
        <v>-0.095</v>
      </c>
    </row>
    <row r="45" customFormat="false" ht="12.75" hidden="false" customHeight="false" outlineLevel="0" collapsed="false">
      <c r="A45" s="96" t="s">
        <v>130</v>
      </c>
      <c r="B45" s="3" t="s">
        <v>131</v>
      </c>
      <c r="C45" s="109" t="n">
        <f aca="false">HLOOKUP($A45,AVGs!$C:$AZ,VLOOKUP(C$2,AVGs!$B:$BA,52,FALSE()),FALSE())</f>
        <v>0</v>
      </c>
      <c r="D45" s="109" t="n">
        <f aca="false">HLOOKUP($A45,AVGs!$C:$AZ,VLOOKUP(D$2,AVGs!$B:$BA,52,FALSE()),FALSE())</f>
        <v>0.0975</v>
      </c>
      <c r="E45" s="109" t="n">
        <f aca="false">HLOOKUP($A45,AVGs!$C:$AZ,VLOOKUP(E$2,AVGs!$B:$BA,52,FALSE()),FALSE())</f>
        <v>0.306428571428571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326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3" ySplit="4" topLeftCell="E48" activePane="bottomRight" state="frozen"/>
      <selection pane="topLeft" activeCell="B1" activeCellId="0" sqref="B1"/>
      <selection pane="topRight" activeCell="E1" activeCellId="0" sqref="E1"/>
      <selection pane="bottomLeft" activeCell="B48" activeCellId="0" sqref="B48"/>
      <selection pane="bottomRight" activeCell="B59" activeCellId="0" sqref="B5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6.56"/>
    <col collapsed="false" customWidth="true" hidden="false" outlineLevel="0" max="2" min="2" style="102" width="10.71"/>
    <col collapsed="false" customWidth="true" hidden="false" outlineLevel="0" max="3" min="3" style="120" width="6.56"/>
    <col collapsed="false" customWidth="true" hidden="false" outlineLevel="0" max="4" min="4" style="120" width="11.28"/>
    <col collapsed="false" customWidth="true" hidden="false" outlineLevel="0" max="5" min="5" style="120" width="11.99"/>
    <col collapsed="false" customWidth="true" hidden="false" outlineLevel="0" max="6" min="6" style="121" width="13.28"/>
    <col collapsed="false" customWidth="true" hidden="false" outlineLevel="0" max="7" min="7" style="120" width="11.13"/>
    <col collapsed="false" customWidth="true" hidden="false" outlineLevel="0" max="8" min="8" style="120" width="15.7"/>
    <col collapsed="false" customWidth="true" hidden="false" outlineLevel="0" max="9" min="9" style="120" width="14.41"/>
    <col collapsed="false" customWidth="true" hidden="false" outlineLevel="0" max="10" min="10" style="120" width="10.99"/>
    <col collapsed="false" customWidth="true" hidden="false" outlineLevel="0" max="11" min="11" style="122" width="15.85"/>
    <col collapsed="false" customWidth="true" hidden="false" outlineLevel="0" max="12" min="12" style="122" width="7.14"/>
    <col collapsed="false" customWidth="true" hidden="false" outlineLevel="0" max="13" min="13" style="46" width="16.99"/>
    <col collapsed="false" customWidth="true" hidden="false" outlineLevel="0" max="14" min="14" style="46" width="16.13"/>
    <col collapsed="false" customWidth="true" hidden="false" outlineLevel="0" max="15" min="15" style="46" width="11.28"/>
    <col collapsed="false" customWidth="true" hidden="false" outlineLevel="0" max="16" min="16" style="46" width="11.85"/>
    <col collapsed="false" customWidth="true" hidden="false" outlineLevel="0" max="17" min="17" style="46" width="9.85"/>
    <col collapsed="false" customWidth="true" hidden="false" outlineLevel="0" max="18" min="18" style="46" width="14.28"/>
    <col collapsed="false" customWidth="true" hidden="false" outlineLevel="0" max="19" min="19" style="46" width="9.85"/>
    <col collapsed="false" customWidth="false" hidden="false" outlineLevel="0" max="20" min="20" style="46" width="9.14"/>
    <col collapsed="false" customWidth="true" hidden="false" outlineLevel="0" max="21" min="21" style="46" width="15.85"/>
    <col collapsed="false" customWidth="true" hidden="false" outlineLevel="0" max="22" min="22" style="46" width="11.99"/>
    <col collapsed="false" customWidth="true" hidden="false" outlineLevel="0" max="23" min="23" style="46" width="12.99"/>
    <col collapsed="false" customWidth="true" hidden="false" outlineLevel="0" max="24" min="24" style="46" width="9.41"/>
    <col collapsed="false" customWidth="false" hidden="false" outlineLevel="0" max="26" min="25" style="46" width="9.14"/>
    <col collapsed="false" customWidth="true" hidden="false" outlineLevel="0" max="27" min="27" style="46" width="10.28"/>
    <col collapsed="false" customWidth="true" hidden="false" outlineLevel="0" max="28" min="28" style="46" width="11.85"/>
    <col collapsed="false" customWidth="true" hidden="false" outlineLevel="0" max="29" min="29" style="46" width="13.28"/>
    <col collapsed="false" customWidth="true" hidden="false" outlineLevel="0" max="30" min="30" style="46" width="11.99"/>
    <col collapsed="false" customWidth="true" hidden="false" outlineLevel="0" max="31" min="31" style="46" width="12.56"/>
    <col collapsed="false" customWidth="true" hidden="false" outlineLevel="0" max="32" min="32" style="46" width="11.85"/>
    <col collapsed="false" customWidth="true" hidden="false" outlineLevel="0" max="33" min="33" style="46" width="9.85"/>
    <col collapsed="false" customWidth="true" hidden="false" outlineLevel="0" max="34" min="34" style="46" width="10.28"/>
    <col collapsed="false" customWidth="true" hidden="false" outlineLevel="0" max="35" min="35" style="46" width="11.7"/>
    <col collapsed="false" customWidth="true" hidden="false" outlineLevel="0" max="36" min="36" style="46" width="15.56"/>
    <col collapsed="false" customWidth="true" hidden="false" outlineLevel="0" max="37" min="37" style="46" width="16.56"/>
    <col collapsed="false" customWidth="true" hidden="false" outlineLevel="0" max="38" min="38" style="46" width="13.56"/>
    <col collapsed="false" customWidth="true" hidden="false" outlineLevel="0" max="42" min="39" style="46" width="13.28"/>
    <col collapsed="false" customWidth="false" hidden="false" outlineLevel="0" max="257" min="43" style="46" width="9.14"/>
  </cols>
  <sheetData>
    <row r="3" customFormat="false" ht="12.75" hidden="false" customHeight="false" outlineLevel="0" collapsed="false">
      <c r="A3" s="96"/>
      <c r="B3" s="97" t="s">
        <v>71</v>
      </c>
      <c r="C3" s="98" t="s">
        <v>78</v>
      </c>
      <c r="D3" s="98" t="s">
        <v>85</v>
      </c>
      <c r="E3" s="98" t="s">
        <v>80</v>
      </c>
      <c r="F3" s="98" t="s">
        <v>102</v>
      </c>
      <c r="G3" s="123" t="s">
        <v>101</v>
      </c>
      <c r="H3" s="124" t="s">
        <v>81</v>
      </c>
      <c r="I3" s="124" t="s">
        <v>100</v>
      </c>
      <c r="J3" s="124" t="s">
        <v>96</v>
      </c>
      <c r="K3" s="124" t="s">
        <v>94</v>
      </c>
      <c r="L3" s="124" t="s">
        <v>132</v>
      </c>
      <c r="M3" s="125" t="s">
        <v>97</v>
      </c>
      <c r="N3" s="125" t="s">
        <v>107</v>
      </c>
      <c r="O3" s="125" t="s">
        <v>106</v>
      </c>
      <c r="P3" s="125" t="s">
        <v>93</v>
      </c>
      <c r="Q3" s="125" t="s">
        <v>114</v>
      </c>
      <c r="R3" s="125" t="s">
        <v>109</v>
      </c>
      <c r="S3" s="125" t="s">
        <v>92</v>
      </c>
      <c r="T3" s="125" t="s">
        <v>115</v>
      </c>
      <c r="U3" s="125" t="s">
        <v>79</v>
      </c>
      <c r="V3" s="125" t="s">
        <v>103</v>
      </c>
      <c r="W3" s="125" t="s">
        <v>82</v>
      </c>
      <c r="X3" s="96" t="s">
        <v>86</v>
      </c>
      <c r="Y3" s="96" t="s">
        <v>90</v>
      </c>
      <c r="Z3" s="96" t="s">
        <v>104</v>
      </c>
      <c r="AA3" s="96" t="s">
        <v>108</v>
      </c>
      <c r="AB3" s="96" t="s">
        <v>116</v>
      </c>
      <c r="AC3" s="96" t="s">
        <v>117</v>
      </c>
      <c r="AD3" s="96" t="s">
        <v>119</v>
      </c>
      <c r="AE3" s="96" t="s">
        <v>120</v>
      </c>
      <c r="AF3" s="96" t="s">
        <v>121</v>
      </c>
      <c r="AG3" s="96" t="s">
        <v>83</v>
      </c>
      <c r="AH3" s="96" t="s">
        <v>88</v>
      </c>
      <c r="AI3" s="96" t="s">
        <v>99</v>
      </c>
      <c r="AJ3" s="96" t="s">
        <v>110</v>
      </c>
      <c r="AK3" s="126" t="s">
        <v>113</v>
      </c>
      <c r="AL3" s="96" t="s">
        <v>112</v>
      </c>
      <c r="AM3" s="96" t="s">
        <v>122</v>
      </c>
      <c r="AN3" s="96" t="s">
        <v>123</v>
      </c>
      <c r="AO3" s="96" t="s">
        <v>124</v>
      </c>
      <c r="AP3" s="96" t="s">
        <v>125</v>
      </c>
      <c r="AQ3" s="96" t="s">
        <v>126</v>
      </c>
      <c r="AR3" s="96" t="s">
        <v>128</v>
      </c>
      <c r="AS3" s="96" t="s">
        <v>130</v>
      </c>
      <c r="AT3" s="96" t="s">
        <v>112</v>
      </c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customFormat="false" ht="12" hidden="false" customHeight="false" outlineLevel="0" collapsed="false">
      <c r="A4" s="96"/>
      <c r="B4" s="97" t="s">
        <v>72</v>
      </c>
      <c r="C4" s="127" t="s">
        <v>133</v>
      </c>
      <c r="D4" s="127" t="s">
        <v>134</v>
      </c>
      <c r="E4" s="127" t="s">
        <v>134</v>
      </c>
      <c r="F4" s="127" t="s">
        <v>134</v>
      </c>
      <c r="G4" s="128" t="s">
        <v>134</v>
      </c>
      <c r="H4" s="129" t="s">
        <v>134</v>
      </c>
      <c r="I4" s="129" t="s">
        <v>134</v>
      </c>
      <c r="J4" s="129" t="s">
        <v>134</v>
      </c>
      <c r="K4" s="129" t="s">
        <v>134</v>
      </c>
      <c r="L4" s="129" t="s">
        <v>134</v>
      </c>
      <c r="M4" s="130" t="s">
        <v>134</v>
      </c>
      <c r="N4" s="130" t="s">
        <v>134</v>
      </c>
      <c r="O4" s="130" t="s">
        <v>134</v>
      </c>
      <c r="P4" s="130" t="s">
        <v>134</v>
      </c>
      <c r="Q4" s="130" t="s">
        <v>134</v>
      </c>
      <c r="R4" s="130" t="s">
        <v>134</v>
      </c>
      <c r="S4" s="130" t="s">
        <v>134</v>
      </c>
      <c r="T4" s="130" t="s">
        <v>134</v>
      </c>
      <c r="U4" s="130" t="s">
        <v>134</v>
      </c>
      <c r="V4" s="130" t="s">
        <v>134</v>
      </c>
      <c r="W4" s="130" t="s">
        <v>134</v>
      </c>
      <c r="X4" s="130" t="s">
        <v>134</v>
      </c>
      <c r="Y4" s="130" t="s">
        <v>134</v>
      </c>
      <c r="Z4" s="130" t="s">
        <v>134</v>
      </c>
      <c r="AA4" s="130" t="s">
        <v>134</v>
      </c>
      <c r="AB4" s="130" t="s">
        <v>134</v>
      </c>
      <c r="AC4" s="130" t="s">
        <v>134</v>
      </c>
      <c r="AD4" s="130" t="s">
        <v>134</v>
      </c>
      <c r="AE4" s="130" t="s">
        <v>134</v>
      </c>
      <c r="AF4" s="130" t="s">
        <v>134</v>
      </c>
      <c r="AG4" s="130" t="s">
        <v>134</v>
      </c>
      <c r="AH4" s="130" t="s">
        <v>134</v>
      </c>
      <c r="AI4" s="130" t="s">
        <v>134</v>
      </c>
      <c r="AJ4" s="130" t="s">
        <v>134</v>
      </c>
      <c r="AK4" s="130" t="s">
        <v>134</v>
      </c>
      <c r="AL4" s="130" t="s">
        <v>134</v>
      </c>
      <c r="AM4" s="130" t="s">
        <v>134</v>
      </c>
      <c r="AN4" s="130" t="s">
        <v>134</v>
      </c>
      <c r="AO4" s="130" t="s">
        <v>134</v>
      </c>
      <c r="AP4" s="130" t="s">
        <v>134</v>
      </c>
      <c r="AQ4" s="130" t="s">
        <v>134</v>
      </c>
      <c r="AR4" s="130" t="s">
        <v>134</v>
      </c>
      <c r="AS4" s="130" t="s">
        <v>134</v>
      </c>
      <c r="AT4" s="130" t="s">
        <v>135</v>
      </c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customFormat="false" ht="12.75" hidden="false" customHeight="false" outlineLevel="0" collapsed="false">
      <c r="B5" s="102" t="s">
        <v>73</v>
      </c>
    </row>
    <row r="6" customFormat="false" ht="12.75" hidden="false" customHeight="false" outlineLevel="0" collapsed="false">
      <c r="A6" s="122" t="n">
        <v>0.971644784598984</v>
      </c>
      <c r="B6" s="103" t="n">
        <v>36831</v>
      </c>
      <c r="C6" s="93"/>
      <c r="J6" s="120" t="n">
        <v>-0.011</v>
      </c>
      <c r="K6" s="122" t="n">
        <v>-0.021</v>
      </c>
      <c r="M6" s="122" t="n">
        <v>-0.191</v>
      </c>
      <c r="N6" s="122"/>
      <c r="O6" s="122"/>
      <c r="P6" s="122" t="n">
        <v>-0.131</v>
      </c>
      <c r="Q6" s="122" t="n">
        <v>-0.161</v>
      </c>
      <c r="R6" s="122" t="n">
        <v>-0.151</v>
      </c>
      <c r="S6" s="122" t="n">
        <v>-0.111</v>
      </c>
      <c r="T6" s="122" t="n">
        <v>-0.121</v>
      </c>
      <c r="U6" s="122" t="n">
        <v>-0.131</v>
      </c>
      <c r="V6" s="122" t="n">
        <v>-0.121</v>
      </c>
      <c r="W6" s="122" t="n">
        <v>-0.051</v>
      </c>
      <c r="X6" s="122" t="n">
        <v>0.529</v>
      </c>
      <c r="Y6" s="122" t="n">
        <v>0.639</v>
      </c>
      <c r="Z6" s="122" t="n">
        <v>-0.0421</v>
      </c>
      <c r="AA6" s="122"/>
      <c r="AB6" s="122" t="n">
        <v>-0.121</v>
      </c>
      <c r="AC6" s="122"/>
      <c r="AD6" s="122" t="n">
        <v>-0.201</v>
      </c>
      <c r="AE6" s="122" t="n">
        <v>-0.151</v>
      </c>
      <c r="AF6" s="122" t="n">
        <v>-0.191</v>
      </c>
      <c r="AG6" s="122" t="n">
        <v>-0.131</v>
      </c>
      <c r="AH6" s="122" t="n">
        <v>0.779</v>
      </c>
      <c r="AI6" s="122" t="n">
        <v>-0.131</v>
      </c>
      <c r="AJ6" s="122" t="n">
        <v>-0.176</v>
      </c>
      <c r="AK6" s="122" t="n">
        <v>-0.151</v>
      </c>
      <c r="AL6" s="122" t="n">
        <v>-0.151</v>
      </c>
      <c r="AM6" s="122" t="n">
        <v>-0.121</v>
      </c>
      <c r="AN6" s="122" t="n">
        <v>-0.081</v>
      </c>
      <c r="AO6" s="122" t="n">
        <v>-0.031</v>
      </c>
      <c r="AP6" s="122" t="n">
        <v>-0.001</v>
      </c>
      <c r="AQ6" s="122" t="n">
        <v>-0.121</v>
      </c>
      <c r="AR6" s="122" t="n">
        <v>-0.171</v>
      </c>
      <c r="AS6" s="122"/>
      <c r="AT6" s="122" t="n">
        <v>0.07</v>
      </c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  <c r="IW6" s="122"/>
    </row>
    <row r="7" customFormat="false" ht="14.25" hidden="false" customHeight="true" outlineLevel="0" collapsed="false">
      <c r="A7" s="122" t="n">
        <v>0.965956863406796</v>
      </c>
      <c r="B7" s="103" t="n">
        <v>36861</v>
      </c>
      <c r="C7" s="93"/>
      <c r="J7" s="120" t="n">
        <v>0.014</v>
      </c>
      <c r="K7" s="122" t="n">
        <v>-0.006</v>
      </c>
      <c r="M7" s="122" t="n">
        <v>-0.006</v>
      </c>
      <c r="N7" s="122"/>
      <c r="O7" s="122"/>
      <c r="P7" s="122" t="n">
        <v>-0.116</v>
      </c>
      <c r="Q7" s="122" t="n">
        <v>-0.126</v>
      </c>
      <c r="R7" s="122" t="n">
        <v>-0.156</v>
      </c>
      <c r="S7" s="122" t="n">
        <v>-0.096</v>
      </c>
      <c r="T7" s="122" t="n">
        <v>-0.136</v>
      </c>
      <c r="U7" s="122" t="n">
        <v>-0.106</v>
      </c>
      <c r="V7" s="122" t="n">
        <v>-0.106</v>
      </c>
      <c r="W7" s="122" t="n">
        <v>0.006</v>
      </c>
      <c r="X7" s="122" t="n">
        <v>8.024</v>
      </c>
      <c r="Y7" s="122" t="n">
        <v>8.064</v>
      </c>
      <c r="Z7" s="122" t="n">
        <v>0.0075</v>
      </c>
      <c r="AA7" s="122"/>
      <c r="AB7" s="122" t="n">
        <v>-0.106</v>
      </c>
      <c r="AC7" s="122"/>
      <c r="AD7" s="122" t="n">
        <v>-0.186</v>
      </c>
      <c r="AE7" s="122" t="n">
        <v>-0.126</v>
      </c>
      <c r="AF7" s="122" t="n">
        <v>-0.156</v>
      </c>
      <c r="AG7" s="122" t="n">
        <v>-0.016</v>
      </c>
      <c r="AH7" s="122" t="n">
        <v>8.134</v>
      </c>
      <c r="AI7" s="122" t="n">
        <v>-0.136</v>
      </c>
      <c r="AJ7" s="122" t="n">
        <v>-0.181</v>
      </c>
      <c r="AK7" s="122" t="n">
        <v>-0.156</v>
      </c>
      <c r="AL7" s="122" t="n">
        <v>-0.156</v>
      </c>
      <c r="AM7" s="122" t="n">
        <v>-0.086</v>
      </c>
      <c r="AN7" s="122" t="n">
        <v>-0.026</v>
      </c>
      <c r="AO7" s="122" t="n">
        <v>-0.014</v>
      </c>
      <c r="AP7" s="122" t="n">
        <v>0.044</v>
      </c>
      <c r="AQ7" s="122" t="n">
        <v>-0.096</v>
      </c>
      <c r="AR7" s="122" t="n">
        <v>-0.146</v>
      </c>
      <c r="AS7" s="122"/>
      <c r="AT7" s="122" t="n">
        <v>0.02</v>
      </c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</row>
    <row r="8" customFormat="false" ht="12.75" hidden="false" customHeight="false" outlineLevel="0" collapsed="false">
      <c r="A8" s="122" t="n">
        <v>0.960065364270543</v>
      </c>
      <c r="B8" s="103" t="n">
        <v>36892</v>
      </c>
      <c r="C8" s="93"/>
      <c r="J8" s="120" t="n">
        <v>0.622</v>
      </c>
      <c r="K8" s="122" t="n">
        <v>0.542</v>
      </c>
      <c r="M8" s="122" t="n">
        <v>-1.218</v>
      </c>
      <c r="N8" s="122"/>
      <c r="O8" s="122"/>
      <c r="P8" s="122" t="n">
        <v>-0.09</v>
      </c>
      <c r="Q8" s="122" t="n">
        <v>-0.28</v>
      </c>
      <c r="R8" s="122" t="n">
        <v>-0.058</v>
      </c>
      <c r="S8" s="122" t="n">
        <v>-0.13</v>
      </c>
      <c r="T8" s="122" t="n">
        <v>-0.038</v>
      </c>
      <c r="U8" s="122" t="n">
        <v>-0.15</v>
      </c>
      <c r="V8" s="122" t="n">
        <v>-0.14</v>
      </c>
      <c r="W8" s="122" t="n">
        <v>-0.04</v>
      </c>
      <c r="X8" s="122" t="n">
        <v>4.142</v>
      </c>
      <c r="Y8" s="122" t="n">
        <v>6.342</v>
      </c>
      <c r="Z8" s="122" t="n">
        <v>-0.07</v>
      </c>
      <c r="AA8" s="122"/>
      <c r="AB8" s="122" t="n">
        <v>-0.16</v>
      </c>
      <c r="AC8" s="122"/>
      <c r="AD8" s="122" t="n">
        <v>-0.36</v>
      </c>
      <c r="AE8" s="122" t="n">
        <v>-0.18</v>
      </c>
      <c r="AF8" s="122" t="n">
        <v>-0.15</v>
      </c>
      <c r="AG8" s="122" t="n">
        <v>-1.178</v>
      </c>
      <c r="AH8" s="122" t="n">
        <v>4.662</v>
      </c>
      <c r="AI8" s="122" t="n">
        <v>-0.058</v>
      </c>
      <c r="AJ8" s="122" t="n">
        <v>-0.083</v>
      </c>
      <c r="AK8" s="122" t="n">
        <v>-0.058</v>
      </c>
      <c r="AL8" s="122" t="n">
        <v>-0.058</v>
      </c>
      <c r="AM8" s="122" t="n">
        <v>-0.11</v>
      </c>
      <c r="AN8" s="122" t="n">
        <v>-0.08</v>
      </c>
      <c r="AO8" s="122" t="n">
        <v>-0.01</v>
      </c>
      <c r="AP8" s="122" t="n">
        <v>0.04</v>
      </c>
      <c r="AQ8" s="122" t="n">
        <v>-0.16</v>
      </c>
      <c r="AR8" s="122" t="n">
        <v>-0.31</v>
      </c>
      <c r="AS8" s="122"/>
      <c r="AT8" s="122" t="n">
        <v>0.2</v>
      </c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</row>
    <row r="9" customFormat="false" ht="12.75" hidden="false" customHeight="false" outlineLevel="0" collapsed="false">
      <c r="A9" s="122" t="n">
        <v>0.954177055893136</v>
      </c>
      <c r="B9" s="103" t="n">
        <v>36923</v>
      </c>
      <c r="C9" s="93"/>
      <c r="D9" s="120" t="n">
        <v>6.49</v>
      </c>
      <c r="E9" s="120" t="n">
        <v>6.52</v>
      </c>
      <c r="J9" s="120" t="n">
        <v>0.017</v>
      </c>
      <c r="K9" s="122" t="n">
        <v>0.067</v>
      </c>
      <c r="L9" s="122" t="n">
        <v>6.54</v>
      </c>
      <c r="M9" s="122" t="n">
        <v>0.297</v>
      </c>
      <c r="N9" s="122"/>
      <c r="O9" s="122"/>
      <c r="P9" s="122" t="n">
        <v>-0.193</v>
      </c>
      <c r="Q9" s="122" t="n">
        <v>-0.153</v>
      </c>
      <c r="R9" s="122" t="n">
        <v>-0.133</v>
      </c>
      <c r="S9" s="122" t="n">
        <v>-0.173</v>
      </c>
      <c r="T9" s="122" t="n">
        <v>-0.113</v>
      </c>
      <c r="U9" s="122" t="n">
        <v>-0.173</v>
      </c>
      <c r="V9" s="122" t="n">
        <v>-0.163</v>
      </c>
      <c r="W9" s="122" t="n">
        <v>-0.043</v>
      </c>
      <c r="X9" s="122" t="n">
        <v>3.807</v>
      </c>
      <c r="Y9" s="122" t="n">
        <v>6.337</v>
      </c>
      <c r="Z9" s="122" t="n">
        <v>-0.073</v>
      </c>
      <c r="AA9" s="122" t="n">
        <v>6.52</v>
      </c>
      <c r="AB9" s="122" t="n">
        <v>-0.213</v>
      </c>
      <c r="AC9" s="122"/>
      <c r="AD9" s="122" t="n">
        <v>-0.493</v>
      </c>
      <c r="AE9" s="122" t="n">
        <v>-0.223</v>
      </c>
      <c r="AF9" s="122" t="n">
        <v>-0.273</v>
      </c>
      <c r="AG9" s="122" t="n">
        <v>-0.053</v>
      </c>
      <c r="AH9" s="122" t="n">
        <v>6.107</v>
      </c>
      <c r="AI9" s="122" t="n">
        <v>-0.073</v>
      </c>
      <c r="AJ9" s="122" t="n">
        <v>-0.158</v>
      </c>
      <c r="AK9" s="122" t="n">
        <v>-0.133</v>
      </c>
      <c r="AL9" s="122" t="n">
        <v>-0.133</v>
      </c>
      <c r="AM9" s="122" t="n">
        <v>-0.193</v>
      </c>
      <c r="AN9" s="122" t="n">
        <v>-0.123</v>
      </c>
      <c r="AO9" s="122" t="n">
        <v>-0.053</v>
      </c>
      <c r="AP9" s="122" t="n">
        <v>0.047</v>
      </c>
      <c r="AQ9" s="122" t="n">
        <v>-0.163</v>
      </c>
      <c r="AR9" s="122" t="n">
        <v>-0.283</v>
      </c>
      <c r="AS9" s="122"/>
      <c r="AT9" s="122" t="n">
        <v>0.04</v>
      </c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</row>
    <row r="10" customFormat="false" ht="12.75" hidden="false" customHeight="false" outlineLevel="0" collapsed="false">
      <c r="A10" s="122" t="n">
        <v>0.948843906140264</v>
      </c>
      <c r="B10" s="103" t="n">
        <v>36951</v>
      </c>
      <c r="C10" s="93" t="n">
        <v>4.998</v>
      </c>
      <c r="D10" s="120" t="n">
        <v>0.311999999999999</v>
      </c>
      <c r="E10" s="120" t="n">
        <v>0.271999999999999</v>
      </c>
      <c r="F10" s="121" t="n">
        <v>0.632</v>
      </c>
      <c r="G10" s="120" t="n">
        <v>0.542</v>
      </c>
      <c r="H10" s="120" t="n">
        <v>0.392</v>
      </c>
      <c r="I10" s="120" t="n">
        <v>0.292</v>
      </c>
      <c r="J10" s="120" t="n">
        <v>0.172</v>
      </c>
      <c r="K10" s="122" t="n">
        <v>0.152</v>
      </c>
      <c r="L10" s="122" t="n">
        <v>0.356999999999999</v>
      </c>
      <c r="M10" s="122" t="n">
        <v>-0.168</v>
      </c>
      <c r="N10" s="122" t="n">
        <v>0.2098</v>
      </c>
      <c r="O10" s="122" t="n">
        <v>0.33</v>
      </c>
      <c r="P10" s="122" t="n">
        <v>-0.118</v>
      </c>
      <c r="Q10" s="122" t="n">
        <v>-0.158</v>
      </c>
      <c r="R10" s="122" t="n">
        <v>-0.008</v>
      </c>
      <c r="S10" s="122" t="n">
        <v>-0.098</v>
      </c>
      <c r="T10" s="122" t="n">
        <v>-0.008</v>
      </c>
      <c r="U10" s="122" t="n">
        <v>-0.098</v>
      </c>
      <c r="V10" s="122" t="n">
        <v>-0.138</v>
      </c>
      <c r="W10" s="122" t="n">
        <v>0.022</v>
      </c>
      <c r="X10" s="122" t="n">
        <v>3.402</v>
      </c>
      <c r="Y10" s="122" t="n">
        <v>7.582</v>
      </c>
      <c r="Z10" s="122" t="n">
        <v>0.032</v>
      </c>
      <c r="AA10" s="122" t="n">
        <v>0.301999999999999</v>
      </c>
      <c r="AB10" s="122" t="n">
        <v>-0.078</v>
      </c>
      <c r="AC10" s="122" t="n">
        <v>0.632</v>
      </c>
      <c r="AD10" s="122" t="n">
        <v>-0.288</v>
      </c>
      <c r="AE10" s="122" t="n">
        <v>-0.088</v>
      </c>
      <c r="AF10" s="122" t="n">
        <v>-0.208</v>
      </c>
      <c r="AG10" s="122" t="n">
        <v>-0.168</v>
      </c>
      <c r="AH10" s="122" t="n">
        <v>6.252</v>
      </c>
      <c r="AI10" s="122" t="n">
        <v>0.012</v>
      </c>
      <c r="AJ10" s="122" t="n">
        <v>-0.033</v>
      </c>
      <c r="AK10" s="122" t="n">
        <v>-0.008</v>
      </c>
      <c r="AL10" s="122" t="n">
        <v>-0.008</v>
      </c>
      <c r="AM10" s="122" t="n">
        <v>-0.078</v>
      </c>
      <c r="AN10" s="122" t="n">
        <v>-0.018</v>
      </c>
      <c r="AO10" s="122" t="n">
        <v>0.032</v>
      </c>
      <c r="AP10" s="122" t="n">
        <v>0.052</v>
      </c>
      <c r="AQ10" s="122" t="n">
        <v>-0.088</v>
      </c>
      <c r="AR10" s="122" t="n">
        <v>-0.138</v>
      </c>
      <c r="AS10" s="122" t="n">
        <v>0.39</v>
      </c>
      <c r="AT10" s="122" t="n">
        <v>0.04</v>
      </c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  <c r="IW10" s="122"/>
    </row>
    <row r="11" customFormat="false" ht="12.75" hidden="false" customHeight="false" outlineLevel="0" collapsed="false">
      <c r="A11" s="122" t="n">
        <v>0.942967563662833</v>
      </c>
      <c r="B11" s="103" t="n">
        <v>36982</v>
      </c>
      <c r="C11" s="93" t="n">
        <v>5.27</v>
      </c>
      <c r="D11" s="120" t="n">
        <v>0.27</v>
      </c>
      <c r="E11" s="120" t="n">
        <v>0.175</v>
      </c>
      <c r="F11" s="121" t="n">
        <v>0.45</v>
      </c>
      <c r="G11" s="120" t="n">
        <v>0.43</v>
      </c>
      <c r="H11" s="120" t="n">
        <v>0.315</v>
      </c>
      <c r="I11" s="120" t="n">
        <v>0.245</v>
      </c>
      <c r="J11" s="120" t="n">
        <v>0.055</v>
      </c>
      <c r="K11" s="122" t="n">
        <v>0.055</v>
      </c>
      <c r="L11" s="122" t="n">
        <v>0.315</v>
      </c>
      <c r="M11" s="122" t="n">
        <v>-0.64</v>
      </c>
      <c r="N11" s="122" t="n">
        <v>-0.28124133640601</v>
      </c>
      <c r="O11" s="122" t="n">
        <v>0.34</v>
      </c>
      <c r="P11" s="122" t="n">
        <v>-0.0525</v>
      </c>
      <c r="Q11" s="122" t="n">
        <v>-0.09</v>
      </c>
      <c r="R11" s="122" t="n">
        <v>-0.09</v>
      </c>
      <c r="S11" s="122" t="n">
        <v>-0.0525</v>
      </c>
      <c r="T11" s="122" t="n">
        <v>-0.07</v>
      </c>
      <c r="U11" s="122" t="n">
        <v>-0.0725</v>
      </c>
      <c r="V11" s="122" t="n">
        <v>-0.09</v>
      </c>
      <c r="W11" s="122" t="n">
        <v>-0.015</v>
      </c>
      <c r="X11" s="122" t="n">
        <v>2.25</v>
      </c>
      <c r="Y11" s="122" t="n">
        <v>4.95</v>
      </c>
      <c r="Z11" s="122" t="n">
        <v>0</v>
      </c>
      <c r="AA11" s="122" t="n">
        <v>0.28</v>
      </c>
      <c r="AB11" s="122" t="n">
        <v>-0.08</v>
      </c>
      <c r="AC11" s="122" t="n">
        <v>0.45</v>
      </c>
      <c r="AD11" s="122" t="n">
        <v>-0.1725</v>
      </c>
      <c r="AE11" s="122" t="n">
        <v>-0.105</v>
      </c>
      <c r="AF11" s="122" t="n">
        <v>-0.1625</v>
      </c>
      <c r="AG11" s="122" t="n">
        <v>-0.5</v>
      </c>
      <c r="AH11" s="122" t="n">
        <v>2.95</v>
      </c>
      <c r="AI11" s="122" t="n">
        <v>-0.07</v>
      </c>
      <c r="AJ11" s="122" t="n">
        <v>-0.115</v>
      </c>
      <c r="AK11" s="122" t="n">
        <v>-0.09</v>
      </c>
      <c r="AL11" s="122" t="n">
        <v>-0.09</v>
      </c>
      <c r="AM11" s="122" t="n">
        <v>-0.07</v>
      </c>
      <c r="AN11" s="122" t="n">
        <v>-0.03</v>
      </c>
      <c r="AO11" s="122" t="n">
        <v>0.02</v>
      </c>
      <c r="AP11" s="122" t="n">
        <v>0.0525</v>
      </c>
      <c r="AQ11" s="122" t="n">
        <v>-0.075</v>
      </c>
      <c r="AR11" s="122" t="n">
        <v>-0.11</v>
      </c>
      <c r="AS11" s="122" t="n">
        <v>0.34</v>
      </c>
      <c r="AT11" s="122" t="n">
        <v>0.06</v>
      </c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  <c r="IW11" s="122"/>
    </row>
    <row r="12" customFormat="false" ht="12.75" hidden="false" customHeight="false" outlineLevel="0" collapsed="false">
      <c r="A12" s="122" t="n">
        <v>0.937355762059383</v>
      </c>
      <c r="B12" s="103" t="n">
        <v>37012</v>
      </c>
      <c r="C12" s="93" t="n">
        <v>5.315</v>
      </c>
      <c r="D12" s="120" t="n">
        <v>0.265</v>
      </c>
      <c r="E12" s="120" t="n">
        <v>0.165</v>
      </c>
      <c r="F12" s="121" t="n">
        <v>0.43</v>
      </c>
      <c r="G12" s="120" t="n">
        <v>0.4125</v>
      </c>
      <c r="H12" s="120" t="n">
        <v>0.285</v>
      </c>
      <c r="I12" s="120" t="n">
        <v>0.24</v>
      </c>
      <c r="J12" s="120" t="n">
        <v>0.04</v>
      </c>
      <c r="K12" s="122" t="n">
        <v>0.04</v>
      </c>
      <c r="L12" s="122" t="n">
        <v>0.31</v>
      </c>
      <c r="M12" s="122" t="n">
        <v>-0.5725</v>
      </c>
      <c r="N12" s="122" t="n">
        <v>-0.24</v>
      </c>
      <c r="O12" s="122" t="n">
        <v>0.315</v>
      </c>
      <c r="P12" s="122" t="n">
        <v>-0.0525</v>
      </c>
      <c r="Q12" s="122" t="n">
        <v>-0.09</v>
      </c>
      <c r="R12" s="122" t="n">
        <v>-0.085</v>
      </c>
      <c r="S12" s="122" t="n">
        <v>-0.06</v>
      </c>
      <c r="T12" s="122" t="n">
        <v>-0.065</v>
      </c>
      <c r="U12" s="122" t="n">
        <v>-0.0725</v>
      </c>
      <c r="V12" s="122" t="n">
        <v>-0.09</v>
      </c>
      <c r="W12" s="122" t="n">
        <v>-0.015</v>
      </c>
      <c r="X12" s="122" t="n">
        <v>3</v>
      </c>
      <c r="Y12" s="122" t="n">
        <v>4.8</v>
      </c>
      <c r="Z12" s="122" t="n">
        <v>0.0025</v>
      </c>
      <c r="AA12" s="122" t="n">
        <v>0.275</v>
      </c>
      <c r="AB12" s="122" t="n">
        <v>-0.0725</v>
      </c>
      <c r="AC12" s="122" t="n">
        <v>0.43</v>
      </c>
      <c r="AD12" s="122" t="n">
        <v>-0.15</v>
      </c>
      <c r="AE12" s="122" t="n">
        <v>-0.1</v>
      </c>
      <c r="AF12" s="122" t="n">
        <v>-0.14</v>
      </c>
      <c r="AG12" s="122" t="n">
        <v>-0.44</v>
      </c>
      <c r="AH12" s="122" t="n">
        <v>4.45</v>
      </c>
      <c r="AI12" s="122" t="n">
        <v>-0.065</v>
      </c>
      <c r="AJ12" s="122" t="n">
        <v>-0.11</v>
      </c>
      <c r="AK12" s="122" t="n">
        <v>-0.085</v>
      </c>
      <c r="AL12" s="122" t="n">
        <v>-0.085</v>
      </c>
      <c r="AM12" s="122" t="n">
        <v>-0.0675</v>
      </c>
      <c r="AN12" s="122" t="n">
        <v>-0.0275</v>
      </c>
      <c r="AO12" s="122" t="n">
        <v>0.0225</v>
      </c>
      <c r="AP12" s="122" t="n">
        <v>0.0525</v>
      </c>
      <c r="AQ12" s="122" t="n">
        <v>-0.07</v>
      </c>
      <c r="AR12" s="122" t="n">
        <v>-0.095</v>
      </c>
      <c r="AS12" s="122" t="n">
        <v>0.315</v>
      </c>
      <c r="AT12" s="122" t="n">
        <v>0.06</v>
      </c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  <c r="IT12" s="122"/>
      <c r="IU12" s="122"/>
      <c r="IV12" s="122"/>
      <c r="IW12" s="122"/>
    </row>
    <row r="13" customFormat="false" ht="12.75" hidden="false" customHeight="false" outlineLevel="0" collapsed="false">
      <c r="A13" s="122" t="n">
        <v>0.931564701272514</v>
      </c>
      <c r="B13" s="103" t="n">
        <v>37043</v>
      </c>
      <c r="C13" s="120" t="n">
        <v>5.36</v>
      </c>
      <c r="D13" s="120" t="n">
        <v>0.265</v>
      </c>
      <c r="E13" s="120" t="n">
        <v>0.165</v>
      </c>
      <c r="F13" s="121" t="n">
        <v>0.45</v>
      </c>
      <c r="G13" s="120" t="n">
        <v>0.42</v>
      </c>
      <c r="H13" s="120" t="n">
        <v>0.29</v>
      </c>
      <c r="I13" s="120" t="n">
        <v>0.24</v>
      </c>
      <c r="J13" s="120" t="n">
        <v>0.04</v>
      </c>
      <c r="K13" s="122" t="n">
        <v>0.04</v>
      </c>
      <c r="L13" s="122" t="n">
        <v>0.31</v>
      </c>
      <c r="M13" s="122" t="n">
        <v>-0.6625</v>
      </c>
      <c r="N13" s="122" t="n">
        <v>-0.255</v>
      </c>
      <c r="O13" s="122" t="n">
        <v>0.3</v>
      </c>
      <c r="P13" s="122" t="n">
        <v>-0.05</v>
      </c>
      <c r="Q13" s="122" t="n">
        <v>-0.0875</v>
      </c>
      <c r="R13" s="122" t="n">
        <v>-0.08</v>
      </c>
      <c r="S13" s="122" t="n">
        <v>-0.055</v>
      </c>
      <c r="T13" s="122" t="n">
        <v>-0.06</v>
      </c>
      <c r="U13" s="122" t="n">
        <v>-0.0725</v>
      </c>
      <c r="V13" s="122" t="n">
        <v>-0.09</v>
      </c>
      <c r="W13" s="122" t="n">
        <v>-0.015</v>
      </c>
      <c r="X13" s="122" t="n">
        <v>3</v>
      </c>
      <c r="Y13" s="122" t="n">
        <v>4.8</v>
      </c>
      <c r="Z13" s="122" t="n">
        <v>0.0025</v>
      </c>
      <c r="AA13" s="122" t="n">
        <v>0.275</v>
      </c>
      <c r="AB13" s="122" t="n">
        <v>-0.0725</v>
      </c>
      <c r="AC13" s="122" t="n">
        <v>0.45</v>
      </c>
      <c r="AD13" s="122" t="n">
        <v>-0.15</v>
      </c>
      <c r="AE13" s="122" t="n">
        <v>-0.1</v>
      </c>
      <c r="AF13" s="122" t="n">
        <v>-0.14</v>
      </c>
      <c r="AG13" s="122" t="n">
        <v>-0.36</v>
      </c>
      <c r="AH13" s="122" t="n">
        <v>4.45</v>
      </c>
      <c r="AI13" s="122" t="n">
        <v>-0.06</v>
      </c>
      <c r="AJ13" s="122" t="n">
        <v>-0.105</v>
      </c>
      <c r="AK13" s="122" t="n">
        <v>-0.08</v>
      </c>
      <c r="AL13" s="122" t="n">
        <v>-0.08</v>
      </c>
      <c r="AM13" s="122" t="n">
        <v>-0.0675</v>
      </c>
      <c r="AN13" s="122" t="n">
        <v>-0.0275</v>
      </c>
      <c r="AO13" s="122" t="n">
        <v>0.0225</v>
      </c>
      <c r="AP13" s="122" t="n">
        <v>0.0525</v>
      </c>
      <c r="AQ13" s="122" t="n">
        <v>-0.07</v>
      </c>
      <c r="AR13" s="122" t="n">
        <v>-0.095</v>
      </c>
      <c r="AS13" s="122" t="n">
        <v>0.3</v>
      </c>
      <c r="AT13" s="122" t="n">
        <v>0.06</v>
      </c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</row>
    <row r="14" customFormat="false" ht="12.75" hidden="false" customHeight="false" outlineLevel="0" collapsed="false">
      <c r="A14" s="122" t="n">
        <v>0.925987136743118</v>
      </c>
      <c r="B14" s="103" t="n">
        <v>37073</v>
      </c>
      <c r="C14" s="120" t="n">
        <v>5.395</v>
      </c>
      <c r="D14" s="120" t="n">
        <v>0.265</v>
      </c>
      <c r="E14" s="120" t="n">
        <v>0.17</v>
      </c>
      <c r="F14" s="121" t="n">
        <v>0.58</v>
      </c>
      <c r="G14" s="120" t="n">
        <v>0.47</v>
      </c>
      <c r="H14" s="120" t="n">
        <v>0.34</v>
      </c>
      <c r="I14" s="120" t="n">
        <v>0.25</v>
      </c>
      <c r="J14" s="120" t="n">
        <v>0.04</v>
      </c>
      <c r="K14" s="122" t="n">
        <v>0.04</v>
      </c>
      <c r="L14" s="122" t="n">
        <v>0.31</v>
      </c>
      <c r="M14" s="46" t="n">
        <v>-0.8325</v>
      </c>
      <c r="N14" s="46" t="n">
        <v>-0.265</v>
      </c>
      <c r="O14" s="46" t="n">
        <v>0.285</v>
      </c>
      <c r="P14" s="46" t="n">
        <v>-0.05</v>
      </c>
      <c r="Q14" s="46" t="n">
        <v>-0.0875</v>
      </c>
      <c r="R14" s="46" t="n">
        <v>-0.08</v>
      </c>
      <c r="S14" s="46" t="n">
        <v>-0.055</v>
      </c>
      <c r="T14" s="46" t="n">
        <v>-0.06</v>
      </c>
      <c r="U14" s="46" t="n">
        <v>-0.0725</v>
      </c>
      <c r="V14" s="46" t="n">
        <v>-0.09</v>
      </c>
      <c r="W14" s="46" t="n">
        <v>-0.015</v>
      </c>
      <c r="X14" s="46" t="n">
        <v>3.38</v>
      </c>
      <c r="Y14" s="46" t="n">
        <v>5.28</v>
      </c>
      <c r="Z14" s="46" t="n">
        <v>0.0025</v>
      </c>
      <c r="AA14" s="46" t="n">
        <v>0.275</v>
      </c>
      <c r="AB14" s="46" t="n">
        <v>-0.0725</v>
      </c>
      <c r="AC14" s="46" t="n">
        <v>0.58</v>
      </c>
      <c r="AD14" s="46" t="n">
        <v>-0.14</v>
      </c>
      <c r="AE14" s="46" t="n">
        <v>-0.1</v>
      </c>
      <c r="AF14" s="46" t="n">
        <v>-0.13</v>
      </c>
      <c r="AG14" s="46" t="n">
        <v>-0.375</v>
      </c>
      <c r="AH14" s="46" t="n">
        <v>4.53</v>
      </c>
      <c r="AI14" s="46" t="n">
        <v>-0.06</v>
      </c>
      <c r="AJ14" s="46" t="n">
        <v>-0.105</v>
      </c>
      <c r="AK14" s="46" t="n">
        <v>-0.08</v>
      </c>
      <c r="AL14" s="46" t="n">
        <v>-0.08</v>
      </c>
      <c r="AM14" s="46" t="n">
        <v>-0.0675</v>
      </c>
      <c r="AN14" s="46" t="n">
        <v>-0.0275</v>
      </c>
      <c r="AO14" s="46" t="n">
        <v>0.0225</v>
      </c>
      <c r="AP14" s="46" t="n">
        <v>0.0525</v>
      </c>
      <c r="AQ14" s="46" t="n">
        <v>-0.07</v>
      </c>
      <c r="AR14" s="46" t="n">
        <v>-0.085</v>
      </c>
      <c r="AS14" s="46" t="n">
        <v>0.285</v>
      </c>
      <c r="AT14" s="46" t="n">
        <v>0.06</v>
      </c>
    </row>
    <row r="15" customFormat="false" ht="12.75" hidden="false" customHeight="false" outlineLevel="0" collapsed="false">
      <c r="A15" s="122" t="n">
        <v>0.920272897834802</v>
      </c>
      <c r="B15" s="103" t="n">
        <v>37104</v>
      </c>
      <c r="C15" s="120" t="n">
        <v>5.425</v>
      </c>
      <c r="D15" s="120" t="n">
        <v>0.27</v>
      </c>
      <c r="E15" s="120" t="n">
        <v>0.175</v>
      </c>
      <c r="F15" s="121" t="n">
        <v>0.58</v>
      </c>
      <c r="G15" s="120" t="n">
        <v>0.47</v>
      </c>
      <c r="H15" s="120" t="n">
        <v>0.34</v>
      </c>
      <c r="I15" s="120" t="n">
        <v>0.25</v>
      </c>
      <c r="J15" s="120" t="n">
        <v>0.04</v>
      </c>
      <c r="K15" s="122" t="n">
        <v>0.04</v>
      </c>
      <c r="L15" s="122" t="n">
        <v>0.315</v>
      </c>
      <c r="M15" s="46" t="n">
        <v>-0.8325</v>
      </c>
      <c r="N15" s="46" t="n">
        <v>-0.265</v>
      </c>
      <c r="O15" s="46" t="n">
        <v>0.285</v>
      </c>
      <c r="P15" s="46" t="n">
        <v>-0.05</v>
      </c>
      <c r="Q15" s="46" t="n">
        <v>-0.0875</v>
      </c>
      <c r="R15" s="46" t="n">
        <v>-0.08</v>
      </c>
      <c r="S15" s="46" t="n">
        <v>-0.055</v>
      </c>
      <c r="T15" s="46" t="n">
        <v>-0.06</v>
      </c>
      <c r="U15" s="46" t="n">
        <v>-0.0725</v>
      </c>
      <c r="V15" s="46" t="n">
        <v>-0.09</v>
      </c>
      <c r="W15" s="46" t="n">
        <v>-0.015</v>
      </c>
      <c r="X15" s="46" t="n">
        <v>3.58</v>
      </c>
      <c r="Y15" s="46" t="n">
        <v>5.48</v>
      </c>
      <c r="Z15" s="46" t="n">
        <v>0.0025</v>
      </c>
      <c r="AA15" s="46" t="n">
        <v>0.28</v>
      </c>
      <c r="AB15" s="46" t="n">
        <v>-0.0725</v>
      </c>
      <c r="AC15" s="46" t="n">
        <v>0.58</v>
      </c>
      <c r="AD15" s="46" t="n">
        <v>-0.1325</v>
      </c>
      <c r="AE15" s="46" t="n">
        <v>-0.1</v>
      </c>
      <c r="AF15" s="46" t="n">
        <v>-0.1225</v>
      </c>
      <c r="AG15" s="46" t="n">
        <v>-0.375</v>
      </c>
      <c r="AH15" s="46" t="n">
        <v>4.73</v>
      </c>
      <c r="AI15" s="46" t="n">
        <v>-0.06</v>
      </c>
      <c r="AJ15" s="46" t="n">
        <v>-0.105</v>
      </c>
      <c r="AK15" s="46" t="n">
        <v>-0.08</v>
      </c>
      <c r="AL15" s="46" t="n">
        <v>-0.08</v>
      </c>
      <c r="AM15" s="46" t="n">
        <v>-0.0675</v>
      </c>
      <c r="AN15" s="46" t="n">
        <v>-0.0275</v>
      </c>
      <c r="AO15" s="46" t="n">
        <v>0.0225</v>
      </c>
      <c r="AP15" s="46" t="n">
        <v>0.0525</v>
      </c>
      <c r="AQ15" s="46" t="n">
        <v>-0.07</v>
      </c>
      <c r="AR15" s="46" t="n">
        <v>-0.08</v>
      </c>
      <c r="AS15" s="46" t="n">
        <v>0.285</v>
      </c>
      <c r="AT15" s="46" t="n">
        <v>0.06</v>
      </c>
    </row>
    <row r="16" customFormat="false" ht="12.75" hidden="false" customHeight="false" outlineLevel="0" collapsed="false">
      <c r="A16" s="122" t="n">
        <v>0.914575253195804</v>
      </c>
      <c r="B16" s="103" t="n">
        <v>37135</v>
      </c>
      <c r="C16" s="120" t="n">
        <v>5.395</v>
      </c>
      <c r="D16" s="120" t="n">
        <v>0.275</v>
      </c>
      <c r="E16" s="120" t="n">
        <v>0.17</v>
      </c>
      <c r="F16" s="121" t="n">
        <v>0.48</v>
      </c>
      <c r="G16" s="120" t="n">
        <v>0.44</v>
      </c>
      <c r="H16" s="120" t="n">
        <v>0.29</v>
      </c>
      <c r="I16" s="120" t="n">
        <v>0.2</v>
      </c>
      <c r="J16" s="120" t="n">
        <v>0.04</v>
      </c>
      <c r="K16" s="122" t="n">
        <v>0.04</v>
      </c>
      <c r="L16" s="122" t="n">
        <v>0.32</v>
      </c>
      <c r="M16" s="46" t="n">
        <v>-0.8325</v>
      </c>
      <c r="N16" s="46" t="n">
        <v>-0.235</v>
      </c>
      <c r="O16" s="46" t="n">
        <v>0.305</v>
      </c>
      <c r="P16" s="46" t="n">
        <v>-0.05</v>
      </c>
      <c r="Q16" s="46" t="n">
        <v>-0.0875</v>
      </c>
      <c r="R16" s="46" t="n">
        <v>-0.075</v>
      </c>
      <c r="S16" s="46" t="n">
        <v>-0.05</v>
      </c>
      <c r="T16" s="46" t="n">
        <v>-0.055</v>
      </c>
      <c r="U16" s="46" t="n">
        <v>-0.0725</v>
      </c>
      <c r="V16" s="46" t="n">
        <v>-0.09</v>
      </c>
      <c r="W16" s="46" t="n">
        <v>-0.015</v>
      </c>
      <c r="X16" s="46" t="n">
        <v>3.38</v>
      </c>
      <c r="Y16" s="46" t="n">
        <v>5.28</v>
      </c>
      <c r="Z16" s="46" t="n">
        <v>0.0025</v>
      </c>
      <c r="AA16" s="46" t="n">
        <v>0.285</v>
      </c>
      <c r="AB16" s="46" t="n">
        <v>-0.0725</v>
      </c>
      <c r="AC16" s="46" t="n">
        <v>0.48</v>
      </c>
      <c r="AD16" s="46" t="n">
        <v>-0.14</v>
      </c>
      <c r="AE16" s="46" t="n">
        <v>-0.1</v>
      </c>
      <c r="AF16" s="46" t="n">
        <v>-0.13</v>
      </c>
      <c r="AG16" s="46" t="n">
        <v>-0.375</v>
      </c>
      <c r="AH16" s="46" t="n">
        <v>4.53</v>
      </c>
      <c r="AI16" s="46" t="n">
        <v>-0.055</v>
      </c>
      <c r="AJ16" s="46" t="n">
        <v>-0.1</v>
      </c>
      <c r="AK16" s="46" t="n">
        <v>-0.075</v>
      </c>
      <c r="AL16" s="46" t="n">
        <v>-0.075</v>
      </c>
      <c r="AM16" s="46" t="n">
        <v>-0.0675</v>
      </c>
      <c r="AN16" s="46" t="n">
        <v>-0.0275</v>
      </c>
      <c r="AO16" s="46" t="n">
        <v>0.0225</v>
      </c>
      <c r="AP16" s="46" t="n">
        <v>0.0525</v>
      </c>
      <c r="AQ16" s="46" t="n">
        <v>-0.07</v>
      </c>
      <c r="AR16" s="46" t="n">
        <v>-0.09</v>
      </c>
      <c r="AS16" s="46" t="n">
        <v>0.305</v>
      </c>
      <c r="AT16" s="46" t="n">
        <v>0.06</v>
      </c>
    </row>
    <row r="17" customFormat="false" ht="12.75" hidden="false" customHeight="false" outlineLevel="0" collapsed="false">
      <c r="A17" s="122" t="n">
        <v>0.909095177022462</v>
      </c>
      <c r="B17" s="103" t="n">
        <v>37165</v>
      </c>
      <c r="C17" s="120" t="n">
        <v>5.4</v>
      </c>
      <c r="D17" s="120" t="n">
        <v>0.28</v>
      </c>
      <c r="E17" s="120" t="n">
        <v>0.18</v>
      </c>
      <c r="F17" s="121" t="n">
        <v>0.53</v>
      </c>
      <c r="G17" s="120" t="n">
        <v>0.455</v>
      </c>
      <c r="H17" s="120" t="n">
        <v>0.3375</v>
      </c>
      <c r="I17" s="120" t="n">
        <v>0.25</v>
      </c>
      <c r="J17" s="120" t="n">
        <v>0.06</v>
      </c>
      <c r="K17" s="122" t="n">
        <v>0.06</v>
      </c>
      <c r="L17" s="122" t="n">
        <v>0.325</v>
      </c>
      <c r="M17" s="46" t="n">
        <v>-0.815</v>
      </c>
      <c r="N17" s="46" t="n">
        <v>-0.22</v>
      </c>
      <c r="O17" s="46" t="n">
        <v>0.315</v>
      </c>
      <c r="P17" s="46" t="n">
        <v>-0.05</v>
      </c>
      <c r="Q17" s="46" t="n">
        <v>-0.0875</v>
      </c>
      <c r="R17" s="46" t="n">
        <v>-0.07</v>
      </c>
      <c r="S17" s="46" t="n">
        <v>-0.045</v>
      </c>
      <c r="T17" s="46" t="n">
        <v>-0.05</v>
      </c>
      <c r="U17" s="46" t="n">
        <v>-0.0725</v>
      </c>
      <c r="V17" s="46" t="n">
        <v>-0.09</v>
      </c>
      <c r="W17" s="46" t="n">
        <v>-0.015</v>
      </c>
      <c r="X17" s="46" t="n">
        <v>3.25</v>
      </c>
      <c r="Y17" s="46" t="n">
        <v>4.7</v>
      </c>
      <c r="Z17" s="46" t="n">
        <v>0.0025</v>
      </c>
      <c r="AA17" s="46" t="n">
        <v>0.29</v>
      </c>
      <c r="AB17" s="46" t="n">
        <v>-0.0725</v>
      </c>
      <c r="AC17" s="46" t="n">
        <v>0.53</v>
      </c>
      <c r="AD17" s="46" t="n">
        <v>-0.1525</v>
      </c>
      <c r="AE17" s="46" t="n">
        <v>-0.1</v>
      </c>
      <c r="AF17" s="46" t="n">
        <v>-0.1425</v>
      </c>
      <c r="AG17" s="46" t="n">
        <v>-0.385</v>
      </c>
      <c r="AH17" s="46" t="n">
        <v>4.6</v>
      </c>
      <c r="AI17" s="46" t="n">
        <v>-0.05</v>
      </c>
      <c r="AJ17" s="46" t="n">
        <v>-0.095</v>
      </c>
      <c r="AK17" s="46" t="n">
        <v>-0.07</v>
      </c>
      <c r="AL17" s="46" t="n">
        <v>-0.07</v>
      </c>
      <c r="AM17" s="46" t="n">
        <v>-0.0675</v>
      </c>
      <c r="AN17" s="46" t="n">
        <v>-0.0275</v>
      </c>
      <c r="AO17" s="46" t="n">
        <v>0.0225</v>
      </c>
      <c r="AP17" s="46" t="n">
        <v>0.0525</v>
      </c>
      <c r="AQ17" s="46" t="n">
        <v>-0.07</v>
      </c>
      <c r="AR17" s="46" t="n">
        <v>-0.11</v>
      </c>
      <c r="AS17" s="46" t="n">
        <v>0.315</v>
      </c>
      <c r="AT17" s="46" t="n">
        <v>0.06</v>
      </c>
    </row>
    <row r="18" customFormat="false" ht="12.75" hidden="false" customHeight="false" outlineLevel="0" collapsed="false">
      <c r="A18" s="122" t="n">
        <v>0.903482034896538</v>
      </c>
      <c r="B18" s="103" t="n">
        <v>37196</v>
      </c>
      <c r="C18" s="120" t="n">
        <v>5.52</v>
      </c>
      <c r="D18" s="120" t="n">
        <v>0.23</v>
      </c>
      <c r="E18" s="120" t="n">
        <v>0.215</v>
      </c>
      <c r="F18" s="121" t="n">
        <v>1.29</v>
      </c>
      <c r="G18" s="120" t="n">
        <v>1</v>
      </c>
      <c r="H18" s="120" t="n">
        <v>0.37</v>
      </c>
      <c r="I18" s="120" t="n">
        <v>0.32</v>
      </c>
      <c r="J18" s="120" t="n">
        <v>0.14</v>
      </c>
      <c r="K18" s="122" t="n">
        <v>0.14</v>
      </c>
      <c r="L18" s="122" t="n">
        <v>0.3</v>
      </c>
      <c r="M18" s="46" t="n">
        <v>-0.25</v>
      </c>
      <c r="N18" s="46" t="n">
        <v>-0.195</v>
      </c>
      <c r="O18" s="46" t="n">
        <v>0.34</v>
      </c>
      <c r="P18" s="46" t="n">
        <v>-0.06</v>
      </c>
      <c r="Q18" s="46" t="n">
        <v>-0.1</v>
      </c>
      <c r="R18" s="46" t="n">
        <v>-0.08</v>
      </c>
      <c r="S18" s="46" t="n">
        <v>-0.07</v>
      </c>
      <c r="T18" s="46" t="n">
        <v>-0.06</v>
      </c>
      <c r="U18" s="46" t="n">
        <v>-0.08</v>
      </c>
      <c r="V18" s="46" t="n">
        <v>-0.0825</v>
      </c>
      <c r="W18" s="46" t="n">
        <v>-0.02</v>
      </c>
      <c r="X18" s="46" t="n">
        <v>3.625</v>
      </c>
      <c r="Y18" s="46" t="n">
        <v>4.625</v>
      </c>
      <c r="Z18" s="46" t="n">
        <v>0.005</v>
      </c>
      <c r="AA18" s="46" t="n">
        <v>0.27</v>
      </c>
      <c r="AB18" s="46" t="n">
        <v>-0.0675</v>
      </c>
      <c r="AC18" s="46" t="n">
        <v>1.29</v>
      </c>
      <c r="AD18" s="46" t="n">
        <v>-0.15</v>
      </c>
      <c r="AE18" s="46" t="n">
        <v>-0.0975</v>
      </c>
      <c r="AF18" s="46" t="n">
        <v>-0.14</v>
      </c>
      <c r="AG18" s="46" t="n">
        <v>-0.155</v>
      </c>
      <c r="AH18" s="46" t="n">
        <v>4.335</v>
      </c>
      <c r="AI18" s="46" t="n">
        <v>-0.06</v>
      </c>
      <c r="AJ18" s="46" t="n">
        <v>-0.105</v>
      </c>
      <c r="AK18" s="46" t="n">
        <v>-0.08</v>
      </c>
      <c r="AL18" s="46" t="n">
        <v>-0.08</v>
      </c>
      <c r="AM18" s="46" t="n">
        <v>-0.055</v>
      </c>
      <c r="AN18" s="46" t="n">
        <v>-0.015</v>
      </c>
      <c r="AO18" s="46" t="n">
        <v>0.025</v>
      </c>
      <c r="AP18" s="46" t="n">
        <v>0.06</v>
      </c>
      <c r="AQ18" s="46" t="n">
        <v>-0.0725</v>
      </c>
      <c r="AR18" s="46" t="n">
        <v>-0.1025</v>
      </c>
      <c r="AS18" s="46" t="n">
        <v>0.605</v>
      </c>
      <c r="AT18" s="46" t="n">
        <v>0.135</v>
      </c>
    </row>
    <row r="19" customFormat="false" ht="12.75" hidden="false" customHeight="false" outlineLevel="0" collapsed="false">
      <c r="A19" s="122" t="n">
        <v>0.898071234946671</v>
      </c>
      <c r="B19" s="103" t="n">
        <v>37226</v>
      </c>
      <c r="C19" s="120" t="n">
        <v>5.605</v>
      </c>
      <c r="D19" s="120" t="n">
        <v>0.25</v>
      </c>
      <c r="E19" s="120" t="n">
        <v>0.255</v>
      </c>
      <c r="F19" s="121" t="n">
        <v>1.49</v>
      </c>
      <c r="G19" s="120" t="n">
        <v>1.19</v>
      </c>
      <c r="H19" s="120" t="n">
        <v>0.48</v>
      </c>
      <c r="I19" s="120" t="n">
        <v>0.335</v>
      </c>
      <c r="J19" s="120" t="n">
        <v>0.16</v>
      </c>
      <c r="K19" s="122" t="n">
        <v>0.16</v>
      </c>
      <c r="L19" s="122" t="n">
        <v>0.32</v>
      </c>
      <c r="M19" s="46" t="n">
        <v>-0.25</v>
      </c>
      <c r="N19" s="46" t="n">
        <v>-0.195</v>
      </c>
      <c r="O19" s="46" t="n">
        <v>0.34</v>
      </c>
      <c r="P19" s="46" t="n">
        <v>-0.0625</v>
      </c>
      <c r="Q19" s="46" t="n">
        <v>-0.1025</v>
      </c>
      <c r="R19" s="46" t="n">
        <v>-0.0825</v>
      </c>
      <c r="S19" s="46" t="n">
        <v>-0.07</v>
      </c>
      <c r="T19" s="46" t="n">
        <v>-0.0625</v>
      </c>
      <c r="U19" s="46" t="n">
        <v>-0.08</v>
      </c>
      <c r="V19" s="46" t="n">
        <v>-0.0825</v>
      </c>
      <c r="W19" s="46" t="n">
        <v>-0.02</v>
      </c>
      <c r="X19" s="46" t="n">
        <v>3.675</v>
      </c>
      <c r="Y19" s="46" t="n">
        <v>4.675</v>
      </c>
      <c r="Z19" s="46" t="n">
        <v>0.005</v>
      </c>
      <c r="AA19" s="46" t="n">
        <v>0.29</v>
      </c>
      <c r="AB19" s="46" t="n">
        <v>-0.0675</v>
      </c>
      <c r="AC19" s="46" t="n">
        <v>1.49</v>
      </c>
      <c r="AD19" s="46" t="n">
        <v>-0.175</v>
      </c>
      <c r="AE19" s="46" t="n">
        <v>-0.0975</v>
      </c>
      <c r="AF19" s="46" t="n">
        <v>-0.165</v>
      </c>
      <c r="AG19" s="46" t="n">
        <v>-0.155</v>
      </c>
      <c r="AH19" s="46" t="n">
        <v>4.385</v>
      </c>
      <c r="AI19" s="46" t="n">
        <v>-0.0625</v>
      </c>
      <c r="AJ19" s="46" t="n">
        <v>-0.1075</v>
      </c>
      <c r="AK19" s="46" t="n">
        <v>-0.0825</v>
      </c>
      <c r="AL19" s="46" t="n">
        <v>-0.0825</v>
      </c>
      <c r="AM19" s="46" t="n">
        <v>-0.055</v>
      </c>
      <c r="AN19" s="46" t="n">
        <v>-0.015</v>
      </c>
      <c r="AO19" s="46" t="n">
        <v>0.025</v>
      </c>
      <c r="AP19" s="46" t="n">
        <v>0.06</v>
      </c>
      <c r="AQ19" s="46" t="n">
        <v>-0.0725</v>
      </c>
      <c r="AR19" s="46" t="n">
        <v>-0.1225</v>
      </c>
      <c r="AS19" s="46" t="n">
        <v>0.605</v>
      </c>
      <c r="AT19" s="46" t="n">
        <v>0.1575</v>
      </c>
    </row>
    <row r="20" customFormat="false" ht="12.75" hidden="false" customHeight="false" outlineLevel="0" collapsed="false">
      <c r="A20" s="122" t="n">
        <v>0.892506078781599</v>
      </c>
      <c r="B20" s="103" t="n">
        <v>37257</v>
      </c>
      <c r="C20" s="120" t="n">
        <v>5.62</v>
      </c>
      <c r="D20" s="120" t="n">
        <v>0.29</v>
      </c>
      <c r="E20" s="120" t="n">
        <v>0.31</v>
      </c>
      <c r="F20" s="121" t="n">
        <v>1.69</v>
      </c>
      <c r="G20" s="120" t="n">
        <v>1.34</v>
      </c>
      <c r="H20" s="120" t="n">
        <v>0.51</v>
      </c>
      <c r="I20" s="120" t="n">
        <v>0.355</v>
      </c>
      <c r="J20" s="120" t="n">
        <v>0.1725</v>
      </c>
      <c r="K20" s="122" t="n">
        <v>0.1725</v>
      </c>
      <c r="L20" s="122" t="n">
        <v>0.36</v>
      </c>
      <c r="M20" s="46" t="n">
        <v>-0.25</v>
      </c>
      <c r="N20" s="46" t="n">
        <v>-0.195</v>
      </c>
      <c r="O20" s="46" t="n">
        <v>0.36</v>
      </c>
      <c r="P20" s="46" t="n">
        <v>-0.0625</v>
      </c>
      <c r="Q20" s="46" t="n">
        <v>-0.1025</v>
      </c>
      <c r="R20" s="46" t="n">
        <v>-0.085</v>
      </c>
      <c r="S20" s="46" t="n">
        <v>-0.07</v>
      </c>
      <c r="T20" s="46" t="n">
        <v>-0.065</v>
      </c>
      <c r="U20" s="46" t="n">
        <v>-0.08</v>
      </c>
      <c r="V20" s="46" t="n">
        <v>-0.0825</v>
      </c>
      <c r="W20" s="46" t="n">
        <v>-0.02</v>
      </c>
      <c r="X20" s="46" t="n">
        <v>3.635</v>
      </c>
      <c r="Y20" s="46" t="n">
        <v>4.635</v>
      </c>
      <c r="Z20" s="46" t="n">
        <v>0.005</v>
      </c>
      <c r="AA20" s="46" t="n">
        <v>0.33</v>
      </c>
      <c r="AB20" s="46" t="n">
        <v>-0.0675</v>
      </c>
      <c r="AC20" s="46" t="n">
        <v>1.69</v>
      </c>
      <c r="AD20" s="46" t="n">
        <v>-0.18</v>
      </c>
      <c r="AE20" s="46" t="n">
        <v>-0.0975</v>
      </c>
      <c r="AF20" s="46" t="n">
        <v>-0.148</v>
      </c>
      <c r="AG20" s="46" t="n">
        <v>-0.155</v>
      </c>
      <c r="AH20" s="46" t="n">
        <v>4.345</v>
      </c>
      <c r="AI20" s="46" t="n">
        <v>-0.065</v>
      </c>
      <c r="AJ20" s="46" t="n">
        <v>-0.11</v>
      </c>
      <c r="AK20" s="46" t="n">
        <v>-0.085</v>
      </c>
      <c r="AL20" s="46" t="n">
        <v>-0.085</v>
      </c>
      <c r="AM20" s="46" t="n">
        <v>-0.055</v>
      </c>
      <c r="AN20" s="46" t="n">
        <v>-0.015</v>
      </c>
      <c r="AO20" s="46" t="n">
        <v>0.025</v>
      </c>
      <c r="AP20" s="46" t="n">
        <v>0.06</v>
      </c>
      <c r="AQ20" s="46" t="n">
        <v>-0.0725</v>
      </c>
      <c r="AR20" s="46" t="n">
        <v>-0.125</v>
      </c>
      <c r="AS20" s="46" t="n">
        <v>0.625</v>
      </c>
      <c r="AT20" s="46" t="n">
        <v>0.1725</v>
      </c>
    </row>
    <row r="21" customFormat="false" ht="12.75" hidden="false" customHeight="false" outlineLevel="0" collapsed="false">
      <c r="A21" s="122" t="n">
        <v>0.886969480282039</v>
      </c>
      <c r="B21" s="103" t="n">
        <v>37288</v>
      </c>
      <c r="C21" s="120" t="n">
        <v>5.4</v>
      </c>
      <c r="D21" s="120" t="n">
        <v>0.39</v>
      </c>
      <c r="E21" s="120" t="n">
        <v>0.3</v>
      </c>
      <c r="F21" s="121" t="n">
        <v>1.69</v>
      </c>
      <c r="G21" s="120" t="n">
        <v>1.06</v>
      </c>
      <c r="H21" s="120" t="n">
        <v>0.51</v>
      </c>
      <c r="I21" s="120" t="n">
        <v>0.355</v>
      </c>
      <c r="J21" s="120" t="n">
        <v>0.1775</v>
      </c>
      <c r="K21" s="122" t="n">
        <v>0.1775</v>
      </c>
      <c r="L21" s="122" t="n">
        <v>0.46</v>
      </c>
      <c r="M21" s="46" t="n">
        <v>-0.25</v>
      </c>
      <c r="N21" s="46" t="n">
        <v>-0.195</v>
      </c>
      <c r="O21" s="46" t="n">
        <v>0.49</v>
      </c>
      <c r="P21" s="46" t="n">
        <v>-0.065</v>
      </c>
      <c r="Q21" s="46" t="n">
        <v>-0.105</v>
      </c>
      <c r="R21" s="46" t="n">
        <v>-0.0775</v>
      </c>
      <c r="S21" s="46" t="n">
        <v>-0.07</v>
      </c>
      <c r="T21" s="46" t="n">
        <v>-0.0575</v>
      </c>
      <c r="U21" s="46" t="n">
        <v>-0.08</v>
      </c>
      <c r="V21" s="46" t="n">
        <v>-0.0825</v>
      </c>
      <c r="W21" s="46" t="n">
        <v>-0.02</v>
      </c>
      <c r="X21" s="46" t="n">
        <v>3.585</v>
      </c>
      <c r="Y21" s="46" t="n">
        <v>4.585</v>
      </c>
      <c r="Z21" s="46" t="n">
        <v>0.005</v>
      </c>
      <c r="AA21" s="46" t="n">
        <v>0.43</v>
      </c>
      <c r="AB21" s="46" t="n">
        <v>-0.0675</v>
      </c>
      <c r="AC21" s="46" t="n">
        <v>1.69</v>
      </c>
      <c r="AD21" s="46" t="n">
        <v>-0.165</v>
      </c>
      <c r="AE21" s="46" t="n">
        <v>-0.0975</v>
      </c>
      <c r="AF21" s="46" t="n">
        <v>-0.271</v>
      </c>
      <c r="AG21" s="46" t="n">
        <v>-0.155</v>
      </c>
      <c r="AH21" s="46" t="n">
        <v>4.295</v>
      </c>
      <c r="AI21" s="46" t="n">
        <v>-0.0575</v>
      </c>
      <c r="AJ21" s="46" t="n">
        <v>-0.1025</v>
      </c>
      <c r="AK21" s="46" t="n">
        <v>-0.0775</v>
      </c>
      <c r="AL21" s="46" t="n">
        <v>-0.0775</v>
      </c>
      <c r="AM21" s="46" t="n">
        <v>-0.055</v>
      </c>
      <c r="AN21" s="46" t="n">
        <v>-0.015</v>
      </c>
      <c r="AO21" s="46" t="n">
        <v>0.025</v>
      </c>
      <c r="AP21" s="46" t="n">
        <v>0.06</v>
      </c>
      <c r="AQ21" s="46" t="n">
        <v>-0.0725</v>
      </c>
      <c r="AR21" s="46" t="n">
        <v>-0.12</v>
      </c>
      <c r="AS21" s="46" t="n">
        <v>0.755</v>
      </c>
      <c r="AT21" s="46" t="n">
        <v>0.17</v>
      </c>
    </row>
    <row r="22" customFormat="false" ht="12.75" hidden="false" customHeight="false" outlineLevel="0" collapsed="false">
      <c r="A22" s="122" t="n">
        <v>0.88198868249228</v>
      </c>
      <c r="B22" s="103" t="n">
        <v>37316</v>
      </c>
      <c r="C22" s="120" t="n">
        <v>5.04</v>
      </c>
      <c r="D22" s="120" t="n">
        <v>0.39</v>
      </c>
      <c r="E22" s="120" t="n">
        <v>0.295</v>
      </c>
      <c r="F22" s="121" t="n">
        <v>1.64</v>
      </c>
      <c r="G22" s="120" t="n">
        <v>0.96</v>
      </c>
      <c r="H22" s="120" t="n">
        <v>0.5</v>
      </c>
      <c r="I22" s="120" t="n">
        <v>0.32</v>
      </c>
      <c r="J22" s="120" t="n">
        <v>0.175</v>
      </c>
      <c r="K22" s="122" t="n">
        <v>0.175</v>
      </c>
      <c r="L22" s="122" t="n">
        <v>0.46</v>
      </c>
      <c r="M22" s="46" t="n">
        <v>-0.25</v>
      </c>
      <c r="N22" s="46" t="n">
        <v>-0.195</v>
      </c>
      <c r="O22" s="46" t="n">
        <v>0.49</v>
      </c>
      <c r="P22" s="46" t="n">
        <v>-0.0625</v>
      </c>
      <c r="Q22" s="46" t="n">
        <v>-0.1025</v>
      </c>
      <c r="R22" s="46" t="n">
        <v>-0.075</v>
      </c>
      <c r="S22" s="46" t="n">
        <v>-0.07</v>
      </c>
      <c r="T22" s="46" t="n">
        <v>-0.055</v>
      </c>
      <c r="U22" s="46" t="n">
        <v>-0.08</v>
      </c>
      <c r="V22" s="46" t="n">
        <v>-0.0825</v>
      </c>
      <c r="W22" s="46" t="n">
        <v>-0.02</v>
      </c>
      <c r="X22" s="46" t="n">
        <v>3.485</v>
      </c>
      <c r="Y22" s="46" t="n">
        <v>4.485</v>
      </c>
      <c r="Z22" s="46" t="n">
        <v>0.005</v>
      </c>
      <c r="AA22" s="46" t="n">
        <v>0.43</v>
      </c>
      <c r="AB22" s="46" t="n">
        <v>-0.0675</v>
      </c>
      <c r="AC22" s="46" t="n">
        <v>1.64</v>
      </c>
      <c r="AD22" s="46" t="n">
        <v>-0.155</v>
      </c>
      <c r="AE22" s="46" t="n">
        <v>-0.0975</v>
      </c>
      <c r="AF22" s="46" t="n">
        <v>-0.206</v>
      </c>
      <c r="AG22" s="46" t="n">
        <v>-0.155</v>
      </c>
      <c r="AH22" s="46" t="n">
        <v>4.195</v>
      </c>
      <c r="AI22" s="46" t="n">
        <v>-0.055</v>
      </c>
      <c r="AJ22" s="46" t="n">
        <v>-0.1</v>
      </c>
      <c r="AK22" s="46" t="n">
        <v>-0.075</v>
      </c>
      <c r="AL22" s="46" t="n">
        <v>-0.075</v>
      </c>
      <c r="AM22" s="46" t="n">
        <v>-0.055</v>
      </c>
      <c r="AN22" s="46" t="n">
        <v>-0.015</v>
      </c>
      <c r="AO22" s="46" t="n">
        <v>0.025</v>
      </c>
      <c r="AP22" s="46" t="n">
        <v>0.06</v>
      </c>
      <c r="AQ22" s="46" t="n">
        <v>-0.0725</v>
      </c>
      <c r="AR22" s="46" t="n">
        <v>-0.1075</v>
      </c>
      <c r="AS22" s="46" t="n">
        <v>0.755</v>
      </c>
      <c r="AT22" s="46" t="n">
        <v>0.165</v>
      </c>
    </row>
    <row r="23" customFormat="false" ht="12.75" hidden="false" customHeight="false" outlineLevel="0" collapsed="false">
      <c r="A23" s="122" t="n">
        <v>0.876527723402217</v>
      </c>
      <c r="B23" s="103" t="n">
        <v>37347</v>
      </c>
      <c r="C23" s="120" t="n">
        <v>4.535</v>
      </c>
      <c r="D23" s="120" t="n">
        <v>0.21</v>
      </c>
      <c r="E23" s="120" t="n">
        <v>0.135</v>
      </c>
      <c r="F23" s="121" t="n">
        <v>0.5</v>
      </c>
      <c r="G23" s="120" t="n">
        <v>0.435</v>
      </c>
      <c r="H23" s="120" t="n">
        <v>0.35</v>
      </c>
      <c r="I23" s="120" t="n">
        <v>0.205</v>
      </c>
      <c r="J23" s="120" t="n">
        <v>0.035</v>
      </c>
      <c r="K23" s="122" t="n">
        <v>0.035</v>
      </c>
      <c r="L23" s="122" t="n">
        <v>0.27</v>
      </c>
      <c r="M23" s="46" t="n">
        <v>-0.505</v>
      </c>
      <c r="N23" s="46" t="n">
        <v>-0.335</v>
      </c>
      <c r="O23" s="46" t="n">
        <v>0.265</v>
      </c>
      <c r="P23" s="46" t="n">
        <v>-0.065</v>
      </c>
      <c r="Q23" s="46" t="n">
        <v>-0.1</v>
      </c>
      <c r="R23" s="46" t="n">
        <v>-0.085</v>
      </c>
      <c r="S23" s="46" t="n">
        <v>-0.07</v>
      </c>
      <c r="T23" s="46" t="n">
        <v>-0.065</v>
      </c>
      <c r="U23" s="46" t="n">
        <v>-0.0725</v>
      </c>
      <c r="V23" s="46" t="n">
        <v>-0.085</v>
      </c>
      <c r="W23" s="46" t="n">
        <v>-0.015</v>
      </c>
      <c r="X23" s="46" t="n">
        <v>0.895</v>
      </c>
      <c r="Y23" s="46" t="n">
        <v>1.395</v>
      </c>
      <c r="Z23" s="46" t="n">
        <v>0.001</v>
      </c>
      <c r="AA23" s="46" t="n">
        <v>0.21</v>
      </c>
      <c r="AB23" s="46" t="n">
        <v>-0.07</v>
      </c>
      <c r="AC23" s="46" t="n">
        <v>0.5</v>
      </c>
      <c r="AD23" s="46" t="n">
        <v>-0.1375</v>
      </c>
      <c r="AE23" s="46" t="n">
        <v>-0.0975</v>
      </c>
      <c r="AF23" s="46" t="n">
        <v>-0.1605</v>
      </c>
      <c r="AG23" s="46" t="n">
        <v>-0.11</v>
      </c>
      <c r="AH23" s="46" t="n">
        <v>1.395</v>
      </c>
      <c r="AI23" s="46" t="n">
        <v>-0.065</v>
      </c>
      <c r="AJ23" s="46" t="n">
        <v>-0.11</v>
      </c>
      <c r="AK23" s="46" t="n">
        <v>-0.085</v>
      </c>
      <c r="AL23" s="46" t="n">
        <v>-0.085</v>
      </c>
      <c r="AM23" s="46" t="n">
        <v>-0.078</v>
      </c>
      <c r="AN23" s="46" t="n">
        <v>-0.028</v>
      </c>
      <c r="AO23" s="46" t="n">
        <v>0.0175</v>
      </c>
      <c r="AP23" s="46" t="n">
        <v>0.0375</v>
      </c>
      <c r="AQ23" s="46" t="n">
        <v>-0.0775</v>
      </c>
      <c r="AR23" s="46" t="n">
        <v>-0.1475</v>
      </c>
      <c r="AS23" s="46" t="n">
        <v>0.26</v>
      </c>
      <c r="AT23" s="46" t="n">
        <v>0.06</v>
      </c>
    </row>
    <row r="24" customFormat="false" ht="12.75" hidden="false" customHeight="false" outlineLevel="0" collapsed="false">
      <c r="A24" s="122" t="n">
        <v>0.871315359263108</v>
      </c>
      <c r="B24" s="103" t="n">
        <v>37377</v>
      </c>
      <c r="C24" s="120" t="n">
        <v>4.44</v>
      </c>
      <c r="D24" s="120" t="n">
        <v>0.21</v>
      </c>
      <c r="E24" s="120" t="n">
        <v>0.135</v>
      </c>
      <c r="F24" s="121" t="n">
        <v>0.44</v>
      </c>
      <c r="G24" s="120" t="n">
        <v>0.385</v>
      </c>
      <c r="H24" s="120" t="n">
        <v>0.255</v>
      </c>
      <c r="I24" s="120" t="n">
        <v>0.195</v>
      </c>
      <c r="J24" s="120" t="n">
        <v>0.035</v>
      </c>
      <c r="K24" s="122" t="n">
        <v>0.035</v>
      </c>
      <c r="L24" s="122" t="n">
        <v>0.27</v>
      </c>
      <c r="M24" s="46" t="n">
        <v>-0.505</v>
      </c>
      <c r="N24" s="46" t="n">
        <v>-0.335</v>
      </c>
      <c r="O24" s="46" t="n">
        <v>0.265</v>
      </c>
      <c r="P24" s="46" t="n">
        <v>-0.065</v>
      </c>
      <c r="Q24" s="46" t="n">
        <v>-0.1</v>
      </c>
      <c r="R24" s="46" t="n">
        <v>-0.085</v>
      </c>
      <c r="S24" s="46" t="n">
        <v>-0.07</v>
      </c>
      <c r="T24" s="46" t="n">
        <v>-0.065</v>
      </c>
      <c r="U24" s="46" t="n">
        <v>-0.0725</v>
      </c>
      <c r="V24" s="46" t="n">
        <v>-0.085</v>
      </c>
      <c r="W24" s="46" t="n">
        <v>-0.015</v>
      </c>
      <c r="X24" s="46" t="n">
        <v>0.895</v>
      </c>
      <c r="Y24" s="46" t="n">
        <v>1.395</v>
      </c>
      <c r="Z24" s="46" t="n">
        <v>0.0035</v>
      </c>
      <c r="AA24" s="46" t="n">
        <v>0.21</v>
      </c>
      <c r="AB24" s="46" t="n">
        <v>-0.07</v>
      </c>
      <c r="AC24" s="46" t="n">
        <v>0.44</v>
      </c>
      <c r="AD24" s="46" t="n">
        <v>-0.1225</v>
      </c>
      <c r="AE24" s="46" t="n">
        <v>-0.0975</v>
      </c>
      <c r="AF24" s="46" t="n">
        <v>-0.138</v>
      </c>
      <c r="AG24" s="46" t="n">
        <v>-0.11</v>
      </c>
      <c r="AH24" s="46" t="n">
        <v>1.395</v>
      </c>
      <c r="AI24" s="46" t="n">
        <v>-0.065</v>
      </c>
      <c r="AJ24" s="46" t="n">
        <v>-0.11</v>
      </c>
      <c r="AK24" s="46" t="n">
        <v>-0.085</v>
      </c>
      <c r="AL24" s="46" t="n">
        <v>-0.085</v>
      </c>
      <c r="AM24" s="46" t="n">
        <v>-0.0755</v>
      </c>
      <c r="AN24" s="46" t="n">
        <v>-0.0255</v>
      </c>
      <c r="AO24" s="46" t="n">
        <v>0.0175</v>
      </c>
      <c r="AP24" s="46" t="n">
        <v>0.0375</v>
      </c>
      <c r="AQ24" s="46" t="n">
        <v>-0.0725</v>
      </c>
      <c r="AR24" s="46" t="n">
        <v>-0.095</v>
      </c>
      <c r="AS24" s="46" t="n">
        <v>0.26</v>
      </c>
      <c r="AT24" s="46" t="n">
        <v>0.06</v>
      </c>
    </row>
    <row r="25" customFormat="false" ht="12.75" hidden="false" customHeight="false" outlineLevel="0" collapsed="false">
      <c r="A25" s="122" t="n">
        <v>0.865958230774506</v>
      </c>
      <c r="B25" s="103" t="n">
        <v>37408</v>
      </c>
      <c r="C25" s="120" t="n">
        <v>4.455</v>
      </c>
      <c r="D25" s="120" t="n">
        <v>0.21</v>
      </c>
      <c r="E25" s="120" t="n">
        <v>0.135</v>
      </c>
      <c r="F25" s="121" t="n">
        <v>0.44</v>
      </c>
      <c r="G25" s="120" t="n">
        <v>0.385</v>
      </c>
      <c r="H25" s="120" t="n">
        <v>0.255</v>
      </c>
      <c r="I25" s="120" t="n">
        <v>0.205</v>
      </c>
      <c r="J25" s="120" t="n">
        <v>0.035</v>
      </c>
      <c r="K25" s="122" t="n">
        <v>0.035</v>
      </c>
      <c r="L25" s="122" t="n">
        <v>0.27</v>
      </c>
      <c r="M25" s="46" t="n">
        <v>-0.505</v>
      </c>
      <c r="N25" s="46" t="n">
        <v>-0.335</v>
      </c>
      <c r="O25" s="46" t="n">
        <v>0.265</v>
      </c>
      <c r="P25" s="46" t="n">
        <v>-0.065</v>
      </c>
      <c r="Q25" s="46" t="n">
        <v>-0.1</v>
      </c>
      <c r="R25" s="46" t="n">
        <v>-0.085</v>
      </c>
      <c r="S25" s="46" t="n">
        <v>-0.07</v>
      </c>
      <c r="T25" s="46" t="n">
        <v>-0.065</v>
      </c>
      <c r="U25" s="46" t="n">
        <v>-0.0725</v>
      </c>
      <c r="V25" s="46" t="n">
        <v>-0.085</v>
      </c>
      <c r="W25" s="46" t="n">
        <v>-0.015</v>
      </c>
      <c r="X25" s="46" t="n">
        <v>0.895</v>
      </c>
      <c r="Y25" s="46" t="n">
        <v>1.395</v>
      </c>
      <c r="Z25" s="46" t="n">
        <v>0.0035</v>
      </c>
      <c r="AA25" s="46" t="n">
        <v>0.21</v>
      </c>
      <c r="AB25" s="46" t="n">
        <v>-0.07</v>
      </c>
      <c r="AC25" s="46" t="n">
        <v>0.44</v>
      </c>
      <c r="AD25" s="46" t="n">
        <v>-0.1275</v>
      </c>
      <c r="AE25" s="46" t="n">
        <v>-0.0975</v>
      </c>
      <c r="AF25" s="46" t="n">
        <v>-0.138</v>
      </c>
      <c r="AG25" s="46" t="n">
        <v>-0.11</v>
      </c>
      <c r="AH25" s="46" t="n">
        <v>1.395</v>
      </c>
      <c r="AI25" s="46" t="n">
        <v>-0.065</v>
      </c>
      <c r="AJ25" s="46" t="n">
        <v>-0.11</v>
      </c>
      <c r="AK25" s="46" t="n">
        <v>-0.085</v>
      </c>
      <c r="AL25" s="46" t="n">
        <v>-0.085</v>
      </c>
      <c r="AM25" s="46" t="n">
        <v>-0.0755</v>
      </c>
      <c r="AN25" s="46" t="n">
        <v>-0.0255</v>
      </c>
      <c r="AO25" s="46" t="n">
        <v>0.0175</v>
      </c>
      <c r="AP25" s="46" t="n">
        <v>0.0375</v>
      </c>
      <c r="AQ25" s="46" t="n">
        <v>-0.0725</v>
      </c>
      <c r="AR25" s="46" t="n">
        <v>-0.0925</v>
      </c>
      <c r="AS25" s="46" t="n">
        <v>0.26</v>
      </c>
      <c r="AT25" s="46" t="n">
        <v>0.06</v>
      </c>
    </row>
    <row r="26" customFormat="false" ht="12.75" hidden="false" customHeight="false" outlineLevel="0" collapsed="false">
      <c r="A26" s="122" t="n">
        <v>0.860807646733293</v>
      </c>
      <c r="B26" s="103" t="n">
        <v>37438</v>
      </c>
      <c r="C26" s="120" t="n">
        <v>4.489</v>
      </c>
      <c r="D26" s="120" t="n">
        <v>0.21</v>
      </c>
      <c r="E26" s="120" t="n">
        <v>0.135</v>
      </c>
      <c r="F26" s="121" t="n">
        <v>0.5</v>
      </c>
      <c r="G26" s="120" t="n">
        <v>0.3975</v>
      </c>
      <c r="H26" s="120" t="n">
        <v>0.265</v>
      </c>
      <c r="I26" s="120" t="n">
        <v>0.24</v>
      </c>
      <c r="J26" s="120" t="n">
        <v>0.035</v>
      </c>
      <c r="K26" s="122" t="n">
        <v>0.035</v>
      </c>
      <c r="L26" s="122" t="n">
        <v>0.27</v>
      </c>
      <c r="M26" s="46" t="n">
        <v>-0.505</v>
      </c>
      <c r="N26" s="46" t="n">
        <v>-0.335</v>
      </c>
      <c r="O26" s="46" t="n">
        <v>0.265</v>
      </c>
      <c r="P26" s="46" t="n">
        <v>-0.065</v>
      </c>
      <c r="Q26" s="46" t="n">
        <v>-0.1</v>
      </c>
      <c r="R26" s="46" t="n">
        <v>-0.085</v>
      </c>
      <c r="S26" s="46" t="n">
        <v>-0.07</v>
      </c>
      <c r="T26" s="46" t="n">
        <v>-0.065</v>
      </c>
      <c r="U26" s="46" t="n">
        <v>-0.0725</v>
      </c>
      <c r="V26" s="46" t="n">
        <v>-0.085</v>
      </c>
      <c r="W26" s="46" t="n">
        <v>-0.015</v>
      </c>
      <c r="X26" s="46" t="n">
        <v>1.64</v>
      </c>
      <c r="Y26" s="46" t="n">
        <v>2.14</v>
      </c>
      <c r="Z26" s="46" t="n">
        <v>0.0035</v>
      </c>
      <c r="AA26" s="46" t="n">
        <v>0.21</v>
      </c>
      <c r="AB26" s="46" t="n">
        <v>-0.07</v>
      </c>
      <c r="AC26" s="46" t="n">
        <v>0.5</v>
      </c>
      <c r="AD26" s="46" t="n">
        <v>-0.1175</v>
      </c>
      <c r="AE26" s="46" t="n">
        <v>-0.0975</v>
      </c>
      <c r="AF26" s="46" t="n">
        <v>-0.128</v>
      </c>
      <c r="AG26" s="46" t="n">
        <v>-0.11</v>
      </c>
      <c r="AH26" s="46" t="n">
        <v>2.14</v>
      </c>
      <c r="AI26" s="46" t="n">
        <v>-0.065</v>
      </c>
      <c r="AJ26" s="46" t="n">
        <v>-0.11</v>
      </c>
      <c r="AK26" s="46" t="n">
        <v>-0.085</v>
      </c>
      <c r="AL26" s="46" t="n">
        <v>-0.085</v>
      </c>
      <c r="AM26" s="46" t="n">
        <v>-0.0755</v>
      </c>
      <c r="AN26" s="46" t="n">
        <v>-0.0255</v>
      </c>
      <c r="AO26" s="46" t="n">
        <v>0.0175</v>
      </c>
      <c r="AP26" s="46" t="n">
        <v>0.0375</v>
      </c>
      <c r="AQ26" s="46" t="n">
        <v>-0.0725</v>
      </c>
      <c r="AR26" s="46" t="n">
        <v>-0.0825</v>
      </c>
      <c r="AS26" s="46" t="n">
        <v>0.26</v>
      </c>
      <c r="AT26" s="46" t="n">
        <v>0.06</v>
      </c>
    </row>
    <row r="27" customFormat="false" ht="12.75" hidden="false" customHeight="false" outlineLevel="0" collapsed="false">
      <c r="A27" s="122" t="n">
        <v>0.855524408870687</v>
      </c>
      <c r="B27" s="103" t="n">
        <v>37469</v>
      </c>
      <c r="C27" s="120" t="n">
        <v>4.47</v>
      </c>
      <c r="D27" s="120" t="n">
        <v>0.21</v>
      </c>
      <c r="E27" s="120" t="n">
        <v>0.135</v>
      </c>
      <c r="F27" s="121" t="n">
        <v>0.5</v>
      </c>
      <c r="G27" s="120" t="n">
        <v>0.4</v>
      </c>
      <c r="H27" s="120" t="n">
        <v>0.265</v>
      </c>
      <c r="I27" s="120" t="n">
        <v>0.24</v>
      </c>
      <c r="J27" s="120" t="n">
        <v>0.035</v>
      </c>
      <c r="K27" s="122" t="n">
        <v>0.035</v>
      </c>
      <c r="L27" s="122" t="n">
        <v>0.27</v>
      </c>
      <c r="M27" s="46" t="n">
        <v>-0.505</v>
      </c>
      <c r="N27" s="46" t="n">
        <v>-0.335</v>
      </c>
      <c r="O27" s="46" t="n">
        <v>0.265</v>
      </c>
      <c r="P27" s="46" t="n">
        <v>-0.065</v>
      </c>
      <c r="Q27" s="46" t="n">
        <v>-0.1</v>
      </c>
      <c r="R27" s="46" t="n">
        <v>-0.085</v>
      </c>
      <c r="S27" s="46" t="n">
        <v>-0.07</v>
      </c>
      <c r="T27" s="46" t="n">
        <v>-0.065</v>
      </c>
      <c r="U27" s="46" t="n">
        <v>-0.0725</v>
      </c>
      <c r="V27" s="46" t="n">
        <v>-0.085</v>
      </c>
      <c r="W27" s="46" t="n">
        <v>-0.015</v>
      </c>
      <c r="X27" s="46" t="n">
        <v>1.64</v>
      </c>
      <c r="Y27" s="46" t="n">
        <v>2.14</v>
      </c>
      <c r="Z27" s="46" t="n">
        <v>0.0035</v>
      </c>
      <c r="AA27" s="46" t="n">
        <v>0.21</v>
      </c>
      <c r="AB27" s="46" t="n">
        <v>-0.07</v>
      </c>
      <c r="AC27" s="46" t="n">
        <v>0.5</v>
      </c>
      <c r="AD27" s="46" t="n">
        <v>-0.1075</v>
      </c>
      <c r="AE27" s="46" t="n">
        <v>-0.0975</v>
      </c>
      <c r="AF27" s="46" t="n">
        <v>-0.1205</v>
      </c>
      <c r="AG27" s="46" t="n">
        <v>-0.11</v>
      </c>
      <c r="AH27" s="46" t="n">
        <v>2.14</v>
      </c>
      <c r="AI27" s="46" t="n">
        <v>-0.065</v>
      </c>
      <c r="AJ27" s="46" t="n">
        <v>-0.11</v>
      </c>
      <c r="AK27" s="46" t="n">
        <v>-0.085</v>
      </c>
      <c r="AL27" s="46" t="n">
        <v>-0.085</v>
      </c>
      <c r="AM27" s="46" t="n">
        <v>-0.0755</v>
      </c>
      <c r="AN27" s="46" t="n">
        <v>-0.0255</v>
      </c>
      <c r="AO27" s="46" t="n">
        <v>0.0175</v>
      </c>
      <c r="AP27" s="46" t="n">
        <v>0.0375</v>
      </c>
      <c r="AQ27" s="46" t="n">
        <v>-0.0725</v>
      </c>
      <c r="AR27" s="46" t="n">
        <v>-0.08</v>
      </c>
      <c r="AS27" s="46" t="n">
        <v>0.26</v>
      </c>
      <c r="AT27" s="46" t="n">
        <v>0.06</v>
      </c>
    </row>
    <row r="28" customFormat="false" ht="12.75" hidden="false" customHeight="false" outlineLevel="0" collapsed="false">
      <c r="A28" s="122" t="n">
        <v>0.850271282096898</v>
      </c>
      <c r="B28" s="103" t="n">
        <v>37500</v>
      </c>
      <c r="C28" s="120" t="n">
        <v>4.47</v>
      </c>
      <c r="D28" s="120" t="n">
        <v>0.21</v>
      </c>
      <c r="E28" s="120" t="n">
        <v>0.135</v>
      </c>
      <c r="F28" s="121" t="n">
        <v>0.46</v>
      </c>
      <c r="G28" s="120" t="n">
        <v>0.3975</v>
      </c>
      <c r="H28" s="120" t="n">
        <v>0.245</v>
      </c>
      <c r="I28" s="120" t="n">
        <v>0.21</v>
      </c>
      <c r="J28" s="120" t="n">
        <v>0.035</v>
      </c>
      <c r="K28" s="122" t="n">
        <v>0.035</v>
      </c>
      <c r="L28" s="122" t="n">
        <v>0.27</v>
      </c>
      <c r="M28" s="46" t="n">
        <v>-0.505</v>
      </c>
      <c r="N28" s="46" t="n">
        <v>-0.335</v>
      </c>
      <c r="O28" s="46" t="n">
        <v>0.265</v>
      </c>
      <c r="P28" s="46" t="n">
        <v>-0.065</v>
      </c>
      <c r="Q28" s="46" t="n">
        <v>-0.1</v>
      </c>
      <c r="R28" s="46" t="n">
        <v>-0.085</v>
      </c>
      <c r="S28" s="46" t="n">
        <v>-0.07</v>
      </c>
      <c r="T28" s="46" t="n">
        <v>-0.065</v>
      </c>
      <c r="U28" s="46" t="n">
        <v>-0.0725</v>
      </c>
      <c r="V28" s="46" t="n">
        <v>-0.085</v>
      </c>
      <c r="W28" s="46" t="n">
        <v>-0.015</v>
      </c>
      <c r="X28" s="46" t="n">
        <v>1.64</v>
      </c>
      <c r="Y28" s="46" t="n">
        <v>2.14</v>
      </c>
      <c r="Z28" s="46" t="n">
        <v>0.0035</v>
      </c>
      <c r="AA28" s="46" t="n">
        <v>0.21</v>
      </c>
      <c r="AB28" s="46" t="n">
        <v>-0.07</v>
      </c>
      <c r="AC28" s="46" t="n">
        <v>0.46</v>
      </c>
      <c r="AD28" s="46" t="n">
        <v>-0.1175</v>
      </c>
      <c r="AE28" s="46" t="n">
        <v>-0.0975</v>
      </c>
      <c r="AF28" s="46" t="n">
        <v>-0.128</v>
      </c>
      <c r="AG28" s="46" t="n">
        <v>-0.11</v>
      </c>
      <c r="AH28" s="46" t="n">
        <v>2.14</v>
      </c>
      <c r="AI28" s="46" t="n">
        <v>-0.065</v>
      </c>
      <c r="AJ28" s="46" t="n">
        <v>-0.11</v>
      </c>
      <c r="AK28" s="46" t="n">
        <v>-0.085</v>
      </c>
      <c r="AL28" s="46" t="n">
        <v>-0.085</v>
      </c>
      <c r="AM28" s="46" t="n">
        <v>-0.0755</v>
      </c>
      <c r="AN28" s="46" t="n">
        <v>-0.0255</v>
      </c>
      <c r="AO28" s="46" t="n">
        <v>0.0175</v>
      </c>
      <c r="AP28" s="46" t="n">
        <v>0.0375</v>
      </c>
      <c r="AQ28" s="46" t="n">
        <v>-0.0725</v>
      </c>
      <c r="AR28" s="46" t="n">
        <v>-0.0875</v>
      </c>
      <c r="AS28" s="46" t="n">
        <v>0.26</v>
      </c>
      <c r="AT28" s="46" t="n">
        <v>0.06</v>
      </c>
    </row>
    <row r="29" customFormat="false" ht="12.75" hidden="false" customHeight="false" outlineLevel="0" collapsed="false">
      <c r="A29" s="122" t="n">
        <v>0.845223791234608</v>
      </c>
      <c r="B29" s="103" t="n">
        <v>37530</v>
      </c>
      <c r="C29" s="120" t="n">
        <v>4.435</v>
      </c>
      <c r="D29" s="120" t="n">
        <v>0.21</v>
      </c>
      <c r="E29" s="120" t="n">
        <v>0.135</v>
      </c>
      <c r="F29" s="121" t="n">
        <v>0.47</v>
      </c>
      <c r="G29" s="120" t="n">
        <v>0.4</v>
      </c>
      <c r="H29" s="120" t="n">
        <v>0.255</v>
      </c>
      <c r="I29" s="120" t="n">
        <v>0.205</v>
      </c>
      <c r="J29" s="120" t="n">
        <v>0.035</v>
      </c>
      <c r="K29" s="122" t="n">
        <v>0.035</v>
      </c>
      <c r="L29" s="122" t="n">
        <v>0.27</v>
      </c>
      <c r="M29" s="46" t="n">
        <v>-0.505</v>
      </c>
      <c r="N29" s="46" t="n">
        <v>-0.335</v>
      </c>
      <c r="O29" s="46" t="n">
        <v>0.265</v>
      </c>
      <c r="P29" s="46" t="n">
        <v>-0.065</v>
      </c>
      <c r="Q29" s="46" t="n">
        <v>-0.1</v>
      </c>
      <c r="R29" s="46" t="n">
        <v>-0.085</v>
      </c>
      <c r="S29" s="46" t="n">
        <v>-0.07</v>
      </c>
      <c r="T29" s="46" t="n">
        <v>-0.065</v>
      </c>
      <c r="U29" s="46" t="n">
        <v>-0.0725</v>
      </c>
      <c r="V29" s="46" t="n">
        <v>-0.085</v>
      </c>
      <c r="W29" s="46" t="n">
        <v>-0.015</v>
      </c>
      <c r="X29" s="46" t="n">
        <v>1.01</v>
      </c>
      <c r="Y29" s="46" t="n">
        <v>1.51</v>
      </c>
      <c r="Z29" s="46" t="n">
        <v>0.0035</v>
      </c>
      <c r="AA29" s="46" t="n">
        <v>0.21</v>
      </c>
      <c r="AB29" s="46" t="n">
        <v>-0.07</v>
      </c>
      <c r="AC29" s="46" t="n">
        <v>0.47</v>
      </c>
      <c r="AD29" s="46" t="n">
        <v>-0.13</v>
      </c>
      <c r="AE29" s="46" t="n">
        <v>-0.0975</v>
      </c>
      <c r="AF29" s="46" t="n">
        <v>-0.1405</v>
      </c>
      <c r="AG29" s="46" t="n">
        <v>-0.11</v>
      </c>
      <c r="AH29" s="46" t="n">
        <v>1.51</v>
      </c>
      <c r="AI29" s="46" t="n">
        <v>-0.065</v>
      </c>
      <c r="AJ29" s="46" t="n">
        <v>-0.11</v>
      </c>
      <c r="AK29" s="46" t="n">
        <v>-0.085</v>
      </c>
      <c r="AL29" s="46" t="n">
        <v>-0.085</v>
      </c>
      <c r="AM29" s="46" t="n">
        <v>-0.0755</v>
      </c>
      <c r="AN29" s="46" t="n">
        <v>-0.0255</v>
      </c>
      <c r="AO29" s="46" t="n">
        <v>0.0175</v>
      </c>
      <c r="AP29" s="46" t="n">
        <v>0.0375</v>
      </c>
      <c r="AQ29" s="46" t="n">
        <v>-0.0725</v>
      </c>
      <c r="AR29" s="46" t="n">
        <v>-0.1075</v>
      </c>
      <c r="AS29" s="46" t="n">
        <v>0.26</v>
      </c>
      <c r="AT29" s="46" t="n">
        <v>0.06</v>
      </c>
    </row>
    <row r="30" customFormat="false" ht="12.75" hidden="false" customHeight="false" outlineLevel="0" collapsed="false">
      <c r="A30" s="122" t="n">
        <v>0.840049167701825</v>
      </c>
      <c r="B30" s="103" t="n">
        <v>37561</v>
      </c>
      <c r="C30" s="120" t="n">
        <v>4.565</v>
      </c>
      <c r="D30" s="120" t="n">
        <v>0.245</v>
      </c>
      <c r="E30" s="120" t="n">
        <v>0.195</v>
      </c>
      <c r="F30" s="121" t="n">
        <v>0.85</v>
      </c>
      <c r="G30" s="120" t="n">
        <v>0.64</v>
      </c>
      <c r="H30" s="120" t="n">
        <v>0.3</v>
      </c>
      <c r="I30" s="120" t="n">
        <v>0.27</v>
      </c>
      <c r="J30" s="120" t="n">
        <v>0.09</v>
      </c>
      <c r="K30" s="122" t="n">
        <v>0.09</v>
      </c>
      <c r="L30" s="122" t="n">
        <v>0.395</v>
      </c>
      <c r="M30" s="46" t="n">
        <v>-0.185</v>
      </c>
      <c r="N30" s="46" t="n">
        <v>-0.245</v>
      </c>
      <c r="O30" s="46" t="n">
        <v>0.325</v>
      </c>
      <c r="P30" s="46" t="n">
        <v>-0.08</v>
      </c>
      <c r="Q30" s="46" t="n">
        <v>-0.115</v>
      </c>
      <c r="R30" s="46" t="n">
        <v>-0.1</v>
      </c>
      <c r="S30" s="46" t="n">
        <v>-0.06</v>
      </c>
      <c r="T30" s="46" t="n">
        <v>-0.08</v>
      </c>
      <c r="U30" s="46" t="n">
        <v>-0.06</v>
      </c>
      <c r="V30" s="46" t="n">
        <v>-0.0725</v>
      </c>
      <c r="W30" s="46" t="n">
        <v>-0.028</v>
      </c>
      <c r="X30" s="46" t="n">
        <v>1.2</v>
      </c>
      <c r="Y30" s="46" t="n">
        <v>1.3</v>
      </c>
      <c r="Z30" s="46" t="n">
        <v>0.006</v>
      </c>
      <c r="AA30" s="46" t="n">
        <v>0.285</v>
      </c>
      <c r="AB30" s="46" t="n">
        <v>-0.0675</v>
      </c>
      <c r="AC30" s="46" t="n">
        <v>0.505</v>
      </c>
      <c r="AD30" s="46" t="n">
        <v>-0.135</v>
      </c>
      <c r="AE30" s="46" t="n">
        <v>-0.0975</v>
      </c>
      <c r="AF30" s="46" t="n">
        <v>-0.138</v>
      </c>
      <c r="AG30" s="46" t="n">
        <v>-0.13</v>
      </c>
      <c r="AH30" s="46" t="n">
        <v>1.35</v>
      </c>
      <c r="AI30" s="46" t="n">
        <v>-0.08</v>
      </c>
      <c r="AJ30" s="46" t="n">
        <v>-0.125</v>
      </c>
      <c r="AK30" s="46" t="n">
        <v>-0.1</v>
      </c>
      <c r="AL30" s="46" t="n">
        <v>-0.1</v>
      </c>
      <c r="AM30" s="46" t="n">
        <v>-0.063</v>
      </c>
      <c r="AN30" s="46" t="n">
        <v>-0.013</v>
      </c>
      <c r="AO30" s="46" t="n">
        <v>0.025</v>
      </c>
      <c r="AP30" s="46" t="n">
        <v>0.062</v>
      </c>
      <c r="AQ30" s="46" t="n">
        <v>-0.0725</v>
      </c>
      <c r="AR30" s="46" t="n">
        <v>-0.1</v>
      </c>
      <c r="AS30" s="46" t="n">
        <v>0.585</v>
      </c>
      <c r="AT30" s="46" t="n">
        <v>0.135</v>
      </c>
    </row>
    <row r="31" customFormat="false" ht="12.75" hidden="false" customHeight="false" outlineLevel="0" collapsed="false">
      <c r="A31" s="122" t="n">
        <v>0.835070764182345</v>
      </c>
      <c r="B31" s="103" t="n">
        <v>37591</v>
      </c>
      <c r="C31" s="120" t="n">
        <v>4.665</v>
      </c>
      <c r="D31" s="120" t="n">
        <v>0.245</v>
      </c>
      <c r="E31" s="120" t="n">
        <v>0.195</v>
      </c>
      <c r="F31" s="121" t="n">
        <v>1.26</v>
      </c>
      <c r="G31" s="120" t="n">
        <v>0.97</v>
      </c>
      <c r="H31" s="120" t="n">
        <v>0.37</v>
      </c>
      <c r="I31" s="120" t="n">
        <v>0.31</v>
      </c>
      <c r="J31" s="120" t="n">
        <v>0.095</v>
      </c>
      <c r="K31" s="122" t="n">
        <v>0.095</v>
      </c>
      <c r="L31" s="122" t="n">
        <v>0.395</v>
      </c>
      <c r="M31" s="46" t="n">
        <v>-0.185</v>
      </c>
      <c r="N31" s="46" t="n">
        <v>-0.245</v>
      </c>
      <c r="O31" s="46" t="n">
        <v>0.325</v>
      </c>
      <c r="P31" s="46" t="n">
        <v>-0.08</v>
      </c>
      <c r="Q31" s="46" t="n">
        <v>-0.115</v>
      </c>
      <c r="R31" s="46" t="n">
        <v>-0.1025</v>
      </c>
      <c r="S31" s="46" t="n">
        <v>-0.06</v>
      </c>
      <c r="T31" s="46" t="n">
        <v>-0.0825</v>
      </c>
      <c r="U31" s="46" t="n">
        <v>-0.06</v>
      </c>
      <c r="V31" s="46" t="n">
        <v>-0.0725</v>
      </c>
      <c r="W31" s="46" t="n">
        <v>-0.028</v>
      </c>
      <c r="X31" s="46" t="n">
        <v>1.2</v>
      </c>
      <c r="Y31" s="46" t="n">
        <v>1.3</v>
      </c>
      <c r="Z31" s="46" t="n">
        <v>0.006</v>
      </c>
      <c r="AA31" s="46" t="n">
        <v>0.285</v>
      </c>
      <c r="AB31" s="46" t="n">
        <v>-0.0675</v>
      </c>
      <c r="AC31" s="46" t="n">
        <v>1.26</v>
      </c>
      <c r="AD31" s="46" t="n">
        <v>-0.16</v>
      </c>
      <c r="AE31" s="46" t="n">
        <v>-0.0975</v>
      </c>
      <c r="AF31" s="46" t="n">
        <v>-0.163</v>
      </c>
      <c r="AG31" s="46" t="n">
        <v>-0.13</v>
      </c>
      <c r="AH31" s="46" t="n">
        <v>1.35</v>
      </c>
      <c r="AI31" s="46" t="n">
        <v>-0.0825</v>
      </c>
      <c r="AJ31" s="46" t="n">
        <v>-0.1275</v>
      </c>
      <c r="AK31" s="46" t="n">
        <v>-0.1025</v>
      </c>
      <c r="AL31" s="46" t="n">
        <v>-0.1025</v>
      </c>
      <c r="AM31" s="46" t="n">
        <v>-0.063</v>
      </c>
      <c r="AN31" s="46" t="n">
        <v>-0.013</v>
      </c>
      <c r="AO31" s="46" t="n">
        <v>0.025</v>
      </c>
      <c r="AP31" s="46" t="n">
        <v>0.062</v>
      </c>
      <c r="AQ31" s="46" t="n">
        <v>-0.0725</v>
      </c>
      <c r="AR31" s="46" t="n">
        <v>-0.12</v>
      </c>
      <c r="AS31" s="46" t="n">
        <v>0.585</v>
      </c>
      <c r="AT31" s="46" t="n">
        <v>0.1575</v>
      </c>
    </row>
    <row r="32" customFormat="false" ht="12.75" hidden="false" customHeight="false" outlineLevel="0" collapsed="false">
      <c r="A32" s="122" t="n">
        <v>0.829950332374305</v>
      </c>
      <c r="B32" s="103" t="n">
        <v>37622</v>
      </c>
      <c r="C32" s="120" t="n">
        <v>4.71</v>
      </c>
      <c r="D32" s="120" t="n">
        <v>0.245</v>
      </c>
      <c r="E32" s="120" t="n">
        <v>0.195</v>
      </c>
      <c r="F32" s="121" t="n">
        <v>1.58</v>
      </c>
      <c r="G32" s="120" t="n">
        <v>1.19</v>
      </c>
      <c r="H32" s="120" t="n">
        <v>0.4</v>
      </c>
      <c r="I32" s="120" t="n">
        <v>0.31</v>
      </c>
      <c r="J32" s="120" t="n">
        <v>0.115</v>
      </c>
      <c r="K32" s="122" t="n">
        <v>0.115</v>
      </c>
      <c r="L32" s="122" t="n">
        <v>0.395</v>
      </c>
      <c r="M32" s="46" t="n">
        <v>-0.185</v>
      </c>
      <c r="N32" s="46" t="n">
        <v>-0.245</v>
      </c>
      <c r="O32" s="46" t="n">
        <v>0.325</v>
      </c>
      <c r="P32" s="46" t="n">
        <v>-0.0775</v>
      </c>
      <c r="Q32" s="46" t="n">
        <v>-0.1125</v>
      </c>
      <c r="R32" s="46" t="n">
        <v>-0.105</v>
      </c>
      <c r="S32" s="46" t="n">
        <v>-0.0575</v>
      </c>
      <c r="T32" s="46" t="n">
        <v>-0.085</v>
      </c>
      <c r="U32" s="46" t="n">
        <v>-0.06</v>
      </c>
      <c r="V32" s="46" t="n">
        <v>-0.0725</v>
      </c>
      <c r="W32" s="46" t="n">
        <v>-0.02</v>
      </c>
      <c r="X32" s="46" t="n">
        <v>1.115</v>
      </c>
      <c r="Y32" s="46" t="n">
        <v>1.215</v>
      </c>
      <c r="Z32" s="46" t="n">
        <v>0.005</v>
      </c>
      <c r="AA32" s="46" t="n">
        <v>0.285</v>
      </c>
      <c r="AB32" s="46" t="n">
        <v>-0.0675</v>
      </c>
      <c r="AC32" s="46" t="n">
        <v>1.58</v>
      </c>
      <c r="AD32" s="46" t="n">
        <v>-0.165</v>
      </c>
      <c r="AE32" s="46" t="n">
        <v>-0.0975</v>
      </c>
      <c r="AF32" s="46" t="n">
        <v>-0.146</v>
      </c>
      <c r="AG32" s="46" t="n">
        <v>-0.13</v>
      </c>
      <c r="AH32" s="46" t="n">
        <v>1.265</v>
      </c>
      <c r="AI32" s="46" t="n">
        <v>-0.085</v>
      </c>
      <c r="AJ32" s="46" t="n">
        <v>-0.13</v>
      </c>
      <c r="AK32" s="46" t="n">
        <v>-0.105</v>
      </c>
      <c r="AL32" s="46" t="n">
        <v>-0.105</v>
      </c>
      <c r="AM32" s="46" t="n">
        <v>-0.063</v>
      </c>
      <c r="AN32" s="46" t="n">
        <v>-0.013</v>
      </c>
      <c r="AO32" s="46" t="n">
        <v>0.025</v>
      </c>
      <c r="AP32" s="46" t="n">
        <v>0.062</v>
      </c>
      <c r="AQ32" s="46" t="n">
        <v>-0.0725</v>
      </c>
      <c r="AR32" s="46" t="n">
        <v>-0.1225</v>
      </c>
      <c r="AS32" s="46" t="n">
        <v>0.585</v>
      </c>
      <c r="AT32" s="46" t="n">
        <v>0.1725</v>
      </c>
    </row>
    <row r="33" customFormat="false" ht="12.75" hidden="false" customHeight="false" outlineLevel="0" collapsed="false">
      <c r="A33" s="122" t="n">
        <v>0.824852286159684</v>
      </c>
      <c r="B33" s="103" t="n">
        <v>37653</v>
      </c>
      <c r="C33" s="120" t="n">
        <v>4.525</v>
      </c>
      <c r="D33" s="120" t="n">
        <v>0.245</v>
      </c>
      <c r="E33" s="120" t="n">
        <v>0.195</v>
      </c>
      <c r="F33" s="121" t="n">
        <v>1.54</v>
      </c>
      <c r="G33" s="120" t="n">
        <v>1.19</v>
      </c>
      <c r="H33" s="120" t="n">
        <v>0.39</v>
      </c>
      <c r="I33" s="120" t="n">
        <v>0.29</v>
      </c>
      <c r="J33" s="120" t="n">
        <v>0.11</v>
      </c>
      <c r="K33" s="122" t="n">
        <v>0.11</v>
      </c>
      <c r="L33" s="122" t="n">
        <v>0.395</v>
      </c>
      <c r="M33" s="46" t="n">
        <v>-0.185</v>
      </c>
      <c r="N33" s="46" t="n">
        <v>-0.245</v>
      </c>
      <c r="O33" s="46" t="n">
        <v>0.325</v>
      </c>
      <c r="P33" s="46" t="n">
        <v>-0.0775</v>
      </c>
      <c r="Q33" s="46" t="n">
        <v>-0.1125</v>
      </c>
      <c r="R33" s="46" t="n">
        <v>-0.0975</v>
      </c>
      <c r="S33" s="46" t="n">
        <v>-0.0575</v>
      </c>
      <c r="T33" s="46" t="n">
        <v>-0.0775</v>
      </c>
      <c r="U33" s="46" t="n">
        <v>-0.06</v>
      </c>
      <c r="V33" s="46" t="n">
        <v>-0.0725</v>
      </c>
      <c r="W33" s="46" t="n">
        <v>-0.02</v>
      </c>
      <c r="X33" s="46" t="n">
        <v>1.115</v>
      </c>
      <c r="Y33" s="46" t="n">
        <v>1.215</v>
      </c>
      <c r="Z33" s="46" t="n">
        <v>0.005</v>
      </c>
      <c r="AA33" s="46" t="n">
        <v>0.285</v>
      </c>
      <c r="AB33" s="46" t="n">
        <v>-0.0675</v>
      </c>
      <c r="AC33" s="46" t="n">
        <v>1.54</v>
      </c>
      <c r="AD33" s="46" t="n">
        <v>-0.15</v>
      </c>
      <c r="AE33" s="46" t="n">
        <v>-0.0975</v>
      </c>
      <c r="AF33" s="46" t="n">
        <v>-0.269</v>
      </c>
      <c r="AG33" s="46" t="n">
        <v>-0.13</v>
      </c>
      <c r="AH33" s="46" t="n">
        <v>1.265</v>
      </c>
      <c r="AI33" s="46" t="n">
        <v>-0.0775</v>
      </c>
      <c r="AJ33" s="46" t="n">
        <v>-0.1225</v>
      </c>
      <c r="AK33" s="46" t="n">
        <v>-0.0975</v>
      </c>
      <c r="AL33" s="46" t="n">
        <v>-0.0975</v>
      </c>
      <c r="AM33" s="46" t="n">
        <v>-0.063</v>
      </c>
      <c r="AN33" s="46" t="n">
        <v>-0.013</v>
      </c>
      <c r="AO33" s="46" t="n">
        <v>0.025</v>
      </c>
      <c r="AP33" s="46" t="n">
        <v>0.062</v>
      </c>
      <c r="AQ33" s="46" t="n">
        <v>-0.0725</v>
      </c>
      <c r="AR33" s="46" t="n">
        <v>-0.1175</v>
      </c>
      <c r="AS33" s="46" t="n">
        <v>0.585</v>
      </c>
      <c r="AT33" s="46" t="n">
        <v>0.17</v>
      </c>
    </row>
    <row r="34" customFormat="false" ht="12.75" hidden="false" customHeight="false" outlineLevel="0" collapsed="false">
      <c r="A34" s="122" t="n">
        <v>0.820272985731894</v>
      </c>
      <c r="B34" s="103" t="n">
        <v>37681</v>
      </c>
      <c r="C34" s="120" t="n">
        <v>4.3</v>
      </c>
      <c r="D34" s="120" t="n">
        <v>0.245</v>
      </c>
      <c r="E34" s="120" t="n">
        <v>0.195</v>
      </c>
      <c r="F34" s="121" t="n">
        <v>0.92</v>
      </c>
      <c r="G34" s="120" t="n">
        <v>0.81</v>
      </c>
      <c r="H34" s="120" t="n">
        <v>0.39</v>
      </c>
      <c r="I34" s="120" t="n">
        <v>0.27</v>
      </c>
      <c r="J34" s="120" t="n">
        <v>0.09</v>
      </c>
      <c r="K34" s="122" t="n">
        <v>0.09</v>
      </c>
      <c r="L34" s="122" t="n">
        <v>0.395</v>
      </c>
      <c r="M34" s="46" t="n">
        <v>-0.185</v>
      </c>
      <c r="N34" s="46" t="n">
        <v>-0.245</v>
      </c>
      <c r="O34" s="46" t="n">
        <v>0.325</v>
      </c>
      <c r="P34" s="46" t="n">
        <v>-0.0775</v>
      </c>
      <c r="Q34" s="46" t="n">
        <v>-0.1125</v>
      </c>
      <c r="R34" s="46" t="n">
        <v>-0.095</v>
      </c>
      <c r="S34" s="46" t="n">
        <v>-0.0575</v>
      </c>
      <c r="T34" s="46" t="n">
        <v>-0.075</v>
      </c>
      <c r="U34" s="46" t="n">
        <v>-0.06</v>
      </c>
      <c r="V34" s="46" t="n">
        <v>-0.0725</v>
      </c>
      <c r="W34" s="46" t="n">
        <v>-0.02</v>
      </c>
      <c r="X34" s="46" t="n">
        <v>1.115</v>
      </c>
      <c r="Y34" s="46" t="n">
        <v>1.215</v>
      </c>
      <c r="Z34" s="46" t="n">
        <v>0.005</v>
      </c>
      <c r="AA34" s="46" t="n">
        <v>0.285</v>
      </c>
      <c r="AB34" s="46" t="n">
        <v>-0.0675</v>
      </c>
      <c r="AC34" s="46" t="n">
        <v>0.92</v>
      </c>
      <c r="AD34" s="46" t="n">
        <v>-0.14</v>
      </c>
      <c r="AE34" s="46" t="n">
        <v>-0.0975</v>
      </c>
      <c r="AF34" s="46" t="n">
        <v>-0.204</v>
      </c>
      <c r="AG34" s="46" t="n">
        <v>-0.13</v>
      </c>
      <c r="AH34" s="46" t="n">
        <v>1.265</v>
      </c>
      <c r="AI34" s="46" t="n">
        <v>-0.075</v>
      </c>
      <c r="AJ34" s="46" t="n">
        <v>-0.12</v>
      </c>
      <c r="AK34" s="46" t="n">
        <v>-0.095</v>
      </c>
      <c r="AL34" s="46" t="n">
        <v>-0.095</v>
      </c>
      <c r="AM34" s="46" t="n">
        <v>-0.063</v>
      </c>
      <c r="AN34" s="46" t="n">
        <v>-0.013</v>
      </c>
      <c r="AO34" s="46" t="n">
        <v>0.025</v>
      </c>
      <c r="AP34" s="46" t="n">
        <v>0.062</v>
      </c>
      <c r="AQ34" s="46" t="n">
        <v>-0.0725</v>
      </c>
      <c r="AR34" s="46" t="n">
        <v>-0.105</v>
      </c>
      <c r="AS34" s="46" t="n">
        <v>0.585</v>
      </c>
      <c r="AT34" s="46" t="n">
        <v>0.165</v>
      </c>
    </row>
    <row r="35" customFormat="false" ht="12.75" hidden="false" customHeight="false" outlineLevel="0" collapsed="false">
      <c r="A35" s="122" t="n">
        <v>0.815251047335412</v>
      </c>
      <c r="B35" s="103" t="n">
        <v>37712</v>
      </c>
      <c r="C35" s="120" t="n">
        <v>4.115</v>
      </c>
      <c r="D35" s="120" t="n">
        <v>0.165</v>
      </c>
      <c r="E35" s="120" t="n">
        <v>0.09</v>
      </c>
      <c r="F35" s="121" t="n">
        <v>0.5</v>
      </c>
      <c r="G35" s="120" t="n">
        <v>0.435</v>
      </c>
      <c r="H35" s="120" t="n">
        <v>0.24</v>
      </c>
      <c r="I35" s="120" t="n">
        <v>0.195</v>
      </c>
      <c r="J35" s="120" t="n">
        <v>-0.02</v>
      </c>
      <c r="K35" s="122" t="n">
        <v>0</v>
      </c>
      <c r="L35" s="122" t="n">
        <v>0.225</v>
      </c>
      <c r="M35" s="46" t="n">
        <v>-0.285</v>
      </c>
      <c r="N35" s="46" t="n">
        <v>-0.355</v>
      </c>
      <c r="O35" s="46" t="n">
        <v>0.205</v>
      </c>
      <c r="P35" s="46" t="n">
        <v>-0.06</v>
      </c>
      <c r="Q35" s="46" t="n">
        <v>-0.095</v>
      </c>
      <c r="R35" s="46" t="n">
        <v>-0.1</v>
      </c>
      <c r="S35" s="46" t="n">
        <v>-0.055</v>
      </c>
      <c r="T35" s="46" t="n">
        <v>-0.08</v>
      </c>
      <c r="U35" s="46" t="n">
        <v>-0.0575</v>
      </c>
      <c r="V35" s="46" t="n">
        <v>-0.07</v>
      </c>
      <c r="W35" s="46" t="n">
        <v>-0.015</v>
      </c>
      <c r="X35" s="46" t="n">
        <v>0.62</v>
      </c>
      <c r="Y35" s="46" t="n">
        <v>1.02</v>
      </c>
      <c r="Z35" s="46" t="n">
        <v>0.005</v>
      </c>
      <c r="AA35" s="46" t="n">
        <v>0.165</v>
      </c>
      <c r="AB35" s="46" t="n">
        <v>-0.0725</v>
      </c>
      <c r="AC35" s="46" t="n">
        <v>0.5</v>
      </c>
      <c r="AD35" s="46" t="n">
        <v>-0.1275</v>
      </c>
      <c r="AE35" s="46" t="n">
        <v>-0.1025</v>
      </c>
      <c r="AF35" s="46" t="n">
        <v>-0.1585</v>
      </c>
      <c r="AG35" s="46" t="n">
        <v>-0.145</v>
      </c>
      <c r="AH35" s="46" t="n">
        <v>1.175</v>
      </c>
      <c r="AI35" s="46" t="n">
        <v>-0.08</v>
      </c>
      <c r="AJ35" s="46" t="n">
        <v>-0.125</v>
      </c>
      <c r="AK35" s="46" t="n">
        <v>-0.1</v>
      </c>
      <c r="AL35" s="46" t="n">
        <v>-0.1</v>
      </c>
      <c r="AM35" s="46" t="n">
        <v>-0.076</v>
      </c>
      <c r="AN35" s="46" t="n">
        <v>-0.026</v>
      </c>
      <c r="AO35" s="46" t="n">
        <v>0.0175</v>
      </c>
      <c r="AP35" s="46" t="n">
        <v>0.0395</v>
      </c>
      <c r="AQ35" s="46" t="n">
        <v>-0.0775</v>
      </c>
      <c r="AR35" s="46" t="n">
        <v>-0.145</v>
      </c>
      <c r="AS35" s="46" t="n">
        <v>0.23</v>
      </c>
      <c r="AT35" s="46" t="n">
        <v>0.06</v>
      </c>
    </row>
    <row r="36" customFormat="false" ht="12.75" hidden="false" customHeight="false" outlineLevel="0" collapsed="false">
      <c r="A36" s="122" t="n">
        <v>0.810447001379747</v>
      </c>
      <c r="B36" s="103" t="n">
        <v>37742</v>
      </c>
      <c r="C36" s="120" t="n">
        <v>4.04</v>
      </c>
      <c r="D36" s="120" t="n">
        <v>0.165</v>
      </c>
      <c r="E36" s="120" t="n">
        <v>0.09</v>
      </c>
      <c r="F36" s="121" t="n">
        <v>0.44</v>
      </c>
      <c r="G36" s="120" t="n">
        <v>0.385</v>
      </c>
      <c r="H36" s="120" t="n">
        <v>0.195</v>
      </c>
      <c r="I36" s="120" t="n">
        <v>0.185</v>
      </c>
      <c r="J36" s="120" t="n">
        <v>-0.02</v>
      </c>
      <c r="K36" s="122" t="n">
        <v>0</v>
      </c>
      <c r="L36" s="122" t="n">
        <v>0.225</v>
      </c>
      <c r="M36" s="46" t="n">
        <v>-0.285</v>
      </c>
      <c r="N36" s="46" t="n">
        <v>-0.355</v>
      </c>
      <c r="O36" s="46" t="n">
        <v>0.205</v>
      </c>
      <c r="P36" s="46" t="n">
        <v>-0.06</v>
      </c>
      <c r="Q36" s="46" t="n">
        <v>-0.095</v>
      </c>
      <c r="R36" s="46" t="n">
        <v>-0.1</v>
      </c>
      <c r="S36" s="46" t="n">
        <v>-0.055</v>
      </c>
      <c r="T36" s="46" t="n">
        <v>-0.08</v>
      </c>
      <c r="U36" s="46" t="n">
        <v>-0.0575</v>
      </c>
      <c r="V36" s="46" t="n">
        <v>-0.07</v>
      </c>
      <c r="W36" s="46" t="n">
        <v>-0.015</v>
      </c>
      <c r="X36" s="46" t="n">
        <v>0.62</v>
      </c>
      <c r="Y36" s="46" t="n">
        <v>1.02</v>
      </c>
      <c r="Z36" s="46" t="n">
        <v>0.005</v>
      </c>
      <c r="AA36" s="46" t="n">
        <v>0.165</v>
      </c>
      <c r="AB36" s="46" t="n">
        <v>-0.0725</v>
      </c>
      <c r="AC36" s="46" t="n">
        <v>0.44</v>
      </c>
      <c r="AD36" s="46" t="n">
        <v>-0.1125</v>
      </c>
      <c r="AE36" s="46" t="n">
        <v>-0.1025</v>
      </c>
      <c r="AF36" s="46" t="n">
        <v>-0.136</v>
      </c>
      <c r="AG36" s="46" t="n">
        <v>-0.145</v>
      </c>
      <c r="AH36" s="46" t="n">
        <v>1.175</v>
      </c>
      <c r="AI36" s="46" t="n">
        <v>-0.08</v>
      </c>
      <c r="AJ36" s="46" t="n">
        <v>-0.125</v>
      </c>
      <c r="AK36" s="46" t="n">
        <v>-0.1</v>
      </c>
      <c r="AL36" s="46" t="n">
        <v>-0.1</v>
      </c>
      <c r="AM36" s="46" t="n">
        <v>-0.0735</v>
      </c>
      <c r="AN36" s="46" t="n">
        <v>-0.0235</v>
      </c>
      <c r="AO36" s="46" t="n">
        <v>0.0175</v>
      </c>
      <c r="AP36" s="46" t="n">
        <v>0.0395</v>
      </c>
      <c r="AQ36" s="46" t="n">
        <v>-0.0725</v>
      </c>
      <c r="AR36" s="46" t="n">
        <v>-0.0925</v>
      </c>
      <c r="AS36" s="46" t="n">
        <v>0.23</v>
      </c>
      <c r="AT36" s="46" t="n">
        <v>0.06</v>
      </c>
    </row>
    <row r="37" customFormat="false" ht="12.75" hidden="false" customHeight="false" outlineLevel="0" collapsed="false">
      <c r="A37" s="122" t="n">
        <v>0.805513603293938</v>
      </c>
      <c r="B37" s="103" t="n">
        <v>37773</v>
      </c>
      <c r="C37" s="120" t="n">
        <v>4.07</v>
      </c>
      <c r="D37" s="120" t="n">
        <v>0.165</v>
      </c>
      <c r="E37" s="120" t="n">
        <v>0.09</v>
      </c>
      <c r="F37" s="121" t="n">
        <v>0.44</v>
      </c>
      <c r="G37" s="120" t="n">
        <v>0.385</v>
      </c>
      <c r="H37" s="120" t="n">
        <v>0.195</v>
      </c>
      <c r="I37" s="120" t="n">
        <v>0.195</v>
      </c>
      <c r="J37" s="120" t="n">
        <v>-0.02</v>
      </c>
      <c r="K37" s="122" t="n">
        <v>0</v>
      </c>
      <c r="L37" s="122" t="n">
        <v>0.225</v>
      </c>
      <c r="M37" s="46" t="n">
        <v>-0.285</v>
      </c>
      <c r="N37" s="46" t="n">
        <v>-0.355</v>
      </c>
      <c r="O37" s="46" t="n">
        <v>0.205</v>
      </c>
      <c r="P37" s="46" t="n">
        <v>-0.06</v>
      </c>
      <c r="Q37" s="46" t="n">
        <v>-0.095</v>
      </c>
      <c r="R37" s="46" t="n">
        <v>-0.1</v>
      </c>
      <c r="S37" s="46" t="n">
        <v>-0.055</v>
      </c>
      <c r="T37" s="46" t="n">
        <v>-0.08</v>
      </c>
      <c r="U37" s="46" t="n">
        <v>-0.0575</v>
      </c>
      <c r="V37" s="46" t="n">
        <v>-0.07</v>
      </c>
      <c r="W37" s="46" t="n">
        <v>-0.015</v>
      </c>
      <c r="X37" s="46" t="n">
        <v>0.62</v>
      </c>
      <c r="Y37" s="46" t="n">
        <v>1.02</v>
      </c>
      <c r="Z37" s="46" t="n">
        <v>0.005</v>
      </c>
      <c r="AA37" s="46" t="n">
        <v>0.165</v>
      </c>
      <c r="AB37" s="46" t="n">
        <v>-0.0725</v>
      </c>
      <c r="AC37" s="46" t="n">
        <v>0.44</v>
      </c>
      <c r="AD37" s="46" t="n">
        <v>-0.1175</v>
      </c>
      <c r="AE37" s="46" t="n">
        <v>-0.1025</v>
      </c>
      <c r="AF37" s="46" t="n">
        <v>-0.136</v>
      </c>
      <c r="AG37" s="46" t="n">
        <v>-0.145</v>
      </c>
      <c r="AH37" s="46" t="n">
        <v>1.175</v>
      </c>
      <c r="AI37" s="46" t="n">
        <v>-0.08</v>
      </c>
      <c r="AJ37" s="46" t="n">
        <v>-0.125</v>
      </c>
      <c r="AK37" s="46" t="n">
        <v>-0.1</v>
      </c>
      <c r="AL37" s="46" t="n">
        <v>-0.1</v>
      </c>
      <c r="AM37" s="46" t="n">
        <v>-0.0735</v>
      </c>
      <c r="AN37" s="46" t="n">
        <v>-0.0235</v>
      </c>
      <c r="AO37" s="46" t="n">
        <v>0.0175</v>
      </c>
      <c r="AP37" s="46" t="n">
        <v>0.0395</v>
      </c>
      <c r="AQ37" s="46" t="n">
        <v>-0.0725</v>
      </c>
      <c r="AR37" s="46" t="n">
        <v>-0.09</v>
      </c>
      <c r="AS37" s="46" t="n">
        <v>0.23</v>
      </c>
      <c r="AT37" s="46" t="n">
        <v>0.06</v>
      </c>
    </row>
    <row r="38" customFormat="false" ht="12.75" hidden="false" customHeight="false" outlineLevel="0" collapsed="false">
      <c r="A38" s="122" t="n">
        <v>0.800765955224737</v>
      </c>
      <c r="B38" s="103" t="n">
        <v>37803</v>
      </c>
      <c r="C38" s="120" t="n">
        <v>4.088</v>
      </c>
      <c r="D38" s="120" t="n">
        <v>0.165</v>
      </c>
      <c r="E38" s="120" t="n">
        <v>0.09</v>
      </c>
      <c r="F38" s="121" t="n">
        <v>0.5</v>
      </c>
      <c r="G38" s="120" t="n">
        <v>0.3975</v>
      </c>
      <c r="H38" s="120" t="n">
        <v>0.265</v>
      </c>
      <c r="I38" s="120" t="n">
        <v>0.2</v>
      </c>
      <c r="J38" s="120" t="n">
        <v>-0.02</v>
      </c>
      <c r="K38" s="122" t="n">
        <v>0</v>
      </c>
      <c r="L38" s="122" t="n">
        <v>0.225</v>
      </c>
      <c r="M38" s="46" t="n">
        <v>-0.285</v>
      </c>
      <c r="N38" s="46" t="n">
        <v>-0.355</v>
      </c>
      <c r="O38" s="46" t="n">
        <v>0.205</v>
      </c>
      <c r="P38" s="46" t="n">
        <v>-0.06</v>
      </c>
      <c r="Q38" s="46" t="n">
        <v>-0.095</v>
      </c>
      <c r="R38" s="46" t="n">
        <v>-0.1</v>
      </c>
      <c r="S38" s="46" t="n">
        <v>-0.055</v>
      </c>
      <c r="T38" s="46" t="n">
        <v>-0.08</v>
      </c>
      <c r="U38" s="46" t="n">
        <v>-0.0575</v>
      </c>
      <c r="V38" s="46" t="n">
        <v>-0.07</v>
      </c>
      <c r="W38" s="46" t="n">
        <v>-0.015</v>
      </c>
      <c r="X38" s="46" t="n">
        <v>0.62</v>
      </c>
      <c r="Y38" s="46" t="n">
        <v>1.02</v>
      </c>
      <c r="Z38" s="46" t="n">
        <v>0.005</v>
      </c>
      <c r="AA38" s="46" t="n">
        <v>0.165</v>
      </c>
      <c r="AB38" s="46" t="n">
        <v>-0.0725</v>
      </c>
      <c r="AC38" s="46" t="n">
        <v>0.5</v>
      </c>
      <c r="AD38" s="46" t="n">
        <v>-0.1075</v>
      </c>
      <c r="AE38" s="46" t="n">
        <v>-0.1025</v>
      </c>
      <c r="AF38" s="46" t="n">
        <v>-0.126</v>
      </c>
      <c r="AG38" s="46" t="n">
        <v>-0.145</v>
      </c>
      <c r="AH38" s="46" t="n">
        <v>1.175</v>
      </c>
      <c r="AI38" s="46" t="n">
        <v>-0.08</v>
      </c>
      <c r="AJ38" s="46" t="n">
        <v>-0.125</v>
      </c>
      <c r="AK38" s="46" t="n">
        <v>-0.1</v>
      </c>
      <c r="AL38" s="46" t="n">
        <v>-0.1</v>
      </c>
      <c r="AM38" s="46" t="n">
        <v>-0.0735</v>
      </c>
      <c r="AN38" s="46" t="n">
        <v>-0.0235</v>
      </c>
      <c r="AO38" s="46" t="n">
        <v>0.0175</v>
      </c>
      <c r="AP38" s="46" t="n">
        <v>0.0395</v>
      </c>
      <c r="AQ38" s="46" t="n">
        <v>-0.0725</v>
      </c>
      <c r="AR38" s="46" t="n">
        <v>-0.08</v>
      </c>
      <c r="AS38" s="46" t="n">
        <v>0.23</v>
      </c>
      <c r="AT38" s="46" t="n">
        <v>0.06</v>
      </c>
    </row>
    <row r="39" customFormat="false" ht="12.75" hidden="false" customHeight="false" outlineLevel="0" collapsed="false">
      <c r="A39" s="122" t="n">
        <v>0.795885916930339</v>
      </c>
      <c r="B39" s="103" t="n">
        <v>37834</v>
      </c>
      <c r="C39" s="120" t="n">
        <v>4.118</v>
      </c>
      <c r="D39" s="120" t="n">
        <v>0.165</v>
      </c>
      <c r="E39" s="120" t="n">
        <v>0.09</v>
      </c>
      <c r="F39" s="121" t="n">
        <v>0.5</v>
      </c>
      <c r="G39" s="120" t="n">
        <v>0.4</v>
      </c>
      <c r="H39" s="120" t="n">
        <v>0.205</v>
      </c>
      <c r="I39" s="120" t="n">
        <v>0.21</v>
      </c>
      <c r="J39" s="120" t="n">
        <v>-0.02</v>
      </c>
      <c r="K39" s="122" t="n">
        <v>0</v>
      </c>
      <c r="L39" s="122" t="n">
        <v>0.225</v>
      </c>
      <c r="M39" s="46" t="n">
        <v>-0.285</v>
      </c>
      <c r="N39" s="46" t="n">
        <v>-0.355</v>
      </c>
      <c r="O39" s="46" t="n">
        <v>0.205</v>
      </c>
      <c r="P39" s="46" t="n">
        <v>-0.06</v>
      </c>
      <c r="Q39" s="46" t="n">
        <v>-0.095</v>
      </c>
      <c r="R39" s="46" t="n">
        <v>-0.1</v>
      </c>
      <c r="S39" s="46" t="n">
        <v>-0.055</v>
      </c>
      <c r="T39" s="46" t="n">
        <v>-0.08</v>
      </c>
      <c r="U39" s="46" t="n">
        <v>-0.0575</v>
      </c>
      <c r="V39" s="46" t="n">
        <v>-0.07</v>
      </c>
      <c r="W39" s="46" t="n">
        <v>-0.015</v>
      </c>
      <c r="X39" s="46" t="n">
        <v>0.62</v>
      </c>
      <c r="Y39" s="46" t="n">
        <v>1.02</v>
      </c>
      <c r="Z39" s="46" t="n">
        <v>0.005</v>
      </c>
      <c r="AA39" s="46" t="n">
        <v>0.165</v>
      </c>
      <c r="AB39" s="46" t="n">
        <v>-0.0725</v>
      </c>
      <c r="AC39" s="46" t="n">
        <v>0.5</v>
      </c>
      <c r="AD39" s="46" t="n">
        <v>-0.0975</v>
      </c>
      <c r="AE39" s="46" t="n">
        <v>-0.1025</v>
      </c>
      <c r="AF39" s="46" t="n">
        <v>-0.1185</v>
      </c>
      <c r="AG39" s="46" t="n">
        <v>-0.145</v>
      </c>
      <c r="AH39" s="46" t="n">
        <v>1.175</v>
      </c>
      <c r="AI39" s="46" t="n">
        <v>-0.08</v>
      </c>
      <c r="AJ39" s="46" t="n">
        <v>-0.125</v>
      </c>
      <c r="AK39" s="46" t="n">
        <v>-0.1</v>
      </c>
      <c r="AL39" s="46" t="n">
        <v>-0.1</v>
      </c>
      <c r="AM39" s="46" t="n">
        <v>-0.0735</v>
      </c>
      <c r="AN39" s="46" t="n">
        <v>-0.0235</v>
      </c>
      <c r="AO39" s="46" t="n">
        <v>0.0175</v>
      </c>
      <c r="AP39" s="46" t="n">
        <v>0.0395</v>
      </c>
      <c r="AQ39" s="46" t="n">
        <v>-0.0725</v>
      </c>
      <c r="AR39" s="46" t="n">
        <v>-0.0775</v>
      </c>
      <c r="AS39" s="46" t="n">
        <v>0.23</v>
      </c>
      <c r="AT39" s="46" t="n">
        <v>0.06</v>
      </c>
    </row>
    <row r="40" customFormat="false" ht="12.75" hidden="false" customHeight="false" outlineLevel="0" collapsed="false">
      <c r="A40" s="122" t="n">
        <v>0.791036258261628</v>
      </c>
      <c r="B40" s="103" t="n">
        <v>37865</v>
      </c>
      <c r="C40" s="120" t="n">
        <v>4.117</v>
      </c>
      <c r="D40" s="120" t="n">
        <v>0.165</v>
      </c>
      <c r="E40" s="120" t="n">
        <v>0.09</v>
      </c>
      <c r="F40" s="121" t="n">
        <v>0.46</v>
      </c>
      <c r="G40" s="120" t="n">
        <v>0.3975</v>
      </c>
      <c r="H40" s="120" t="n">
        <v>0.185</v>
      </c>
      <c r="I40" s="120" t="n">
        <v>0.185</v>
      </c>
      <c r="J40" s="120" t="n">
        <v>-0.02</v>
      </c>
      <c r="K40" s="122" t="n">
        <v>0</v>
      </c>
      <c r="L40" s="122" t="n">
        <v>0.225</v>
      </c>
      <c r="M40" s="46" t="n">
        <v>-0.285</v>
      </c>
      <c r="N40" s="46" t="n">
        <v>-0.355</v>
      </c>
      <c r="O40" s="46" t="n">
        <v>0.205</v>
      </c>
      <c r="P40" s="46" t="n">
        <v>-0.06</v>
      </c>
      <c r="Q40" s="46" t="n">
        <v>-0.095</v>
      </c>
      <c r="R40" s="46" t="n">
        <v>-0.1</v>
      </c>
      <c r="S40" s="46" t="n">
        <v>-0.055</v>
      </c>
      <c r="T40" s="46" t="n">
        <v>-0.08</v>
      </c>
      <c r="U40" s="46" t="n">
        <v>-0.0575</v>
      </c>
      <c r="V40" s="46" t="n">
        <v>-0.07</v>
      </c>
      <c r="W40" s="46" t="n">
        <v>-0.015</v>
      </c>
      <c r="X40" s="46" t="n">
        <v>0.62</v>
      </c>
      <c r="Y40" s="46" t="n">
        <v>1.02</v>
      </c>
      <c r="Z40" s="46" t="n">
        <v>0.005</v>
      </c>
      <c r="AA40" s="46" t="n">
        <v>0.165</v>
      </c>
      <c r="AB40" s="46" t="n">
        <v>-0.0725</v>
      </c>
      <c r="AC40" s="46" t="n">
        <v>0.46</v>
      </c>
      <c r="AD40" s="46" t="n">
        <v>-0.1075</v>
      </c>
      <c r="AE40" s="46" t="n">
        <v>-0.1025</v>
      </c>
      <c r="AF40" s="46" t="n">
        <v>-0.126</v>
      </c>
      <c r="AG40" s="46" t="n">
        <v>-0.145</v>
      </c>
      <c r="AH40" s="46" t="n">
        <v>1.175</v>
      </c>
      <c r="AI40" s="46" t="n">
        <v>-0.08</v>
      </c>
      <c r="AJ40" s="46" t="n">
        <v>-0.125</v>
      </c>
      <c r="AK40" s="46" t="n">
        <v>-0.1</v>
      </c>
      <c r="AL40" s="46" t="n">
        <v>-0.1</v>
      </c>
      <c r="AM40" s="46" t="n">
        <v>-0.0735</v>
      </c>
      <c r="AN40" s="46" t="n">
        <v>-0.0235</v>
      </c>
      <c r="AO40" s="46" t="n">
        <v>0.0175</v>
      </c>
      <c r="AP40" s="46" t="n">
        <v>0.0395</v>
      </c>
      <c r="AQ40" s="46" t="n">
        <v>-0.0725</v>
      </c>
      <c r="AR40" s="46" t="n">
        <v>-0.085</v>
      </c>
      <c r="AS40" s="46" t="n">
        <v>0.23</v>
      </c>
      <c r="AT40" s="46" t="n">
        <v>0.06</v>
      </c>
    </row>
    <row r="41" customFormat="false" ht="12.75" hidden="false" customHeight="false" outlineLevel="0" collapsed="false">
      <c r="A41" s="122" t="n">
        <v>0.786371384883985</v>
      </c>
      <c r="B41" s="103" t="n">
        <v>37895</v>
      </c>
      <c r="C41" s="120" t="n">
        <v>4.115</v>
      </c>
      <c r="D41" s="120" t="n">
        <v>0.165</v>
      </c>
      <c r="E41" s="120" t="n">
        <v>0.09</v>
      </c>
      <c r="F41" s="121" t="n">
        <v>0.47</v>
      </c>
      <c r="G41" s="120" t="n">
        <v>0.4</v>
      </c>
      <c r="H41" s="120" t="n">
        <v>0.205</v>
      </c>
      <c r="I41" s="120" t="n">
        <v>0.195</v>
      </c>
      <c r="J41" s="120" t="n">
        <v>-0.02</v>
      </c>
      <c r="K41" s="122" t="n">
        <v>0</v>
      </c>
      <c r="L41" s="122" t="n">
        <v>0.225</v>
      </c>
      <c r="M41" s="46" t="n">
        <v>-0.285</v>
      </c>
      <c r="N41" s="46" t="n">
        <v>-0.355</v>
      </c>
      <c r="O41" s="46" t="n">
        <v>0.205</v>
      </c>
      <c r="P41" s="46" t="n">
        <v>-0.06</v>
      </c>
      <c r="Q41" s="46" t="n">
        <v>-0.095</v>
      </c>
      <c r="R41" s="46" t="n">
        <v>-0.1</v>
      </c>
      <c r="S41" s="46" t="n">
        <v>-0.055</v>
      </c>
      <c r="T41" s="46" t="n">
        <v>-0.08</v>
      </c>
      <c r="U41" s="46" t="n">
        <v>-0.0575</v>
      </c>
      <c r="V41" s="46" t="n">
        <v>-0.07</v>
      </c>
      <c r="W41" s="46" t="n">
        <v>-0.015</v>
      </c>
      <c r="X41" s="46" t="n">
        <v>0.62</v>
      </c>
      <c r="Y41" s="46" t="n">
        <v>1.02</v>
      </c>
      <c r="Z41" s="46" t="n">
        <v>0.005</v>
      </c>
      <c r="AA41" s="46" t="n">
        <v>0.165</v>
      </c>
      <c r="AB41" s="46" t="n">
        <v>-0.0725</v>
      </c>
      <c r="AC41" s="46" t="n">
        <v>0.47</v>
      </c>
      <c r="AD41" s="46" t="n">
        <v>-0.12</v>
      </c>
      <c r="AE41" s="46" t="n">
        <v>-0.1025</v>
      </c>
      <c r="AF41" s="46" t="n">
        <v>-0.1385</v>
      </c>
      <c r="AG41" s="46" t="n">
        <v>-0.145</v>
      </c>
      <c r="AH41" s="46" t="n">
        <v>1.175</v>
      </c>
      <c r="AI41" s="46" t="n">
        <v>-0.08</v>
      </c>
      <c r="AJ41" s="46" t="n">
        <v>-0.125</v>
      </c>
      <c r="AK41" s="46" t="n">
        <v>-0.1</v>
      </c>
      <c r="AL41" s="46" t="n">
        <v>-0.1</v>
      </c>
      <c r="AM41" s="46" t="n">
        <v>-0.0735</v>
      </c>
      <c r="AN41" s="46" t="n">
        <v>-0.0235</v>
      </c>
      <c r="AO41" s="46" t="n">
        <v>0.0175</v>
      </c>
      <c r="AP41" s="46" t="n">
        <v>0.0395</v>
      </c>
      <c r="AQ41" s="46" t="n">
        <v>-0.0725</v>
      </c>
      <c r="AR41" s="46" t="n">
        <v>-0.105</v>
      </c>
      <c r="AS41" s="46" t="n">
        <v>0.23</v>
      </c>
      <c r="AT41" s="46" t="n">
        <v>0.06</v>
      </c>
    </row>
    <row r="42" customFormat="false" ht="12.75" hidden="false" customHeight="false" outlineLevel="0" collapsed="false">
      <c r="A42" s="122" t="n">
        <v>0.781580004304857</v>
      </c>
      <c r="B42" s="103" t="n">
        <v>37926</v>
      </c>
      <c r="C42" s="120" t="n">
        <v>4.231</v>
      </c>
      <c r="D42" s="120" t="n">
        <v>0.225</v>
      </c>
      <c r="E42" s="120" t="n">
        <v>0.165</v>
      </c>
      <c r="F42" s="121" t="n">
        <v>0.85</v>
      </c>
      <c r="G42" s="120" t="n">
        <v>0.64</v>
      </c>
      <c r="H42" s="120" t="n">
        <v>0.3</v>
      </c>
      <c r="I42" s="120" t="n">
        <v>0.2775</v>
      </c>
      <c r="J42" s="120" t="n">
        <v>0.07</v>
      </c>
      <c r="K42" s="122" t="n">
        <v>0.09</v>
      </c>
      <c r="L42" s="122" t="n">
        <v>0.375</v>
      </c>
      <c r="M42" s="46" t="n">
        <v>-0.18</v>
      </c>
      <c r="N42" s="46" t="n">
        <v>-0.275</v>
      </c>
      <c r="O42" s="46" t="n">
        <v>0.305</v>
      </c>
      <c r="P42" s="46" t="n">
        <v>-0.0775</v>
      </c>
      <c r="Q42" s="46" t="n">
        <v>-0.1125</v>
      </c>
      <c r="R42" s="46" t="n">
        <v>-0.12</v>
      </c>
      <c r="S42" s="46" t="n">
        <v>-0.0575</v>
      </c>
      <c r="T42" s="46" t="n">
        <v>-0.1</v>
      </c>
      <c r="U42" s="46" t="n">
        <v>-0.06</v>
      </c>
      <c r="V42" s="46" t="n">
        <v>-0.0725</v>
      </c>
      <c r="W42" s="46" t="n">
        <v>-0.028</v>
      </c>
      <c r="X42" s="46" t="n">
        <v>0.75</v>
      </c>
      <c r="Y42" s="46" t="n">
        <v>0.8</v>
      </c>
      <c r="Z42" s="46" t="n">
        <v>0.005</v>
      </c>
      <c r="AA42" s="46" t="n">
        <v>0.225</v>
      </c>
      <c r="AB42" s="46" t="n">
        <v>-0.0675</v>
      </c>
      <c r="AC42" s="46" t="n">
        <v>0.85</v>
      </c>
      <c r="AD42" s="46" t="n">
        <v>-0.135</v>
      </c>
      <c r="AE42" s="46" t="n">
        <v>-0.09</v>
      </c>
      <c r="AF42" s="46" t="n">
        <v>-0.136</v>
      </c>
      <c r="AG42" s="46" t="n">
        <v>-0.155</v>
      </c>
      <c r="AH42" s="46" t="n">
        <v>0.955</v>
      </c>
      <c r="AI42" s="46" t="n">
        <v>-0.1</v>
      </c>
      <c r="AJ42" s="46" t="n">
        <v>-0.145</v>
      </c>
      <c r="AK42" s="46" t="n">
        <v>-0.12</v>
      </c>
      <c r="AL42" s="46" t="n">
        <v>-0.12</v>
      </c>
      <c r="AM42" s="46" t="n">
        <v>-0.061</v>
      </c>
      <c r="AN42" s="46" t="n">
        <v>-0.011</v>
      </c>
      <c r="AO42" s="46" t="n">
        <v>0.025</v>
      </c>
      <c r="AP42" s="46" t="n">
        <v>0.064</v>
      </c>
      <c r="AQ42" s="46" t="n">
        <v>-0.0725</v>
      </c>
      <c r="AR42" s="46" t="n">
        <v>-0.0975</v>
      </c>
      <c r="AS42" s="46" t="n">
        <v>0.605</v>
      </c>
      <c r="AT42" s="46" t="n">
        <v>0.135</v>
      </c>
    </row>
    <row r="43" customFormat="false" ht="12.75" hidden="false" customHeight="false" outlineLevel="0" collapsed="false">
      <c r="A43" s="122" t="n">
        <v>0.776971537152844</v>
      </c>
      <c r="B43" s="103" t="n">
        <v>37956</v>
      </c>
      <c r="C43" s="120" t="n">
        <v>4.354</v>
      </c>
      <c r="D43" s="120" t="n">
        <v>0.225</v>
      </c>
      <c r="E43" s="120" t="n">
        <v>0.165</v>
      </c>
      <c r="F43" s="121" t="n">
        <v>1.26</v>
      </c>
      <c r="G43" s="120" t="n">
        <v>0.97</v>
      </c>
      <c r="H43" s="120" t="n">
        <v>0.37</v>
      </c>
      <c r="I43" s="120" t="n">
        <v>0.315</v>
      </c>
      <c r="J43" s="120" t="n">
        <v>0.075</v>
      </c>
      <c r="K43" s="122" t="n">
        <v>0.095</v>
      </c>
      <c r="L43" s="122" t="n">
        <v>0.375</v>
      </c>
      <c r="M43" s="46" t="n">
        <v>-0.18</v>
      </c>
      <c r="N43" s="46" t="n">
        <v>-0.275</v>
      </c>
      <c r="O43" s="46" t="n">
        <v>0.305</v>
      </c>
      <c r="P43" s="46" t="n">
        <v>-0.08</v>
      </c>
      <c r="Q43" s="46" t="n">
        <v>-0.115</v>
      </c>
      <c r="R43" s="46" t="n">
        <v>-0.1225</v>
      </c>
      <c r="S43" s="46" t="n">
        <v>-0.06</v>
      </c>
      <c r="T43" s="46" t="n">
        <v>-0.1025</v>
      </c>
      <c r="U43" s="46" t="n">
        <v>-0.06</v>
      </c>
      <c r="V43" s="46" t="n">
        <v>-0.0725</v>
      </c>
      <c r="W43" s="46" t="n">
        <v>-0.028</v>
      </c>
      <c r="X43" s="46" t="n">
        <v>0.75</v>
      </c>
      <c r="Y43" s="46" t="n">
        <v>0.8</v>
      </c>
      <c r="Z43" s="46" t="n">
        <v>0.005</v>
      </c>
      <c r="AA43" s="46" t="n">
        <v>0.225</v>
      </c>
      <c r="AB43" s="46" t="n">
        <v>-0.0675</v>
      </c>
      <c r="AC43" s="46" t="n">
        <v>1.26</v>
      </c>
      <c r="AD43" s="46" t="n">
        <v>-0.1575</v>
      </c>
      <c r="AE43" s="46" t="n">
        <v>-0.09</v>
      </c>
      <c r="AF43" s="46" t="n">
        <v>-0.161</v>
      </c>
      <c r="AG43" s="46" t="n">
        <v>-0.155</v>
      </c>
      <c r="AH43" s="46" t="n">
        <v>0.955</v>
      </c>
      <c r="AI43" s="46" t="n">
        <v>-0.1025</v>
      </c>
      <c r="AJ43" s="46" t="n">
        <v>-0.1475</v>
      </c>
      <c r="AK43" s="46" t="n">
        <v>-0.1225</v>
      </c>
      <c r="AL43" s="46" t="n">
        <v>-0.1225</v>
      </c>
      <c r="AM43" s="46" t="n">
        <v>-0.061</v>
      </c>
      <c r="AN43" s="46" t="n">
        <v>-0.011</v>
      </c>
      <c r="AO43" s="46" t="n">
        <v>0.025</v>
      </c>
      <c r="AP43" s="46" t="n">
        <v>0.064</v>
      </c>
      <c r="AQ43" s="46" t="n">
        <v>-0.0725</v>
      </c>
      <c r="AR43" s="46" t="n">
        <v>-0.1175</v>
      </c>
      <c r="AS43" s="46" t="n">
        <v>0.605</v>
      </c>
      <c r="AT43" s="46" t="n">
        <v>0.1575</v>
      </c>
    </row>
    <row r="44" customFormat="false" ht="12.75" hidden="false" customHeight="false" outlineLevel="0" collapsed="false">
      <c r="A44" s="122" t="n">
        <v>0.772223756522107</v>
      </c>
      <c r="B44" s="103" t="n">
        <v>37987</v>
      </c>
      <c r="C44" s="120" t="n">
        <v>4.44</v>
      </c>
      <c r="D44" s="120" t="n">
        <v>0.225</v>
      </c>
      <c r="E44" s="120" t="n">
        <v>0.165</v>
      </c>
      <c r="F44" s="121" t="n">
        <v>1.58</v>
      </c>
      <c r="G44" s="120" t="n">
        <v>1.19</v>
      </c>
      <c r="H44" s="120" t="n">
        <v>0.4</v>
      </c>
      <c r="I44" s="120" t="n">
        <v>0.31</v>
      </c>
      <c r="J44" s="120" t="n">
        <v>0.09</v>
      </c>
      <c r="K44" s="122" t="n">
        <v>0.115</v>
      </c>
      <c r="L44" s="122" t="n">
        <v>0.375</v>
      </c>
      <c r="M44" s="46" t="n">
        <v>-0.18</v>
      </c>
      <c r="N44" s="46" t="n">
        <v>-0.275</v>
      </c>
      <c r="O44" s="46" t="n">
        <v>0.305</v>
      </c>
      <c r="P44" s="46" t="n">
        <v>-0.08</v>
      </c>
      <c r="Q44" s="46" t="n">
        <v>-0.115</v>
      </c>
      <c r="R44" s="46" t="n">
        <v>-0.125</v>
      </c>
      <c r="S44" s="46" t="n">
        <v>-0.06</v>
      </c>
      <c r="T44" s="46" t="n">
        <v>-0.105</v>
      </c>
      <c r="U44" s="46" t="n">
        <v>-0.06</v>
      </c>
      <c r="V44" s="46" t="n">
        <v>-0.0725</v>
      </c>
      <c r="W44" s="46" t="n">
        <v>-0.0225</v>
      </c>
      <c r="X44" s="46" t="n">
        <v>0.75</v>
      </c>
      <c r="Y44" s="46" t="n">
        <v>0.8</v>
      </c>
      <c r="Z44" s="46" t="n">
        <v>0.005</v>
      </c>
      <c r="AA44" s="46" t="n">
        <v>0.225</v>
      </c>
      <c r="AB44" s="46" t="n">
        <v>-0.0655</v>
      </c>
      <c r="AC44" s="46" t="n">
        <v>1.58</v>
      </c>
      <c r="AD44" s="46" t="n">
        <v>-0.1625</v>
      </c>
      <c r="AE44" s="46" t="n">
        <v>-0.088</v>
      </c>
      <c r="AF44" s="46" t="n">
        <v>-0.144</v>
      </c>
      <c r="AG44" s="46" t="n">
        <v>-0.155</v>
      </c>
      <c r="AH44" s="46" t="n">
        <v>0.955</v>
      </c>
      <c r="AI44" s="46" t="n">
        <v>-0.105</v>
      </c>
      <c r="AJ44" s="46" t="n">
        <v>-0.15</v>
      </c>
      <c r="AK44" s="46" t="n">
        <v>-0.125</v>
      </c>
      <c r="AL44" s="46" t="n">
        <v>-0.125</v>
      </c>
      <c r="AM44" s="46" t="n">
        <v>-0.061</v>
      </c>
      <c r="AN44" s="46" t="n">
        <v>-0.011</v>
      </c>
      <c r="AO44" s="46" t="n">
        <v>0.025</v>
      </c>
      <c r="AP44" s="46" t="n">
        <v>0.064</v>
      </c>
      <c r="AQ44" s="46" t="n">
        <v>-0.0725</v>
      </c>
      <c r="AR44" s="46" t="n">
        <v>-0.12</v>
      </c>
      <c r="AS44" s="46" t="n">
        <v>0.605</v>
      </c>
      <c r="AT44" s="46" t="n">
        <v>0.1725</v>
      </c>
    </row>
    <row r="45" customFormat="false" ht="12.75" hidden="false" customHeight="false" outlineLevel="0" collapsed="false">
      <c r="A45" s="122" t="n">
        <v>0.767488790100509</v>
      </c>
      <c r="B45" s="103" t="n">
        <v>38018</v>
      </c>
      <c r="C45" s="120" t="n">
        <v>4.274</v>
      </c>
      <c r="D45" s="120" t="n">
        <v>0.225</v>
      </c>
      <c r="E45" s="120" t="n">
        <v>0.165</v>
      </c>
      <c r="F45" s="121" t="n">
        <v>1.54</v>
      </c>
      <c r="G45" s="120" t="n">
        <v>1.19</v>
      </c>
      <c r="H45" s="120" t="n">
        <v>0.39</v>
      </c>
      <c r="I45" s="120" t="n">
        <v>0.29</v>
      </c>
      <c r="J45" s="120" t="n">
        <v>0.09</v>
      </c>
      <c r="K45" s="122" t="n">
        <v>0.11</v>
      </c>
      <c r="L45" s="122" t="n">
        <v>0.375</v>
      </c>
      <c r="M45" s="46" t="n">
        <v>-0.18</v>
      </c>
      <c r="N45" s="46" t="n">
        <v>-0.275</v>
      </c>
      <c r="O45" s="46" t="n">
        <v>0.305</v>
      </c>
      <c r="P45" s="46" t="n">
        <v>-0.08</v>
      </c>
      <c r="Q45" s="46" t="n">
        <v>-0.115</v>
      </c>
      <c r="R45" s="46" t="n">
        <v>-0.1175</v>
      </c>
      <c r="S45" s="46" t="n">
        <v>-0.06</v>
      </c>
      <c r="T45" s="46" t="n">
        <v>-0.0975</v>
      </c>
      <c r="U45" s="46" t="n">
        <v>-0.06</v>
      </c>
      <c r="V45" s="46" t="n">
        <v>-0.0725</v>
      </c>
      <c r="W45" s="46" t="n">
        <v>-0.0225</v>
      </c>
      <c r="X45" s="46" t="n">
        <v>0.75</v>
      </c>
      <c r="Y45" s="46" t="n">
        <v>0.8</v>
      </c>
      <c r="Z45" s="46" t="n">
        <v>0.005</v>
      </c>
      <c r="AA45" s="46" t="n">
        <v>0.225</v>
      </c>
      <c r="AB45" s="46" t="n">
        <v>-0.0655</v>
      </c>
      <c r="AC45" s="46" t="n">
        <v>1.54</v>
      </c>
      <c r="AD45" s="46" t="n">
        <v>-0.1475</v>
      </c>
      <c r="AE45" s="46" t="n">
        <v>-0.088</v>
      </c>
      <c r="AF45" s="46" t="n">
        <v>-0.267</v>
      </c>
      <c r="AG45" s="46" t="n">
        <v>-0.155</v>
      </c>
      <c r="AH45" s="46" t="n">
        <v>0.955</v>
      </c>
      <c r="AI45" s="46" t="n">
        <v>-0.0975</v>
      </c>
      <c r="AJ45" s="46" t="n">
        <v>-0.1425</v>
      </c>
      <c r="AK45" s="46" t="n">
        <v>-0.1175</v>
      </c>
      <c r="AL45" s="46" t="n">
        <v>-0.1175</v>
      </c>
      <c r="AM45" s="46" t="n">
        <v>-0.0685</v>
      </c>
      <c r="AN45" s="46" t="n">
        <v>-0.011</v>
      </c>
      <c r="AO45" s="46" t="n">
        <v>0.025</v>
      </c>
      <c r="AP45" s="46" t="n">
        <v>0.064</v>
      </c>
      <c r="AQ45" s="46" t="n">
        <v>-0.0725</v>
      </c>
      <c r="AR45" s="46" t="n">
        <v>-0.115</v>
      </c>
      <c r="AS45" s="46" t="n">
        <v>0.605</v>
      </c>
      <c r="AT45" s="46" t="n">
        <v>0.17</v>
      </c>
    </row>
    <row r="46" customFormat="false" ht="12.75" hidden="false" customHeight="false" outlineLevel="0" collapsed="false">
      <c r="A46" s="122" t="n">
        <v>0.763084812203234</v>
      </c>
      <c r="B46" s="103" t="n">
        <v>38047</v>
      </c>
      <c r="C46" s="120" t="n">
        <v>4.135</v>
      </c>
      <c r="D46" s="120" t="n">
        <v>0.225</v>
      </c>
      <c r="E46" s="120" t="n">
        <v>0.165</v>
      </c>
      <c r="F46" s="121" t="n">
        <v>0.92</v>
      </c>
      <c r="G46" s="120" t="n">
        <v>0.81</v>
      </c>
      <c r="H46" s="120" t="n">
        <v>0.39</v>
      </c>
      <c r="I46" s="120" t="n">
        <v>0.27</v>
      </c>
      <c r="J46" s="120" t="n">
        <v>0.075</v>
      </c>
      <c r="K46" s="122" t="n">
        <v>0.09</v>
      </c>
      <c r="L46" s="122" t="n">
        <v>0.375</v>
      </c>
      <c r="M46" s="46" t="n">
        <v>-0.18</v>
      </c>
      <c r="N46" s="46" t="n">
        <v>-0.275</v>
      </c>
      <c r="O46" s="46" t="n">
        <v>0.305</v>
      </c>
      <c r="P46" s="46" t="n">
        <v>-0.08</v>
      </c>
      <c r="Q46" s="46" t="n">
        <v>-0.115</v>
      </c>
      <c r="R46" s="46" t="n">
        <v>-0.115</v>
      </c>
      <c r="S46" s="46" t="n">
        <v>-0.06</v>
      </c>
      <c r="T46" s="46" t="n">
        <v>-0.095</v>
      </c>
      <c r="U46" s="46" t="n">
        <v>-0.06</v>
      </c>
      <c r="V46" s="46" t="n">
        <v>-0.0725</v>
      </c>
      <c r="W46" s="46" t="n">
        <v>-0.0225</v>
      </c>
      <c r="X46" s="46" t="n">
        <v>0.75</v>
      </c>
      <c r="Y46" s="46" t="n">
        <v>0.8</v>
      </c>
      <c r="Z46" s="46" t="n">
        <v>0.005</v>
      </c>
      <c r="AA46" s="46" t="n">
        <v>0.225</v>
      </c>
      <c r="AB46" s="46" t="n">
        <v>-0.0655</v>
      </c>
      <c r="AC46" s="46" t="n">
        <v>0.92</v>
      </c>
      <c r="AD46" s="46" t="n">
        <v>-0.1375</v>
      </c>
      <c r="AE46" s="46" t="n">
        <v>-0.088</v>
      </c>
      <c r="AF46" s="46" t="n">
        <v>-0.202</v>
      </c>
      <c r="AG46" s="46" t="n">
        <v>-0.155</v>
      </c>
      <c r="AH46" s="46" t="n">
        <v>0.955</v>
      </c>
      <c r="AI46" s="46" t="n">
        <v>-0.095</v>
      </c>
      <c r="AJ46" s="46" t="n">
        <v>-0.14</v>
      </c>
      <c r="AK46" s="46" t="n">
        <v>-0.115</v>
      </c>
      <c r="AL46" s="46" t="n">
        <v>-0.115</v>
      </c>
      <c r="AM46" s="46" t="n">
        <v>-0.0685</v>
      </c>
      <c r="AN46" s="46" t="n">
        <v>-0.011</v>
      </c>
      <c r="AO46" s="46" t="n">
        <v>0.025</v>
      </c>
      <c r="AP46" s="46" t="n">
        <v>0.064</v>
      </c>
      <c r="AQ46" s="46" t="n">
        <v>-0.0725</v>
      </c>
      <c r="AR46" s="46" t="n">
        <v>-0.1025</v>
      </c>
      <c r="AS46" s="46" t="n">
        <v>0.605</v>
      </c>
      <c r="AT46" s="46" t="n">
        <v>0.165</v>
      </c>
    </row>
    <row r="47" customFormat="false" ht="12.75" hidden="false" customHeight="false" outlineLevel="0" collapsed="false">
      <c r="A47" s="122" t="n">
        <v>0.758390649818628</v>
      </c>
      <c r="B47" s="103" t="n">
        <v>38078</v>
      </c>
      <c r="C47" s="120" t="n">
        <v>4.225</v>
      </c>
      <c r="D47" s="120" t="n">
        <v>0.155</v>
      </c>
      <c r="E47" s="120" t="n">
        <v>0.085</v>
      </c>
      <c r="F47" s="121" t="n">
        <v>0.5</v>
      </c>
      <c r="G47" s="120" t="n">
        <v>0.435</v>
      </c>
      <c r="H47" s="120" t="n">
        <v>0.24</v>
      </c>
      <c r="I47" s="120" t="n">
        <v>0.195</v>
      </c>
      <c r="J47" s="120" t="n">
        <v>-0.07</v>
      </c>
      <c r="K47" s="122" t="n">
        <v>-0.05</v>
      </c>
      <c r="L47" s="122" t="n">
        <v>0.215</v>
      </c>
      <c r="M47" s="46" t="n">
        <v>-0.235</v>
      </c>
      <c r="N47" s="46" t="n">
        <v>-0.4</v>
      </c>
      <c r="O47" s="46" t="n">
        <v>0.195</v>
      </c>
      <c r="P47" s="46" t="n">
        <v>-0.0625</v>
      </c>
      <c r="Q47" s="46" t="n">
        <v>-0.0975</v>
      </c>
      <c r="R47" s="46" t="n">
        <v>-0.13</v>
      </c>
      <c r="S47" s="46" t="n">
        <v>-0.0575</v>
      </c>
      <c r="T47" s="46" t="n">
        <v>-0.11</v>
      </c>
      <c r="U47" s="46" t="n">
        <v>-0.0575</v>
      </c>
      <c r="V47" s="46" t="n">
        <v>-0.07</v>
      </c>
      <c r="W47" s="46" t="n">
        <v>-0.0175</v>
      </c>
      <c r="X47" s="46" t="n">
        <v>0.12</v>
      </c>
      <c r="Y47" s="46" t="n">
        <v>0.7</v>
      </c>
      <c r="Z47" s="46" t="n">
        <v>0.005</v>
      </c>
      <c r="AA47" s="46" t="n">
        <v>0.155</v>
      </c>
      <c r="AB47" s="46" t="n">
        <v>-0.0705</v>
      </c>
      <c r="AC47" s="46" t="n">
        <v>0.5</v>
      </c>
      <c r="AD47" s="46" t="n">
        <v>-0.1275</v>
      </c>
      <c r="AE47" s="46" t="n">
        <v>-0.093</v>
      </c>
      <c r="AF47" s="46" t="n">
        <v>-0.1565</v>
      </c>
      <c r="AG47" s="46" t="n">
        <v>-0.145</v>
      </c>
      <c r="AH47" s="46" t="n">
        <v>0.6</v>
      </c>
      <c r="AI47" s="46" t="n">
        <v>-0.11</v>
      </c>
      <c r="AJ47" s="46" t="n">
        <v>-0.155</v>
      </c>
      <c r="AK47" s="46" t="n">
        <v>-0.13</v>
      </c>
      <c r="AL47" s="46" t="n">
        <v>-0.13</v>
      </c>
      <c r="AM47" s="46" t="n">
        <v>-0.0815</v>
      </c>
      <c r="AN47" s="46" t="n">
        <v>-0.024</v>
      </c>
      <c r="AO47" s="46" t="n">
        <v>0.0175</v>
      </c>
      <c r="AP47" s="46" t="n">
        <v>0.0415</v>
      </c>
      <c r="AQ47" s="46" t="n">
        <v>-0.0775</v>
      </c>
      <c r="AR47" s="46" t="n">
        <v>-0.1425</v>
      </c>
      <c r="AS47" s="46" t="n">
        <v>0.22</v>
      </c>
      <c r="AT47" s="46" t="n">
        <v>0.06</v>
      </c>
    </row>
    <row r="48" customFormat="false" ht="12.75" hidden="false" customHeight="false" outlineLevel="0" collapsed="false">
      <c r="A48" s="122" t="n">
        <v>0.753859801064731</v>
      </c>
      <c r="B48" s="103" t="n">
        <v>38108</v>
      </c>
      <c r="C48" s="120" t="n">
        <v>4.269</v>
      </c>
      <c r="D48" s="120" t="n">
        <v>0.155</v>
      </c>
      <c r="E48" s="120" t="n">
        <v>0.085</v>
      </c>
      <c r="F48" s="121" t="n">
        <v>0.44</v>
      </c>
      <c r="G48" s="120" t="n">
        <v>0.385</v>
      </c>
      <c r="H48" s="120" t="n">
        <v>0.195</v>
      </c>
      <c r="I48" s="120" t="n">
        <v>0.185</v>
      </c>
      <c r="J48" s="120" t="n">
        <v>-0.07</v>
      </c>
      <c r="K48" s="122" t="n">
        <v>-0.05</v>
      </c>
      <c r="L48" s="122" t="n">
        <v>0.215</v>
      </c>
      <c r="M48" s="46" t="n">
        <v>-0.235</v>
      </c>
      <c r="N48" s="46" t="n">
        <v>-0.4</v>
      </c>
      <c r="O48" s="46" t="n">
        <v>0.195</v>
      </c>
      <c r="P48" s="46" t="n">
        <v>-0.0625</v>
      </c>
      <c r="Q48" s="46" t="n">
        <v>-0.0975</v>
      </c>
      <c r="R48" s="46" t="n">
        <v>-0.13</v>
      </c>
      <c r="S48" s="46" t="n">
        <v>-0.0575</v>
      </c>
      <c r="T48" s="46" t="n">
        <v>-0.11</v>
      </c>
      <c r="U48" s="46" t="n">
        <v>-0.0575</v>
      </c>
      <c r="V48" s="46" t="n">
        <v>-0.07</v>
      </c>
      <c r="W48" s="46" t="n">
        <v>-0.0175</v>
      </c>
      <c r="X48" s="46" t="n">
        <v>0.12</v>
      </c>
      <c r="Y48" s="46" t="n">
        <v>0.7</v>
      </c>
      <c r="Z48" s="46" t="n">
        <v>0.005</v>
      </c>
      <c r="AA48" s="46" t="n">
        <v>0.155</v>
      </c>
      <c r="AB48" s="46" t="n">
        <v>-0.0705</v>
      </c>
      <c r="AC48" s="46" t="n">
        <v>0.44</v>
      </c>
      <c r="AD48" s="46" t="n">
        <v>-0.1125</v>
      </c>
      <c r="AE48" s="46" t="n">
        <v>-0.093</v>
      </c>
      <c r="AF48" s="46" t="n">
        <v>-0.134</v>
      </c>
      <c r="AG48" s="46" t="n">
        <v>-0.145</v>
      </c>
      <c r="AH48" s="46" t="n">
        <v>0.6</v>
      </c>
      <c r="AI48" s="46" t="n">
        <v>-0.11</v>
      </c>
      <c r="AJ48" s="46" t="n">
        <v>-0.155</v>
      </c>
      <c r="AK48" s="46" t="n">
        <v>-0.13</v>
      </c>
      <c r="AL48" s="46" t="n">
        <v>-0.13</v>
      </c>
      <c r="AM48" s="46" t="n">
        <v>-0.079</v>
      </c>
      <c r="AN48" s="46" t="n">
        <v>-0.0215</v>
      </c>
      <c r="AO48" s="46" t="n">
        <v>0.0175</v>
      </c>
      <c r="AP48" s="46" t="n">
        <v>0.0415</v>
      </c>
      <c r="AQ48" s="46" t="n">
        <v>-0.0725</v>
      </c>
      <c r="AR48" s="46" t="n">
        <v>-0.09</v>
      </c>
      <c r="AS48" s="46" t="n">
        <v>0.22</v>
      </c>
      <c r="AT48" s="46" t="n">
        <v>0.06</v>
      </c>
    </row>
    <row r="49" customFormat="false" ht="12.75" hidden="false" customHeight="false" outlineLevel="0" collapsed="false">
      <c r="A49" s="122" t="n">
        <v>0.749204318549851</v>
      </c>
      <c r="B49" s="103" t="n">
        <v>38139</v>
      </c>
      <c r="C49" s="120" t="n">
        <v>4.306</v>
      </c>
      <c r="D49" s="120" t="n">
        <v>0.155</v>
      </c>
      <c r="E49" s="120" t="n">
        <v>0.085</v>
      </c>
      <c r="F49" s="121" t="n">
        <v>0.44</v>
      </c>
      <c r="G49" s="120" t="n">
        <v>0.385</v>
      </c>
      <c r="H49" s="120" t="n">
        <v>0.195</v>
      </c>
      <c r="I49" s="120" t="n">
        <v>0.195</v>
      </c>
      <c r="J49" s="120" t="n">
        <v>-0.07</v>
      </c>
      <c r="K49" s="122" t="n">
        <v>-0.05</v>
      </c>
      <c r="L49" s="122" t="n">
        <v>0.215</v>
      </c>
      <c r="M49" s="46" t="n">
        <v>-0.235</v>
      </c>
      <c r="N49" s="46" t="n">
        <v>-0.4</v>
      </c>
      <c r="O49" s="46" t="n">
        <v>0.195</v>
      </c>
      <c r="P49" s="46" t="n">
        <v>-0.0625</v>
      </c>
      <c r="Q49" s="46" t="n">
        <v>-0.0975</v>
      </c>
      <c r="R49" s="46" t="n">
        <v>-0.13</v>
      </c>
      <c r="S49" s="46" t="n">
        <v>-0.0575</v>
      </c>
      <c r="T49" s="46" t="n">
        <v>-0.11</v>
      </c>
      <c r="U49" s="46" t="n">
        <v>-0.0575</v>
      </c>
      <c r="V49" s="46" t="n">
        <v>-0.07</v>
      </c>
      <c r="W49" s="46" t="n">
        <v>-0.0175</v>
      </c>
      <c r="X49" s="46" t="n">
        <v>0.12</v>
      </c>
      <c r="Y49" s="46" t="n">
        <v>0.7</v>
      </c>
      <c r="Z49" s="46" t="n">
        <v>0.005</v>
      </c>
      <c r="AA49" s="46" t="n">
        <v>0.155</v>
      </c>
      <c r="AB49" s="46" t="n">
        <v>-0.0705</v>
      </c>
      <c r="AC49" s="46" t="n">
        <v>0.44</v>
      </c>
      <c r="AD49" s="46" t="n">
        <v>-0.1175</v>
      </c>
      <c r="AE49" s="46" t="n">
        <v>-0.093</v>
      </c>
      <c r="AF49" s="46" t="n">
        <v>-0.134</v>
      </c>
      <c r="AG49" s="46" t="n">
        <v>-0.145</v>
      </c>
      <c r="AH49" s="46" t="n">
        <v>0.6</v>
      </c>
      <c r="AI49" s="46" t="n">
        <v>-0.11</v>
      </c>
      <c r="AJ49" s="46" t="n">
        <v>-0.155</v>
      </c>
      <c r="AK49" s="46" t="n">
        <v>-0.13</v>
      </c>
      <c r="AL49" s="46" t="n">
        <v>-0.13</v>
      </c>
      <c r="AM49" s="46" t="n">
        <v>-0.079</v>
      </c>
      <c r="AN49" s="46" t="n">
        <v>-0.0215</v>
      </c>
      <c r="AO49" s="46" t="n">
        <v>0.0175</v>
      </c>
      <c r="AP49" s="46" t="n">
        <v>0.0415</v>
      </c>
      <c r="AQ49" s="46" t="n">
        <v>-0.0725</v>
      </c>
      <c r="AR49" s="46" t="n">
        <v>-0.0875</v>
      </c>
      <c r="AS49" s="46" t="n">
        <v>0.22</v>
      </c>
      <c r="AT49" s="46" t="n">
        <v>0.06</v>
      </c>
    </row>
    <row r="50" customFormat="false" ht="12.75" hidden="false" customHeight="false" outlineLevel="0" collapsed="false">
      <c r="A50" s="122" t="n">
        <v>0.744724425590564</v>
      </c>
      <c r="B50" s="103" t="n">
        <v>38169</v>
      </c>
      <c r="C50" s="120" t="n">
        <v>4.346</v>
      </c>
      <c r="D50" s="120" t="n">
        <v>0.155</v>
      </c>
      <c r="E50" s="120" t="n">
        <v>0.085</v>
      </c>
      <c r="F50" s="121" t="n">
        <v>0.5</v>
      </c>
      <c r="G50" s="120" t="n">
        <v>0.3975</v>
      </c>
      <c r="H50" s="120" t="n">
        <v>0.265</v>
      </c>
      <c r="I50" s="120" t="n">
        <v>0.2</v>
      </c>
      <c r="J50" s="120" t="n">
        <v>-0.07</v>
      </c>
      <c r="K50" s="122" t="n">
        <v>-0.05</v>
      </c>
      <c r="L50" s="122" t="n">
        <v>0.215</v>
      </c>
      <c r="M50" s="46" t="n">
        <v>-0.235</v>
      </c>
      <c r="N50" s="46" t="n">
        <v>-0.4</v>
      </c>
      <c r="O50" s="46" t="n">
        <v>0.195</v>
      </c>
      <c r="P50" s="46" t="n">
        <v>-0.0625</v>
      </c>
      <c r="Q50" s="46" t="n">
        <v>-0.0975</v>
      </c>
      <c r="R50" s="46" t="n">
        <v>-0.13</v>
      </c>
      <c r="S50" s="46" t="n">
        <v>-0.0575</v>
      </c>
      <c r="T50" s="46" t="n">
        <v>-0.11</v>
      </c>
      <c r="U50" s="46" t="n">
        <v>-0.0575</v>
      </c>
      <c r="V50" s="46" t="n">
        <v>-0.07</v>
      </c>
      <c r="W50" s="46" t="n">
        <v>-0.0175</v>
      </c>
      <c r="X50" s="46" t="n">
        <v>0.12</v>
      </c>
      <c r="Y50" s="46" t="n">
        <v>0.7</v>
      </c>
      <c r="Z50" s="46" t="n">
        <v>0.005</v>
      </c>
      <c r="AA50" s="46" t="n">
        <v>0.155</v>
      </c>
      <c r="AB50" s="46" t="n">
        <v>-0.0705</v>
      </c>
      <c r="AC50" s="46" t="n">
        <v>0.5</v>
      </c>
      <c r="AD50" s="46" t="n">
        <v>-0.1075</v>
      </c>
      <c r="AE50" s="46" t="n">
        <v>-0.093</v>
      </c>
      <c r="AF50" s="46" t="n">
        <v>-0.124</v>
      </c>
      <c r="AG50" s="46" t="n">
        <v>-0.145</v>
      </c>
      <c r="AH50" s="46" t="n">
        <v>0.6</v>
      </c>
      <c r="AI50" s="46" t="n">
        <v>-0.11</v>
      </c>
      <c r="AJ50" s="46" t="n">
        <v>-0.155</v>
      </c>
      <c r="AK50" s="46" t="n">
        <v>-0.13</v>
      </c>
      <c r="AL50" s="46" t="n">
        <v>-0.13</v>
      </c>
      <c r="AM50" s="46" t="n">
        <v>-0.079</v>
      </c>
      <c r="AN50" s="46" t="n">
        <v>-0.0215</v>
      </c>
      <c r="AO50" s="46" t="n">
        <v>0.0175</v>
      </c>
      <c r="AP50" s="46" t="n">
        <v>0.0415</v>
      </c>
      <c r="AQ50" s="46" t="n">
        <v>-0.0725</v>
      </c>
      <c r="AR50" s="46" t="n">
        <v>-0.0775</v>
      </c>
      <c r="AS50" s="46" t="n">
        <v>0.22</v>
      </c>
      <c r="AT50" s="46" t="n">
        <v>0.06</v>
      </c>
    </row>
    <row r="51" customFormat="false" ht="12.75" hidden="false" customHeight="false" outlineLevel="0" collapsed="false">
      <c r="A51" s="122" t="n">
        <v>0.740121327050882</v>
      </c>
      <c r="B51" s="103" t="n">
        <v>38200</v>
      </c>
      <c r="C51" s="120" t="n">
        <v>4.394</v>
      </c>
      <c r="D51" s="120" t="n">
        <v>0.155</v>
      </c>
      <c r="E51" s="120" t="n">
        <v>0.085</v>
      </c>
      <c r="F51" s="121" t="n">
        <v>0.5</v>
      </c>
      <c r="G51" s="120" t="n">
        <v>0.4</v>
      </c>
      <c r="H51" s="120" t="n">
        <v>0.205</v>
      </c>
      <c r="I51" s="120" t="n">
        <v>0.21</v>
      </c>
      <c r="J51" s="120" t="n">
        <v>-0.07</v>
      </c>
      <c r="K51" s="122" t="n">
        <v>-0.05</v>
      </c>
      <c r="L51" s="122" t="n">
        <v>0.215</v>
      </c>
      <c r="M51" s="46" t="n">
        <v>-0.235</v>
      </c>
      <c r="N51" s="46" t="n">
        <v>-0.4</v>
      </c>
      <c r="O51" s="46" t="n">
        <v>0.195</v>
      </c>
      <c r="P51" s="46" t="n">
        <v>-0.0625</v>
      </c>
      <c r="Q51" s="46" t="n">
        <v>-0.0975</v>
      </c>
      <c r="R51" s="46" t="n">
        <v>-0.13</v>
      </c>
      <c r="S51" s="46" t="n">
        <v>-0.0575</v>
      </c>
      <c r="T51" s="46" t="n">
        <v>-0.11</v>
      </c>
      <c r="U51" s="46" t="n">
        <v>-0.0575</v>
      </c>
      <c r="V51" s="46" t="n">
        <v>-0.07</v>
      </c>
      <c r="W51" s="46" t="n">
        <v>-0.0175</v>
      </c>
      <c r="X51" s="46" t="n">
        <v>0.12</v>
      </c>
      <c r="Y51" s="46" t="n">
        <v>0.7</v>
      </c>
      <c r="Z51" s="46" t="n">
        <v>0.005</v>
      </c>
      <c r="AA51" s="46" t="n">
        <v>0.155</v>
      </c>
      <c r="AB51" s="46" t="n">
        <v>-0.0705</v>
      </c>
      <c r="AC51" s="46" t="n">
        <v>0.5</v>
      </c>
      <c r="AD51" s="46" t="n">
        <v>-0.0975</v>
      </c>
      <c r="AE51" s="46" t="n">
        <v>-0.093</v>
      </c>
      <c r="AF51" s="46" t="n">
        <v>-0.1165</v>
      </c>
      <c r="AG51" s="46" t="n">
        <v>-0.145</v>
      </c>
      <c r="AH51" s="46" t="n">
        <v>0.6</v>
      </c>
      <c r="AI51" s="46" t="n">
        <v>-0.11</v>
      </c>
      <c r="AJ51" s="46" t="n">
        <v>-0.155</v>
      </c>
      <c r="AK51" s="46" t="n">
        <v>-0.13</v>
      </c>
      <c r="AL51" s="46" t="n">
        <v>-0.13</v>
      </c>
      <c r="AM51" s="46" t="n">
        <v>-0.079</v>
      </c>
      <c r="AN51" s="46" t="n">
        <v>-0.0215</v>
      </c>
      <c r="AO51" s="46" t="n">
        <v>0.0175</v>
      </c>
      <c r="AP51" s="46" t="n">
        <v>0.0415</v>
      </c>
      <c r="AQ51" s="46" t="n">
        <v>-0.0725</v>
      </c>
      <c r="AR51" s="46" t="n">
        <v>-0.075</v>
      </c>
      <c r="AS51" s="46" t="n">
        <v>0.22</v>
      </c>
      <c r="AT51" s="46" t="n">
        <v>0.06</v>
      </c>
    </row>
    <row r="52" customFormat="false" ht="12.75" hidden="false" customHeight="false" outlineLevel="0" collapsed="false">
      <c r="A52" s="122" t="n">
        <v>0.735544643761715</v>
      </c>
      <c r="B52" s="103" t="n">
        <v>38231</v>
      </c>
      <c r="C52" s="120" t="n">
        <v>4.407</v>
      </c>
      <c r="D52" s="120" t="n">
        <v>0.155</v>
      </c>
      <c r="E52" s="120" t="n">
        <v>0.085</v>
      </c>
      <c r="F52" s="121" t="n">
        <v>0.46</v>
      </c>
      <c r="G52" s="120" t="n">
        <v>0.3975</v>
      </c>
      <c r="H52" s="120" t="n">
        <v>0.185</v>
      </c>
      <c r="I52" s="120" t="n">
        <v>0.185</v>
      </c>
      <c r="J52" s="120" t="n">
        <v>-0.07</v>
      </c>
      <c r="K52" s="122" t="n">
        <v>-0.05</v>
      </c>
      <c r="L52" s="122" t="n">
        <v>0.215</v>
      </c>
      <c r="M52" s="46" t="n">
        <v>-0.235</v>
      </c>
      <c r="N52" s="46" t="n">
        <v>-0.4</v>
      </c>
      <c r="O52" s="46" t="n">
        <v>0.195</v>
      </c>
      <c r="P52" s="46" t="n">
        <v>-0.0625</v>
      </c>
      <c r="Q52" s="46" t="n">
        <v>-0.0975</v>
      </c>
      <c r="R52" s="46" t="n">
        <v>-0.13</v>
      </c>
      <c r="S52" s="46" t="n">
        <v>-0.0575</v>
      </c>
      <c r="T52" s="46" t="n">
        <v>-0.11</v>
      </c>
      <c r="U52" s="46" t="n">
        <v>-0.0575</v>
      </c>
      <c r="V52" s="46" t="n">
        <v>-0.07</v>
      </c>
      <c r="W52" s="46" t="n">
        <v>-0.0175</v>
      </c>
      <c r="X52" s="46" t="n">
        <v>0.12</v>
      </c>
      <c r="Y52" s="46" t="n">
        <v>0.7</v>
      </c>
      <c r="Z52" s="46" t="n">
        <v>0.005</v>
      </c>
      <c r="AA52" s="46" t="n">
        <v>0.155</v>
      </c>
      <c r="AB52" s="46" t="n">
        <v>-0.0705</v>
      </c>
      <c r="AC52" s="46" t="n">
        <v>0.46</v>
      </c>
      <c r="AD52" s="46" t="n">
        <v>-0.1075</v>
      </c>
      <c r="AE52" s="46" t="n">
        <v>-0.093</v>
      </c>
      <c r="AF52" s="46" t="n">
        <v>-0.124</v>
      </c>
      <c r="AG52" s="46" t="n">
        <v>-0.145</v>
      </c>
      <c r="AH52" s="46" t="n">
        <v>0.6</v>
      </c>
      <c r="AI52" s="46" t="n">
        <v>-0.11</v>
      </c>
      <c r="AJ52" s="46" t="n">
        <v>-0.155</v>
      </c>
      <c r="AK52" s="46" t="n">
        <v>-0.13</v>
      </c>
      <c r="AL52" s="46" t="n">
        <v>-0.13</v>
      </c>
      <c r="AM52" s="46" t="n">
        <v>-0.079</v>
      </c>
      <c r="AN52" s="46" t="n">
        <v>-0.0215</v>
      </c>
      <c r="AO52" s="46" t="n">
        <v>0.0175</v>
      </c>
      <c r="AP52" s="46" t="n">
        <v>0.0415</v>
      </c>
      <c r="AQ52" s="46" t="n">
        <v>-0.0725</v>
      </c>
      <c r="AR52" s="46" t="n">
        <v>-0.0825</v>
      </c>
      <c r="AS52" s="46" t="n">
        <v>0.22</v>
      </c>
      <c r="AT52" s="46" t="n">
        <v>0.06</v>
      </c>
    </row>
    <row r="53" customFormat="false" ht="12.75" hidden="false" customHeight="false" outlineLevel="0" collapsed="false">
      <c r="A53" s="122" t="n">
        <v>0.731140616213322</v>
      </c>
      <c r="B53" s="103" t="n">
        <v>38261</v>
      </c>
      <c r="C53" s="120" t="n">
        <v>4.44</v>
      </c>
      <c r="D53" s="120" t="n">
        <v>0.155</v>
      </c>
      <c r="E53" s="120" t="n">
        <v>0.085</v>
      </c>
      <c r="F53" s="121" t="n">
        <v>0.47</v>
      </c>
      <c r="G53" s="120" t="n">
        <v>0.4</v>
      </c>
      <c r="H53" s="120" t="n">
        <v>0.205</v>
      </c>
      <c r="I53" s="120" t="n">
        <v>0.195</v>
      </c>
      <c r="J53" s="120" t="n">
        <v>-0.07</v>
      </c>
      <c r="K53" s="122" t="n">
        <v>-0.05</v>
      </c>
      <c r="L53" s="122" t="n">
        <v>0.215</v>
      </c>
      <c r="M53" s="46" t="n">
        <v>-0.235</v>
      </c>
      <c r="N53" s="46" t="n">
        <v>-0.4</v>
      </c>
      <c r="O53" s="46" t="n">
        <v>0.195</v>
      </c>
      <c r="P53" s="46" t="n">
        <v>-0.0625</v>
      </c>
      <c r="Q53" s="46" t="n">
        <v>-0.0975</v>
      </c>
      <c r="R53" s="46" t="n">
        <v>-0.13</v>
      </c>
      <c r="S53" s="46" t="n">
        <v>-0.0575</v>
      </c>
      <c r="T53" s="46" t="n">
        <v>-0.11</v>
      </c>
      <c r="U53" s="46" t="n">
        <v>-0.0575</v>
      </c>
      <c r="V53" s="46" t="n">
        <v>-0.07</v>
      </c>
      <c r="W53" s="46" t="n">
        <v>-0.0175</v>
      </c>
      <c r="X53" s="46" t="n">
        <v>0.12</v>
      </c>
      <c r="Y53" s="46" t="n">
        <v>0.7</v>
      </c>
      <c r="Z53" s="46" t="n">
        <v>0.005</v>
      </c>
      <c r="AA53" s="46" t="n">
        <v>0.155</v>
      </c>
      <c r="AB53" s="46" t="n">
        <v>-0.0705</v>
      </c>
      <c r="AC53" s="46" t="n">
        <v>0.47</v>
      </c>
      <c r="AD53" s="46" t="n">
        <v>-0.12</v>
      </c>
      <c r="AE53" s="46" t="n">
        <v>-0.093</v>
      </c>
      <c r="AF53" s="46" t="n">
        <v>-0.1365</v>
      </c>
      <c r="AG53" s="46" t="n">
        <v>-0.145</v>
      </c>
      <c r="AH53" s="46" t="n">
        <v>0.6</v>
      </c>
      <c r="AI53" s="46" t="n">
        <v>-0.11</v>
      </c>
      <c r="AJ53" s="46" t="n">
        <v>-0.155</v>
      </c>
      <c r="AK53" s="46" t="n">
        <v>-0.13</v>
      </c>
      <c r="AL53" s="46" t="n">
        <v>-0.13</v>
      </c>
      <c r="AM53" s="46" t="n">
        <v>-0.079</v>
      </c>
      <c r="AN53" s="46" t="n">
        <v>-0.0215</v>
      </c>
      <c r="AO53" s="46" t="n">
        <v>0.0175</v>
      </c>
      <c r="AP53" s="46" t="n">
        <v>0.0415</v>
      </c>
      <c r="AQ53" s="46" t="n">
        <v>-0.0725</v>
      </c>
      <c r="AR53" s="46" t="n">
        <v>-0.1025</v>
      </c>
      <c r="AS53" s="46" t="n">
        <v>0.22</v>
      </c>
      <c r="AT53" s="46" t="n">
        <v>0.06</v>
      </c>
    </row>
    <row r="54" customFormat="false" ht="12.75" hidden="false" customHeight="false" outlineLevel="0" collapsed="false">
      <c r="A54" s="122" t="n">
        <v>0.726615508807482</v>
      </c>
      <c r="B54" s="103" t="n">
        <v>38292</v>
      </c>
      <c r="C54" s="120" t="n">
        <v>4.556</v>
      </c>
      <c r="D54" s="120" t="n">
        <v>0.22</v>
      </c>
      <c r="E54" s="120" t="n">
        <v>0.15</v>
      </c>
      <c r="F54" s="121" t="n">
        <v>0.855</v>
      </c>
      <c r="G54" s="120" t="n">
        <v>0.64</v>
      </c>
      <c r="H54" s="120" t="n">
        <v>0.3</v>
      </c>
      <c r="I54" s="120" t="n">
        <v>0.2725</v>
      </c>
      <c r="J54" s="120" t="n">
        <v>0.07</v>
      </c>
      <c r="K54" s="122" t="n">
        <v>0.07</v>
      </c>
      <c r="L54" s="122" t="n">
        <v>0.37</v>
      </c>
      <c r="M54" s="46" t="n">
        <v>-0.16</v>
      </c>
      <c r="N54" s="46" t="n">
        <v>-0.295</v>
      </c>
      <c r="O54" s="46" t="n">
        <v>0.26</v>
      </c>
      <c r="P54" s="46" t="n">
        <v>-0.0725</v>
      </c>
      <c r="Q54" s="46" t="n">
        <v>-0.1075</v>
      </c>
      <c r="R54" s="46" t="n">
        <v>-0.15</v>
      </c>
      <c r="S54" s="46" t="n">
        <v>-0.0525</v>
      </c>
      <c r="T54" s="46" t="n">
        <v>-0.13</v>
      </c>
      <c r="U54" s="46" t="n">
        <v>-0.0525</v>
      </c>
      <c r="V54" s="46" t="n">
        <v>-0.055</v>
      </c>
      <c r="W54" s="46" t="n">
        <v>-0.0305</v>
      </c>
      <c r="X54" s="46" t="n">
        <v>0.47</v>
      </c>
      <c r="Y54" s="46" t="n">
        <v>0.52</v>
      </c>
      <c r="Z54" s="46" t="n">
        <v>0.005</v>
      </c>
      <c r="AA54" s="46" t="n">
        <v>0.22</v>
      </c>
      <c r="AB54" s="46" t="n">
        <v>-0.0655</v>
      </c>
      <c r="AC54" s="46" t="n">
        <v>0.855</v>
      </c>
      <c r="AD54" s="46" t="n">
        <v>-0.12</v>
      </c>
      <c r="AE54" s="46" t="n">
        <v>-0.088</v>
      </c>
      <c r="AF54" s="46" t="n">
        <v>-0.134</v>
      </c>
      <c r="AG54" s="46" t="n">
        <v>-0.15</v>
      </c>
      <c r="AH54" s="46" t="n">
        <v>0.42</v>
      </c>
      <c r="AI54" s="46" t="n">
        <v>-0.13</v>
      </c>
      <c r="AJ54" s="46" t="n">
        <v>-0.175</v>
      </c>
      <c r="AK54" s="46" t="n">
        <v>-0.15</v>
      </c>
      <c r="AL54" s="46" t="n">
        <v>-0.15</v>
      </c>
      <c r="AM54" s="46" t="n">
        <v>-0.0665</v>
      </c>
      <c r="AN54" s="46" t="n">
        <v>-0.009</v>
      </c>
      <c r="AO54" s="46" t="n">
        <v>0.025</v>
      </c>
      <c r="AP54" s="46" t="n">
        <v>0.066</v>
      </c>
      <c r="AQ54" s="46" t="n">
        <v>-0.0725</v>
      </c>
      <c r="AR54" s="46" t="n">
        <v>-0.095</v>
      </c>
      <c r="AS54" s="46" t="n">
        <v>0.415</v>
      </c>
      <c r="AT54" s="46" t="n">
        <v>0.135</v>
      </c>
    </row>
    <row r="55" customFormat="false" ht="12.75" hidden="false" customHeight="false" outlineLevel="0" collapsed="false">
      <c r="A55" s="122" t="n">
        <v>0.722261136498464</v>
      </c>
      <c r="B55" s="103" t="n">
        <v>38322</v>
      </c>
      <c r="C55" s="120" t="n">
        <v>4.679</v>
      </c>
      <c r="D55" s="120" t="n">
        <v>0.22</v>
      </c>
      <c r="E55" s="120" t="n">
        <v>0.15</v>
      </c>
      <c r="F55" s="121" t="n">
        <v>1.27</v>
      </c>
      <c r="G55" s="120" t="n">
        <v>0.97</v>
      </c>
      <c r="H55" s="120" t="n">
        <v>0.37</v>
      </c>
      <c r="I55" s="120" t="n">
        <v>0.3075</v>
      </c>
      <c r="J55" s="120" t="n">
        <v>0.075</v>
      </c>
      <c r="K55" s="122" t="n">
        <v>0.075</v>
      </c>
      <c r="L55" s="122" t="n">
        <v>0.37</v>
      </c>
      <c r="M55" s="46" t="n">
        <v>-0.16</v>
      </c>
      <c r="N55" s="46" t="n">
        <v>-0.295</v>
      </c>
      <c r="O55" s="46" t="n">
        <v>0.26</v>
      </c>
      <c r="P55" s="46" t="n">
        <v>-0.0725</v>
      </c>
      <c r="Q55" s="46" t="n">
        <v>-0.1075</v>
      </c>
      <c r="R55" s="46" t="n">
        <v>-0.1525</v>
      </c>
      <c r="S55" s="46" t="n">
        <v>-0.0525</v>
      </c>
      <c r="T55" s="46" t="n">
        <v>-0.1325</v>
      </c>
      <c r="U55" s="46" t="n">
        <v>-0.0525</v>
      </c>
      <c r="V55" s="46" t="n">
        <v>-0.055</v>
      </c>
      <c r="W55" s="46" t="n">
        <v>-0.0305</v>
      </c>
      <c r="X55" s="46" t="n">
        <v>0.47</v>
      </c>
      <c r="Y55" s="46" t="n">
        <v>0.52</v>
      </c>
      <c r="Z55" s="46" t="n">
        <v>0.005</v>
      </c>
      <c r="AA55" s="46" t="n">
        <v>0.22</v>
      </c>
      <c r="AB55" s="46" t="n">
        <v>-0.0655</v>
      </c>
      <c r="AC55" s="46" t="n">
        <v>1.27</v>
      </c>
      <c r="AD55" s="46" t="n">
        <v>-0.1425</v>
      </c>
      <c r="AE55" s="46" t="n">
        <v>-0.088</v>
      </c>
      <c r="AF55" s="46" t="n">
        <v>-0.159</v>
      </c>
      <c r="AG55" s="46" t="n">
        <v>-0.15</v>
      </c>
      <c r="AH55" s="46" t="n">
        <v>0.42</v>
      </c>
      <c r="AI55" s="46" t="n">
        <v>-0.1325</v>
      </c>
      <c r="AJ55" s="46" t="n">
        <v>-0.1775</v>
      </c>
      <c r="AK55" s="46" t="n">
        <v>-0.1525</v>
      </c>
      <c r="AL55" s="46" t="n">
        <v>-0.1525</v>
      </c>
      <c r="AM55" s="46" t="n">
        <v>-0.0665</v>
      </c>
      <c r="AN55" s="46" t="n">
        <v>-0.009</v>
      </c>
      <c r="AO55" s="46" t="n">
        <v>0.025</v>
      </c>
      <c r="AP55" s="46" t="n">
        <v>0.066</v>
      </c>
      <c r="AQ55" s="46" t="n">
        <v>-0.0725</v>
      </c>
      <c r="AR55" s="46" t="n">
        <v>-0.115</v>
      </c>
      <c r="AS55" s="46" t="n">
        <v>0.415</v>
      </c>
      <c r="AT55" s="46" t="n">
        <v>0.1575</v>
      </c>
    </row>
    <row r="56" customFormat="false" ht="12.75" hidden="false" customHeight="false" outlineLevel="0" collapsed="false">
      <c r="A56" s="122" t="n">
        <v>0.717787075248397</v>
      </c>
      <c r="B56" s="103" t="n">
        <v>38353</v>
      </c>
      <c r="C56" s="120" t="n">
        <v>4.649</v>
      </c>
      <c r="D56" s="120" t="n">
        <v>0.22</v>
      </c>
      <c r="E56" s="120" t="n">
        <v>0.15</v>
      </c>
      <c r="F56" s="121" t="n">
        <v>1.595</v>
      </c>
      <c r="G56" s="120" t="n">
        <v>1.19</v>
      </c>
      <c r="H56" s="120" t="n">
        <v>0.4</v>
      </c>
      <c r="I56" s="120" t="n">
        <v>0.3125</v>
      </c>
      <c r="J56" s="120" t="n">
        <v>0.09</v>
      </c>
      <c r="K56" s="122" t="n">
        <v>0.09</v>
      </c>
      <c r="L56" s="122" t="n">
        <v>0.37</v>
      </c>
      <c r="M56" s="46" t="n">
        <v>-0.16</v>
      </c>
      <c r="N56" s="46" t="n">
        <v>-0.295</v>
      </c>
      <c r="O56" s="46" t="n">
        <v>0.26</v>
      </c>
      <c r="P56" s="46" t="n">
        <v>-0.0725</v>
      </c>
      <c r="Q56" s="46" t="n">
        <v>-0.1075</v>
      </c>
      <c r="R56" s="46" t="n">
        <v>-0.155</v>
      </c>
      <c r="S56" s="46" t="n">
        <v>-0.0525</v>
      </c>
      <c r="T56" s="46" t="n">
        <v>-0.135</v>
      </c>
      <c r="U56" s="46" t="n">
        <v>-0.0525</v>
      </c>
      <c r="V56" s="46" t="n">
        <v>-0.055</v>
      </c>
      <c r="W56" s="46" t="n">
        <v>-0.0225</v>
      </c>
      <c r="X56" s="46" t="n">
        <v>0.47</v>
      </c>
      <c r="Y56" s="46" t="n">
        <v>0.52</v>
      </c>
      <c r="Z56" s="46" t="n">
        <v>0.005</v>
      </c>
      <c r="AA56" s="46" t="n">
        <v>0.22</v>
      </c>
      <c r="AB56" s="46" t="n">
        <v>-0.0635</v>
      </c>
      <c r="AC56" s="46" t="n">
        <v>1.595</v>
      </c>
      <c r="AD56" s="46" t="n">
        <v>-0.1475</v>
      </c>
      <c r="AE56" s="46" t="n">
        <v>-0.086</v>
      </c>
      <c r="AF56" s="46" t="n">
        <v>-0.142</v>
      </c>
      <c r="AG56" s="46" t="n">
        <v>-0.15</v>
      </c>
      <c r="AH56" s="46" t="n">
        <v>0.42</v>
      </c>
      <c r="AI56" s="46" t="n">
        <v>-0.135</v>
      </c>
      <c r="AJ56" s="46" t="n">
        <v>-0.18</v>
      </c>
      <c r="AK56" s="46" t="n">
        <v>-0.155</v>
      </c>
      <c r="AL56" s="46" t="n">
        <v>-0.155</v>
      </c>
      <c r="AM56" s="46" t="n">
        <v>-0.059</v>
      </c>
      <c r="AN56" s="46" t="n">
        <v>-0.009</v>
      </c>
      <c r="AO56" s="46" t="n">
        <v>0.025</v>
      </c>
      <c r="AP56" s="46" t="n">
        <v>0.066</v>
      </c>
      <c r="AQ56" s="46" t="n">
        <v>-0.0725</v>
      </c>
      <c r="AR56" s="46" t="n">
        <v>-0.118</v>
      </c>
      <c r="AS56" s="46" t="n">
        <v>0.415</v>
      </c>
      <c r="AT56" s="46" t="n">
        <v>0.1725</v>
      </c>
    </row>
    <row r="57" customFormat="false" ht="12.75" hidden="false" customHeight="false" outlineLevel="0" collapsed="false">
      <c r="A57" s="122" t="n">
        <v>0.713338754018994</v>
      </c>
      <c r="B57" s="103" t="n">
        <v>38384</v>
      </c>
      <c r="C57" s="120" t="n">
        <v>4.529</v>
      </c>
      <c r="D57" s="120" t="n">
        <v>0.22</v>
      </c>
      <c r="E57" s="120" t="n">
        <v>0.15</v>
      </c>
      <c r="F57" s="121" t="n">
        <v>1.555</v>
      </c>
      <c r="G57" s="120" t="n">
        <v>1.19</v>
      </c>
      <c r="H57" s="120" t="n">
        <v>0.39</v>
      </c>
      <c r="I57" s="120" t="n">
        <v>0.3125</v>
      </c>
      <c r="J57" s="120" t="n">
        <v>0.09</v>
      </c>
      <c r="K57" s="122" t="n">
        <v>0.09</v>
      </c>
      <c r="L57" s="122" t="n">
        <v>0.37</v>
      </c>
      <c r="M57" s="46" t="n">
        <v>-0.16</v>
      </c>
      <c r="N57" s="46" t="n">
        <v>-0.295</v>
      </c>
      <c r="O57" s="46" t="n">
        <v>0.26</v>
      </c>
      <c r="P57" s="46" t="n">
        <v>-0.0725</v>
      </c>
      <c r="Q57" s="46" t="n">
        <v>-0.1075</v>
      </c>
      <c r="R57" s="46" t="n">
        <v>-0.1475</v>
      </c>
      <c r="S57" s="46" t="n">
        <v>-0.0525</v>
      </c>
      <c r="T57" s="46" t="n">
        <v>-0.1275</v>
      </c>
      <c r="U57" s="46" t="n">
        <v>-0.0525</v>
      </c>
      <c r="V57" s="46" t="n">
        <v>-0.055</v>
      </c>
      <c r="W57" s="46" t="n">
        <v>-0.0225</v>
      </c>
      <c r="X57" s="46" t="n">
        <v>0.47</v>
      </c>
      <c r="Y57" s="46" t="n">
        <v>0.52</v>
      </c>
      <c r="Z57" s="46" t="n">
        <v>0.005</v>
      </c>
      <c r="AA57" s="46" t="n">
        <v>0.22</v>
      </c>
      <c r="AB57" s="46" t="n">
        <v>-0.0635</v>
      </c>
      <c r="AC57" s="46" t="n">
        <v>1.555</v>
      </c>
      <c r="AD57" s="46" t="n">
        <v>-0.1325</v>
      </c>
      <c r="AE57" s="46" t="n">
        <v>-0.086</v>
      </c>
      <c r="AF57" s="46" t="n">
        <v>-0.265</v>
      </c>
      <c r="AG57" s="46" t="n">
        <v>-0.15</v>
      </c>
      <c r="AH57" s="46" t="n">
        <v>0.42</v>
      </c>
      <c r="AI57" s="46" t="n">
        <v>-0.1275</v>
      </c>
      <c r="AJ57" s="46" t="n">
        <v>-0.1725</v>
      </c>
      <c r="AK57" s="46" t="n">
        <v>-0.1475</v>
      </c>
      <c r="AL57" s="46" t="n">
        <v>-0.1475</v>
      </c>
      <c r="AM57" s="46" t="n">
        <v>-0.0665</v>
      </c>
      <c r="AN57" s="46" t="n">
        <v>-0.009</v>
      </c>
      <c r="AO57" s="46" t="n">
        <v>0.025</v>
      </c>
      <c r="AP57" s="46" t="n">
        <v>0.066</v>
      </c>
      <c r="AQ57" s="46" t="n">
        <v>-0.0725</v>
      </c>
      <c r="AR57" s="46" t="n">
        <v>-0.113</v>
      </c>
      <c r="AS57" s="46" t="n">
        <v>0.415</v>
      </c>
      <c r="AT57" s="46" t="n">
        <v>0.17</v>
      </c>
    </row>
    <row r="58" customFormat="false" ht="12.75" hidden="false" customHeight="false" outlineLevel="0" collapsed="false">
      <c r="A58" s="122" t="n">
        <v>0.709342927328711</v>
      </c>
      <c r="B58" s="103" t="n">
        <v>38412</v>
      </c>
      <c r="C58" s="120" t="n">
        <v>4.389</v>
      </c>
      <c r="D58" s="120" t="n">
        <v>0.22</v>
      </c>
      <c r="E58" s="120" t="n">
        <v>0.15</v>
      </c>
      <c r="F58" s="121" t="n">
        <v>0.925</v>
      </c>
      <c r="G58" s="120" t="n">
        <v>0.81</v>
      </c>
      <c r="H58" s="120" t="n">
        <v>0.39</v>
      </c>
      <c r="I58" s="120" t="n">
        <v>0.27</v>
      </c>
      <c r="J58" s="120" t="n">
        <v>0.075</v>
      </c>
      <c r="K58" s="122" t="n">
        <v>0.075</v>
      </c>
      <c r="L58" s="122" t="n">
        <v>0.37</v>
      </c>
      <c r="M58" s="46" t="n">
        <v>-0.16</v>
      </c>
      <c r="N58" s="46" t="n">
        <v>-0.295</v>
      </c>
      <c r="O58" s="46" t="n">
        <v>0.26</v>
      </c>
      <c r="P58" s="46" t="n">
        <v>-0.0725</v>
      </c>
      <c r="Q58" s="46" t="n">
        <v>-0.1075</v>
      </c>
      <c r="R58" s="46" t="n">
        <v>-0.145</v>
      </c>
      <c r="S58" s="46" t="n">
        <v>-0.0525</v>
      </c>
      <c r="T58" s="46" t="n">
        <v>-0.125</v>
      </c>
      <c r="U58" s="46" t="n">
        <v>-0.0525</v>
      </c>
      <c r="V58" s="46" t="n">
        <v>-0.055</v>
      </c>
      <c r="W58" s="46" t="n">
        <v>-0.0225</v>
      </c>
      <c r="X58" s="46" t="n">
        <v>0.47</v>
      </c>
      <c r="Y58" s="46" t="n">
        <v>0.52</v>
      </c>
      <c r="Z58" s="46" t="n">
        <v>0.005</v>
      </c>
      <c r="AA58" s="46" t="n">
        <v>0.22</v>
      </c>
      <c r="AB58" s="46" t="n">
        <v>-0.0635</v>
      </c>
      <c r="AC58" s="46" t="n">
        <v>0.925</v>
      </c>
      <c r="AD58" s="46" t="n">
        <v>-0.1225</v>
      </c>
      <c r="AE58" s="46" t="n">
        <v>-0.086</v>
      </c>
      <c r="AF58" s="46" t="n">
        <v>-0.2</v>
      </c>
      <c r="AG58" s="46" t="n">
        <v>-0.15</v>
      </c>
      <c r="AH58" s="46" t="n">
        <v>0.42</v>
      </c>
      <c r="AI58" s="46" t="n">
        <v>-0.125</v>
      </c>
      <c r="AJ58" s="46" t="n">
        <v>-0.17</v>
      </c>
      <c r="AK58" s="46" t="n">
        <v>-0.145</v>
      </c>
      <c r="AL58" s="46" t="n">
        <v>-0.145</v>
      </c>
      <c r="AM58" s="46" t="n">
        <v>-0.0665</v>
      </c>
      <c r="AN58" s="46" t="n">
        <v>-0.009</v>
      </c>
      <c r="AO58" s="46" t="n">
        <v>0.025</v>
      </c>
      <c r="AP58" s="46" t="n">
        <v>0.066</v>
      </c>
      <c r="AQ58" s="46" t="n">
        <v>-0.0725</v>
      </c>
      <c r="AR58" s="46" t="n">
        <v>-0.1005</v>
      </c>
      <c r="AS58" s="46" t="n">
        <v>0.415</v>
      </c>
      <c r="AT58" s="46" t="n">
        <v>0.165</v>
      </c>
    </row>
    <row r="59" customFormat="false" ht="12.75" hidden="false" customHeight="false" outlineLevel="0" collapsed="false">
      <c r="A59" s="122" t="n">
        <v>0.704943222877002</v>
      </c>
      <c r="B59" s="103" t="n">
        <v>38443</v>
      </c>
      <c r="C59" s="120" t="n">
        <v>4.26</v>
      </c>
      <c r="D59" s="120" t="n">
        <v>0.16</v>
      </c>
      <c r="E59" s="120" t="n">
        <v>0.07</v>
      </c>
      <c r="F59" s="121" t="n">
        <v>0.5</v>
      </c>
      <c r="G59" s="120" t="n">
        <v>0.435</v>
      </c>
      <c r="H59" s="120" t="n">
        <v>0.24</v>
      </c>
      <c r="I59" s="120" t="n">
        <v>0.195</v>
      </c>
      <c r="J59" s="120" t="n">
        <v>-0.09</v>
      </c>
      <c r="K59" s="122" t="n">
        <v>-0.07</v>
      </c>
      <c r="L59" s="122" t="n">
        <v>0.22</v>
      </c>
      <c r="M59" s="46" t="n">
        <v>-0.235</v>
      </c>
      <c r="N59" s="46" t="n">
        <v>-0.43</v>
      </c>
      <c r="O59" s="46" t="n">
        <v>0.17</v>
      </c>
      <c r="P59" s="46" t="n">
        <v>-0.06</v>
      </c>
      <c r="Q59" s="46" t="n">
        <v>-0.095</v>
      </c>
      <c r="R59" s="46" t="n">
        <v>-0.15</v>
      </c>
      <c r="S59" s="46" t="n">
        <v>-0.055</v>
      </c>
      <c r="T59" s="46" t="n">
        <v>-0.13</v>
      </c>
      <c r="U59" s="46" t="n">
        <v>-0.055</v>
      </c>
      <c r="V59" s="46" t="n">
        <v>-0.0575</v>
      </c>
      <c r="W59" s="46" t="n">
        <v>-0.0175</v>
      </c>
      <c r="X59" s="46" t="n">
        <v>0.12</v>
      </c>
      <c r="Y59" s="46" t="n">
        <v>0.65</v>
      </c>
      <c r="Z59" s="46" t="n">
        <v>0.005</v>
      </c>
      <c r="AA59" s="46" t="n">
        <v>0.16</v>
      </c>
      <c r="AB59" s="46" t="n">
        <v>-0.0685</v>
      </c>
      <c r="AC59" s="46" t="n">
        <v>0.5</v>
      </c>
      <c r="AD59" s="46" t="n">
        <v>-0.1255</v>
      </c>
      <c r="AE59" s="46" t="n">
        <v>-0.091</v>
      </c>
      <c r="AF59" s="46" t="n">
        <v>-0.1545</v>
      </c>
      <c r="AG59" s="46" t="n">
        <v>-0.145</v>
      </c>
      <c r="AH59" s="46" t="n">
        <v>0.55</v>
      </c>
      <c r="AI59" s="46" t="n">
        <v>-0.13</v>
      </c>
      <c r="AJ59" s="46" t="n">
        <v>-0.175</v>
      </c>
      <c r="AK59" s="46" t="n">
        <v>-0.15</v>
      </c>
      <c r="AL59" s="46" t="n">
        <v>-0.15</v>
      </c>
      <c r="AM59" s="46" t="n">
        <v>-0.0795</v>
      </c>
      <c r="AN59" s="46" t="n">
        <v>-0.022</v>
      </c>
      <c r="AO59" s="46" t="n">
        <v>0.0175</v>
      </c>
      <c r="AP59" s="46" t="n">
        <v>0.0435</v>
      </c>
      <c r="AQ59" s="46" t="n">
        <v>-0.0775</v>
      </c>
      <c r="AR59" s="46" t="n">
        <v>-0.1405</v>
      </c>
      <c r="AS59" s="46" t="n">
        <v>0.165</v>
      </c>
      <c r="AT59" s="46" t="n">
        <v>0.06</v>
      </c>
    </row>
    <row r="60" customFormat="false" ht="12.75" hidden="false" customHeight="false" outlineLevel="0" collapsed="false">
      <c r="A60" s="122" t="n">
        <v>0.700709582290935</v>
      </c>
      <c r="B60" s="103" t="n">
        <v>38473</v>
      </c>
      <c r="C60" s="120" t="n">
        <v>4.304</v>
      </c>
      <c r="D60" s="120" t="n">
        <v>0.16</v>
      </c>
      <c r="E60" s="120" t="n">
        <v>0.07</v>
      </c>
      <c r="F60" s="121" t="n">
        <v>0.44</v>
      </c>
      <c r="G60" s="120" t="n">
        <v>0.385</v>
      </c>
      <c r="H60" s="120" t="n">
        <v>0.195</v>
      </c>
      <c r="I60" s="120" t="n">
        <v>0.185</v>
      </c>
      <c r="J60" s="120" t="n">
        <v>-0.09</v>
      </c>
      <c r="K60" s="122" t="n">
        <v>-0.07</v>
      </c>
      <c r="L60" s="122" t="n">
        <v>0.22</v>
      </c>
      <c r="M60" s="46" t="n">
        <v>-0.235</v>
      </c>
      <c r="N60" s="46" t="n">
        <v>-0.43</v>
      </c>
      <c r="O60" s="46" t="n">
        <v>0.17</v>
      </c>
      <c r="P60" s="46" t="n">
        <v>-0.06</v>
      </c>
      <c r="Q60" s="46" t="n">
        <v>-0.095</v>
      </c>
      <c r="R60" s="46" t="n">
        <v>-0.15</v>
      </c>
      <c r="S60" s="46" t="n">
        <v>-0.055</v>
      </c>
      <c r="T60" s="46" t="n">
        <v>-0.13</v>
      </c>
      <c r="U60" s="46" t="n">
        <v>-0.055</v>
      </c>
      <c r="V60" s="46" t="n">
        <v>-0.0575</v>
      </c>
      <c r="W60" s="46" t="n">
        <v>-0.0175</v>
      </c>
      <c r="X60" s="46" t="n">
        <v>0.12</v>
      </c>
      <c r="Y60" s="46" t="n">
        <v>0.65</v>
      </c>
      <c r="Z60" s="46" t="n">
        <v>0.005</v>
      </c>
      <c r="AA60" s="46" t="n">
        <v>0.16</v>
      </c>
      <c r="AB60" s="46" t="n">
        <v>-0.0685</v>
      </c>
      <c r="AC60" s="46" t="n">
        <v>0.44</v>
      </c>
      <c r="AD60" s="46" t="n">
        <v>-0.1105</v>
      </c>
      <c r="AE60" s="46" t="n">
        <v>-0.091</v>
      </c>
      <c r="AF60" s="46" t="n">
        <v>-0.132</v>
      </c>
      <c r="AG60" s="46" t="n">
        <v>-0.145</v>
      </c>
      <c r="AH60" s="46" t="n">
        <v>0.55</v>
      </c>
      <c r="AI60" s="46" t="n">
        <v>-0.13</v>
      </c>
      <c r="AJ60" s="46" t="n">
        <v>-0.175</v>
      </c>
      <c r="AK60" s="46" t="n">
        <v>-0.15</v>
      </c>
      <c r="AL60" s="46" t="n">
        <v>-0.15</v>
      </c>
      <c r="AM60" s="46" t="n">
        <v>-0.077</v>
      </c>
      <c r="AN60" s="46" t="n">
        <v>-0.0195</v>
      </c>
      <c r="AO60" s="46" t="n">
        <v>0.0175</v>
      </c>
      <c r="AP60" s="46" t="n">
        <v>0.0435</v>
      </c>
      <c r="AQ60" s="46" t="n">
        <v>-0.0725</v>
      </c>
      <c r="AR60" s="46" t="n">
        <v>-0.088</v>
      </c>
      <c r="AS60" s="46" t="n">
        <v>0.165</v>
      </c>
      <c r="AT60" s="46" t="n">
        <v>0.06</v>
      </c>
    </row>
    <row r="61" customFormat="false" ht="12.75" hidden="false" customHeight="false" outlineLevel="0" collapsed="false">
      <c r="A61" s="122"/>
      <c r="B61" s="103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2"/>
      <c r="FH61" s="122"/>
      <c r="FI61" s="122"/>
      <c r="FJ61" s="122"/>
      <c r="FK61" s="122"/>
      <c r="FL61" s="122"/>
      <c r="FM61" s="122"/>
      <c r="FN61" s="122"/>
      <c r="FO61" s="122"/>
      <c r="FP61" s="122"/>
      <c r="FQ61" s="122"/>
      <c r="FR61" s="122"/>
      <c r="FS61" s="122"/>
      <c r="FT61" s="122"/>
      <c r="FU61" s="122"/>
      <c r="FV61" s="122"/>
      <c r="FW61" s="122"/>
      <c r="FX61" s="122"/>
      <c r="FY61" s="122"/>
      <c r="FZ61" s="122"/>
      <c r="GA61" s="122"/>
      <c r="GB61" s="122"/>
      <c r="GC61" s="122"/>
      <c r="GD61" s="122"/>
      <c r="GE61" s="122"/>
      <c r="GF61" s="122"/>
      <c r="GG61" s="122"/>
      <c r="GH61" s="122"/>
      <c r="GI61" s="122"/>
      <c r="GJ61" s="122"/>
      <c r="GK61" s="122"/>
      <c r="GL61" s="122"/>
      <c r="GM61" s="122"/>
      <c r="GN61" s="122"/>
      <c r="GO61" s="122"/>
      <c r="GP61" s="122"/>
      <c r="GQ61" s="122"/>
      <c r="GR61" s="122"/>
      <c r="GS61" s="122"/>
      <c r="GT61" s="122"/>
      <c r="GU61" s="122"/>
      <c r="GV61" s="122"/>
      <c r="GW61" s="122"/>
      <c r="GX61" s="122"/>
      <c r="GY61" s="122"/>
      <c r="GZ61" s="122"/>
      <c r="HA61" s="122"/>
      <c r="HB61" s="122"/>
      <c r="HC61" s="122"/>
      <c r="HD61" s="122"/>
      <c r="HE61" s="122"/>
      <c r="HF61" s="122"/>
      <c r="HG61" s="122"/>
      <c r="HH61" s="122"/>
      <c r="HI61" s="122"/>
      <c r="HJ61" s="122"/>
      <c r="HK61" s="122"/>
      <c r="HL61" s="122"/>
      <c r="HM61" s="122"/>
      <c r="HN61" s="122"/>
      <c r="HO61" s="122"/>
      <c r="HP61" s="122"/>
      <c r="HQ61" s="122"/>
      <c r="HR61" s="122"/>
      <c r="HS61" s="122"/>
      <c r="HT61" s="122"/>
      <c r="HU61" s="122"/>
      <c r="HV61" s="122"/>
      <c r="HW61" s="122"/>
      <c r="HX61" s="122"/>
      <c r="HY61" s="122"/>
      <c r="HZ61" s="122"/>
      <c r="IA61" s="122"/>
      <c r="IB61" s="122"/>
      <c r="IC61" s="122"/>
      <c r="ID61" s="122"/>
      <c r="IE61" s="122"/>
      <c r="IF61" s="122"/>
      <c r="IG61" s="122"/>
      <c r="IH61" s="122"/>
      <c r="II61" s="122"/>
      <c r="IJ61" s="122"/>
      <c r="IK61" s="122"/>
      <c r="IL61" s="122"/>
      <c r="IM61" s="122"/>
      <c r="IN61" s="122"/>
      <c r="IO61" s="122"/>
      <c r="IP61" s="122"/>
      <c r="IQ61" s="122"/>
      <c r="IR61" s="122"/>
      <c r="IS61" s="122"/>
      <c r="IT61" s="122"/>
      <c r="IU61" s="122"/>
      <c r="IV61" s="122"/>
      <c r="IW61" s="122"/>
    </row>
    <row r="62" customFormat="false" ht="12.75" hidden="false" customHeight="false" outlineLevel="0" collapsed="false">
      <c r="A62" s="122"/>
      <c r="B62" s="103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D62" s="122"/>
      <c r="DE62" s="122"/>
      <c r="DF62" s="122"/>
      <c r="DG62" s="122"/>
      <c r="DH62" s="122"/>
      <c r="DI62" s="122"/>
      <c r="DJ62" s="122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2"/>
      <c r="FH62" s="122"/>
      <c r="FI62" s="122"/>
      <c r="FJ62" s="122"/>
      <c r="FK62" s="122"/>
      <c r="FL62" s="122"/>
      <c r="FM62" s="122"/>
      <c r="FN62" s="122"/>
      <c r="FO62" s="122"/>
      <c r="FP62" s="122"/>
      <c r="FQ62" s="122"/>
      <c r="FR62" s="122"/>
      <c r="FS62" s="122"/>
      <c r="FT62" s="122"/>
      <c r="FU62" s="122"/>
      <c r="FV62" s="122"/>
      <c r="FW62" s="122"/>
      <c r="FX62" s="122"/>
      <c r="FY62" s="122"/>
      <c r="FZ62" s="122"/>
      <c r="GA62" s="122"/>
      <c r="GB62" s="122"/>
      <c r="GC62" s="122"/>
      <c r="GD62" s="122"/>
      <c r="GE62" s="122"/>
      <c r="GF62" s="122"/>
      <c r="GG62" s="122"/>
      <c r="GH62" s="122"/>
      <c r="GI62" s="122"/>
      <c r="GJ62" s="122"/>
      <c r="GK62" s="122"/>
      <c r="GL62" s="122"/>
      <c r="GM62" s="122"/>
      <c r="GN62" s="122"/>
      <c r="GO62" s="122"/>
      <c r="GP62" s="122"/>
      <c r="GQ62" s="122"/>
      <c r="GR62" s="122"/>
      <c r="GS62" s="122"/>
      <c r="GT62" s="122"/>
      <c r="GU62" s="122"/>
      <c r="GV62" s="122"/>
      <c r="GW62" s="122"/>
      <c r="GX62" s="122"/>
      <c r="GY62" s="122"/>
      <c r="GZ62" s="122"/>
      <c r="HA62" s="122"/>
      <c r="HB62" s="122"/>
      <c r="HC62" s="122"/>
      <c r="HD62" s="122"/>
      <c r="HE62" s="122"/>
      <c r="HF62" s="122"/>
      <c r="HG62" s="122"/>
      <c r="HH62" s="122"/>
      <c r="HI62" s="122"/>
      <c r="HJ62" s="122"/>
      <c r="HK62" s="122"/>
      <c r="HL62" s="122"/>
      <c r="HM62" s="122"/>
      <c r="HN62" s="122"/>
      <c r="HO62" s="122"/>
      <c r="HP62" s="122"/>
      <c r="HQ62" s="122"/>
      <c r="HR62" s="122"/>
      <c r="HS62" s="122"/>
      <c r="HT62" s="122"/>
      <c r="HU62" s="122"/>
      <c r="HV62" s="122"/>
      <c r="HW62" s="122"/>
      <c r="HX62" s="122"/>
      <c r="HY62" s="122"/>
      <c r="HZ62" s="122"/>
      <c r="IA62" s="122"/>
      <c r="IB62" s="122"/>
      <c r="IC62" s="122"/>
      <c r="ID62" s="122"/>
      <c r="IE62" s="122"/>
      <c r="IF62" s="122"/>
      <c r="IG62" s="122"/>
      <c r="IH62" s="122"/>
      <c r="II62" s="122"/>
      <c r="IJ62" s="122"/>
      <c r="IK62" s="122"/>
      <c r="IL62" s="122"/>
      <c r="IM62" s="122"/>
      <c r="IN62" s="122"/>
      <c r="IO62" s="122"/>
      <c r="IP62" s="122"/>
      <c r="IQ62" s="122"/>
      <c r="IR62" s="122"/>
      <c r="IS62" s="122"/>
      <c r="IT62" s="122"/>
      <c r="IU62" s="122"/>
      <c r="IV62" s="122"/>
      <c r="IW62" s="122"/>
    </row>
    <row r="63" customFormat="false" ht="12.75" hidden="false" customHeight="false" outlineLevel="0" collapsed="false">
      <c r="A63" s="122"/>
      <c r="B63" s="103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2"/>
      <c r="DI63" s="122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2"/>
      <c r="ES63" s="122"/>
      <c r="ET63" s="122"/>
      <c r="EU63" s="122"/>
      <c r="EV63" s="122"/>
      <c r="EW63" s="122"/>
      <c r="EX63" s="122"/>
      <c r="EY63" s="122"/>
      <c r="EZ63" s="122"/>
      <c r="FA63" s="122"/>
      <c r="FB63" s="122"/>
      <c r="FC63" s="122"/>
      <c r="FD63" s="122"/>
      <c r="FE63" s="122"/>
      <c r="FF63" s="122"/>
      <c r="FG63" s="122"/>
      <c r="FH63" s="122"/>
      <c r="FI63" s="122"/>
      <c r="FJ63" s="122"/>
      <c r="FK63" s="122"/>
      <c r="FL63" s="122"/>
      <c r="FM63" s="122"/>
      <c r="FN63" s="122"/>
      <c r="FO63" s="122"/>
      <c r="FP63" s="122"/>
      <c r="FQ63" s="122"/>
      <c r="FR63" s="122"/>
      <c r="FS63" s="122"/>
      <c r="FT63" s="122"/>
      <c r="FU63" s="122"/>
      <c r="FV63" s="122"/>
      <c r="FW63" s="122"/>
      <c r="FX63" s="122"/>
      <c r="FY63" s="122"/>
      <c r="FZ63" s="122"/>
      <c r="GA63" s="122"/>
      <c r="GB63" s="122"/>
      <c r="GC63" s="122"/>
      <c r="GD63" s="122"/>
      <c r="GE63" s="122"/>
      <c r="GF63" s="122"/>
      <c r="GG63" s="122"/>
      <c r="GH63" s="122"/>
      <c r="GI63" s="122"/>
      <c r="GJ63" s="122"/>
      <c r="GK63" s="122"/>
      <c r="GL63" s="122"/>
      <c r="GM63" s="122"/>
      <c r="GN63" s="122"/>
      <c r="GO63" s="122"/>
      <c r="GP63" s="122"/>
      <c r="GQ63" s="122"/>
      <c r="GR63" s="122"/>
      <c r="GS63" s="122"/>
      <c r="GT63" s="122"/>
      <c r="GU63" s="122"/>
      <c r="GV63" s="122"/>
      <c r="GW63" s="122"/>
      <c r="GX63" s="122"/>
      <c r="GY63" s="122"/>
      <c r="GZ63" s="122"/>
      <c r="HA63" s="122"/>
      <c r="HB63" s="122"/>
      <c r="HC63" s="122"/>
      <c r="HD63" s="122"/>
      <c r="HE63" s="122"/>
      <c r="HF63" s="122"/>
      <c r="HG63" s="122"/>
      <c r="HH63" s="122"/>
      <c r="HI63" s="122"/>
      <c r="HJ63" s="122"/>
      <c r="HK63" s="122"/>
      <c r="HL63" s="122"/>
      <c r="HM63" s="122"/>
      <c r="HN63" s="122"/>
      <c r="HO63" s="122"/>
      <c r="HP63" s="122"/>
      <c r="HQ63" s="122"/>
      <c r="HR63" s="122"/>
      <c r="HS63" s="122"/>
      <c r="HT63" s="122"/>
      <c r="HU63" s="122"/>
      <c r="HV63" s="122"/>
      <c r="HW63" s="122"/>
      <c r="HX63" s="122"/>
      <c r="HY63" s="122"/>
      <c r="HZ63" s="122"/>
      <c r="IA63" s="122"/>
      <c r="IB63" s="122"/>
      <c r="IC63" s="122"/>
      <c r="ID63" s="122"/>
      <c r="IE63" s="122"/>
      <c r="IF63" s="122"/>
      <c r="IG63" s="122"/>
      <c r="IH63" s="122"/>
      <c r="II63" s="122"/>
      <c r="IJ63" s="122"/>
      <c r="IK63" s="122"/>
      <c r="IL63" s="122"/>
      <c r="IM63" s="122"/>
      <c r="IN63" s="122"/>
      <c r="IO63" s="122"/>
      <c r="IP63" s="122"/>
      <c r="IQ63" s="122"/>
      <c r="IR63" s="122"/>
      <c r="IS63" s="122"/>
      <c r="IT63" s="122"/>
      <c r="IU63" s="122"/>
      <c r="IV63" s="122"/>
      <c r="IW63" s="122"/>
    </row>
    <row r="64" customFormat="false" ht="12.75" hidden="false" customHeight="false" outlineLevel="0" collapsed="false">
      <c r="A64" s="122"/>
      <c r="B64" s="103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X64" s="122"/>
      <c r="FY64" s="122"/>
      <c r="FZ64" s="122"/>
      <c r="GA64" s="122"/>
      <c r="GB64" s="122"/>
      <c r="GC64" s="122"/>
      <c r="GD64" s="122"/>
      <c r="GE64" s="122"/>
      <c r="GF64" s="122"/>
      <c r="GG64" s="122"/>
      <c r="GH64" s="122"/>
      <c r="GI64" s="122"/>
      <c r="GJ64" s="122"/>
      <c r="GK64" s="122"/>
      <c r="GL64" s="122"/>
      <c r="GM64" s="122"/>
      <c r="GN64" s="122"/>
      <c r="GO64" s="122"/>
      <c r="GP64" s="122"/>
      <c r="GQ64" s="122"/>
      <c r="GR64" s="122"/>
      <c r="GS64" s="122"/>
      <c r="GT64" s="122"/>
      <c r="GU64" s="122"/>
      <c r="GV64" s="122"/>
      <c r="GW64" s="122"/>
      <c r="GX64" s="122"/>
      <c r="GY64" s="122"/>
      <c r="GZ64" s="122"/>
      <c r="HA64" s="122"/>
      <c r="HB64" s="122"/>
      <c r="HC64" s="122"/>
      <c r="HD64" s="122"/>
      <c r="HE64" s="122"/>
      <c r="HF64" s="122"/>
      <c r="HG64" s="122"/>
      <c r="HH64" s="122"/>
      <c r="HI64" s="122"/>
      <c r="HJ64" s="122"/>
      <c r="HK64" s="122"/>
      <c r="HL64" s="122"/>
      <c r="HM64" s="122"/>
      <c r="HN64" s="122"/>
      <c r="HO64" s="122"/>
      <c r="HP64" s="122"/>
      <c r="HQ64" s="122"/>
      <c r="HR64" s="122"/>
      <c r="HS64" s="122"/>
      <c r="HT64" s="122"/>
      <c r="HU64" s="122"/>
      <c r="HV64" s="122"/>
      <c r="HW64" s="122"/>
      <c r="HX64" s="122"/>
      <c r="HY64" s="122"/>
      <c r="HZ64" s="122"/>
      <c r="IA64" s="122"/>
      <c r="IB64" s="122"/>
      <c r="IC64" s="122"/>
      <c r="ID64" s="122"/>
      <c r="IE64" s="122"/>
      <c r="IF64" s="122"/>
      <c r="IG64" s="122"/>
      <c r="IH64" s="122"/>
      <c r="II64" s="122"/>
      <c r="IJ64" s="122"/>
      <c r="IK64" s="122"/>
      <c r="IL64" s="122"/>
      <c r="IM64" s="122"/>
      <c r="IN64" s="122"/>
      <c r="IO64" s="122"/>
      <c r="IP64" s="122"/>
      <c r="IQ64" s="122"/>
      <c r="IR64" s="122"/>
      <c r="IS64" s="122"/>
      <c r="IT64" s="122"/>
      <c r="IU64" s="122"/>
      <c r="IV64" s="122"/>
      <c r="IW64" s="122"/>
    </row>
    <row r="65" customFormat="false" ht="12.75" hidden="false" customHeight="false" outlineLevel="0" collapsed="false">
      <c r="A65" s="122"/>
      <c r="B65" s="103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  <c r="FD65" s="122"/>
      <c r="FE65" s="122"/>
      <c r="FF65" s="122"/>
      <c r="FG65" s="122"/>
      <c r="FH65" s="122"/>
      <c r="FI65" s="122"/>
      <c r="FJ65" s="122"/>
      <c r="FK65" s="122"/>
      <c r="FL65" s="122"/>
      <c r="FM65" s="122"/>
      <c r="FN65" s="122"/>
      <c r="FO65" s="122"/>
      <c r="FP65" s="122"/>
      <c r="FQ65" s="122"/>
      <c r="FR65" s="122"/>
      <c r="FS65" s="122"/>
      <c r="FT65" s="122"/>
      <c r="FU65" s="122"/>
      <c r="FV65" s="122"/>
      <c r="FW65" s="122"/>
      <c r="FX65" s="122"/>
      <c r="FY65" s="122"/>
      <c r="FZ65" s="122"/>
      <c r="GA65" s="122"/>
      <c r="GB65" s="122"/>
      <c r="GC65" s="122"/>
      <c r="GD65" s="122"/>
      <c r="GE65" s="122"/>
      <c r="GF65" s="122"/>
      <c r="GG65" s="122"/>
      <c r="GH65" s="122"/>
      <c r="GI65" s="122"/>
      <c r="GJ65" s="122"/>
      <c r="GK65" s="122"/>
      <c r="GL65" s="122"/>
      <c r="GM65" s="122"/>
      <c r="GN65" s="122"/>
      <c r="GO65" s="122"/>
      <c r="GP65" s="122"/>
      <c r="GQ65" s="122"/>
      <c r="GR65" s="122"/>
      <c r="GS65" s="122"/>
      <c r="GT65" s="122"/>
      <c r="GU65" s="122"/>
      <c r="GV65" s="122"/>
      <c r="GW65" s="122"/>
      <c r="GX65" s="122"/>
      <c r="GY65" s="122"/>
      <c r="GZ65" s="122"/>
      <c r="HA65" s="122"/>
      <c r="HB65" s="122"/>
      <c r="HC65" s="122"/>
      <c r="HD65" s="122"/>
      <c r="HE65" s="122"/>
      <c r="HF65" s="122"/>
      <c r="HG65" s="122"/>
      <c r="HH65" s="122"/>
      <c r="HI65" s="122"/>
      <c r="HJ65" s="122"/>
      <c r="HK65" s="122"/>
      <c r="HL65" s="122"/>
      <c r="HM65" s="122"/>
      <c r="HN65" s="122"/>
      <c r="HO65" s="122"/>
      <c r="HP65" s="122"/>
      <c r="HQ65" s="122"/>
      <c r="HR65" s="122"/>
      <c r="HS65" s="122"/>
      <c r="HT65" s="122"/>
      <c r="HU65" s="122"/>
      <c r="HV65" s="122"/>
      <c r="HW65" s="122"/>
      <c r="HX65" s="122"/>
      <c r="HY65" s="122"/>
      <c r="HZ65" s="122"/>
      <c r="IA65" s="122"/>
      <c r="IB65" s="122"/>
      <c r="IC65" s="122"/>
      <c r="ID65" s="122"/>
      <c r="IE65" s="122"/>
      <c r="IF65" s="122"/>
      <c r="IG65" s="122"/>
      <c r="IH65" s="122"/>
      <c r="II65" s="122"/>
      <c r="IJ65" s="122"/>
      <c r="IK65" s="122"/>
      <c r="IL65" s="122"/>
      <c r="IM65" s="122"/>
      <c r="IN65" s="122"/>
      <c r="IO65" s="122"/>
      <c r="IP65" s="122"/>
      <c r="IQ65" s="122"/>
      <c r="IR65" s="122"/>
      <c r="IS65" s="122"/>
      <c r="IT65" s="122"/>
      <c r="IU65" s="122"/>
      <c r="IV65" s="122"/>
      <c r="IW65" s="122"/>
    </row>
    <row r="66" customFormat="false" ht="12.75" hidden="false" customHeight="false" outlineLevel="0" collapsed="false">
      <c r="A66" s="122"/>
      <c r="B66" s="103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X66" s="122"/>
      <c r="FY66" s="122"/>
      <c r="FZ66" s="122"/>
      <c r="GA66" s="122"/>
      <c r="GB66" s="122"/>
      <c r="GC66" s="122"/>
      <c r="GD66" s="122"/>
      <c r="GE66" s="122"/>
      <c r="GF66" s="122"/>
      <c r="GG66" s="122"/>
      <c r="GH66" s="122"/>
      <c r="GI66" s="122"/>
      <c r="GJ66" s="122"/>
      <c r="GK66" s="122"/>
      <c r="GL66" s="122"/>
      <c r="GM66" s="122"/>
      <c r="GN66" s="122"/>
      <c r="GO66" s="122"/>
      <c r="GP66" s="122"/>
      <c r="GQ66" s="122"/>
      <c r="GR66" s="122"/>
      <c r="GS66" s="122"/>
      <c r="GT66" s="122"/>
      <c r="GU66" s="122"/>
      <c r="GV66" s="122"/>
      <c r="GW66" s="122"/>
      <c r="GX66" s="122"/>
      <c r="GY66" s="122"/>
      <c r="GZ66" s="122"/>
      <c r="HA66" s="122"/>
      <c r="HB66" s="122"/>
      <c r="HC66" s="122"/>
      <c r="HD66" s="122"/>
      <c r="HE66" s="122"/>
      <c r="HF66" s="122"/>
      <c r="HG66" s="122"/>
      <c r="HH66" s="122"/>
      <c r="HI66" s="122"/>
      <c r="HJ66" s="122"/>
      <c r="HK66" s="122"/>
      <c r="HL66" s="122"/>
      <c r="HM66" s="122"/>
      <c r="HN66" s="122"/>
      <c r="HO66" s="122"/>
      <c r="HP66" s="122"/>
      <c r="HQ66" s="122"/>
      <c r="HR66" s="122"/>
      <c r="HS66" s="122"/>
      <c r="HT66" s="122"/>
      <c r="HU66" s="122"/>
      <c r="HV66" s="122"/>
      <c r="HW66" s="122"/>
      <c r="HX66" s="122"/>
      <c r="HY66" s="122"/>
      <c r="HZ66" s="122"/>
      <c r="IA66" s="122"/>
      <c r="IB66" s="122"/>
      <c r="IC66" s="122"/>
      <c r="ID66" s="122"/>
      <c r="IE66" s="122"/>
      <c r="IF66" s="122"/>
      <c r="IG66" s="122"/>
      <c r="IH66" s="122"/>
      <c r="II66" s="122"/>
      <c r="IJ66" s="122"/>
      <c r="IK66" s="122"/>
      <c r="IL66" s="122"/>
      <c r="IM66" s="122"/>
      <c r="IN66" s="122"/>
      <c r="IO66" s="122"/>
      <c r="IP66" s="122"/>
      <c r="IQ66" s="122"/>
      <c r="IR66" s="122"/>
      <c r="IS66" s="122"/>
      <c r="IT66" s="122"/>
      <c r="IU66" s="122"/>
      <c r="IV66" s="122"/>
      <c r="IW66" s="122"/>
    </row>
    <row r="67" customFormat="false" ht="12.75" hidden="false" customHeight="false" outlineLevel="0" collapsed="false">
      <c r="A67" s="122"/>
      <c r="B67" s="103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2"/>
      <c r="FO67" s="122"/>
      <c r="FP67" s="122"/>
      <c r="FQ67" s="122"/>
      <c r="FR67" s="122"/>
      <c r="FS67" s="122"/>
      <c r="FT67" s="122"/>
      <c r="FU67" s="122"/>
      <c r="FV67" s="122"/>
      <c r="FW67" s="122"/>
      <c r="FX67" s="122"/>
      <c r="FY67" s="122"/>
      <c r="FZ67" s="122"/>
      <c r="GA67" s="122"/>
      <c r="GB67" s="122"/>
      <c r="GC67" s="122"/>
      <c r="GD67" s="122"/>
      <c r="GE67" s="122"/>
      <c r="GF67" s="122"/>
      <c r="GG67" s="122"/>
      <c r="GH67" s="122"/>
      <c r="GI67" s="122"/>
      <c r="GJ67" s="122"/>
      <c r="GK67" s="122"/>
      <c r="GL67" s="122"/>
      <c r="GM67" s="122"/>
      <c r="GN67" s="122"/>
      <c r="GO67" s="122"/>
      <c r="GP67" s="122"/>
      <c r="GQ67" s="122"/>
      <c r="GR67" s="122"/>
      <c r="GS67" s="122"/>
      <c r="GT67" s="122"/>
      <c r="GU67" s="122"/>
      <c r="GV67" s="122"/>
      <c r="GW67" s="122"/>
      <c r="GX67" s="122"/>
      <c r="GY67" s="122"/>
      <c r="GZ67" s="122"/>
      <c r="HA67" s="122"/>
      <c r="HB67" s="122"/>
      <c r="HC67" s="122"/>
      <c r="HD67" s="122"/>
      <c r="HE67" s="122"/>
      <c r="HF67" s="122"/>
      <c r="HG67" s="122"/>
      <c r="HH67" s="122"/>
      <c r="HI67" s="122"/>
      <c r="HJ67" s="122"/>
      <c r="HK67" s="122"/>
      <c r="HL67" s="122"/>
      <c r="HM67" s="122"/>
      <c r="HN67" s="122"/>
      <c r="HO67" s="122"/>
      <c r="HP67" s="122"/>
      <c r="HQ67" s="122"/>
      <c r="HR67" s="122"/>
      <c r="HS67" s="122"/>
      <c r="HT67" s="122"/>
      <c r="HU67" s="122"/>
      <c r="HV67" s="122"/>
      <c r="HW67" s="122"/>
      <c r="HX67" s="122"/>
      <c r="HY67" s="122"/>
      <c r="HZ67" s="122"/>
      <c r="IA67" s="122"/>
      <c r="IB67" s="122"/>
      <c r="IC67" s="122"/>
      <c r="ID67" s="122"/>
      <c r="IE67" s="122"/>
      <c r="IF67" s="122"/>
      <c r="IG67" s="122"/>
      <c r="IH67" s="122"/>
      <c r="II67" s="122"/>
      <c r="IJ67" s="122"/>
      <c r="IK67" s="122"/>
      <c r="IL67" s="122"/>
      <c r="IM67" s="122"/>
      <c r="IN67" s="122"/>
      <c r="IO67" s="122"/>
      <c r="IP67" s="122"/>
      <c r="IQ67" s="122"/>
      <c r="IR67" s="122"/>
      <c r="IS67" s="122"/>
      <c r="IT67" s="122"/>
      <c r="IU67" s="122"/>
      <c r="IV67" s="122"/>
      <c r="IW67" s="122"/>
    </row>
    <row r="68" customFormat="false" ht="12.75" hidden="false" customHeight="false" outlineLevel="0" collapsed="false">
      <c r="A68" s="122"/>
      <c r="B68" s="103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2"/>
      <c r="ES68" s="122"/>
      <c r="ET68" s="122"/>
      <c r="EU68" s="122"/>
      <c r="EV68" s="122"/>
      <c r="EW68" s="122"/>
      <c r="EX68" s="122"/>
      <c r="EY68" s="122"/>
      <c r="EZ68" s="122"/>
      <c r="FA68" s="122"/>
      <c r="FB68" s="122"/>
      <c r="FC68" s="122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2"/>
      <c r="FO68" s="122"/>
      <c r="FP68" s="122"/>
      <c r="FQ68" s="122"/>
      <c r="FR68" s="122"/>
      <c r="FS68" s="122"/>
      <c r="FT68" s="122"/>
      <c r="FU68" s="122"/>
      <c r="FV68" s="122"/>
      <c r="FW68" s="122"/>
      <c r="FX68" s="122"/>
      <c r="FY68" s="122"/>
      <c r="FZ68" s="122"/>
      <c r="GA68" s="122"/>
      <c r="GB68" s="122"/>
      <c r="GC68" s="122"/>
      <c r="GD68" s="122"/>
      <c r="GE68" s="122"/>
      <c r="GF68" s="122"/>
      <c r="GG68" s="122"/>
      <c r="GH68" s="122"/>
      <c r="GI68" s="122"/>
      <c r="GJ68" s="122"/>
      <c r="GK68" s="122"/>
      <c r="GL68" s="122"/>
      <c r="GM68" s="122"/>
      <c r="GN68" s="122"/>
      <c r="GO68" s="122"/>
      <c r="GP68" s="122"/>
      <c r="GQ68" s="122"/>
      <c r="GR68" s="122"/>
      <c r="GS68" s="122"/>
      <c r="GT68" s="122"/>
      <c r="GU68" s="122"/>
      <c r="GV68" s="122"/>
      <c r="GW68" s="122"/>
      <c r="GX68" s="122"/>
      <c r="GY68" s="122"/>
      <c r="GZ68" s="122"/>
      <c r="HA68" s="122"/>
      <c r="HB68" s="122"/>
      <c r="HC68" s="122"/>
      <c r="HD68" s="122"/>
      <c r="HE68" s="122"/>
      <c r="HF68" s="122"/>
      <c r="HG68" s="122"/>
      <c r="HH68" s="122"/>
      <c r="HI68" s="122"/>
      <c r="HJ68" s="122"/>
      <c r="HK68" s="122"/>
      <c r="HL68" s="122"/>
      <c r="HM68" s="122"/>
      <c r="HN68" s="122"/>
      <c r="HO68" s="122"/>
      <c r="HP68" s="122"/>
      <c r="HQ68" s="122"/>
      <c r="HR68" s="122"/>
      <c r="HS68" s="122"/>
      <c r="HT68" s="122"/>
      <c r="HU68" s="122"/>
      <c r="HV68" s="122"/>
      <c r="HW68" s="122"/>
      <c r="HX68" s="122"/>
      <c r="HY68" s="122"/>
      <c r="HZ68" s="122"/>
      <c r="IA68" s="122"/>
      <c r="IB68" s="122"/>
      <c r="IC68" s="122"/>
      <c r="ID68" s="122"/>
      <c r="IE68" s="122"/>
      <c r="IF68" s="122"/>
      <c r="IG68" s="122"/>
      <c r="IH68" s="122"/>
      <c r="II68" s="122"/>
      <c r="IJ68" s="122"/>
      <c r="IK68" s="122"/>
      <c r="IL68" s="122"/>
      <c r="IM68" s="122"/>
      <c r="IN68" s="122"/>
      <c r="IO68" s="122"/>
      <c r="IP68" s="122"/>
      <c r="IQ68" s="122"/>
      <c r="IR68" s="122"/>
      <c r="IS68" s="122"/>
      <c r="IT68" s="122"/>
      <c r="IU68" s="122"/>
      <c r="IV68" s="122"/>
      <c r="IW68" s="122"/>
    </row>
    <row r="69" customFormat="false" ht="12.75" hidden="false" customHeight="false" outlineLevel="0" collapsed="false">
      <c r="A69" s="122"/>
      <c r="B69" s="103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  <c r="DB69" s="122"/>
      <c r="DC69" s="122"/>
      <c r="DD69" s="122"/>
      <c r="DE69" s="122"/>
      <c r="DF69" s="122"/>
      <c r="DG69" s="122"/>
      <c r="DH69" s="122"/>
      <c r="DI69" s="122"/>
      <c r="DJ69" s="122"/>
      <c r="DK69" s="122"/>
      <c r="DL69" s="122"/>
      <c r="DM69" s="122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22"/>
      <c r="DZ69" s="122"/>
      <c r="EA69" s="122"/>
      <c r="EB69" s="122"/>
      <c r="EC69" s="122"/>
      <c r="ED69" s="122"/>
      <c r="EE69" s="122"/>
      <c r="EF69" s="122"/>
      <c r="EG69" s="122"/>
      <c r="EH69" s="122"/>
      <c r="EI69" s="122"/>
      <c r="EJ69" s="122"/>
      <c r="EK69" s="122"/>
      <c r="EL69" s="122"/>
      <c r="EM69" s="122"/>
      <c r="EN69" s="122"/>
      <c r="EO69" s="122"/>
      <c r="EP69" s="122"/>
      <c r="EQ69" s="122"/>
      <c r="ER69" s="122"/>
      <c r="ES69" s="122"/>
      <c r="ET69" s="122"/>
      <c r="EU69" s="122"/>
      <c r="EV69" s="122"/>
      <c r="EW69" s="122"/>
      <c r="EX69" s="122"/>
      <c r="EY69" s="122"/>
      <c r="EZ69" s="122"/>
      <c r="FA69" s="122"/>
      <c r="FB69" s="122"/>
      <c r="FC69" s="122"/>
      <c r="FD69" s="122"/>
      <c r="FE69" s="122"/>
      <c r="FF69" s="122"/>
      <c r="FG69" s="122"/>
      <c r="FH69" s="122"/>
      <c r="FI69" s="122"/>
      <c r="FJ69" s="122"/>
      <c r="FK69" s="122"/>
      <c r="FL69" s="122"/>
      <c r="FM69" s="122"/>
      <c r="FN69" s="122"/>
      <c r="FO69" s="122"/>
      <c r="FP69" s="122"/>
      <c r="FQ69" s="122"/>
      <c r="FR69" s="122"/>
      <c r="FS69" s="122"/>
      <c r="FT69" s="122"/>
      <c r="FU69" s="122"/>
      <c r="FV69" s="122"/>
      <c r="FW69" s="122"/>
      <c r="FX69" s="122"/>
      <c r="FY69" s="122"/>
      <c r="FZ69" s="122"/>
      <c r="GA69" s="122"/>
      <c r="GB69" s="122"/>
      <c r="GC69" s="122"/>
      <c r="GD69" s="122"/>
      <c r="GE69" s="122"/>
      <c r="GF69" s="122"/>
      <c r="GG69" s="122"/>
      <c r="GH69" s="122"/>
      <c r="GI69" s="122"/>
      <c r="GJ69" s="122"/>
      <c r="GK69" s="122"/>
      <c r="GL69" s="122"/>
      <c r="GM69" s="122"/>
      <c r="GN69" s="122"/>
      <c r="GO69" s="122"/>
      <c r="GP69" s="122"/>
      <c r="GQ69" s="122"/>
      <c r="GR69" s="122"/>
      <c r="GS69" s="122"/>
      <c r="GT69" s="122"/>
      <c r="GU69" s="122"/>
      <c r="GV69" s="122"/>
      <c r="GW69" s="122"/>
      <c r="GX69" s="122"/>
      <c r="GY69" s="122"/>
      <c r="GZ69" s="122"/>
      <c r="HA69" s="122"/>
      <c r="HB69" s="122"/>
      <c r="HC69" s="122"/>
      <c r="HD69" s="122"/>
      <c r="HE69" s="122"/>
      <c r="HF69" s="122"/>
      <c r="HG69" s="122"/>
      <c r="HH69" s="122"/>
      <c r="HI69" s="122"/>
      <c r="HJ69" s="122"/>
      <c r="HK69" s="122"/>
      <c r="HL69" s="122"/>
      <c r="HM69" s="122"/>
      <c r="HN69" s="122"/>
      <c r="HO69" s="122"/>
      <c r="HP69" s="122"/>
      <c r="HQ69" s="122"/>
      <c r="HR69" s="122"/>
      <c r="HS69" s="122"/>
      <c r="HT69" s="122"/>
      <c r="HU69" s="122"/>
      <c r="HV69" s="122"/>
      <c r="HW69" s="122"/>
      <c r="HX69" s="122"/>
      <c r="HY69" s="122"/>
      <c r="HZ69" s="122"/>
      <c r="IA69" s="122"/>
      <c r="IB69" s="122"/>
      <c r="IC69" s="122"/>
      <c r="ID69" s="122"/>
      <c r="IE69" s="122"/>
      <c r="IF69" s="122"/>
      <c r="IG69" s="122"/>
      <c r="IH69" s="122"/>
      <c r="II69" s="122"/>
      <c r="IJ69" s="122"/>
      <c r="IK69" s="122"/>
      <c r="IL69" s="122"/>
      <c r="IM69" s="122"/>
      <c r="IN69" s="122"/>
      <c r="IO69" s="122"/>
      <c r="IP69" s="122"/>
      <c r="IQ69" s="122"/>
      <c r="IR69" s="122"/>
      <c r="IS69" s="122"/>
      <c r="IT69" s="122"/>
      <c r="IU69" s="122"/>
      <c r="IV69" s="122"/>
      <c r="IW69" s="122"/>
    </row>
    <row r="70" customFormat="false" ht="12.75" hidden="false" customHeight="false" outlineLevel="0" collapsed="false">
      <c r="A70" s="122"/>
      <c r="B70" s="103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  <c r="DB70" s="122"/>
      <c r="DC70" s="122"/>
      <c r="DD70" s="122"/>
      <c r="DE70" s="122"/>
      <c r="DF70" s="122"/>
      <c r="DG70" s="122"/>
      <c r="DH70" s="122"/>
      <c r="DI70" s="122"/>
      <c r="DJ70" s="122"/>
      <c r="DK70" s="122"/>
      <c r="DL70" s="122"/>
      <c r="DM70" s="122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22"/>
      <c r="DZ70" s="122"/>
      <c r="EA70" s="122"/>
      <c r="EB70" s="122"/>
      <c r="EC70" s="122"/>
      <c r="ED70" s="12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2"/>
      <c r="EZ70" s="122"/>
      <c r="FA70" s="122"/>
      <c r="FB70" s="122"/>
      <c r="FC70" s="122"/>
      <c r="FD70" s="122"/>
      <c r="FE70" s="122"/>
      <c r="FF70" s="122"/>
      <c r="FG70" s="122"/>
      <c r="FH70" s="122"/>
      <c r="FI70" s="122"/>
      <c r="FJ70" s="122"/>
      <c r="FK70" s="122"/>
      <c r="FL70" s="122"/>
      <c r="FM70" s="122"/>
      <c r="FN70" s="122"/>
      <c r="FO70" s="122"/>
      <c r="FP70" s="122"/>
      <c r="FQ70" s="122"/>
      <c r="FR70" s="122"/>
      <c r="FS70" s="122"/>
      <c r="FT70" s="122"/>
      <c r="FU70" s="122"/>
      <c r="FV70" s="122"/>
      <c r="FW70" s="122"/>
      <c r="FX70" s="122"/>
      <c r="FY70" s="122"/>
      <c r="FZ70" s="122"/>
      <c r="GA70" s="122"/>
      <c r="GB70" s="122"/>
      <c r="GC70" s="122"/>
      <c r="GD70" s="122"/>
      <c r="GE70" s="122"/>
      <c r="GF70" s="122"/>
      <c r="GG70" s="122"/>
      <c r="GH70" s="122"/>
      <c r="GI70" s="122"/>
      <c r="GJ70" s="122"/>
      <c r="GK70" s="122"/>
      <c r="GL70" s="122"/>
      <c r="GM70" s="122"/>
      <c r="GN70" s="122"/>
      <c r="GO70" s="122"/>
      <c r="GP70" s="122"/>
      <c r="GQ70" s="122"/>
      <c r="GR70" s="122"/>
      <c r="GS70" s="122"/>
      <c r="GT70" s="122"/>
      <c r="GU70" s="122"/>
      <c r="GV70" s="122"/>
      <c r="GW70" s="122"/>
      <c r="GX70" s="122"/>
      <c r="GY70" s="122"/>
      <c r="GZ70" s="122"/>
      <c r="HA70" s="122"/>
      <c r="HB70" s="122"/>
      <c r="HC70" s="122"/>
      <c r="HD70" s="122"/>
      <c r="HE70" s="122"/>
      <c r="HF70" s="122"/>
      <c r="HG70" s="122"/>
      <c r="HH70" s="122"/>
      <c r="HI70" s="122"/>
      <c r="HJ70" s="122"/>
      <c r="HK70" s="122"/>
      <c r="HL70" s="122"/>
      <c r="HM70" s="122"/>
      <c r="HN70" s="122"/>
      <c r="HO70" s="122"/>
      <c r="HP70" s="122"/>
      <c r="HQ70" s="122"/>
      <c r="HR70" s="122"/>
      <c r="HS70" s="122"/>
      <c r="HT70" s="122"/>
      <c r="HU70" s="122"/>
      <c r="HV70" s="122"/>
      <c r="HW70" s="122"/>
      <c r="HX70" s="122"/>
      <c r="HY70" s="122"/>
      <c r="HZ70" s="122"/>
      <c r="IA70" s="122"/>
      <c r="IB70" s="122"/>
      <c r="IC70" s="122"/>
      <c r="ID70" s="122"/>
      <c r="IE70" s="122"/>
      <c r="IF70" s="122"/>
      <c r="IG70" s="122"/>
      <c r="IH70" s="122"/>
      <c r="II70" s="122"/>
      <c r="IJ70" s="122"/>
      <c r="IK70" s="122"/>
      <c r="IL70" s="122"/>
      <c r="IM70" s="122"/>
      <c r="IN70" s="122"/>
      <c r="IO70" s="122"/>
      <c r="IP70" s="122"/>
      <c r="IQ70" s="122"/>
      <c r="IR70" s="122"/>
      <c r="IS70" s="122"/>
      <c r="IT70" s="122"/>
      <c r="IU70" s="122"/>
      <c r="IV70" s="122"/>
      <c r="IW70" s="122"/>
    </row>
    <row r="71" customFormat="false" ht="12.75" hidden="false" customHeight="false" outlineLevel="0" collapsed="false">
      <c r="A71" s="122"/>
      <c r="B71" s="103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2"/>
      <c r="DZ71" s="122"/>
      <c r="EA71" s="122"/>
      <c r="EB71" s="122"/>
      <c r="EC71" s="122"/>
      <c r="ED71" s="122"/>
      <c r="EE71" s="122"/>
      <c r="EF71" s="122"/>
      <c r="EG71" s="122"/>
      <c r="EH71" s="122"/>
      <c r="EI71" s="122"/>
      <c r="EJ71" s="122"/>
      <c r="EK71" s="122"/>
      <c r="EL71" s="122"/>
      <c r="EM71" s="122"/>
      <c r="EN71" s="122"/>
      <c r="EO71" s="122"/>
      <c r="EP71" s="122"/>
      <c r="EQ71" s="122"/>
      <c r="ER71" s="122"/>
      <c r="ES71" s="122"/>
      <c r="ET71" s="122"/>
      <c r="EU71" s="122"/>
      <c r="EV71" s="122"/>
      <c r="EW71" s="122"/>
      <c r="EX71" s="122"/>
      <c r="EY71" s="122"/>
      <c r="EZ71" s="122"/>
      <c r="FA71" s="122"/>
      <c r="FB71" s="122"/>
      <c r="FC71" s="122"/>
      <c r="FD71" s="122"/>
      <c r="FE71" s="122"/>
      <c r="FF71" s="122"/>
      <c r="FG71" s="122"/>
      <c r="FH71" s="122"/>
      <c r="FI71" s="122"/>
      <c r="FJ71" s="122"/>
      <c r="FK71" s="122"/>
      <c r="FL71" s="122"/>
      <c r="FM71" s="122"/>
      <c r="FN71" s="122"/>
      <c r="FO71" s="122"/>
      <c r="FP71" s="122"/>
      <c r="FQ71" s="122"/>
      <c r="FR71" s="122"/>
      <c r="FS71" s="122"/>
      <c r="FT71" s="122"/>
      <c r="FU71" s="122"/>
      <c r="FV71" s="122"/>
      <c r="FW71" s="122"/>
      <c r="FX71" s="122"/>
      <c r="FY71" s="122"/>
      <c r="FZ71" s="122"/>
      <c r="GA71" s="122"/>
      <c r="GB71" s="122"/>
      <c r="GC71" s="122"/>
      <c r="GD71" s="122"/>
      <c r="GE71" s="122"/>
      <c r="GF71" s="122"/>
      <c r="GG71" s="122"/>
      <c r="GH71" s="122"/>
      <c r="GI71" s="122"/>
      <c r="GJ71" s="122"/>
      <c r="GK71" s="122"/>
      <c r="GL71" s="122"/>
      <c r="GM71" s="122"/>
      <c r="GN71" s="122"/>
      <c r="GO71" s="122"/>
      <c r="GP71" s="122"/>
      <c r="GQ71" s="122"/>
      <c r="GR71" s="122"/>
      <c r="GS71" s="122"/>
      <c r="GT71" s="122"/>
      <c r="GU71" s="122"/>
      <c r="GV71" s="122"/>
      <c r="GW71" s="122"/>
      <c r="GX71" s="122"/>
      <c r="GY71" s="122"/>
      <c r="GZ71" s="122"/>
      <c r="HA71" s="122"/>
      <c r="HB71" s="122"/>
      <c r="HC71" s="122"/>
      <c r="HD71" s="122"/>
      <c r="HE71" s="122"/>
      <c r="HF71" s="122"/>
      <c r="HG71" s="122"/>
      <c r="HH71" s="122"/>
      <c r="HI71" s="122"/>
      <c r="HJ71" s="122"/>
      <c r="HK71" s="122"/>
      <c r="HL71" s="122"/>
      <c r="HM71" s="122"/>
      <c r="HN71" s="122"/>
      <c r="HO71" s="122"/>
      <c r="HP71" s="122"/>
      <c r="HQ71" s="122"/>
      <c r="HR71" s="122"/>
      <c r="HS71" s="122"/>
      <c r="HT71" s="122"/>
      <c r="HU71" s="122"/>
      <c r="HV71" s="122"/>
      <c r="HW71" s="122"/>
      <c r="HX71" s="122"/>
      <c r="HY71" s="122"/>
      <c r="HZ71" s="122"/>
      <c r="IA71" s="122"/>
      <c r="IB71" s="122"/>
      <c r="IC71" s="122"/>
      <c r="ID71" s="122"/>
      <c r="IE71" s="122"/>
      <c r="IF71" s="122"/>
      <c r="IG71" s="122"/>
      <c r="IH71" s="122"/>
      <c r="II71" s="122"/>
      <c r="IJ71" s="122"/>
      <c r="IK71" s="122"/>
      <c r="IL71" s="122"/>
      <c r="IM71" s="122"/>
      <c r="IN71" s="122"/>
      <c r="IO71" s="122"/>
      <c r="IP71" s="122"/>
      <c r="IQ71" s="122"/>
      <c r="IR71" s="122"/>
      <c r="IS71" s="122"/>
      <c r="IT71" s="122"/>
      <c r="IU71" s="122"/>
      <c r="IV71" s="122"/>
      <c r="IW71" s="122"/>
    </row>
    <row r="72" customFormat="false" ht="12.75" hidden="false" customHeight="false" outlineLevel="0" collapsed="false">
      <c r="A72" s="122"/>
      <c r="B72" s="103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2"/>
      <c r="FH72" s="122"/>
      <c r="FI72" s="122"/>
      <c r="FJ72" s="122"/>
      <c r="FK72" s="122"/>
      <c r="FL72" s="122"/>
      <c r="FM72" s="122"/>
      <c r="FN72" s="122"/>
      <c r="FO72" s="122"/>
      <c r="FP72" s="122"/>
      <c r="FQ72" s="122"/>
      <c r="FR72" s="122"/>
      <c r="FS72" s="122"/>
      <c r="FT72" s="122"/>
      <c r="FU72" s="122"/>
      <c r="FV72" s="122"/>
      <c r="FW72" s="122"/>
      <c r="FX72" s="122"/>
      <c r="FY72" s="122"/>
      <c r="FZ72" s="122"/>
      <c r="GA72" s="122"/>
      <c r="GB72" s="122"/>
      <c r="GC72" s="122"/>
      <c r="GD72" s="122"/>
      <c r="GE72" s="122"/>
      <c r="GF72" s="122"/>
      <c r="GG72" s="122"/>
      <c r="GH72" s="122"/>
      <c r="GI72" s="122"/>
      <c r="GJ72" s="122"/>
      <c r="GK72" s="122"/>
      <c r="GL72" s="122"/>
      <c r="GM72" s="122"/>
      <c r="GN72" s="122"/>
      <c r="GO72" s="122"/>
      <c r="GP72" s="122"/>
      <c r="GQ72" s="122"/>
      <c r="GR72" s="122"/>
      <c r="GS72" s="122"/>
      <c r="GT72" s="122"/>
      <c r="GU72" s="122"/>
      <c r="GV72" s="122"/>
      <c r="GW72" s="122"/>
      <c r="GX72" s="122"/>
      <c r="GY72" s="122"/>
      <c r="GZ72" s="122"/>
      <c r="HA72" s="122"/>
      <c r="HB72" s="122"/>
      <c r="HC72" s="122"/>
      <c r="HD72" s="122"/>
      <c r="HE72" s="122"/>
      <c r="HF72" s="122"/>
      <c r="HG72" s="122"/>
      <c r="HH72" s="122"/>
      <c r="HI72" s="122"/>
      <c r="HJ72" s="122"/>
      <c r="HK72" s="122"/>
      <c r="HL72" s="122"/>
      <c r="HM72" s="122"/>
      <c r="HN72" s="122"/>
      <c r="HO72" s="122"/>
      <c r="HP72" s="122"/>
      <c r="HQ72" s="122"/>
      <c r="HR72" s="122"/>
      <c r="HS72" s="122"/>
      <c r="HT72" s="122"/>
      <c r="HU72" s="122"/>
      <c r="HV72" s="122"/>
      <c r="HW72" s="122"/>
      <c r="HX72" s="122"/>
      <c r="HY72" s="122"/>
      <c r="HZ72" s="122"/>
      <c r="IA72" s="122"/>
      <c r="IB72" s="122"/>
      <c r="IC72" s="122"/>
      <c r="ID72" s="122"/>
      <c r="IE72" s="122"/>
      <c r="IF72" s="122"/>
      <c r="IG72" s="122"/>
      <c r="IH72" s="122"/>
      <c r="II72" s="122"/>
      <c r="IJ72" s="122"/>
      <c r="IK72" s="122"/>
      <c r="IL72" s="122"/>
      <c r="IM72" s="122"/>
      <c r="IN72" s="122"/>
      <c r="IO72" s="122"/>
      <c r="IP72" s="122"/>
      <c r="IQ72" s="122"/>
      <c r="IR72" s="122"/>
      <c r="IS72" s="122"/>
      <c r="IT72" s="122"/>
      <c r="IU72" s="122"/>
      <c r="IV72" s="122"/>
      <c r="IW72" s="122"/>
    </row>
    <row r="73" customFormat="false" ht="12.75" hidden="false" customHeight="false" outlineLevel="0" collapsed="false">
      <c r="A73" s="122"/>
      <c r="B73" s="103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2"/>
      <c r="DI73" s="122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2"/>
      <c r="FH73" s="122"/>
      <c r="FI73" s="122"/>
      <c r="FJ73" s="122"/>
      <c r="FK73" s="122"/>
      <c r="FL73" s="122"/>
      <c r="FM73" s="122"/>
      <c r="FN73" s="122"/>
      <c r="FO73" s="122"/>
      <c r="FP73" s="122"/>
      <c r="FQ73" s="122"/>
      <c r="FR73" s="122"/>
      <c r="FS73" s="122"/>
      <c r="FT73" s="122"/>
      <c r="FU73" s="122"/>
      <c r="FV73" s="122"/>
      <c r="FW73" s="122"/>
      <c r="FX73" s="122"/>
      <c r="FY73" s="122"/>
      <c r="FZ73" s="122"/>
      <c r="GA73" s="122"/>
      <c r="GB73" s="122"/>
      <c r="GC73" s="122"/>
      <c r="GD73" s="122"/>
      <c r="GE73" s="122"/>
      <c r="GF73" s="122"/>
      <c r="GG73" s="122"/>
      <c r="GH73" s="122"/>
      <c r="GI73" s="122"/>
      <c r="GJ73" s="122"/>
      <c r="GK73" s="122"/>
      <c r="GL73" s="122"/>
      <c r="GM73" s="122"/>
      <c r="GN73" s="122"/>
      <c r="GO73" s="122"/>
      <c r="GP73" s="122"/>
      <c r="GQ73" s="122"/>
      <c r="GR73" s="122"/>
      <c r="GS73" s="122"/>
      <c r="GT73" s="122"/>
      <c r="GU73" s="122"/>
      <c r="GV73" s="122"/>
      <c r="GW73" s="122"/>
      <c r="GX73" s="122"/>
      <c r="GY73" s="122"/>
      <c r="GZ73" s="122"/>
      <c r="HA73" s="122"/>
      <c r="HB73" s="122"/>
      <c r="HC73" s="122"/>
      <c r="HD73" s="122"/>
      <c r="HE73" s="122"/>
      <c r="HF73" s="122"/>
      <c r="HG73" s="122"/>
      <c r="HH73" s="122"/>
      <c r="HI73" s="122"/>
      <c r="HJ73" s="122"/>
      <c r="HK73" s="122"/>
      <c r="HL73" s="122"/>
      <c r="HM73" s="122"/>
      <c r="HN73" s="122"/>
      <c r="HO73" s="122"/>
      <c r="HP73" s="122"/>
      <c r="HQ73" s="122"/>
      <c r="HR73" s="122"/>
      <c r="HS73" s="122"/>
      <c r="HT73" s="122"/>
      <c r="HU73" s="122"/>
      <c r="HV73" s="122"/>
      <c r="HW73" s="122"/>
      <c r="HX73" s="122"/>
      <c r="HY73" s="122"/>
      <c r="HZ73" s="122"/>
      <c r="IA73" s="122"/>
      <c r="IB73" s="122"/>
      <c r="IC73" s="122"/>
      <c r="ID73" s="122"/>
      <c r="IE73" s="122"/>
      <c r="IF73" s="122"/>
      <c r="IG73" s="122"/>
      <c r="IH73" s="122"/>
      <c r="II73" s="122"/>
      <c r="IJ73" s="122"/>
      <c r="IK73" s="122"/>
      <c r="IL73" s="122"/>
      <c r="IM73" s="122"/>
      <c r="IN73" s="122"/>
      <c r="IO73" s="122"/>
      <c r="IP73" s="122"/>
      <c r="IQ73" s="122"/>
      <c r="IR73" s="122"/>
      <c r="IS73" s="122"/>
      <c r="IT73" s="122"/>
      <c r="IU73" s="122"/>
      <c r="IV73" s="122"/>
      <c r="IW73" s="122"/>
    </row>
    <row r="74" customFormat="false" ht="12.75" hidden="false" customHeight="false" outlineLevel="0" collapsed="false">
      <c r="A74" s="122"/>
      <c r="B74" s="103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2"/>
      <c r="FH74" s="122"/>
      <c r="FI74" s="122"/>
      <c r="FJ74" s="122"/>
      <c r="FK74" s="122"/>
      <c r="FL74" s="122"/>
      <c r="FM74" s="122"/>
      <c r="FN74" s="122"/>
      <c r="FO74" s="122"/>
      <c r="FP74" s="122"/>
      <c r="FQ74" s="122"/>
      <c r="FR74" s="122"/>
      <c r="FS74" s="122"/>
      <c r="FT74" s="122"/>
      <c r="FU74" s="122"/>
      <c r="FV74" s="122"/>
      <c r="FW74" s="122"/>
      <c r="FX74" s="122"/>
      <c r="FY74" s="122"/>
      <c r="FZ74" s="122"/>
      <c r="GA74" s="122"/>
      <c r="GB74" s="122"/>
      <c r="GC74" s="122"/>
      <c r="GD74" s="122"/>
      <c r="GE74" s="122"/>
      <c r="GF74" s="122"/>
      <c r="GG74" s="122"/>
      <c r="GH74" s="122"/>
      <c r="GI74" s="122"/>
      <c r="GJ74" s="122"/>
      <c r="GK74" s="122"/>
      <c r="GL74" s="122"/>
      <c r="GM74" s="122"/>
      <c r="GN74" s="122"/>
      <c r="GO74" s="122"/>
      <c r="GP74" s="122"/>
      <c r="GQ74" s="122"/>
      <c r="GR74" s="122"/>
      <c r="GS74" s="122"/>
      <c r="GT74" s="122"/>
      <c r="GU74" s="122"/>
      <c r="GV74" s="122"/>
      <c r="GW74" s="122"/>
      <c r="GX74" s="122"/>
      <c r="GY74" s="122"/>
      <c r="GZ74" s="122"/>
      <c r="HA74" s="122"/>
      <c r="HB74" s="122"/>
      <c r="HC74" s="122"/>
      <c r="HD74" s="122"/>
      <c r="HE74" s="122"/>
      <c r="HF74" s="122"/>
      <c r="HG74" s="122"/>
      <c r="HH74" s="122"/>
      <c r="HI74" s="122"/>
      <c r="HJ74" s="122"/>
      <c r="HK74" s="122"/>
      <c r="HL74" s="122"/>
      <c r="HM74" s="122"/>
      <c r="HN74" s="122"/>
      <c r="HO74" s="122"/>
      <c r="HP74" s="122"/>
      <c r="HQ74" s="122"/>
      <c r="HR74" s="122"/>
      <c r="HS74" s="122"/>
      <c r="HT74" s="122"/>
      <c r="HU74" s="122"/>
      <c r="HV74" s="122"/>
      <c r="HW74" s="122"/>
      <c r="HX74" s="122"/>
      <c r="HY74" s="122"/>
      <c r="HZ74" s="122"/>
      <c r="IA74" s="122"/>
      <c r="IB74" s="122"/>
      <c r="IC74" s="122"/>
      <c r="ID74" s="122"/>
      <c r="IE74" s="122"/>
      <c r="IF74" s="122"/>
      <c r="IG74" s="122"/>
      <c r="IH74" s="122"/>
      <c r="II74" s="122"/>
      <c r="IJ74" s="122"/>
      <c r="IK74" s="122"/>
      <c r="IL74" s="122"/>
      <c r="IM74" s="122"/>
      <c r="IN74" s="122"/>
      <c r="IO74" s="122"/>
      <c r="IP74" s="122"/>
      <c r="IQ74" s="122"/>
      <c r="IR74" s="122"/>
      <c r="IS74" s="122"/>
      <c r="IT74" s="122"/>
      <c r="IU74" s="122"/>
      <c r="IV74" s="122"/>
      <c r="IW74" s="122"/>
    </row>
    <row r="75" customFormat="false" ht="12.75" hidden="false" customHeight="false" outlineLevel="0" collapsed="false">
      <c r="A75" s="122"/>
      <c r="B75" s="103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2"/>
      <c r="FE75" s="122"/>
      <c r="FF75" s="122"/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  <c r="FX75" s="122"/>
      <c r="FY75" s="122"/>
      <c r="FZ75" s="122"/>
      <c r="GA75" s="122"/>
      <c r="GB75" s="122"/>
      <c r="GC75" s="122"/>
      <c r="GD75" s="122"/>
      <c r="GE75" s="122"/>
      <c r="GF75" s="122"/>
      <c r="GG75" s="122"/>
      <c r="GH75" s="122"/>
      <c r="GI75" s="122"/>
      <c r="GJ75" s="122"/>
      <c r="GK75" s="122"/>
      <c r="GL75" s="122"/>
      <c r="GM75" s="122"/>
      <c r="GN75" s="122"/>
      <c r="GO75" s="122"/>
      <c r="GP75" s="122"/>
      <c r="GQ75" s="122"/>
      <c r="GR75" s="122"/>
      <c r="GS75" s="122"/>
      <c r="GT75" s="122"/>
      <c r="GU75" s="122"/>
      <c r="GV75" s="122"/>
      <c r="GW75" s="122"/>
      <c r="GX75" s="122"/>
      <c r="GY75" s="122"/>
      <c r="GZ75" s="122"/>
      <c r="HA75" s="122"/>
      <c r="HB75" s="122"/>
      <c r="HC75" s="122"/>
      <c r="HD75" s="122"/>
      <c r="HE75" s="122"/>
      <c r="HF75" s="122"/>
      <c r="HG75" s="122"/>
      <c r="HH75" s="122"/>
      <c r="HI75" s="122"/>
      <c r="HJ75" s="122"/>
      <c r="HK75" s="122"/>
      <c r="HL75" s="122"/>
      <c r="HM75" s="122"/>
      <c r="HN75" s="122"/>
      <c r="HO75" s="122"/>
      <c r="HP75" s="122"/>
      <c r="HQ75" s="122"/>
      <c r="HR75" s="122"/>
      <c r="HS75" s="122"/>
      <c r="HT75" s="122"/>
      <c r="HU75" s="122"/>
      <c r="HV75" s="122"/>
      <c r="HW75" s="122"/>
      <c r="HX75" s="122"/>
      <c r="HY75" s="122"/>
      <c r="HZ75" s="122"/>
      <c r="IA75" s="122"/>
      <c r="IB75" s="122"/>
      <c r="IC75" s="122"/>
      <c r="ID75" s="122"/>
      <c r="IE75" s="122"/>
      <c r="IF75" s="122"/>
      <c r="IG75" s="122"/>
      <c r="IH75" s="122"/>
      <c r="II75" s="122"/>
      <c r="IJ75" s="122"/>
      <c r="IK75" s="122"/>
      <c r="IL75" s="122"/>
      <c r="IM75" s="122"/>
      <c r="IN75" s="122"/>
      <c r="IO75" s="122"/>
      <c r="IP75" s="122"/>
      <c r="IQ75" s="122"/>
      <c r="IR75" s="122"/>
      <c r="IS75" s="122"/>
      <c r="IT75" s="122"/>
      <c r="IU75" s="122"/>
      <c r="IV75" s="122"/>
      <c r="IW75" s="122"/>
    </row>
    <row r="76" customFormat="false" ht="12.75" hidden="false" customHeight="false" outlineLevel="0" collapsed="false">
      <c r="A76" s="122"/>
      <c r="B76" s="103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2"/>
      <c r="DI76" s="122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2"/>
      <c r="EM76" s="122"/>
      <c r="EN76" s="122"/>
      <c r="EO76" s="122"/>
      <c r="EP76" s="122"/>
      <c r="EQ76" s="122"/>
      <c r="ER76" s="122"/>
      <c r="ES76" s="122"/>
      <c r="ET76" s="122"/>
      <c r="EU76" s="122"/>
      <c r="EV76" s="122"/>
      <c r="EW76" s="122"/>
      <c r="EX76" s="122"/>
      <c r="EY76" s="12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2"/>
      <c r="FM76" s="122"/>
      <c r="FN76" s="122"/>
      <c r="FO76" s="122"/>
      <c r="FP76" s="122"/>
      <c r="FQ76" s="122"/>
      <c r="FR76" s="122"/>
      <c r="FS76" s="122"/>
      <c r="FT76" s="122"/>
      <c r="FU76" s="122"/>
      <c r="FV76" s="122"/>
      <c r="FW76" s="122"/>
      <c r="FX76" s="122"/>
      <c r="FY76" s="122"/>
      <c r="FZ76" s="122"/>
      <c r="GA76" s="122"/>
      <c r="GB76" s="122"/>
      <c r="GC76" s="122"/>
      <c r="GD76" s="122"/>
      <c r="GE76" s="122"/>
      <c r="GF76" s="122"/>
      <c r="GG76" s="122"/>
      <c r="GH76" s="122"/>
      <c r="GI76" s="122"/>
      <c r="GJ76" s="122"/>
      <c r="GK76" s="122"/>
      <c r="GL76" s="122"/>
      <c r="GM76" s="122"/>
      <c r="GN76" s="122"/>
      <c r="GO76" s="122"/>
      <c r="GP76" s="122"/>
      <c r="GQ76" s="122"/>
      <c r="GR76" s="122"/>
      <c r="GS76" s="122"/>
      <c r="GT76" s="122"/>
      <c r="GU76" s="122"/>
      <c r="GV76" s="122"/>
      <c r="GW76" s="122"/>
      <c r="GX76" s="122"/>
      <c r="GY76" s="122"/>
      <c r="GZ76" s="122"/>
      <c r="HA76" s="122"/>
      <c r="HB76" s="122"/>
      <c r="HC76" s="122"/>
      <c r="HD76" s="122"/>
      <c r="HE76" s="122"/>
      <c r="HF76" s="122"/>
      <c r="HG76" s="122"/>
      <c r="HH76" s="122"/>
      <c r="HI76" s="122"/>
      <c r="HJ76" s="122"/>
      <c r="HK76" s="122"/>
      <c r="HL76" s="122"/>
      <c r="HM76" s="122"/>
      <c r="HN76" s="122"/>
      <c r="HO76" s="122"/>
      <c r="HP76" s="122"/>
      <c r="HQ76" s="122"/>
      <c r="HR76" s="122"/>
      <c r="HS76" s="122"/>
      <c r="HT76" s="122"/>
      <c r="HU76" s="122"/>
      <c r="HV76" s="122"/>
      <c r="HW76" s="122"/>
      <c r="HX76" s="122"/>
      <c r="HY76" s="122"/>
      <c r="HZ76" s="122"/>
      <c r="IA76" s="122"/>
      <c r="IB76" s="122"/>
      <c r="IC76" s="122"/>
      <c r="ID76" s="122"/>
      <c r="IE76" s="122"/>
      <c r="IF76" s="122"/>
      <c r="IG76" s="122"/>
      <c r="IH76" s="122"/>
      <c r="II76" s="122"/>
      <c r="IJ76" s="122"/>
      <c r="IK76" s="122"/>
      <c r="IL76" s="122"/>
      <c r="IM76" s="122"/>
      <c r="IN76" s="122"/>
      <c r="IO76" s="122"/>
      <c r="IP76" s="122"/>
      <c r="IQ76" s="122"/>
      <c r="IR76" s="122"/>
      <c r="IS76" s="122"/>
      <c r="IT76" s="122"/>
      <c r="IU76" s="122"/>
      <c r="IV76" s="122"/>
      <c r="IW76" s="122"/>
    </row>
    <row r="77" customFormat="false" ht="12.75" hidden="false" customHeight="false" outlineLevel="0" collapsed="false">
      <c r="A77" s="122"/>
      <c r="B77" s="103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  <c r="FW77" s="122"/>
      <c r="FX77" s="122"/>
      <c r="FY77" s="122"/>
      <c r="FZ77" s="122"/>
      <c r="GA77" s="122"/>
      <c r="GB77" s="122"/>
      <c r="GC77" s="122"/>
      <c r="GD77" s="122"/>
      <c r="GE77" s="122"/>
      <c r="GF77" s="122"/>
      <c r="GG77" s="122"/>
      <c r="GH77" s="122"/>
      <c r="GI77" s="122"/>
      <c r="GJ77" s="122"/>
      <c r="GK77" s="122"/>
      <c r="GL77" s="122"/>
      <c r="GM77" s="122"/>
      <c r="GN77" s="122"/>
      <c r="GO77" s="122"/>
      <c r="GP77" s="122"/>
      <c r="GQ77" s="122"/>
      <c r="GR77" s="122"/>
      <c r="GS77" s="122"/>
      <c r="GT77" s="122"/>
      <c r="GU77" s="122"/>
      <c r="GV77" s="122"/>
      <c r="GW77" s="122"/>
      <c r="GX77" s="122"/>
      <c r="GY77" s="122"/>
      <c r="GZ77" s="122"/>
      <c r="HA77" s="122"/>
      <c r="HB77" s="122"/>
      <c r="HC77" s="122"/>
      <c r="HD77" s="122"/>
      <c r="HE77" s="122"/>
      <c r="HF77" s="122"/>
      <c r="HG77" s="122"/>
      <c r="HH77" s="122"/>
      <c r="HI77" s="122"/>
      <c r="HJ77" s="122"/>
      <c r="HK77" s="122"/>
      <c r="HL77" s="122"/>
      <c r="HM77" s="122"/>
      <c r="HN77" s="122"/>
      <c r="HO77" s="122"/>
      <c r="HP77" s="122"/>
      <c r="HQ77" s="122"/>
      <c r="HR77" s="122"/>
      <c r="HS77" s="122"/>
      <c r="HT77" s="122"/>
      <c r="HU77" s="122"/>
      <c r="HV77" s="122"/>
      <c r="HW77" s="122"/>
      <c r="HX77" s="122"/>
      <c r="HY77" s="122"/>
      <c r="HZ77" s="122"/>
      <c r="IA77" s="122"/>
      <c r="IB77" s="122"/>
      <c r="IC77" s="122"/>
      <c r="ID77" s="122"/>
      <c r="IE77" s="122"/>
      <c r="IF77" s="122"/>
      <c r="IG77" s="122"/>
      <c r="IH77" s="122"/>
      <c r="II77" s="122"/>
      <c r="IJ77" s="122"/>
      <c r="IK77" s="122"/>
      <c r="IL77" s="122"/>
      <c r="IM77" s="122"/>
      <c r="IN77" s="122"/>
      <c r="IO77" s="122"/>
      <c r="IP77" s="122"/>
      <c r="IQ77" s="122"/>
      <c r="IR77" s="122"/>
      <c r="IS77" s="122"/>
      <c r="IT77" s="122"/>
      <c r="IU77" s="122"/>
      <c r="IV77" s="122"/>
      <c r="IW77" s="122"/>
    </row>
    <row r="78" customFormat="false" ht="12.75" hidden="false" customHeight="false" outlineLevel="0" collapsed="false">
      <c r="A78" s="122"/>
      <c r="B78" s="103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2"/>
      <c r="GD78" s="122"/>
      <c r="GE78" s="122"/>
      <c r="GF78" s="122"/>
      <c r="GG78" s="122"/>
      <c r="GH78" s="122"/>
      <c r="GI78" s="122"/>
      <c r="GJ78" s="122"/>
      <c r="GK78" s="122"/>
      <c r="GL78" s="122"/>
      <c r="GM78" s="122"/>
      <c r="GN78" s="122"/>
      <c r="GO78" s="122"/>
      <c r="GP78" s="122"/>
      <c r="GQ78" s="122"/>
      <c r="GR78" s="122"/>
      <c r="GS78" s="122"/>
      <c r="GT78" s="122"/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2"/>
      <c r="HI78" s="122"/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2"/>
      <c r="HX78" s="122"/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2"/>
      <c r="IM78" s="122"/>
      <c r="IN78" s="122"/>
      <c r="IO78" s="122"/>
      <c r="IP78" s="122"/>
      <c r="IQ78" s="122"/>
      <c r="IR78" s="122"/>
      <c r="IS78" s="122"/>
      <c r="IT78" s="122"/>
      <c r="IU78" s="122"/>
      <c r="IV78" s="122"/>
      <c r="IW78" s="122"/>
    </row>
    <row r="79" customFormat="false" ht="12.75" hidden="false" customHeight="false" outlineLevel="0" collapsed="false">
      <c r="A79" s="122"/>
      <c r="B79" s="103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22"/>
      <c r="DF79" s="122"/>
      <c r="DG79" s="122"/>
      <c r="DH79" s="122"/>
      <c r="DI79" s="122"/>
      <c r="DJ79" s="122"/>
      <c r="DK79" s="122"/>
      <c r="DL79" s="122"/>
      <c r="DM79" s="122"/>
      <c r="DN79" s="122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2"/>
      <c r="DZ79" s="122"/>
      <c r="EA79" s="122"/>
      <c r="EB79" s="122"/>
      <c r="EC79" s="122"/>
      <c r="ED79" s="122"/>
      <c r="EE79" s="122"/>
      <c r="EF79" s="122"/>
      <c r="EG79" s="122"/>
      <c r="EH79" s="122"/>
      <c r="EI79" s="122"/>
      <c r="EJ79" s="122"/>
      <c r="EK79" s="122"/>
      <c r="EL79" s="122"/>
      <c r="EM79" s="122"/>
      <c r="EN79" s="122"/>
      <c r="EO79" s="122"/>
      <c r="EP79" s="122"/>
      <c r="EQ79" s="122"/>
      <c r="ER79" s="122"/>
      <c r="ES79" s="122"/>
      <c r="ET79" s="122"/>
      <c r="EU79" s="122"/>
      <c r="EV79" s="122"/>
      <c r="EW79" s="122"/>
      <c r="EX79" s="122"/>
      <c r="EY79" s="122"/>
      <c r="EZ79" s="122"/>
      <c r="FA79" s="122"/>
      <c r="FB79" s="122"/>
      <c r="FC79" s="122"/>
      <c r="FD79" s="122"/>
      <c r="FE79" s="122"/>
      <c r="FF79" s="122"/>
      <c r="FG79" s="122"/>
      <c r="FH79" s="122"/>
      <c r="FI79" s="122"/>
      <c r="FJ79" s="122"/>
      <c r="FK79" s="122"/>
      <c r="FL79" s="122"/>
      <c r="FM79" s="122"/>
      <c r="FN79" s="122"/>
      <c r="FO79" s="122"/>
      <c r="FP79" s="122"/>
      <c r="FQ79" s="122"/>
      <c r="FR79" s="122"/>
      <c r="FS79" s="122"/>
      <c r="FT79" s="122"/>
      <c r="FU79" s="122"/>
      <c r="FV79" s="122"/>
      <c r="FW79" s="122"/>
      <c r="FX79" s="122"/>
      <c r="FY79" s="122"/>
      <c r="FZ79" s="122"/>
      <c r="GA79" s="122"/>
      <c r="GB79" s="122"/>
      <c r="GC79" s="122"/>
      <c r="GD79" s="122"/>
      <c r="GE79" s="122"/>
      <c r="GF79" s="122"/>
      <c r="GG79" s="122"/>
      <c r="GH79" s="122"/>
      <c r="GI79" s="122"/>
      <c r="GJ79" s="122"/>
      <c r="GK79" s="122"/>
      <c r="GL79" s="122"/>
      <c r="GM79" s="122"/>
      <c r="GN79" s="122"/>
      <c r="GO79" s="122"/>
      <c r="GP79" s="122"/>
      <c r="GQ79" s="122"/>
      <c r="GR79" s="122"/>
      <c r="GS79" s="122"/>
      <c r="GT79" s="122"/>
      <c r="GU79" s="122"/>
      <c r="GV79" s="122"/>
      <c r="GW79" s="122"/>
      <c r="GX79" s="122"/>
      <c r="GY79" s="122"/>
      <c r="GZ79" s="122"/>
      <c r="HA79" s="122"/>
      <c r="HB79" s="122"/>
      <c r="HC79" s="122"/>
      <c r="HD79" s="122"/>
      <c r="HE79" s="122"/>
      <c r="HF79" s="122"/>
      <c r="HG79" s="122"/>
      <c r="HH79" s="122"/>
      <c r="HI79" s="122"/>
      <c r="HJ79" s="122"/>
      <c r="HK79" s="122"/>
      <c r="HL79" s="122"/>
      <c r="HM79" s="122"/>
      <c r="HN79" s="122"/>
      <c r="HO79" s="122"/>
      <c r="HP79" s="122"/>
      <c r="HQ79" s="122"/>
      <c r="HR79" s="122"/>
      <c r="HS79" s="122"/>
      <c r="HT79" s="122"/>
      <c r="HU79" s="122"/>
      <c r="HV79" s="122"/>
      <c r="HW79" s="122"/>
      <c r="HX79" s="122"/>
      <c r="HY79" s="122"/>
      <c r="HZ79" s="122"/>
      <c r="IA79" s="122"/>
      <c r="IB79" s="122"/>
      <c r="IC79" s="122"/>
      <c r="ID79" s="122"/>
      <c r="IE79" s="122"/>
      <c r="IF79" s="122"/>
      <c r="IG79" s="122"/>
      <c r="IH79" s="122"/>
      <c r="II79" s="122"/>
      <c r="IJ79" s="122"/>
      <c r="IK79" s="122"/>
      <c r="IL79" s="122"/>
      <c r="IM79" s="122"/>
      <c r="IN79" s="122"/>
      <c r="IO79" s="122"/>
      <c r="IP79" s="122"/>
      <c r="IQ79" s="122"/>
      <c r="IR79" s="122"/>
      <c r="IS79" s="122"/>
      <c r="IT79" s="122"/>
      <c r="IU79" s="122"/>
      <c r="IV79" s="122"/>
      <c r="IW79" s="122"/>
    </row>
    <row r="80" customFormat="false" ht="12.75" hidden="false" customHeight="false" outlineLevel="0" collapsed="false">
      <c r="A80" s="122"/>
      <c r="B80" s="103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22"/>
      <c r="DG80" s="122"/>
      <c r="DH80" s="122"/>
      <c r="DI80" s="122"/>
      <c r="DJ80" s="122"/>
      <c r="DK80" s="122"/>
      <c r="DL80" s="122"/>
      <c r="DM80" s="122"/>
      <c r="DN80" s="122"/>
      <c r="DO80" s="122"/>
      <c r="DP80" s="122"/>
      <c r="DQ80" s="122"/>
      <c r="DR80" s="122"/>
      <c r="DS80" s="122"/>
      <c r="DT80" s="122"/>
      <c r="DU80" s="122"/>
      <c r="DV80" s="122"/>
      <c r="DW80" s="122"/>
      <c r="DX80" s="122"/>
      <c r="DY80" s="122"/>
      <c r="DZ80" s="122"/>
      <c r="EA80" s="122"/>
      <c r="EB80" s="122"/>
      <c r="EC80" s="122"/>
      <c r="ED80" s="122"/>
      <c r="EE80" s="122"/>
      <c r="EF80" s="122"/>
      <c r="EG80" s="122"/>
      <c r="EH80" s="122"/>
      <c r="EI80" s="122"/>
      <c r="EJ80" s="122"/>
      <c r="EK80" s="122"/>
      <c r="EL80" s="122"/>
      <c r="EM80" s="122"/>
      <c r="EN80" s="122"/>
      <c r="EO80" s="122"/>
      <c r="EP80" s="122"/>
      <c r="EQ80" s="122"/>
      <c r="ER80" s="122"/>
      <c r="ES80" s="122"/>
      <c r="ET80" s="122"/>
      <c r="EU80" s="122"/>
      <c r="EV80" s="122"/>
      <c r="EW80" s="122"/>
      <c r="EX80" s="122"/>
      <c r="EY80" s="122"/>
      <c r="EZ80" s="122"/>
      <c r="FA80" s="122"/>
      <c r="FB80" s="122"/>
      <c r="FC80" s="122"/>
      <c r="FD80" s="122"/>
      <c r="FE80" s="122"/>
      <c r="FF80" s="122"/>
      <c r="FG80" s="122"/>
      <c r="FH80" s="122"/>
      <c r="FI80" s="122"/>
      <c r="FJ80" s="122"/>
      <c r="FK80" s="122"/>
      <c r="FL80" s="122"/>
      <c r="FM80" s="122"/>
      <c r="FN80" s="122"/>
      <c r="FO80" s="122"/>
      <c r="FP80" s="122"/>
      <c r="FQ80" s="122"/>
      <c r="FR80" s="122"/>
      <c r="FS80" s="122"/>
      <c r="FT80" s="122"/>
      <c r="FU80" s="122"/>
      <c r="FV80" s="122"/>
      <c r="FW80" s="122"/>
      <c r="FX80" s="122"/>
      <c r="FY80" s="122"/>
      <c r="FZ80" s="122"/>
      <c r="GA80" s="122"/>
      <c r="GB80" s="122"/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</row>
    <row r="81" customFormat="false" ht="12.75" hidden="false" customHeight="false" outlineLevel="0" collapsed="false">
      <c r="A81" s="122"/>
      <c r="B81" s="103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22"/>
      <c r="DJ81" s="122"/>
      <c r="DK81" s="122"/>
      <c r="DL81" s="122"/>
      <c r="DM81" s="122"/>
      <c r="DN81" s="122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2"/>
      <c r="EM81" s="122"/>
      <c r="EN81" s="122"/>
      <c r="EO81" s="122"/>
      <c r="EP81" s="122"/>
      <c r="EQ81" s="122"/>
      <c r="ER81" s="122"/>
      <c r="ES81" s="122"/>
      <c r="ET81" s="122"/>
      <c r="EU81" s="122"/>
      <c r="EV81" s="122"/>
      <c r="EW81" s="122"/>
      <c r="EX81" s="122"/>
      <c r="EY81" s="122"/>
      <c r="EZ81" s="122"/>
      <c r="FA81" s="122"/>
      <c r="FB81" s="122"/>
      <c r="FC81" s="122"/>
      <c r="FD81" s="122"/>
      <c r="FE81" s="122"/>
      <c r="FF81" s="122"/>
      <c r="FG81" s="122"/>
      <c r="FH81" s="122"/>
      <c r="FI81" s="122"/>
      <c r="FJ81" s="122"/>
      <c r="FK81" s="122"/>
      <c r="FL81" s="122"/>
      <c r="FM81" s="122"/>
      <c r="FN81" s="122"/>
      <c r="FO81" s="122"/>
      <c r="FP81" s="122"/>
      <c r="FQ81" s="122"/>
      <c r="FR81" s="122"/>
      <c r="FS81" s="122"/>
      <c r="FT81" s="122"/>
      <c r="FU81" s="122"/>
      <c r="FV81" s="122"/>
      <c r="FW81" s="122"/>
      <c r="FX81" s="122"/>
      <c r="FY81" s="122"/>
      <c r="FZ81" s="122"/>
      <c r="GA81" s="122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</row>
    <row r="82" customFormat="false" ht="12.75" hidden="false" customHeight="false" outlineLevel="0" collapsed="false">
      <c r="A82" s="122"/>
      <c r="B82" s="103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2"/>
      <c r="EM82" s="122"/>
      <c r="EN82" s="122"/>
      <c r="EO82" s="122"/>
      <c r="EP82" s="122"/>
      <c r="EQ82" s="122"/>
      <c r="ER82" s="122"/>
      <c r="ES82" s="122"/>
      <c r="ET82" s="122"/>
      <c r="EU82" s="122"/>
      <c r="EV82" s="122"/>
      <c r="EW82" s="122"/>
      <c r="EX82" s="122"/>
      <c r="EY82" s="122"/>
      <c r="EZ82" s="122"/>
      <c r="FA82" s="122"/>
      <c r="FB82" s="122"/>
      <c r="FC82" s="122"/>
      <c r="FD82" s="122"/>
      <c r="FE82" s="122"/>
      <c r="FF82" s="122"/>
      <c r="FG82" s="122"/>
      <c r="FH82" s="122"/>
      <c r="FI82" s="122"/>
      <c r="FJ82" s="122"/>
      <c r="FK82" s="122"/>
      <c r="FL82" s="122"/>
      <c r="FM82" s="122"/>
      <c r="FN82" s="122"/>
      <c r="FO82" s="122"/>
      <c r="FP82" s="122"/>
      <c r="FQ82" s="122"/>
      <c r="FR82" s="122"/>
      <c r="FS82" s="122"/>
      <c r="FT82" s="122"/>
      <c r="FU82" s="122"/>
      <c r="FV82" s="122"/>
      <c r="FW82" s="122"/>
      <c r="FX82" s="122"/>
      <c r="FY82" s="122"/>
      <c r="FZ82" s="122"/>
      <c r="GA82" s="122"/>
      <c r="GB82" s="122"/>
      <c r="GC82" s="122"/>
      <c r="GD82" s="122"/>
      <c r="GE82" s="122"/>
      <c r="GF82" s="122"/>
      <c r="GG82" s="122"/>
      <c r="GH82" s="122"/>
      <c r="GI82" s="122"/>
      <c r="GJ82" s="122"/>
      <c r="GK82" s="122"/>
      <c r="GL82" s="122"/>
      <c r="GM82" s="122"/>
      <c r="GN82" s="122"/>
      <c r="GO82" s="122"/>
      <c r="GP82" s="122"/>
      <c r="GQ82" s="122"/>
      <c r="GR82" s="122"/>
      <c r="GS82" s="122"/>
      <c r="GT82" s="122"/>
      <c r="GU82" s="122"/>
      <c r="GV82" s="122"/>
      <c r="GW82" s="122"/>
      <c r="GX82" s="122"/>
      <c r="GY82" s="122"/>
      <c r="GZ82" s="122"/>
      <c r="HA82" s="122"/>
      <c r="HB82" s="122"/>
      <c r="HC82" s="122"/>
      <c r="HD82" s="122"/>
      <c r="HE82" s="122"/>
      <c r="HF82" s="122"/>
      <c r="HG82" s="122"/>
      <c r="HH82" s="122"/>
      <c r="HI82" s="122"/>
      <c r="HJ82" s="122"/>
      <c r="HK82" s="122"/>
      <c r="HL82" s="122"/>
      <c r="HM82" s="122"/>
      <c r="HN82" s="122"/>
      <c r="HO82" s="122"/>
      <c r="HP82" s="122"/>
      <c r="HQ82" s="122"/>
      <c r="HR82" s="122"/>
      <c r="HS82" s="122"/>
      <c r="HT82" s="122"/>
      <c r="HU82" s="122"/>
      <c r="HV82" s="122"/>
      <c r="HW82" s="122"/>
      <c r="HX82" s="122"/>
      <c r="HY82" s="122"/>
      <c r="HZ82" s="122"/>
      <c r="IA82" s="122"/>
      <c r="IB82" s="122"/>
      <c r="IC82" s="122"/>
      <c r="ID82" s="122"/>
      <c r="IE82" s="122"/>
      <c r="IF82" s="122"/>
      <c r="IG82" s="122"/>
      <c r="IH82" s="122"/>
      <c r="II82" s="122"/>
      <c r="IJ82" s="122"/>
      <c r="IK82" s="122"/>
      <c r="IL82" s="122"/>
      <c r="IM82" s="122"/>
      <c r="IN82" s="122"/>
      <c r="IO82" s="122"/>
      <c r="IP82" s="122"/>
      <c r="IQ82" s="122"/>
      <c r="IR82" s="122"/>
      <c r="IS82" s="122"/>
      <c r="IT82" s="122"/>
      <c r="IU82" s="122"/>
      <c r="IV82" s="122"/>
      <c r="IW82" s="122"/>
    </row>
    <row r="83" customFormat="false" ht="12.75" hidden="false" customHeight="false" outlineLevel="0" collapsed="false">
      <c r="A83" s="122"/>
      <c r="B83" s="103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B83" s="122"/>
      <c r="FC83" s="122"/>
      <c r="FD83" s="122"/>
      <c r="FE83" s="122"/>
      <c r="FF83" s="122"/>
      <c r="FG83" s="122"/>
      <c r="FH83" s="122"/>
      <c r="FI83" s="122"/>
      <c r="FJ83" s="122"/>
      <c r="FK83" s="122"/>
      <c r="FL83" s="122"/>
      <c r="FM83" s="122"/>
      <c r="FN83" s="122"/>
      <c r="FO83" s="122"/>
      <c r="FP83" s="122"/>
      <c r="FQ83" s="122"/>
      <c r="FR83" s="122"/>
      <c r="FS83" s="122"/>
      <c r="FT83" s="122"/>
      <c r="FU83" s="122"/>
      <c r="FV83" s="122"/>
      <c r="FW83" s="122"/>
      <c r="FX83" s="122"/>
      <c r="FY83" s="122"/>
      <c r="FZ83" s="122"/>
      <c r="GA83" s="122"/>
      <c r="GB83" s="122"/>
      <c r="GC83" s="122"/>
      <c r="GD83" s="122"/>
      <c r="GE83" s="122"/>
      <c r="GF83" s="122"/>
      <c r="GG83" s="122"/>
      <c r="GH83" s="122"/>
      <c r="GI83" s="122"/>
      <c r="GJ83" s="122"/>
      <c r="GK83" s="122"/>
      <c r="GL83" s="122"/>
      <c r="GM83" s="122"/>
      <c r="GN83" s="122"/>
      <c r="GO83" s="122"/>
      <c r="GP83" s="122"/>
      <c r="GQ83" s="122"/>
      <c r="GR83" s="122"/>
      <c r="GS83" s="122"/>
      <c r="GT83" s="122"/>
      <c r="GU83" s="122"/>
      <c r="GV83" s="122"/>
      <c r="GW83" s="122"/>
      <c r="GX83" s="122"/>
      <c r="GY83" s="122"/>
      <c r="GZ83" s="122"/>
      <c r="HA83" s="122"/>
      <c r="HB83" s="122"/>
      <c r="HC83" s="122"/>
      <c r="HD83" s="122"/>
      <c r="HE83" s="122"/>
      <c r="HF83" s="122"/>
      <c r="HG83" s="122"/>
      <c r="HH83" s="122"/>
      <c r="HI83" s="122"/>
      <c r="HJ83" s="122"/>
      <c r="HK83" s="122"/>
      <c r="HL83" s="122"/>
      <c r="HM83" s="122"/>
      <c r="HN83" s="122"/>
      <c r="HO83" s="122"/>
      <c r="HP83" s="122"/>
      <c r="HQ83" s="122"/>
      <c r="HR83" s="122"/>
      <c r="HS83" s="122"/>
      <c r="HT83" s="122"/>
      <c r="HU83" s="122"/>
      <c r="HV83" s="122"/>
      <c r="HW83" s="122"/>
      <c r="HX83" s="122"/>
      <c r="HY83" s="122"/>
      <c r="HZ83" s="122"/>
      <c r="IA83" s="122"/>
      <c r="IB83" s="122"/>
      <c r="IC83" s="122"/>
      <c r="ID83" s="122"/>
      <c r="IE83" s="122"/>
      <c r="IF83" s="122"/>
      <c r="IG83" s="122"/>
      <c r="IH83" s="122"/>
      <c r="II83" s="122"/>
      <c r="IJ83" s="122"/>
      <c r="IK83" s="122"/>
      <c r="IL83" s="122"/>
      <c r="IM83" s="122"/>
      <c r="IN83" s="122"/>
      <c r="IO83" s="122"/>
      <c r="IP83" s="122"/>
      <c r="IQ83" s="122"/>
      <c r="IR83" s="122"/>
      <c r="IS83" s="122"/>
      <c r="IT83" s="122"/>
      <c r="IU83" s="122"/>
      <c r="IV83" s="122"/>
      <c r="IW83" s="122"/>
    </row>
    <row r="84" customFormat="false" ht="12.75" hidden="false" customHeight="false" outlineLevel="0" collapsed="false">
      <c r="A84" s="122"/>
      <c r="B84" s="103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22"/>
      <c r="DJ84" s="122"/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2"/>
      <c r="FH84" s="122"/>
      <c r="FI84" s="122"/>
      <c r="FJ84" s="122"/>
      <c r="FK84" s="122"/>
      <c r="FL84" s="122"/>
      <c r="FM84" s="122"/>
      <c r="FN84" s="122"/>
      <c r="FO84" s="122"/>
      <c r="FP84" s="122"/>
      <c r="FQ84" s="122"/>
      <c r="FR84" s="122"/>
      <c r="FS84" s="122"/>
      <c r="FT84" s="122"/>
      <c r="FU84" s="122"/>
      <c r="FV84" s="122"/>
      <c r="FW84" s="122"/>
      <c r="FX84" s="122"/>
      <c r="FY84" s="122"/>
      <c r="FZ84" s="122"/>
      <c r="GA84" s="122"/>
      <c r="GB84" s="122"/>
      <c r="GC84" s="122"/>
      <c r="GD84" s="122"/>
      <c r="GE84" s="122"/>
      <c r="GF84" s="122"/>
      <c r="GG84" s="122"/>
      <c r="GH84" s="122"/>
      <c r="GI84" s="122"/>
      <c r="GJ84" s="122"/>
      <c r="GK84" s="122"/>
      <c r="GL84" s="122"/>
      <c r="GM84" s="122"/>
      <c r="GN84" s="122"/>
      <c r="GO84" s="122"/>
      <c r="GP84" s="122"/>
      <c r="GQ84" s="122"/>
      <c r="GR84" s="122"/>
      <c r="GS84" s="122"/>
      <c r="GT84" s="122"/>
      <c r="GU84" s="122"/>
      <c r="GV84" s="122"/>
      <c r="GW84" s="122"/>
      <c r="GX84" s="122"/>
      <c r="GY84" s="122"/>
      <c r="GZ84" s="122"/>
      <c r="HA84" s="122"/>
      <c r="HB84" s="122"/>
      <c r="HC84" s="122"/>
      <c r="HD84" s="122"/>
      <c r="HE84" s="122"/>
      <c r="HF84" s="122"/>
      <c r="HG84" s="122"/>
      <c r="HH84" s="122"/>
      <c r="HI84" s="122"/>
      <c r="HJ84" s="122"/>
      <c r="HK84" s="122"/>
      <c r="HL84" s="122"/>
      <c r="HM84" s="122"/>
      <c r="HN84" s="122"/>
      <c r="HO84" s="122"/>
      <c r="HP84" s="122"/>
      <c r="HQ84" s="122"/>
      <c r="HR84" s="122"/>
      <c r="HS84" s="122"/>
      <c r="HT84" s="122"/>
      <c r="HU84" s="122"/>
      <c r="HV84" s="122"/>
      <c r="HW84" s="122"/>
      <c r="HX84" s="122"/>
      <c r="HY84" s="122"/>
      <c r="HZ84" s="122"/>
      <c r="IA84" s="122"/>
      <c r="IB84" s="122"/>
      <c r="IC84" s="122"/>
      <c r="ID84" s="122"/>
      <c r="IE84" s="122"/>
      <c r="IF84" s="122"/>
      <c r="IG84" s="122"/>
      <c r="IH84" s="122"/>
      <c r="II84" s="122"/>
      <c r="IJ84" s="122"/>
      <c r="IK84" s="122"/>
      <c r="IL84" s="122"/>
      <c r="IM84" s="122"/>
      <c r="IN84" s="122"/>
      <c r="IO84" s="122"/>
      <c r="IP84" s="122"/>
      <c r="IQ84" s="122"/>
      <c r="IR84" s="122"/>
      <c r="IS84" s="122"/>
      <c r="IT84" s="122"/>
      <c r="IU84" s="122"/>
      <c r="IV84" s="122"/>
      <c r="IW84" s="122"/>
    </row>
    <row r="85" customFormat="false" ht="12.75" hidden="false" customHeight="false" outlineLevel="0" collapsed="false">
      <c r="A85" s="122"/>
      <c r="B85" s="103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2"/>
      <c r="GX85" s="122"/>
      <c r="GY85" s="122"/>
      <c r="GZ85" s="122"/>
      <c r="HA85" s="122"/>
      <c r="HB85" s="122"/>
      <c r="HC85" s="122"/>
      <c r="HD85" s="122"/>
      <c r="HE85" s="122"/>
      <c r="HF85" s="122"/>
      <c r="HG85" s="122"/>
      <c r="HH85" s="122"/>
      <c r="HI85" s="122"/>
      <c r="HJ85" s="122"/>
      <c r="HK85" s="122"/>
      <c r="HL85" s="122"/>
      <c r="HM85" s="122"/>
      <c r="HN85" s="122"/>
      <c r="HO85" s="122"/>
      <c r="HP85" s="122"/>
      <c r="HQ85" s="122"/>
      <c r="HR85" s="122"/>
      <c r="HS85" s="122"/>
      <c r="HT85" s="122"/>
      <c r="HU85" s="122"/>
      <c r="HV85" s="122"/>
      <c r="HW85" s="122"/>
      <c r="HX85" s="122"/>
      <c r="HY85" s="122"/>
      <c r="HZ85" s="122"/>
      <c r="IA85" s="122"/>
      <c r="IB85" s="122"/>
      <c r="IC85" s="122"/>
      <c r="ID85" s="122"/>
      <c r="IE85" s="122"/>
      <c r="IF85" s="122"/>
      <c r="IG85" s="122"/>
      <c r="IH85" s="122"/>
      <c r="II85" s="122"/>
      <c r="IJ85" s="122"/>
      <c r="IK85" s="122"/>
      <c r="IL85" s="122"/>
      <c r="IM85" s="122"/>
      <c r="IN85" s="122"/>
      <c r="IO85" s="122"/>
      <c r="IP85" s="122"/>
      <c r="IQ85" s="122"/>
      <c r="IR85" s="122"/>
      <c r="IS85" s="122"/>
      <c r="IT85" s="122"/>
      <c r="IU85" s="122"/>
      <c r="IV85" s="122"/>
      <c r="IW85" s="122"/>
    </row>
    <row r="86" customFormat="false" ht="12.75" hidden="false" customHeight="false" outlineLevel="0" collapsed="false">
      <c r="A86" s="122"/>
      <c r="B86" s="103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2"/>
      <c r="FH86" s="122"/>
      <c r="FI86" s="122"/>
      <c r="FJ86" s="122"/>
      <c r="FK86" s="122"/>
      <c r="FL86" s="122"/>
      <c r="FM86" s="122"/>
      <c r="FN86" s="122"/>
      <c r="FO86" s="122"/>
      <c r="FP86" s="122"/>
      <c r="FQ86" s="122"/>
      <c r="FR86" s="122"/>
      <c r="FS86" s="122"/>
      <c r="FT86" s="122"/>
      <c r="FU86" s="122"/>
      <c r="FV86" s="122"/>
      <c r="FW86" s="122"/>
      <c r="FX86" s="122"/>
      <c r="FY86" s="122"/>
      <c r="FZ86" s="122"/>
      <c r="GA86" s="122"/>
      <c r="GB86" s="122"/>
      <c r="GC86" s="122"/>
      <c r="GD86" s="122"/>
      <c r="GE86" s="122"/>
      <c r="GF86" s="122"/>
      <c r="GG86" s="122"/>
      <c r="GH86" s="122"/>
      <c r="GI86" s="122"/>
      <c r="GJ86" s="122"/>
      <c r="GK86" s="122"/>
      <c r="GL86" s="122"/>
      <c r="GM86" s="122"/>
      <c r="GN86" s="122"/>
      <c r="GO86" s="122"/>
      <c r="GP86" s="122"/>
      <c r="GQ86" s="122"/>
      <c r="GR86" s="122"/>
      <c r="GS86" s="122"/>
      <c r="GT86" s="122"/>
      <c r="GU86" s="122"/>
      <c r="GV86" s="122"/>
      <c r="GW86" s="122"/>
      <c r="GX86" s="122"/>
      <c r="GY86" s="122"/>
      <c r="GZ86" s="122"/>
      <c r="HA86" s="122"/>
      <c r="HB86" s="122"/>
      <c r="HC86" s="122"/>
      <c r="HD86" s="122"/>
      <c r="HE86" s="122"/>
      <c r="HF86" s="122"/>
      <c r="HG86" s="122"/>
      <c r="HH86" s="122"/>
      <c r="HI86" s="122"/>
      <c r="HJ86" s="122"/>
      <c r="HK86" s="122"/>
      <c r="HL86" s="122"/>
      <c r="HM86" s="122"/>
      <c r="HN86" s="122"/>
      <c r="HO86" s="122"/>
      <c r="HP86" s="122"/>
      <c r="HQ86" s="122"/>
      <c r="HR86" s="122"/>
      <c r="HS86" s="122"/>
      <c r="HT86" s="122"/>
      <c r="HU86" s="122"/>
      <c r="HV86" s="122"/>
      <c r="HW86" s="122"/>
      <c r="HX86" s="122"/>
      <c r="HY86" s="122"/>
      <c r="HZ86" s="122"/>
      <c r="IA86" s="122"/>
      <c r="IB86" s="122"/>
      <c r="IC86" s="122"/>
      <c r="ID86" s="122"/>
      <c r="IE86" s="122"/>
      <c r="IF86" s="122"/>
      <c r="IG86" s="122"/>
      <c r="IH86" s="122"/>
      <c r="II86" s="122"/>
      <c r="IJ86" s="122"/>
      <c r="IK86" s="122"/>
      <c r="IL86" s="122"/>
      <c r="IM86" s="122"/>
      <c r="IN86" s="122"/>
      <c r="IO86" s="122"/>
      <c r="IP86" s="122"/>
      <c r="IQ86" s="122"/>
      <c r="IR86" s="122"/>
      <c r="IS86" s="122"/>
      <c r="IT86" s="122"/>
      <c r="IU86" s="122"/>
      <c r="IV86" s="122"/>
      <c r="IW86" s="122"/>
    </row>
    <row r="87" customFormat="false" ht="12.75" hidden="false" customHeight="false" outlineLevel="0" collapsed="false">
      <c r="A87" s="122"/>
      <c r="B87" s="103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22"/>
      <c r="DJ87" s="122"/>
      <c r="DK87" s="122"/>
      <c r="DL87" s="122"/>
      <c r="DM87" s="122"/>
      <c r="DN87" s="122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2"/>
      <c r="EM87" s="122"/>
      <c r="EN87" s="122"/>
      <c r="EO87" s="122"/>
      <c r="EP87" s="122"/>
      <c r="EQ87" s="122"/>
      <c r="ER87" s="122"/>
      <c r="ES87" s="122"/>
      <c r="ET87" s="122"/>
      <c r="EU87" s="122"/>
      <c r="EV87" s="122"/>
      <c r="EW87" s="122"/>
      <c r="EX87" s="122"/>
      <c r="EY87" s="122"/>
      <c r="EZ87" s="122"/>
      <c r="FA87" s="122"/>
      <c r="FB87" s="122"/>
      <c r="FC87" s="122"/>
      <c r="FD87" s="122"/>
      <c r="FE87" s="122"/>
      <c r="FF87" s="122"/>
      <c r="FG87" s="122"/>
      <c r="FH87" s="122"/>
      <c r="FI87" s="122"/>
      <c r="FJ87" s="122"/>
      <c r="FK87" s="122"/>
      <c r="FL87" s="122"/>
      <c r="FM87" s="122"/>
      <c r="FN87" s="122"/>
      <c r="FO87" s="122"/>
      <c r="FP87" s="122"/>
      <c r="FQ87" s="122"/>
      <c r="FR87" s="122"/>
      <c r="FS87" s="122"/>
      <c r="FT87" s="122"/>
      <c r="FU87" s="122"/>
      <c r="FV87" s="122"/>
      <c r="FW87" s="122"/>
      <c r="FX87" s="122"/>
      <c r="FY87" s="122"/>
      <c r="FZ87" s="122"/>
      <c r="GA87" s="122"/>
      <c r="GB87" s="122"/>
      <c r="GC87" s="122"/>
      <c r="GD87" s="122"/>
      <c r="GE87" s="122"/>
      <c r="GF87" s="122"/>
      <c r="GG87" s="122"/>
      <c r="GH87" s="122"/>
      <c r="GI87" s="122"/>
      <c r="GJ87" s="122"/>
      <c r="GK87" s="122"/>
      <c r="GL87" s="122"/>
      <c r="GM87" s="122"/>
      <c r="GN87" s="122"/>
      <c r="GO87" s="122"/>
      <c r="GP87" s="122"/>
      <c r="GQ87" s="122"/>
      <c r="GR87" s="122"/>
      <c r="GS87" s="122"/>
      <c r="GT87" s="122"/>
      <c r="GU87" s="122"/>
      <c r="GV87" s="122"/>
      <c r="GW87" s="122"/>
      <c r="GX87" s="122"/>
      <c r="GY87" s="122"/>
      <c r="GZ87" s="122"/>
      <c r="HA87" s="122"/>
      <c r="HB87" s="122"/>
      <c r="HC87" s="122"/>
      <c r="HD87" s="122"/>
      <c r="HE87" s="122"/>
      <c r="HF87" s="122"/>
      <c r="HG87" s="122"/>
      <c r="HH87" s="122"/>
      <c r="HI87" s="122"/>
      <c r="HJ87" s="122"/>
      <c r="HK87" s="122"/>
      <c r="HL87" s="122"/>
      <c r="HM87" s="122"/>
      <c r="HN87" s="122"/>
      <c r="HO87" s="122"/>
      <c r="HP87" s="122"/>
      <c r="HQ87" s="122"/>
      <c r="HR87" s="122"/>
      <c r="HS87" s="122"/>
      <c r="HT87" s="122"/>
      <c r="HU87" s="122"/>
      <c r="HV87" s="122"/>
      <c r="HW87" s="122"/>
      <c r="HX87" s="122"/>
      <c r="HY87" s="122"/>
      <c r="HZ87" s="122"/>
      <c r="IA87" s="122"/>
      <c r="IB87" s="122"/>
      <c r="IC87" s="122"/>
      <c r="ID87" s="122"/>
      <c r="IE87" s="122"/>
      <c r="IF87" s="122"/>
      <c r="IG87" s="122"/>
      <c r="IH87" s="122"/>
      <c r="II87" s="122"/>
      <c r="IJ87" s="122"/>
      <c r="IK87" s="122"/>
      <c r="IL87" s="122"/>
      <c r="IM87" s="122"/>
      <c r="IN87" s="122"/>
      <c r="IO87" s="122"/>
      <c r="IP87" s="122"/>
      <c r="IQ87" s="122"/>
      <c r="IR87" s="122"/>
      <c r="IS87" s="122"/>
      <c r="IT87" s="122"/>
      <c r="IU87" s="122"/>
      <c r="IV87" s="122"/>
      <c r="IW87" s="122"/>
    </row>
    <row r="88" customFormat="false" ht="12.75" hidden="false" customHeight="false" outlineLevel="0" collapsed="false">
      <c r="A88" s="122"/>
      <c r="B88" s="103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2"/>
      <c r="CZ88" s="122"/>
      <c r="DA88" s="122"/>
      <c r="DB88" s="122"/>
      <c r="DC88" s="122"/>
      <c r="DD88" s="122"/>
      <c r="DE88" s="122"/>
      <c r="DF88" s="122"/>
      <c r="DG88" s="122"/>
      <c r="DH88" s="122"/>
      <c r="DI88" s="122"/>
      <c r="DJ88" s="122"/>
      <c r="DK88" s="122"/>
      <c r="DL88" s="122"/>
      <c r="DM88" s="122"/>
      <c r="DN88" s="122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22"/>
      <c r="DZ88" s="122"/>
      <c r="EA88" s="122"/>
      <c r="EB88" s="122"/>
      <c r="EC88" s="122"/>
      <c r="ED88" s="122"/>
      <c r="EE88" s="122"/>
      <c r="EF88" s="122"/>
      <c r="EG88" s="122"/>
      <c r="EH88" s="122"/>
      <c r="EI88" s="122"/>
      <c r="EJ88" s="122"/>
      <c r="EK88" s="122"/>
      <c r="EL88" s="122"/>
      <c r="EM88" s="122"/>
      <c r="EN88" s="122"/>
      <c r="EO88" s="122"/>
      <c r="EP88" s="122"/>
      <c r="EQ88" s="122"/>
      <c r="ER88" s="122"/>
      <c r="ES88" s="122"/>
      <c r="ET88" s="122"/>
      <c r="EU88" s="122"/>
      <c r="EV88" s="122"/>
      <c r="EW88" s="122"/>
      <c r="EX88" s="122"/>
      <c r="EY88" s="122"/>
      <c r="EZ88" s="122"/>
      <c r="FA88" s="122"/>
      <c r="FB88" s="122"/>
      <c r="FC88" s="122"/>
      <c r="FD88" s="122"/>
      <c r="FE88" s="122"/>
      <c r="FF88" s="122"/>
      <c r="FG88" s="122"/>
      <c r="FH88" s="122"/>
      <c r="FI88" s="122"/>
      <c r="FJ88" s="122"/>
      <c r="FK88" s="122"/>
      <c r="FL88" s="122"/>
      <c r="FM88" s="122"/>
      <c r="FN88" s="122"/>
      <c r="FO88" s="122"/>
      <c r="FP88" s="122"/>
      <c r="FQ88" s="122"/>
      <c r="FR88" s="122"/>
      <c r="FS88" s="122"/>
      <c r="FT88" s="122"/>
      <c r="FU88" s="122"/>
      <c r="FV88" s="122"/>
      <c r="FW88" s="122"/>
      <c r="FX88" s="122"/>
      <c r="FY88" s="122"/>
      <c r="FZ88" s="122"/>
      <c r="GA88" s="122"/>
      <c r="GB88" s="122"/>
      <c r="GC88" s="122"/>
      <c r="GD88" s="122"/>
      <c r="GE88" s="122"/>
      <c r="GF88" s="122"/>
      <c r="GG88" s="122"/>
      <c r="GH88" s="122"/>
      <c r="GI88" s="122"/>
      <c r="GJ88" s="122"/>
      <c r="GK88" s="122"/>
      <c r="GL88" s="122"/>
      <c r="GM88" s="122"/>
      <c r="GN88" s="122"/>
      <c r="GO88" s="122"/>
      <c r="GP88" s="122"/>
      <c r="GQ88" s="122"/>
      <c r="GR88" s="122"/>
      <c r="GS88" s="122"/>
      <c r="GT88" s="122"/>
      <c r="GU88" s="122"/>
      <c r="GV88" s="122"/>
      <c r="GW88" s="122"/>
      <c r="GX88" s="122"/>
      <c r="GY88" s="122"/>
      <c r="GZ88" s="122"/>
      <c r="HA88" s="122"/>
      <c r="HB88" s="122"/>
      <c r="HC88" s="122"/>
      <c r="HD88" s="122"/>
      <c r="HE88" s="122"/>
      <c r="HF88" s="122"/>
      <c r="HG88" s="122"/>
      <c r="HH88" s="122"/>
      <c r="HI88" s="122"/>
      <c r="HJ88" s="122"/>
      <c r="HK88" s="122"/>
      <c r="HL88" s="122"/>
      <c r="HM88" s="122"/>
      <c r="HN88" s="122"/>
      <c r="HO88" s="122"/>
      <c r="HP88" s="122"/>
      <c r="HQ88" s="122"/>
      <c r="HR88" s="122"/>
      <c r="HS88" s="122"/>
      <c r="HT88" s="122"/>
      <c r="HU88" s="122"/>
      <c r="HV88" s="122"/>
      <c r="HW88" s="122"/>
      <c r="HX88" s="122"/>
      <c r="HY88" s="122"/>
      <c r="HZ88" s="122"/>
      <c r="IA88" s="122"/>
      <c r="IB88" s="122"/>
      <c r="IC88" s="122"/>
      <c r="ID88" s="122"/>
      <c r="IE88" s="122"/>
      <c r="IF88" s="122"/>
      <c r="IG88" s="122"/>
      <c r="IH88" s="122"/>
      <c r="II88" s="122"/>
      <c r="IJ88" s="122"/>
      <c r="IK88" s="122"/>
      <c r="IL88" s="122"/>
      <c r="IM88" s="122"/>
      <c r="IN88" s="122"/>
      <c r="IO88" s="122"/>
      <c r="IP88" s="122"/>
      <c r="IQ88" s="122"/>
      <c r="IR88" s="122"/>
      <c r="IS88" s="122"/>
      <c r="IT88" s="122"/>
      <c r="IU88" s="122"/>
      <c r="IV88" s="122"/>
      <c r="IW88" s="122"/>
    </row>
    <row r="89" customFormat="false" ht="12.75" hidden="false" customHeight="false" outlineLevel="0" collapsed="false">
      <c r="A89" s="122"/>
      <c r="B89" s="103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2"/>
      <c r="EM89" s="122"/>
      <c r="EN89" s="122"/>
      <c r="EO89" s="122"/>
      <c r="EP89" s="122"/>
      <c r="EQ89" s="122"/>
      <c r="ER89" s="122"/>
      <c r="ES89" s="122"/>
      <c r="ET89" s="122"/>
      <c r="EU89" s="122"/>
      <c r="EV89" s="122"/>
      <c r="EW89" s="122"/>
      <c r="EX89" s="122"/>
      <c r="EY89" s="122"/>
      <c r="EZ89" s="122"/>
      <c r="FA89" s="122"/>
      <c r="FB89" s="122"/>
      <c r="FC89" s="122"/>
      <c r="FD89" s="122"/>
      <c r="FE89" s="122"/>
      <c r="FF89" s="122"/>
      <c r="FG89" s="122"/>
      <c r="FH89" s="122"/>
      <c r="FI89" s="122"/>
      <c r="FJ89" s="122"/>
      <c r="FK89" s="122"/>
      <c r="FL89" s="122"/>
      <c r="FM89" s="122"/>
      <c r="FN89" s="122"/>
      <c r="FO89" s="122"/>
      <c r="FP89" s="122"/>
      <c r="FQ89" s="122"/>
      <c r="FR89" s="122"/>
      <c r="FS89" s="122"/>
      <c r="FT89" s="122"/>
      <c r="FU89" s="122"/>
      <c r="FV89" s="122"/>
      <c r="FW89" s="122"/>
      <c r="FX89" s="122"/>
      <c r="FY89" s="122"/>
      <c r="FZ89" s="122"/>
      <c r="GA89" s="122"/>
      <c r="GB89" s="122"/>
      <c r="GC89" s="122"/>
      <c r="GD89" s="122"/>
      <c r="GE89" s="122"/>
      <c r="GF89" s="122"/>
      <c r="GG89" s="122"/>
      <c r="GH89" s="122"/>
      <c r="GI89" s="122"/>
      <c r="GJ89" s="122"/>
      <c r="GK89" s="122"/>
      <c r="GL89" s="122"/>
      <c r="GM89" s="122"/>
      <c r="GN89" s="122"/>
      <c r="GO89" s="122"/>
      <c r="GP89" s="122"/>
      <c r="GQ89" s="122"/>
      <c r="GR89" s="122"/>
      <c r="GS89" s="122"/>
      <c r="GT89" s="122"/>
      <c r="GU89" s="122"/>
      <c r="GV89" s="122"/>
      <c r="GW89" s="122"/>
      <c r="GX89" s="122"/>
      <c r="GY89" s="122"/>
      <c r="GZ89" s="122"/>
      <c r="HA89" s="122"/>
      <c r="HB89" s="122"/>
      <c r="HC89" s="122"/>
      <c r="HD89" s="122"/>
      <c r="HE89" s="122"/>
      <c r="HF89" s="122"/>
      <c r="HG89" s="122"/>
      <c r="HH89" s="122"/>
      <c r="HI89" s="122"/>
      <c r="HJ89" s="122"/>
      <c r="HK89" s="122"/>
      <c r="HL89" s="122"/>
      <c r="HM89" s="122"/>
      <c r="HN89" s="122"/>
      <c r="HO89" s="122"/>
      <c r="HP89" s="122"/>
      <c r="HQ89" s="122"/>
      <c r="HR89" s="122"/>
      <c r="HS89" s="122"/>
      <c r="HT89" s="122"/>
      <c r="HU89" s="122"/>
      <c r="HV89" s="122"/>
      <c r="HW89" s="122"/>
      <c r="HX89" s="122"/>
      <c r="HY89" s="122"/>
      <c r="HZ89" s="122"/>
      <c r="IA89" s="122"/>
      <c r="IB89" s="122"/>
      <c r="IC89" s="122"/>
      <c r="ID89" s="122"/>
      <c r="IE89" s="122"/>
      <c r="IF89" s="122"/>
      <c r="IG89" s="122"/>
      <c r="IH89" s="122"/>
      <c r="II89" s="122"/>
      <c r="IJ89" s="122"/>
      <c r="IK89" s="122"/>
      <c r="IL89" s="122"/>
      <c r="IM89" s="122"/>
      <c r="IN89" s="122"/>
      <c r="IO89" s="122"/>
      <c r="IP89" s="122"/>
      <c r="IQ89" s="122"/>
      <c r="IR89" s="122"/>
      <c r="IS89" s="122"/>
      <c r="IT89" s="122"/>
      <c r="IU89" s="122"/>
      <c r="IV89" s="122"/>
      <c r="IW89" s="122"/>
    </row>
    <row r="90" customFormat="false" ht="12.75" hidden="false" customHeight="false" outlineLevel="0" collapsed="false">
      <c r="A90" s="122"/>
      <c r="B90" s="103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22"/>
      <c r="DJ90" s="122"/>
      <c r="DK90" s="12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2"/>
      <c r="EM90" s="122"/>
      <c r="EN90" s="122"/>
      <c r="EO90" s="122"/>
      <c r="EP90" s="122"/>
      <c r="EQ90" s="122"/>
      <c r="ER90" s="122"/>
      <c r="ES90" s="122"/>
      <c r="ET90" s="122"/>
      <c r="EU90" s="122"/>
      <c r="EV90" s="122"/>
      <c r="EW90" s="122"/>
      <c r="EX90" s="122"/>
      <c r="EY90" s="122"/>
      <c r="EZ90" s="122"/>
      <c r="FA90" s="122"/>
      <c r="FB90" s="122"/>
      <c r="FC90" s="122"/>
      <c r="FD90" s="122"/>
      <c r="FE90" s="122"/>
      <c r="FF90" s="122"/>
      <c r="FG90" s="122"/>
      <c r="FH90" s="122"/>
      <c r="FI90" s="122"/>
      <c r="FJ90" s="122"/>
      <c r="FK90" s="122"/>
      <c r="FL90" s="122"/>
      <c r="FM90" s="122"/>
      <c r="FN90" s="122"/>
      <c r="FO90" s="122"/>
      <c r="FP90" s="122"/>
      <c r="FQ90" s="122"/>
      <c r="FR90" s="122"/>
      <c r="FS90" s="122"/>
      <c r="FT90" s="122"/>
      <c r="FU90" s="122"/>
      <c r="FV90" s="122"/>
      <c r="FW90" s="122"/>
      <c r="FX90" s="122"/>
      <c r="FY90" s="122"/>
      <c r="FZ90" s="122"/>
      <c r="GA90" s="122"/>
      <c r="GB90" s="122"/>
      <c r="GC90" s="122"/>
      <c r="GD90" s="122"/>
      <c r="GE90" s="122"/>
      <c r="GF90" s="122"/>
      <c r="GG90" s="122"/>
      <c r="GH90" s="122"/>
      <c r="GI90" s="122"/>
      <c r="GJ90" s="122"/>
      <c r="GK90" s="122"/>
      <c r="GL90" s="122"/>
      <c r="GM90" s="122"/>
      <c r="GN90" s="122"/>
      <c r="GO90" s="122"/>
      <c r="GP90" s="122"/>
      <c r="GQ90" s="122"/>
      <c r="GR90" s="122"/>
      <c r="GS90" s="122"/>
      <c r="GT90" s="122"/>
      <c r="GU90" s="122"/>
      <c r="GV90" s="122"/>
      <c r="GW90" s="122"/>
      <c r="GX90" s="122"/>
      <c r="GY90" s="122"/>
      <c r="GZ90" s="122"/>
      <c r="HA90" s="122"/>
      <c r="HB90" s="122"/>
      <c r="HC90" s="122"/>
      <c r="HD90" s="122"/>
      <c r="HE90" s="122"/>
      <c r="HF90" s="122"/>
      <c r="HG90" s="122"/>
      <c r="HH90" s="122"/>
      <c r="HI90" s="122"/>
      <c r="HJ90" s="122"/>
      <c r="HK90" s="122"/>
      <c r="HL90" s="122"/>
      <c r="HM90" s="122"/>
      <c r="HN90" s="122"/>
      <c r="HO90" s="122"/>
      <c r="HP90" s="122"/>
      <c r="HQ90" s="122"/>
      <c r="HR90" s="122"/>
      <c r="HS90" s="122"/>
      <c r="HT90" s="122"/>
      <c r="HU90" s="122"/>
      <c r="HV90" s="122"/>
      <c r="HW90" s="122"/>
      <c r="HX90" s="122"/>
      <c r="HY90" s="122"/>
      <c r="HZ90" s="122"/>
      <c r="IA90" s="122"/>
      <c r="IB90" s="122"/>
      <c r="IC90" s="122"/>
      <c r="ID90" s="122"/>
      <c r="IE90" s="122"/>
      <c r="IF90" s="122"/>
      <c r="IG90" s="122"/>
      <c r="IH90" s="122"/>
      <c r="II90" s="122"/>
      <c r="IJ90" s="122"/>
      <c r="IK90" s="122"/>
      <c r="IL90" s="122"/>
      <c r="IM90" s="122"/>
      <c r="IN90" s="122"/>
      <c r="IO90" s="122"/>
      <c r="IP90" s="122"/>
      <c r="IQ90" s="122"/>
      <c r="IR90" s="122"/>
      <c r="IS90" s="122"/>
      <c r="IT90" s="122"/>
      <c r="IU90" s="122"/>
      <c r="IV90" s="122"/>
      <c r="IW90" s="122"/>
    </row>
    <row r="91" customFormat="false" ht="12.75" hidden="false" customHeight="false" outlineLevel="0" collapsed="false">
      <c r="A91" s="122"/>
      <c r="B91" s="103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  <c r="EO91" s="122"/>
      <c r="EP91" s="122"/>
      <c r="EQ91" s="122"/>
      <c r="ER91" s="122"/>
      <c r="ES91" s="122"/>
      <c r="ET91" s="122"/>
      <c r="EU91" s="122"/>
      <c r="EV91" s="122"/>
      <c r="EW91" s="122"/>
      <c r="EX91" s="122"/>
      <c r="EY91" s="122"/>
      <c r="EZ91" s="122"/>
      <c r="FA91" s="122"/>
      <c r="FB91" s="122"/>
      <c r="FC91" s="122"/>
      <c r="FD91" s="122"/>
      <c r="FE91" s="122"/>
      <c r="FF91" s="122"/>
      <c r="FG91" s="122"/>
      <c r="FH91" s="122"/>
      <c r="FI91" s="122"/>
      <c r="FJ91" s="122"/>
      <c r="FK91" s="122"/>
      <c r="FL91" s="122"/>
      <c r="FM91" s="122"/>
      <c r="FN91" s="122"/>
      <c r="FO91" s="122"/>
      <c r="FP91" s="122"/>
      <c r="FQ91" s="122"/>
      <c r="FR91" s="122"/>
      <c r="FS91" s="122"/>
      <c r="FT91" s="122"/>
      <c r="FU91" s="122"/>
      <c r="FV91" s="122"/>
      <c r="FW91" s="122"/>
      <c r="FX91" s="122"/>
      <c r="FY91" s="122"/>
      <c r="FZ91" s="122"/>
      <c r="GA91" s="122"/>
      <c r="GB91" s="122"/>
      <c r="GC91" s="122"/>
      <c r="GD91" s="122"/>
      <c r="GE91" s="122"/>
      <c r="GF91" s="122"/>
      <c r="GG91" s="122"/>
      <c r="GH91" s="122"/>
      <c r="GI91" s="122"/>
      <c r="GJ91" s="122"/>
      <c r="GK91" s="122"/>
      <c r="GL91" s="122"/>
      <c r="GM91" s="122"/>
      <c r="GN91" s="122"/>
      <c r="GO91" s="122"/>
      <c r="GP91" s="122"/>
      <c r="GQ91" s="122"/>
      <c r="GR91" s="122"/>
      <c r="GS91" s="122"/>
      <c r="GT91" s="122"/>
      <c r="GU91" s="122"/>
      <c r="GV91" s="122"/>
      <c r="GW91" s="122"/>
      <c r="GX91" s="122"/>
      <c r="GY91" s="122"/>
      <c r="GZ91" s="122"/>
      <c r="HA91" s="122"/>
      <c r="HB91" s="122"/>
      <c r="HC91" s="122"/>
      <c r="HD91" s="122"/>
      <c r="HE91" s="122"/>
      <c r="HF91" s="122"/>
      <c r="HG91" s="122"/>
      <c r="HH91" s="122"/>
      <c r="HI91" s="122"/>
      <c r="HJ91" s="122"/>
      <c r="HK91" s="122"/>
      <c r="HL91" s="122"/>
      <c r="HM91" s="122"/>
      <c r="HN91" s="122"/>
      <c r="HO91" s="122"/>
      <c r="HP91" s="122"/>
      <c r="HQ91" s="122"/>
      <c r="HR91" s="122"/>
      <c r="HS91" s="122"/>
      <c r="HT91" s="122"/>
      <c r="HU91" s="122"/>
      <c r="HV91" s="122"/>
      <c r="HW91" s="122"/>
      <c r="HX91" s="122"/>
      <c r="HY91" s="122"/>
      <c r="HZ91" s="122"/>
      <c r="IA91" s="122"/>
      <c r="IB91" s="122"/>
      <c r="IC91" s="122"/>
      <c r="ID91" s="122"/>
      <c r="IE91" s="122"/>
      <c r="IF91" s="122"/>
      <c r="IG91" s="122"/>
      <c r="IH91" s="122"/>
      <c r="II91" s="122"/>
      <c r="IJ91" s="122"/>
      <c r="IK91" s="122"/>
      <c r="IL91" s="122"/>
      <c r="IM91" s="122"/>
      <c r="IN91" s="122"/>
      <c r="IO91" s="122"/>
      <c r="IP91" s="122"/>
      <c r="IQ91" s="122"/>
      <c r="IR91" s="122"/>
      <c r="IS91" s="122"/>
      <c r="IT91" s="122"/>
      <c r="IU91" s="122"/>
      <c r="IV91" s="122"/>
      <c r="IW91" s="122"/>
    </row>
    <row r="92" customFormat="false" ht="12.75" hidden="false" customHeight="false" outlineLevel="0" collapsed="false">
      <c r="A92" s="122"/>
      <c r="B92" s="103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  <c r="EO92" s="122"/>
      <c r="EP92" s="122"/>
      <c r="EQ92" s="122"/>
      <c r="ER92" s="122"/>
      <c r="ES92" s="122"/>
      <c r="ET92" s="122"/>
      <c r="EU92" s="122"/>
      <c r="EV92" s="122"/>
      <c r="EW92" s="122"/>
      <c r="EX92" s="122"/>
      <c r="EY92" s="122"/>
      <c r="EZ92" s="122"/>
      <c r="FA92" s="122"/>
      <c r="FB92" s="122"/>
      <c r="FC92" s="122"/>
      <c r="FD92" s="122"/>
      <c r="FE92" s="122"/>
      <c r="FF92" s="122"/>
      <c r="FG92" s="122"/>
      <c r="FH92" s="122"/>
      <c r="FI92" s="122"/>
      <c r="FJ92" s="122"/>
      <c r="FK92" s="122"/>
      <c r="FL92" s="122"/>
      <c r="FM92" s="122"/>
      <c r="FN92" s="122"/>
      <c r="FO92" s="122"/>
      <c r="FP92" s="122"/>
      <c r="FQ92" s="122"/>
      <c r="FR92" s="122"/>
      <c r="FS92" s="122"/>
      <c r="FT92" s="122"/>
      <c r="FU92" s="122"/>
      <c r="FV92" s="122"/>
      <c r="FW92" s="122"/>
      <c r="FX92" s="122"/>
      <c r="FY92" s="122"/>
      <c r="FZ92" s="122"/>
      <c r="GA92" s="122"/>
      <c r="GB92" s="122"/>
      <c r="GC92" s="122"/>
      <c r="GD92" s="122"/>
      <c r="GE92" s="122"/>
      <c r="GF92" s="122"/>
      <c r="GG92" s="122"/>
      <c r="GH92" s="122"/>
      <c r="GI92" s="122"/>
      <c r="GJ92" s="122"/>
      <c r="GK92" s="122"/>
      <c r="GL92" s="122"/>
      <c r="GM92" s="122"/>
      <c r="GN92" s="122"/>
      <c r="GO92" s="122"/>
      <c r="GP92" s="122"/>
      <c r="GQ92" s="122"/>
      <c r="GR92" s="122"/>
      <c r="GS92" s="122"/>
      <c r="GT92" s="122"/>
      <c r="GU92" s="122"/>
      <c r="GV92" s="122"/>
      <c r="GW92" s="122"/>
      <c r="GX92" s="122"/>
      <c r="GY92" s="122"/>
      <c r="GZ92" s="122"/>
      <c r="HA92" s="122"/>
      <c r="HB92" s="122"/>
      <c r="HC92" s="122"/>
      <c r="HD92" s="122"/>
      <c r="HE92" s="122"/>
      <c r="HF92" s="122"/>
      <c r="HG92" s="122"/>
      <c r="HH92" s="122"/>
      <c r="HI92" s="122"/>
      <c r="HJ92" s="122"/>
      <c r="HK92" s="122"/>
      <c r="HL92" s="122"/>
      <c r="HM92" s="122"/>
      <c r="HN92" s="122"/>
      <c r="HO92" s="122"/>
      <c r="HP92" s="122"/>
      <c r="HQ92" s="122"/>
      <c r="HR92" s="122"/>
      <c r="HS92" s="122"/>
      <c r="HT92" s="122"/>
      <c r="HU92" s="122"/>
      <c r="HV92" s="122"/>
      <c r="HW92" s="122"/>
      <c r="HX92" s="122"/>
      <c r="HY92" s="122"/>
      <c r="HZ92" s="122"/>
      <c r="IA92" s="122"/>
      <c r="IB92" s="122"/>
      <c r="IC92" s="122"/>
      <c r="ID92" s="122"/>
      <c r="IE92" s="122"/>
      <c r="IF92" s="122"/>
      <c r="IG92" s="122"/>
      <c r="IH92" s="122"/>
      <c r="II92" s="122"/>
      <c r="IJ92" s="122"/>
      <c r="IK92" s="122"/>
      <c r="IL92" s="122"/>
      <c r="IM92" s="122"/>
      <c r="IN92" s="122"/>
      <c r="IO92" s="122"/>
      <c r="IP92" s="122"/>
      <c r="IQ92" s="122"/>
      <c r="IR92" s="122"/>
      <c r="IS92" s="122"/>
      <c r="IT92" s="122"/>
      <c r="IU92" s="122"/>
      <c r="IV92" s="122"/>
      <c r="IW92" s="122"/>
    </row>
    <row r="93" customFormat="false" ht="12.75" hidden="false" customHeight="false" outlineLevel="0" collapsed="false">
      <c r="A93" s="122"/>
      <c r="B93" s="103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  <c r="EO93" s="122"/>
      <c r="EP93" s="122"/>
      <c r="EQ93" s="122"/>
      <c r="ER93" s="122"/>
      <c r="ES93" s="122"/>
      <c r="ET93" s="122"/>
      <c r="EU93" s="122"/>
      <c r="EV93" s="122"/>
      <c r="EW93" s="122"/>
      <c r="EX93" s="122"/>
      <c r="EY93" s="122"/>
      <c r="EZ93" s="122"/>
      <c r="FA93" s="122"/>
      <c r="FB93" s="122"/>
      <c r="FC93" s="122"/>
      <c r="FD93" s="122"/>
      <c r="FE93" s="122"/>
      <c r="FF93" s="122"/>
      <c r="FG93" s="122"/>
      <c r="FH93" s="122"/>
      <c r="FI93" s="122"/>
      <c r="FJ93" s="122"/>
      <c r="FK93" s="122"/>
      <c r="FL93" s="122"/>
      <c r="FM93" s="122"/>
      <c r="FN93" s="122"/>
      <c r="FO93" s="122"/>
      <c r="FP93" s="122"/>
      <c r="FQ93" s="122"/>
      <c r="FR93" s="122"/>
      <c r="FS93" s="122"/>
      <c r="FT93" s="122"/>
      <c r="FU93" s="122"/>
      <c r="FV93" s="122"/>
      <c r="FW93" s="122"/>
      <c r="FX93" s="122"/>
      <c r="FY93" s="122"/>
      <c r="FZ93" s="122"/>
      <c r="GA93" s="122"/>
      <c r="GB93" s="122"/>
      <c r="GC93" s="122"/>
      <c r="GD93" s="122"/>
      <c r="GE93" s="122"/>
      <c r="GF93" s="122"/>
      <c r="GG93" s="122"/>
      <c r="GH93" s="122"/>
      <c r="GI93" s="122"/>
      <c r="GJ93" s="122"/>
      <c r="GK93" s="122"/>
      <c r="GL93" s="122"/>
      <c r="GM93" s="122"/>
      <c r="GN93" s="122"/>
      <c r="GO93" s="122"/>
      <c r="GP93" s="122"/>
      <c r="GQ93" s="122"/>
      <c r="GR93" s="122"/>
      <c r="GS93" s="122"/>
      <c r="GT93" s="122"/>
      <c r="GU93" s="122"/>
      <c r="GV93" s="122"/>
      <c r="GW93" s="122"/>
      <c r="GX93" s="122"/>
      <c r="GY93" s="122"/>
      <c r="GZ93" s="122"/>
      <c r="HA93" s="122"/>
      <c r="HB93" s="122"/>
      <c r="HC93" s="122"/>
      <c r="HD93" s="122"/>
      <c r="HE93" s="122"/>
      <c r="HF93" s="122"/>
      <c r="HG93" s="122"/>
      <c r="HH93" s="122"/>
      <c r="HI93" s="122"/>
      <c r="HJ93" s="122"/>
      <c r="HK93" s="122"/>
      <c r="HL93" s="122"/>
      <c r="HM93" s="122"/>
      <c r="HN93" s="122"/>
      <c r="HO93" s="122"/>
      <c r="HP93" s="122"/>
      <c r="HQ93" s="122"/>
      <c r="HR93" s="122"/>
      <c r="HS93" s="122"/>
      <c r="HT93" s="122"/>
      <c r="HU93" s="122"/>
      <c r="HV93" s="122"/>
      <c r="HW93" s="122"/>
      <c r="HX93" s="122"/>
      <c r="HY93" s="122"/>
      <c r="HZ93" s="122"/>
      <c r="IA93" s="122"/>
      <c r="IB93" s="122"/>
      <c r="IC93" s="122"/>
      <c r="ID93" s="122"/>
      <c r="IE93" s="122"/>
      <c r="IF93" s="122"/>
      <c r="IG93" s="122"/>
      <c r="IH93" s="122"/>
      <c r="II93" s="122"/>
      <c r="IJ93" s="122"/>
      <c r="IK93" s="122"/>
      <c r="IL93" s="122"/>
      <c r="IM93" s="122"/>
      <c r="IN93" s="122"/>
      <c r="IO93" s="122"/>
      <c r="IP93" s="122"/>
      <c r="IQ93" s="122"/>
      <c r="IR93" s="122"/>
      <c r="IS93" s="122"/>
      <c r="IT93" s="122"/>
      <c r="IU93" s="122"/>
      <c r="IV93" s="122"/>
      <c r="IW93" s="122"/>
    </row>
    <row r="94" customFormat="false" ht="12.75" hidden="false" customHeight="false" outlineLevel="0" collapsed="false">
      <c r="A94" s="122"/>
      <c r="B94" s="103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2"/>
      <c r="EM94" s="122"/>
      <c r="EN94" s="122"/>
      <c r="EO94" s="122"/>
      <c r="EP94" s="122"/>
      <c r="EQ94" s="122"/>
      <c r="ER94" s="122"/>
      <c r="ES94" s="122"/>
      <c r="ET94" s="122"/>
      <c r="EU94" s="122"/>
      <c r="EV94" s="122"/>
      <c r="EW94" s="122"/>
      <c r="EX94" s="122"/>
      <c r="EY94" s="122"/>
      <c r="EZ94" s="122"/>
      <c r="FA94" s="122"/>
      <c r="FB94" s="122"/>
      <c r="FC94" s="122"/>
      <c r="FD94" s="122"/>
      <c r="FE94" s="122"/>
      <c r="FF94" s="122"/>
      <c r="FG94" s="122"/>
      <c r="FH94" s="122"/>
      <c r="FI94" s="122"/>
      <c r="FJ94" s="122"/>
      <c r="FK94" s="122"/>
      <c r="FL94" s="122"/>
      <c r="FM94" s="122"/>
      <c r="FN94" s="122"/>
      <c r="FO94" s="122"/>
      <c r="FP94" s="122"/>
      <c r="FQ94" s="122"/>
      <c r="FR94" s="122"/>
      <c r="FS94" s="122"/>
      <c r="FT94" s="122"/>
      <c r="FU94" s="122"/>
      <c r="FV94" s="122"/>
      <c r="FW94" s="122"/>
      <c r="FX94" s="122"/>
      <c r="FY94" s="122"/>
      <c r="FZ94" s="122"/>
      <c r="GA94" s="122"/>
      <c r="GB94" s="122"/>
      <c r="GC94" s="122"/>
      <c r="GD94" s="122"/>
      <c r="GE94" s="122"/>
      <c r="GF94" s="122"/>
      <c r="GG94" s="122"/>
      <c r="GH94" s="122"/>
      <c r="GI94" s="122"/>
      <c r="GJ94" s="122"/>
      <c r="GK94" s="122"/>
      <c r="GL94" s="122"/>
      <c r="GM94" s="122"/>
      <c r="GN94" s="122"/>
      <c r="GO94" s="122"/>
      <c r="GP94" s="122"/>
      <c r="GQ94" s="122"/>
      <c r="GR94" s="122"/>
      <c r="GS94" s="122"/>
      <c r="GT94" s="122"/>
      <c r="GU94" s="122"/>
      <c r="GV94" s="122"/>
      <c r="GW94" s="122"/>
      <c r="GX94" s="122"/>
      <c r="GY94" s="122"/>
      <c r="GZ94" s="122"/>
      <c r="HA94" s="122"/>
      <c r="HB94" s="122"/>
      <c r="HC94" s="122"/>
      <c r="HD94" s="122"/>
      <c r="HE94" s="122"/>
      <c r="HF94" s="122"/>
      <c r="HG94" s="122"/>
      <c r="HH94" s="122"/>
      <c r="HI94" s="122"/>
      <c r="HJ94" s="122"/>
      <c r="HK94" s="122"/>
      <c r="HL94" s="122"/>
      <c r="HM94" s="122"/>
      <c r="HN94" s="122"/>
      <c r="HO94" s="122"/>
      <c r="HP94" s="122"/>
      <c r="HQ94" s="122"/>
      <c r="HR94" s="122"/>
      <c r="HS94" s="122"/>
      <c r="HT94" s="122"/>
      <c r="HU94" s="122"/>
      <c r="HV94" s="122"/>
      <c r="HW94" s="122"/>
      <c r="HX94" s="122"/>
      <c r="HY94" s="122"/>
      <c r="HZ94" s="122"/>
      <c r="IA94" s="122"/>
      <c r="IB94" s="122"/>
      <c r="IC94" s="122"/>
      <c r="ID94" s="122"/>
      <c r="IE94" s="122"/>
      <c r="IF94" s="122"/>
      <c r="IG94" s="122"/>
      <c r="IH94" s="122"/>
      <c r="II94" s="122"/>
      <c r="IJ94" s="122"/>
      <c r="IK94" s="122"/>
      <c r="IL94" s="122"/>
      <c r="IM94" s="122"/>
      <c r="IN94" s="122"/>
      <c r="IO94" s="122"/>
      <c r="IP94" s="122"/>
      <c r="IQ94" s="122"/>
      <c r="IR94" s="122"/>
      <c r="IS94" s="122"/>
      <c r="IT94" s="122"/>
      <c r="IU94" s="122"/>
      <c r="IV94" s="122"/>
      <c r="IW94" s="122"/>
    </row>
    <row r="95" customFormat="false" ht="12.75" hidden="false" customHeight="false" outlineLevel="0" collapsed="false">
      <c r="A95" s="122"/>
      <c r="B95" s="103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2"/>
      <c r="DZ95" s="122"/>
      <c r="EA95" s="122"/>
      <c r="EB95" s="122"/>
      <c r="EC95" s="122"/>
      <c r="ED95" s="122"/>
      <c r="EE95" s="122"/>
      <c r="EF95" s="122"/>
      <c r="EG95" s="122"/>
      <c r="EH95" s="122"/>
      <c r="EI95" s="122"/>
      <c r="EJ95" s="122"/>
      <c r="EK95" s="122"/>
      <c r="EL95" s="122"/>
      <c r="EM95" s="122"/>
      <c r="EN95" s="122"/>
      <c r="EO95" s="122"/>
      <c r="EP95" s="122"/>
      <c r="EQ95" s="122"/>
      <c r="ER95" s="122"/>
      <c r="ES95" s="122"/>
      <c r="ET95" s="122"/>
      <c r="EU95" s="122"/>
      <c r="EV95" s="122"/>
      <c r="EW95" s="122"/>
      <c r="EX95" s="122"/>
      <c r="EY95" s="122"/>
      <c r="EZ95" s="122"/>
      <c r="FA95" s="122"/>
      <c r="FB95" s="122"/>
      <c r="FC95" s="122"/>
      <c r="FD95" s="122"/>
      <c r="FE95" s="122"/>
      <c r="FF95" s="122"/>
      <c r="FG95" s="122"/>
      <c r="FH95" s="122"/>
      <c r="FI95" s="122"/>
      <c r="FJ95" s="122"/>
      <c r="FK95" s="122"/>
      <c r="FL95" s="122"/>
      <c r="FM95" s="122"/>
      <c r="FN95" s="122"/>
      <c r="FO95" s="122"/>
      <c r="FP95" s="122"/>
      <c r="FQ95" s="122"/>
      <c r="FR95" s="122"/>
      <c r="FS95" s="122"/>
      <c r="FT95" s="122"/>
      <c r="FU95" s="122"/>
      <c r="FV95" s="122"/>
      <c r="FW95" s="122"/>
      <c r="FX95" s="122"/>
      <c r="FY95" s="122"/>
      <c r="FZ95" s="122"/>
      <c r="GA95" s="122"/>
      <c r="GB95" s="122"/>
      <c r="GC95" s="122"/>
      <c r="GD95" s="122"/>
      <c r="GE95" s="122"/>
      <c r="GF95" s="122"/>
      <c r="GG95" s="122"/>
      <c r="GH95" s="122"/>
      <c r="GI95" s="122"/>
      <c r="GJ95" s="122"/>
      <c r="GK95" s="122"/>
      <c r="GL95" s="122"/>
      <c r="GM95" s="122"/>
      <c r="GN95" s="122"/>
      <c r="GO95" s="122"/>
      <c r="GP95" s="122"/>
      <c r="GQ95" s="122"/>
      <c r="GR95" s="122"/>
      <c r="GS95" s="122"/>
      <c r="GT95" s="122"/>
      <c r="GU95" s="122"/>
      <c r="GV95" s="122"/>
      <c r="GW95" s="122"/>
      <c r="GX95" s="122"/>
      <c r="GY95" s="122"/>
      <c r="GZ95" s="122"/>
      <c r="HA95" s="122"/>
      <c r="HB95" s="122"/>
      <c r="HC95" s="122"/>
      <c r="HD95" s="122"/>
      <c r="HE95" s="122"/>
      <c r="HF95" s="122"/>
      <c r="HG95" s="122"/>
      <c r="HH95" s="122"/>
      <c r="HI95" s="122"/>
      <c r="HJ95" s="122"/>
      <c r="HK95" s="122"/>
      <c r="HL95" s="122"/>
      <c r="HM95" s="122"/>
      <c r="HN95" s="122"/>
      <c r="HO95" s="122"/>
      <c r="HP95" s="122"/>
      <c r="HQ95" s="122"/>
      <c r="HR95" s="122"/>
      <c r="HS95" s="122"/>
      <c r="HT95" s="122"/>
      <c r="HU95" s="122"/>
      <c r="HV95" s="122"/>
      <c r="HW95" s="122"/>
      <c r="HX95" s="122"/>
      <c r="HY95" s="122"/>
      <c r="HZ95" s="122"/>
      <c r="IA95" s="122"/>
      <c r="IB95" s="122"/>
      <c r="IC95" s="122"/>
      <c r="ID95" s="122"/>
      <c r="IE95" s="122"/>
      <c r="IF95" s="122"/>
      <c r="IG95" s="122"/>
      <c r="IH95" s="122"/>
      <c r="II95" s="122"/>
      <c r="IJ95" s="122"/>
      <c r="IK95" s="122"/>
      <c r="IL95" s="122"/>
      <c r="IM95" s="122"/>
      <c r="IN95" s="122"/>
      <c r="IO95" s="122"/>
      <c r="IP95" s="122"/>
      <c r="IQ95" s="122"/>
      <c r="IR95" s="122"/>
      <c r="IS95" s="122"/>
      <c r="IT95" s="122"/>
      <c r="IU95" s="122"/>
      <c r="IV95" s="122"/>
      <c r="IW95" s="122"/>
    </row>
    <row r="96" customFormat="false" ht="12.75" hidden="false" customHeight="false" outlineLevel="0" collapsed="false">
      <c r="A96" s="122"/>
      <c r="B96" s="103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22"/>
      <c r="DF96" s="122"/>
      <c r="DG96" s="122"/>
      <c r="DH96" s="122"/>
      <c r="DI96" s="122"/>
      <c r="DJ96" s="122"/>
      <c r="DK96" s="12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2"/>
      <c r="DZ96" s="122"/>
      <c r="EA96" s="122"/>
      <c r="EB96" s="122"/>
      <c r="EC96" s="122"/>
      <c r="ED96" s="122"/>
      <c r="EE96" s="122"/>
      <c r="EF96" s="122"/>
      <c r="EG96" s="122"/>
      <c r="EH96" s="122"/>
      <c r="EI96" s="122"/>
      <c r="EJ96" s="122"/>
      <c r="EK96" s="122"/>
      <c r="EL96" s="122"/>
      <c r="EM96" s="122"/>
      <c r="EN96" s="122"/>
      <c r="EO96" s="122"/>
      <c r="EP96" s="122"/>
      <c r="EQ96" s="122"/>
      <c r="ER96" s="122"/>
      <c r="ES96" s="122"/>
      <c r="ET96" s="122"/>
      <c r="EU96" s="122"/>
      <c r="EV96" s="122"/>
      <c r="EW96" s="122"/>
      <c r="EX96" s="122"/>
      <c r="EY96" s="122"/>
      <c r="EZ96" s="122"/>
      <c r="FA96" s="122"/>
      <c r="FB96" s="122"/>
      <c r="FC96" s="122"/>
      <c r="FD96" s="122"/>
      <c r="FE96" s="122"/>
      <c r="FF96" s="122"/>
      <c r="FG96" s="122"/>
      <c r="FH96" s="122"/>
      <c r="FI96" s="122"/>
      <c r="FJ96" s="122"/>
      <c r="FK96" s="122"/>
      <c r="FL96" s="122"/>
      <c r="FM96" s="122"/>
      <c r="FN96" s="122"/>
      <c r="FO96" s="122"/>
      <c r="FP96" s="122"/>
      <c r="FQ96" s="122"/>
      <c r="FR96" s="122"/>
      <c r="FS96" s="122"/>
      <c r="FT96" s="122"/>
      <c r="FU96" s="122"/>
      <c r="FV96" s="122"/>
      <c r="FW96" s="122"/>
      <c r="FX96" s="122"/>
      <c r="FY96" s="122"/>
      <c r="FZ96" s="122"/>
      <c r="GA96" s="122"/>
      <c r="GB96" s="122"/>
      <c r="GC96" s="122"/>
      <c r="GD96" s="122"/>
      <c r="GE96" s="122"/>
      <c r="GF96" s="122"/>
      <c r="GG96" s="122"/>
      <c r="GH96" s="122"/>
      <c r="GI96" s="122"/>
      <c r="GJ96" s="122"/>
      <c r="GK96" s="122"/>
      <c r="GL96" s="122"/>
      <c r="GM96" s="122"/>
      <c r="GN96" s="122"/>
      <c r="GO96" s="122"/>
      <c r="GP96" s="122"/>
      <c r="GQ96" s="122"/>
      <c r="GR96" s="122"/>
      <c r="GS96" s="122"/>
      <c r="GT96" s="122"/>
      <c r="GU96" s="122"/>
      <c r="GV96" s="122"/>
      <c r="GW96" s="122"/>
      <c r="GX96" s="122"/>
      <c r="GY96" s="122"/>
      <c r="GZ96" s="122"/>
      <c r="HA96" s="122"/>
      <c r="HB96" s="122"/>
      <c r="HC96" s="122"/>
      <c r="HD96" s="122"/>
      <c r="HE96" s="122"/>
      <c r="HF96" s="122"/>
      <c r="HG96" s="122"/>
      <c r="HH96" s="122"/>
      <c r="HI96" s="122"/>
      <c r="HJ96" s="122"/>
      <c r="HK96" s="122"/>
      <c r="HL96" s="122"/>
      <c r="HM96" s="122"/>
      <c r="HN96" s="122"/>
      <c r="HO96" s="122"/>
      <c r="HP96" s="122"/>
      <c r="HQ96" s="122"/>
      <c r="HR96" s="122"/>
      <c r="HS96" s="122"/>
      <c r="HT96" s="122"/>
      <c r="HU96" s="122"/>
      <c r="HV96" s="122"/>
      <c r="HW96" s="122"/>
      <c r="HX96" s="122"/>
      <c r="HY96" s="122"/>
      <c r="HZ96" s="122"/>
      <c r="IA96" s="122"/>
      <c r="IB96" s="122"/>
      <c r="IC96" s="122"/>
      <c r="ID96" s="122"/>
      <c r="IE96" s="122"/>
      <c r="IF96" s="122"/>
      <c r="IG96" s="122"/>
      <c r="IH96" s="122"/>
      <c r="II96" s="122"/>
      <c r="IJ96" s="122"/>
      <c r="IK96" s="122"/>
      <c r="IL96" s="122"/>
      <c r="IM96" s="122"/>
      <c r="IN96" s="122"/>
      <c r="IO96" s="122"/>
      <c r="IP96" s="122"/>
      <c r="IQ96" s="122"/>
      <c r="IR96" s="122"/>
      <c r="IS96" s="122"/>
      <c r="IT96" s="122"/>
      <c r="IU96" s="122"/>
      <c r="IV96" s="122"/>
      <c r="IW96" s="122"/>
    </row>
    <row r="97" customFormat="false" ht="12.75" hidden="false" customHeight="false" outlineLevel="0" collapsed="false">
      <c r="A97" s="122"/>
      <c r="B97" s="103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2"/>
      <c r="DZ97" s="122"/>
      <c r="EA97" s="122"/>
      <c r="EB97" s="122"/>
      <c r="EC97" s="122"/>
      <c r="ED97" s="122"/>
      <c r="EE97" s="122"/>
      <c r="EF97" s="122"/>
      <c r="EG97" s="122"/>
      <c r="EH97" s="122"/>
      <c r="EI97" s="122"/>
      <c r="EJ97" s="122"/>
      <c r="EK97" s="122"/>
      <c r="EL97" s="122"/>
      <c r="EM97" s="122"/>
      <c r="EN97" s="122"/>
      <c r="EO97" s="122"/>
      <c r="EP97" s="122"/>
      <c r="EQ97" s="122"/>
      <c r="ER97" s="122"/>
      <c r="ES97" s="122"/>
      <c r="ET97" s="122"/>
      <c r="EU97" s="122"/>
      <c r="EV97" s="122"/>
      <c r="EW97" s="122"/>
      <c r="EX97" s="122"/>
      <c r="EY97" s="122"/>
      <c r="EZ97" s="122"/>
      <c r="FA97" s="122"/>
      <c r="FB97" s="122"/>
      <c r="FC97" s="122"/>
      <c r="FD97" s="122"/>
      <c r="FE97" s="122"/>
      <c r="FF97" s="122"/>
      <c r="FG97" s="122"/>
      <c r="FH97" s="122"/>
      <c r="FI97" s="122"/>
      <c r="FJ97" s="122"/>
      <c r="FK97" s="122"/>
      <c r="FL97" s="122"/>
      <c r="FM97" s="122"/>
      <c r="FN97" s="122"/>
      <c r="FO97" s="122"/>
      <c r="FP97" s="122"/>
      <c r="FQ97" s="122"/>
      <c r="FR97" s="122"/>
      <c r="FS97" s="122"/>
      <c r="FT97" s="122"/>
      <c r="FU97" s="122"/>
      <c r="FV97" s="122"/>
      <c r="FW97" s="122"/>
      <c r="FX97" s="122"/>
      <c r="FY97" s="122"/>
      <c r="FZ97" s="122"/>
      <c r="GA97" s="122"/>
      <c r="GB97" s="122"/>
      <c r="GC97" s="122"/>
      <c r="GD97" s="122"/>
      <c r="GE97" s="122"/>
      <c r="GF97" s="122"/>
      <c r="GG97" s="122"/>
      <c r="GH97" s="122"/>
      <c r="GI97" s="122"/>
      <c r="GJ97" s="122"/>
      <c r="GK97" s="122"/>
      <c r="GL97" s="122"/>
      <c r="GM97" s="122"/>
      <c r="GN97" s="122"/>
      <c r="GO97" s="122"/>
      <c r="GP97" s="122"/>
      <c r="GQ97" s="122"/>
      <c r="GR97" s="122"/>
      <c r="GS97" s="122"/>
      <c r="GT97" s="122"/>
      <c r="GU97" s="122"/>
      <c r="GV97" s="122"/>
      <c r="GW97" s="122"/>
      <c r="GX97" s="122"/>
      <c r="GY97" s="122"/>
      <c r="GZ97" s="122"/>
      <c r="HA97" s="122"/>
      <c r="HB97" s="122"/>
      <c r="HC97" s="122"/>
      <c r="HD97" s="122"/>
      <c r="HE97" s="122"/>
      <c r="HF97" s="122"/>
      <c r="HG97" s="122"/>
      <c r="HH97" s="122"/>
      <c r="HI97" s="122"/>
      <c r="HJ97" s="122"/>
      <c r="HK97" s="122"/>
      <c r="HL97" s="122"/>
      <c r="HM97" s="122"/>
      <c r="HN97" s="122"/>
      <c r="HO97" s="122"/>
      <c r="HP97" s="122"/>
      <c r="HQ97" s="122"/>
      <c r="HR97" s="122"/>
      <c r="HS97" s="122"/>
      <c r="HT97" s="122"/>
      <c r="HU97" s="122"/>
      <c r="HV97" s="122"/>
      <c r="HW97" s="122"/>
      <c r="HX97" s="122"/>
      <c r="HY97" s="122"/>
      <c r="HZ97" s="122"/>
      <c r="IA97" s="122"/>
      <c r="IB97" s="122"/>
      <c r="IC97" s="122"/>
      <c r="ID97" s="122"/>
      <c r="IE97" s="122"/>
      <c r="IF97" s="122"/>
      <c r="IG97" s="122"/>
      <c r="IH97" s="122"/>
      <c r="II97" s="122"/>
      <c r="IJ97" s="122"/>
      <c r="IK97" s="122"/>
      <c r="IL97" s="122"/>
      <c r="IM97" s="122"/>
      <c r="IN97" s="122"/>
      <c r="IO97" s="122"/>
      <c r="IP97" s="122"/>
      <c r="IQ97" s="122"/>
      <c r="IR97" s="122"/>
      <c r="IS97" s="122"/>
      <c r="IT97" s="122"/>
      <c r="IU97" s="122"/>
      <c r="IV97" s="122"/>
      <c r="IW97" s="122"/>
    </row>
    <row r="98" customFormat="false" ht="12.75" hidden="false" customHeight="false" outlineLevel="0" collapsed="false">
      <c r="A98" s="122"/>
      <c r="B98" s="103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2"/>
      <c r="DN98" s="122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  <c r="EC98" s="122"/>
      <c r="ED98" s="122"/>
      <c r="EE98" s="122"/>
      <c r="EF98" s="122"/>
      <c r="EG98" s="122"/>
      <c r="EH98" s="122"/>
      <c r="EI98" s="122"/>
      <c r="EJ98" s="122"/>
      <c r="EK98" s="122"/>
      <c r="EL98" s="122"/>
      <c r="EM98" s="122"/>
      <c r="EN98" s="122"/>
      <c r="EO98" s="122"/>
      <c r="EP98" s="122"/>
      <c r="EQ98" s="122"/>
      <c r="ER98" s="122"/>
      <c r="ES98" s="122"/>
      <c r="ET98" s="122"/>
      <c r="EU98" s="122"/>
      <c r="EV98" s="122"/>
      <c r="EW98" s="122"/>
      <c r="EX98" s="122"/>
      <c r="EY98" s="122"/>
      <c r="EZ98" s="122"/>
      <c r="FA98" s="122"/>
      <c r="FB98" s="122"/>
      <c r="FC98" s="122"/>
      <c r="FD98" s="122"/>
      <c r="FE98" s="122"/>
      <c r="FF98" s="122"/>
      <c r="FG98" s="122"/>
      <c r="FH98" s="122"/>
      <c r="FI98" s="122"/>
      <c r="FJ98" s="122"/>
      <c r="FK98" s="122"/>
      <c r="FL98" s="122"/>
      <c r="FM98" s="122"/>
      <c r="FN98" s="122"/>
      <c r="FO98" s="122"/>
      <c r="FP98" s="122"/>
      <c r="FQ98" s="12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2"/>
      <c r="GD98" s="122"/>
      <c r="GE98" s="122"/>
      <c r="GF98" s="122"/>
      <c r="GG98" s="122"/>
      <c r="GH98" s="122"/>
      <c r="GI98" s="122"/>
      <c r="GJ98" s="122"/>
      <c r="GK98" s="122"/>
      <c r="GL98" s="122"/>
      <c r="GM98" s="122"/>
      <c r="GN98" s="122"/>
      <c r="GO98" s="122"/>
      <c r="GP98" s="122"/>
      <c r="GQ98" s="122"/>
      <c r="GR98" s="122"/>
      <c r="GS98" s="122"/>
      <c r="GT98" s="122"/>
      <c r="GU98" s="122"/>
      <c r="GV98" s="122"/>
      <c r="GW98" s="122"/>
      <c r="GX98" s="122"/>
      <c r="GY98" s="122"/>
      <c r="GZ98" s="122"/>
      <c r="HA98" s="122"/>
      <c r="HB98" s="122"/>
      <c r="HC98" s="122"/>
      <c r="HD98" s="122"/>
      <c r="HE98" s="122"/>
      <c r="HF98" s="122"/>
      <c r="HG98" s="122"/>
      <c r="HH98" s="122"/>
      <c r="HI98" s="122"/>
      <c r="HJ98" s="122"/>
      <c r="HK98" s="122"/>
      <c r="HL98" s="122"/>
      <c r="HM98" s="122"/>
      <c r="HN98" s="122"/>
      <c r="HO98" s="122"/>
      <c r="HP98" s="122"/>
      <c r="HQ98" s="122"/>
      <c r="HR98" s="122"/>
      <c r="HS98" s="122"/>
      <c r="HT98" s="122"/>
      <c r="HU98" s="122"/>
      <c r="HV98" s="122"/>
      <c r="HW98" s="122"/>
      <c r="HX98" s="122"/>
      <c r="HY98" s="122"/>
      <c r="HZ98" s="122"/>
      <c r="IA98" s="122"/>
      <c r="IB98" s="122"/>
      <c r="IC98" s="122"/>
      <c r="ID98" s="122"/>
      <c r="IE98" s="122"/>
      <c r="IF98" s="122"/>
      <c r="IG98" s="122"/>
      <c r="IH98" s="122"/>
      <c r="II98" s="122"/>
      <c r="IJ98" s="122"/>
      <c r="IK98" s="122"/>
      <c r="IL98" s="122"/>
      <c r="IM98" s="122"/>
      <c r="IN98" s="122"/>
      <c r="IO98" s="122"/>
      <c r="IP98" s="122"/>
      <c r="IQ98" s="122"/>
      <c r="IR98" s="122"/>
      <c r="IS98" s="122"/>
      <c r="IT98" s="122"/>
      <c r="IU98" s="122"/>
      <c r="IV98" s="122"/>
      <c r="IW98" s="122"/>
    </row>
    <row r="99" customFormat="false" ht="12.75" hidden="false" customHeight="false" outlineLevel="0" collapsed="false">
      <c r="A99" s="122"/>
      <c r="B99" s="103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2"/>
      <c r="CX99" s="122"/>
      <c r="CY99" s="122"/>
      <c r="CZ99" s="122"/>
      <c r="DA99" s="122"/>
      <c r="DB99" s="122"/>
      <c r="DC99" s="122"/>
      <c r="DD99" s="122"/>
      <c r="DE99" s="122"/>
      <c r="DF99" s="122"/>
      <c r="DG99" s="122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  <c r="EC99" s="122"/>
      <c r="ED99" s="122"/>
      <c r="EE99" s="122"/>
      <c r="EF99" s="122"/>
      <c r="EG99" s="122"/>
      <c r="EH99" s="122"/>
      <c r="EI99" s="122"/>
      <c r="EJ99" s="122"/>
      <c r="EK99" s="122"/>
      <c r="EL99" s="122"/>
      <c r="EM99" s="122"/>
      <c r="EN99" s="122"/>
      <c r="EO99" s="122"/>
      <c r="EP99" s="122"/>
      <c r="EQ99" s="122"/>
      <c r="ER99" s="122"/>
      <c r="ES99" s="122"/>
      <c r="ET99" s="122"/>
      <c r="EU99" s="122"/>
      <c r="EV99" s="122"/>
      <c r="EW99" s="122"/>
      <c r="EX99" s="122"/>
      <c r="EY99" s="122"/>
      <c r="EZ99" s="122"/>
      <c r="FA99" s="122"/>
      <c r="FB99" s="122"/>
      <c r="FC99" s="122"/>
      <c r="FD99" s="122"/>
      <c r="FE99" s="122"/>
      <c r="FF99" s="122"/>
      <c r="FG99" s="122"/>
      <c r="FH99" s="122"/>
      <c r="FI99" s="122"/>
      <c r="FJ99" s="122"/>
      <c r="FK99" s="122"/>
      <c r="FL99" s="122"/>
      <c r="FM99" s="122"/>
      <c r="FN99" s="122"/>
      <c r="FO99" s="122"/>
      <c r="FP99" s="122"/>
      <c r="FQ99" s="122"/>
      <c r="FR99" s="122"/>
      <c r="FS99" s="122"/>
      <c r="FT99" s="122"/>
      <c r="FU99" s="122"/>
      <c r="FV99" s="122"/>
      <c r="FW99" s="122"/>
      <c r="FX99" s="122"/>
      <c r="FY99" s="122"/>
      <c r="FZ99" s="122"/>
      <c r="GA99" s="122"/>
      <c r="GB99" s="122"/>
      <c r="GC99" s="122"/>
      <c r="GD99" s="122"/>
      <c r="GE99" s="122"/>
      <c r="GF99" s="122"/>
      <c r="GG99" s="122"/>
      <c r="GH99" s="122"/>
      <c r="GI99" s="122"/>
      <c r="GJ99" s="122"/>
      <c r="GK99" s="122"/>
      <c r="GL99" s="122"/>
      <c r="GM99" s="122"/>
      <c r="GN99" s="122"/>
      <c r="GO99" s="122"/>
      <c r="GP99" s="122"/>
      <c r="GQ99" s="122"/>
      <c r="GR99" s="122"/>
      <c r="GS99" s="122"/>
      <c r="GT99" s="122"/>
      <c r="GU99" s="122"/>
      <c r="GV99" s="122"/>
      <c r="GW99" s="122"/>
      <c r="GX99" s="122"/>
      <c r="GY99" s="122"/>
      <c r="GZ99" s="122"/>
      <c r="HA99" s="122"/>
      <c r="HB99" s="122"/>
      <c r="HC99" s="122"/>
      <c r="HD99" s="122"/>
      <c r="HE99" s="122"/>
      <c r="HF99" s="122"/>
      <c r="HG99" s="122"/>
      <c r="HH99" s="122"/>
      <c r="HI99" s="122"/>
      <c r="HJ99" s="122"/>
      <c r="HK99" s="122"/>
      <c r="HL99" s="122"/>
      <c r="HM99" s="122"/>
      <c r="HN99" s="122"/>
      <c r="HO99" s="122"/>
      <c r="HP99" s="122"/>
      <c r="HQ99" s="122"/>
      <c r="HR99" s="122"/>
      <c r="HS99" s="122"/>
      <c r="HT99" s="122"/>
      <c r="HU99" s="122"/>
      <c r="HV99" s="122"/>
      <c r="HW99" s="122"/>
      <c r="HX99" s="122"/>
      <c r="HY99" s="122"/>
      <c r="HZ99" s="122"/>
      <c r="IA99" s="122"/>
      <c r="IB99" s="122"/>
      <c r="IC99" s="122"/>
      <c r="ID99" s="122"/>
      <c r="IE99" s="122"/>
      <c r="IF99" s="122"/>
      <c r="IG99" s="122"/>
      <c r="IH99" s="122"/>
      <c r="II99" s="122"/>
      <c r="IJ99" s="122"/>
      <c r="IK99" s="122"/>
      <c r="IL99" s="122"/>
      <c r="IM99" s="122"/>
      <c r="IN99" s="122"/>
      <c r="IO99" s="122"/>
      <c r="IP99" s="122"/>
      <c r="IQ99" s="122"/>
      <c r="IR99" s="122"/>
      <c r="IS99" s="122"/>
      <c r="IT99" s="122"/>
      <c r="IU99" s="122"/>
      <c r="IV99" s="122"/>
      <c r="IW99" s="122"/>
    </row>
    <row r="100" customFormat="false" ht="12.75" hidden="false" customHeight="false" outlineLevel="0" collapsed="false">
      <c r="A100" s="122"/>
      <c r="B100" s="103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  <c r="FD100" s="122"/>
      <c r="FE100" s="122"/>
      <c r="FF100" s="122"/>
      <c r="FG100" s="122"/>
      <c r="FH100" s="122"/>
      <c r="FI100" s="122"/>
      <c r="FJ100" s="122"/>
      <c r="FK100" s="122"/>
      <c r="FL100" s="122"/>
      <c r="FM100" s="122"/>
      <c r="FN100" s="122"/>
      <c r="FO100" s="122"/>
      <c r="FP100" s="122"/>
      <c r="FQ100" s="122"/>
      <c r="FR100" s="122"/>
      <c r="FS100" s="122"/>
      <c r="FT100" s="122"/>
      <c r="FU100" s="122"/>
      <c r="FV100" s="122"/>
      <c r="FW100" s="122"/>
      <c r="FX100" s="122"/>
      <c r="FY100" s="122"/>
      <c r="FZ100" s="122"/>
      <c r="GA100" s="122"/>
      <c r="GB100" s="122"/>
      <c r="GC100" s="122"/>
      <c r="GD100" s="122"/>
      <c r="GE100" s="122"/>
      <c r="GF100" s="122"/>
      <c r="GG100" s="122"/>
      <c r="GH100" s="122"/>
      <c r="GI100" s="122"/>
      <c r="GJ100" s="122"/>
      <c r="GK100" s="122"/>
      <c r="GL100" s="122"/>
      <c r="GM100" s="122"/>
      <c r="GN100" s="122"/>
      <c r="GO100" s="122"/>
      <c r="GP100" s="122"/>
      <c r="GQ100" s="122"/>
      <c r="GR100" s="122"/>
      <c r="GS100" s="122"/>
      <c r="GT100" s="122"/>
      <c r="GU100" s="122"/>
      <c r="GV100" s="122"/>
      <c r="GW100" s="122"/>
      <c r="GX100" s="122"/>
      <c r="GY100" s="122"/>
      <c r="GZ100" s="122"/>
      <c r="HA100" s="122"/>
      <c r="HB100" s="122"/>
      <c r="HC100" s="122"/>
      <c r="HD100" s="122"/>
      <c r="HE100" s="122"/>
      <c r="HF100" s="122"/>
      <c r="HG100" s="122"/>
      <c r="HH100" s="122"/>
      <c r="HI100" s="122"/>
      <c r="HJ100" s="122"/>
      <c r="HK100" s="122"/>
      <c r="HL100" s="122"/>
      <c r="HM100" s="122"/>
      <c r="HN100" s="122"/>
      <c r="HO100" s="122"/>
      <c r="HP100" s="122"/>
      <c r="HQ100" s="122"/>
      <c r="HR100" s="122"/>
      <c r="HS100" s="122"/>
      <c r="HT100" s="122"/>
      <c r="HU100" s="122"/>
      <c r="HV100" s="122"/>
      <c r="HW100" s="122"/>
      <c r="HX100" s="122"/>
      <c r="HY100" s="122"/>
      <c r="HZ100" s="122"/>
      <c r="IA100" s="122"/>
      <c r="IB100" s="122"/>
      <c r="IC100" s="122"/>
      <c r="ID100" s="122"/>
      <c r="IE100" s="122"/>
      <c r="IF100" s="122"/>
      <c r="IG100" s="122"/>
      <c r="IH100" s="122"/>
      <c r="II100" s="122"/>
      <c r="IJ100" s="122"/>
      <c r="IK100" s="122"/>
      <c r="IL100" s="122"/>
      <c r="IM100" s="122"/>
      <c r="IN100" s="122"/>
      <c r="IO100" s="122"/>
      <c r="IP100" s="122"/>
      <c r="IQ100" s="122"/>
      <c r="IR100" s="122"/>
      <c r="IS100" s="122"/>
      <c r="IT100" s="122"/>
      <c r="IU100" s="122"/>
      <c r="IV100" s="122"/>
      <c r="IW100" s="122"/>
    </row>
    <row r="101" customFormat="false" ht="12.75" hidden="false" customHeight="false" outlineLevel="0" collapsed="false">
      <c r="A101" s="122"/>
      <c r="B101" s="103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122"/>
      <c r="EN101" s="122"/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122"/>
      <c r="EY101" s="122"/>
      <c r="EZ101" s="122"/>
      <c r="FA101" s="122"/>
      <c r="FB101" s="122"/>
      <c r="FC101" s="122"/>
      <c r="FD101" s="122"/>
      <c r="FE101" s="122"/>
      <c r="FF101" s="122"/>
      <c r="FG101" s="122"/>
      <c r="FH101" s="122"/>
      <c r="FI101" s="122"/>
      <c r="FJ101" s="122"/>
      <c r="FK101" s="122"/>
      <c r="FL101" s="122"/>
      <c r="FM101" s="122"/>
      <c r="FN101" s="122"/>
      <c r="FO101" s="122"/>
      <c r="FP101" s="122"/>
      <c r="FQ101" s="122"/>
      <c r="FR101" s="122"/>
      <c r="FS101" s="122"/>
      <c r="FT101" s="122"/>
      <c r="FU101" s="122"/>
      <c r="FV101" s="122"/>
      <c r="FW101" s="122"/>
      <c r="FX101" s="122"/>
      <c r="FY101" s="122"/>
      <c r="FZ101" s="122"/>
      <c r="GA101" s="122"/>
      <c r="GB101" s="122"/>
      <c r="GC101" s="122"/>
      <c r="GD101" s="122"/>
      <c r="GE101" s="122"/>
      <c r="GF101" s="122"/>
      <c r="GG101" s="122"/>
      <c r="GH101" s="122"/>
      <c r="GI101" s="122"/>
      <c r="GJ101" s="122"/>
      <c r="GK101" s="122"/>
      <c r="GL101" s="122"/>
      <c r="GM101" s="122"/>
      <c r="GN101" s="122"/>
      <c r="GO101" s="122"/>
      <c r="GP101" s="122"/>
      <c r="GQ101" s="122"/>
      <c r="GR101" s="122"/>
      <c r="GS101" s="122"/>
      <c r="GT101" s="122"/>
      <c r="GU101" s="122"/>
      <c r="GV101" s="122"/>
      <c r="GW101" s="122"/>
      <c r="GX101" s="122"/>
      <c r="GY101" s="122"/>
      <c r="GZ101" s="122"/>
      <c r="HA101" s="122"/>
      <c r="HB101" s="122"/>
      <c r="HC101" s="122"/>
      <c r="HD101" s="122"/>
      <c r="HE101" s="122"/>
      <c r="HF101" s="122"/>
      <c r="HG101" s="122"/>
      <c r="HH101" s="122"/>
      <c r="HI101" s="122"/>
      <c r="HJ101" s="122"/>
      <c r="HK101" s="122"/>
      <c r="HL101" s="122"/>
      <c r="HM101" s="122"/>
      <c r="HN101" s="122"/>
      <c r="HO101" s="122"/>
      <c r="HP101" s="122"/>
      <c r="HQ101" s="122"/>
      <c r="HR101" s="122"/>
      <c r="HS101" s="122"/>
      <c r="HT101" s="122"/>
      <c r="HU101" s="122"/>
      <c r="HV101" s="122"/>
      <c r="HW101" s="122"/>
      <c r="HX101" s="122"/>
      <c r="HY101" s="122"/>
      <c r="HZ101" s="122"/>
      <c r="IA101" s="122"/>
      <c r="IB101" s="122"/>
      <c r="IC101" s="122"/>
      <c r="ID101" s="122"/>
      <c r="IE101" s="122"/>
      <c r="IF101" s="122"/>
      <c r="IG101" s="122"/>
      <c r="IH101" s="122"/>
      <c r="II101" s="122"/>
      <c r="IJ101" s="122"/>
      <c r="IK101" s="122"/>
      <c r="IL101" s="122"/>
      <c r="IM101" s="122"/>
      <c r="IN101" s="122"/>
      <c r="IO101" s="122"/>
      <c r="IP101" s="122"/>
      <c r="IQ101" s="122"/>
      <c r="IR101" s="122"/>
      <c r="IS101" s="122"/>
      <c r="IT101" s="122"/>
      <c r="IU101" s="122"/>
      <c r="IV101" s="122"/>
      <c r="IW101" s="122"/>
    </row>
    <row r="102" customFormat="false" ht="12.75" hidden="false" customHeight="false" outlineLevel="0" collapsed="false">
      <c r="A102" s="122"/>
      <c r="B102" s="103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2"/>
      <c r="EM102" s="122"/>
      <c r="EN102" s="122"/>
      <c r="EO102" s="122"/>
      <c r="EP102" s="122"/>
      <c r="EQ102" s="122"/>
      <c r="ER102" s="122"/>
      <c r="ES102" s="122"/>
      <c r="ET102" s="122"/>
      <c r="EU102" s="122"/>
      <c r="EV102" s="122"/>
      <c r="EW102" s="122"/>
      <c r="EX102" s="122"/>
      <c r="EY102" s="122"/>
      <c r="EZ102" s="122"/>
      <c r="FA102" s="122"/>
      <c r="FB102" s="122"/>
      <c r="FC102" s="122"/>
      <c r="FD102" s="122"/>
      <c r="FE102" s="122"/>
      <c r="FF102" s="122"/>
      <c r="FG102" s="122"/>
      <c r="FH102" s="122"/>
      <c r="FI102" s="122"/>
      <c r="FJ102" s="122"/>
      <c r="FK102" s="122"/>
      <c r="FL102" s="122"/>
      <c r="FM102" s="122"/>
      <c r="FN102" s="122"/>
      <c r="FO102" s="122"/>
      <c r="FP102" s="122"/>
      <c r="FQ102" s="122"/>
      <c r="FR102" s="122"/>
      <c r="FS102" s="122"/>
      <c r="FT102" s="122"/>
      <c r="FU102" s="122"/>
      <c r="FV102" s="122"/>
      <c r="FW102" s="122"/>
      <c r="FX102" s="122"/>
      <c r="FY102" s="122"/>
      <c r="FZ102" s="122"/>
      <c r="GA102" s="122"/>
      <c r="GB102" s="122"/>
      <c r="GC102" s="122"/>
      <c r="GD102" s="122"/>
      <c r="GE102" s="122"/>
      <c r="GF102" s="122"/>
      <c r="GG102" s="122"/>
      <c r="GH102" s="122"/>
      <c r="GI102" s="122"/>
      <c r="GJ102" s="122"/>
      <c r="GK102" s="122"/>
      <c r="GL102" s="122"/>
      <c r="GM102" s="122"/>
      <c r="GN102" s="122"/>
      <c r="GO102" s="122"/>
      <c r="GP102" s="122"/>
      <c r="GQ102" s="122"/>
      <c r="GR102" s="122"/>
      <c r="GS102" s="122"/>
      <c r="GT102" s="122"/>
      <c r="GU102" s="122"/>
      <c r="GV102" s="122"/>
      <c r="GW102" s="122"/>
      <c r="GX102" s="122"/>
      <c r="GY102" s="122"/>
      <c r="GZ102" s="122"/>
      <c r="HA102" s="122"/>
      <c r="HB102" s="122"/>
      <c r="HC102" s="122"/>
      <c r="HD102" s="122"/>
      <c r="HE102" s="122"/>
      <c r="HF102" s="122"/>
      <c r="HG102" s="122"/>
      <c r="HH102" s="122"/>
      <c r="HI102" s="122"/>
      <c r="HJ102" s="122"/>
      <c r="HK102" s="122"/>
      <c r="HL102" s="122"/>
      <c r="HM102" s="122"/>
      <c r="HN102" s="122"/>
      <c r="HO102" s="122"/>
      <c r="HP102" s="122"/>
      <c r="HQ102" s="122"/>
      <c r="HR102" s="122"/>
      <c r="HS102" s="122"/>
      <c r="HT102" s="122"/>
      <c r="HU102" s="122"/>
      <c r="HV102" s="122"/>
      <c r="HW102" s="122"/>
      <c r="HX102" s="122"/>
      <c r="HY102" s="122"/>
      <c r="HZ102" s="122"/>
      <c r="IA102" s="122"/>
      <c r="IB102" s="122"/>
      <c r="IC102" s="122"/>
      <c r="ID102" s="122"/>
      <c r="IE102" s="122"/>
      <c r="IF102" s="122"/>
      <c r="IG102" s="122"/>
      <c r="IH102" s="122"/>
      <c r="II102" s="122"/>
      <c r="IJ102" s="122"/>
      <c r="IK102" s="122"/>
      <c r="IL102" s="122"/>
      <c r="IM102" s="122"/>
      <c r="IN102" s="122"/>
      <c r="IO102" s="122"/>
      <c r="IP102" s="122"/>
      <c r="IQ102" s="122"/>
      <c r="IR102" s="122"/>
      <c r="IS102" s="122"/>
      <c r="IT102" s="122"/>
      <c r="IU102" s="122"/>
      <c r="IV102" s="122"/>
      <c r="IW102" s="122"/>
    </row>
    <row r="103" customFormat="false" ht="12.75" hidden="false" customHeight="false" outlineLevel="0" collapsed="false">
      <c r="A103" s="122"/>
      <c r="B103" s="103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2"/>
      <c r="EM103" s="122"/>
      <c r="EN103" s="122"/>
      <c r="EO103" s="122"/>
      <c r="EP103" s="122"/>
      <c r="EQ103" s="122"/>
      <c r="ER103" s="122"/>
      <c r="ES103" s="122"/>
      <c r="ET103" s="122"/>
      <c r="EU103" s="122"/>
      <c r="EV103" s="122"/>
      <c r="EW103" s="122"/>
      <c r="EX103" s="122"/>
      <c r="EY103" s="122"/>
      <c r="EZ103" s="122"/>
      <c r="FA103" s="122"/>
      <c r="FB103" s="122"/>
      <c r="FC103" s="122"/>
      <c r="FD103" s="122"/>
      <c r="FE103" s="122"/>
      <c r="FF103" s="122"/>
      <c r="FG103" s="122"/>
      <c r="FH103" s="122"/>
      <c r="FI103" s="122"/>
      <c r="FJ103" s="122"/>
      <c r="FK103" s="122"/>
      <c r="FL103" s="122"/>
      <c r="FM103" s="122"/>
      <c r="FN103" s="122"/>
      <c r="FO103" s="122"/>
      <c r="FP103" s="122"/>
      <c r="FQ103" s="122"/>
      <c r="FR103" s="122"/>
      <c r="FS103" s="122"/>
      <c r="FT103" s="122"/>
      <c r="FU103" s="122"/>
      <c r="FV103" s="122"/>
      <c r="FW103" s="122"/>
      <c r="FX103" s="122"/>
      <c r="FY103" s="122"/>
      <c r="FZ103" s="122"/>
      <c r="GA103" s="122"/>
      <c r="GB103" s="122"/>
      <c r="GC103" s="122"/>
      <c r="GD103" s="122"/>
      <c r="GE103" s="122"/>
      <c r="GF103" s="122"/>
      <c r="GG103" s="122"/>
      <c r="GH103" s="122"/>
      <c r="GI103" s="122"/>
      <c r="GJ103" s="122"/>
      <c r="GK103" s="122"/>
      <c r="GL103" s="122"/>
      <c r="GM103" s="122"/>
      <c r="GN103" s="122"/>
      <c r="GO103" s="122"/>
      <c r="GP103" s="122"/>
      <c r="GQ103" s="122"/>
      <c r="GR103" s="122"/>
      <c r="GS103" s="122"/>
      <c r="GT103" s="122"/>
      <c r="GU103" s="122"/>
      <c r="GV103" s="122"/>
      <c r="GW103" s="122"/>
      <c r="GX103" s="122"/>
      <c r="GY103" s="122"/>
      <c r="GZ103" s="122"/>
      <c r="HA103" s="122"/>
      <c r="HB103" s="122"/>
      <c r="HC103" s="122"/>
      <c r="HD103" s="122"/>
      <c r="HE103" s="122"/>
      <c r="HF103" s="122"/>
      <c r="HG103" s="122"/>
      <c r="HH103" s="122"/>
      <c r="HI103" s="122"/>
      <c r="HJ103" s="122"/>
      <c r="HK103" s="122"/>
      <c r="HL103" s="122"/>
      <c r="HM103" s="122"/>
      <c r="HN103" s="122"/>
      <c r="HO103" s="122"/>
      <c r="HP103" s="122"/>
      <c r="HQ103" s="122"/>
      <c r="HR103" s="122"/>
      <c r="HS103" s="122"/>
      <c r="HT103" s="122"/>
      <c r="HU103" s="122"/>
      <c r="HV103" s="122"/>
      <c r="HW103" s="122"/>
      <c r="HX103" s="122"/>
      <c r="HY103" s="122"/>
      <c r="HZ103" s="122"/>
      <c r="IA103" s="122"/>
      <c r="IB103" s="122"/>
      <c r="IC103" s="122"/>
      <c r="ID103" s="122"/>
      <c r="IE103" s="122"/>
      <c r="IF103" s="122"/>
      <c r="IG103" s="122"/>
      <c r="IH103" s="122"/>
      <c r="II103" s="122"/>
      <c r="IJ103" s="122"/>
      <c r="IK103" s="122"/>
      <c r="IL103" s="122"/>
      <c r="IM103" s="122"/>
      <c r="IN103" s="122"/>
      <c r="IO103" s="122"/>
      <c r="IP103" s="122"/>
      <c r="IQ103" s="122"/>
      <c r="IR103" s="122"/>
      <c r="IS103" s="122"/>
      <c r="IT103" s="122"/>
      <c r="IU103" s="122"/>
      <c r="IV103" s="122"/>
      <c r="IW103" s="122"/>
    </row>
    <row r="104" customFormat="false" ht="12.75" hidden="false" customHeight="false" outlineLevel="0" collapsed="false">
      <c r="A104" s="122"/>
      <c r="B104" s="103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22"/>
      <c r="EX104" s="122"/>
      <c r="EY104" s="122"/>
      <c r="EZ104" s="122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  <c r="GW104" s="122"/>
      <c r="GX104" s="122"/>
      <c r="GY104" s="122"/>
      <c r="GZ104" s="122"/>
      <c r="HA104" s="122"/>
      <c r="HB104" s="122"/>
      <c r="HC104" s="122"/>
      <c r="HD104" s="122"/>
      <c r="HE104" s="122"/>
      <c r="HF104" s="122"/>
      <c r="HG104" s="122"/>
      <c r="HH104" s="122"/>
      <c r="HI104" s="122"/>
      <c r="HJ104" s="122"/>
      <c r="HK104" s="122"/>
      <c r="HL104" s="122"/>
      <c r="HM104" s="122"/>
      <c r="HN104" s="122"/>
      <c r="HO104" s="122"/>
      <c r="HP104" s="122"/>
      <c r="HQ104" s="122"/>
      <c r="HR104" s="122"/>
      <c r="HS104" s="122"/>
      <c r="HT104" s="122"/>
      <c r="HU104" s="122"/>
      <c r="HV104" s="122"/>
      <c r="HW104" s="122"/>
      <c r="HX104" s="122"/>
      <c r="HY104" s="122"/>
      <c r="HZ104" s="122"/>
      <c r="IA104" s="122"/>
      <c r="IB104" s="122"/>
      <c r="IC104" s="122"/>
      <c r="ID104" s="122"/>
      <c r="IE104" s="122"/>
      <c r="IF104" s="122"/>
      <c r="IG104" s="122"/>
      <c r="IH104" s="122"/>
      <c r="II104" s="122"/>
      <c r="IJ104" s="122"/>
      <c r="IK104" s="122"/>
      <c r="IL104" s="122"/>
      <c r="IM104" s="122"/>
      <c r="IN104" s="122"/>
      <c r="IO104" s="122"/>
      <c r="IP104" s="122"/>
      <c r="IQ104" s="122"/>
      <c r="IR104" s="122"/>
      <c r="IS104" s="122"/>
      <c r="IT104" s="122"/>
      <c r="IU104" s="122"/>
      <c r="IV104" s="122"/>
      <c r="IW104" s="122"/>
    </row>
    <row r="105" customFormat="false" ht="12.75" hidden="false" customHeight="false" outlineLevel="0" collapsed="false">
      <c r="A105" s="122"/>
      <c r="B105" s="103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  <c r="DO105" s="122"/>
      <c r="DP105" s="122"/>
      <c r="DQ105" s="122"/>
      <c r="DR105" s="122"/>
      <c r="DS105" s="122"/>
      <c r="DT105" s="122"/>
      <c r="DU105" s="122"/>
      <c r="DV105" s="122"/>
      <c r="DW105" s="122"/>
      <c r="DX105" s="122"/>
      <c r="DY105" s="122"/>
      <c r="DZ105" s="122"/>
      <c r="EA105" s="122"/>
      <c r="EB105" s="122"/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122"/>
      <c r="EN105" s="122"/>
      <c r="EO105" s="122"/>
      <c r="EP105" s="122"/>
      <c r="EQ105" s="122"/>
      <c r="ER105" s="122"/>
      <c r="ES105" s="122"/>
      <c r="ET105" s="122"/>
      <c r="EU105" s="122"/>
      <c r="EV105" s="122"/>
      <c r="EW105" s="122"/>
      <c r="EX105" s="122"/>
      <c r="EY105" s="122"/>
      <c r="EZ105" s="122"/>
      <c r="FA105" s="122"/>
      <c r="FB105" s="122"/>
      <c r="FC105" s="122"/>
      <c r="FD105" s="122"/>
      <c r="FE105" s="122"/>
      <c r="FF105" s="122"/>
      <c r="FG105" s="122"/>
      <c r="FH105" s="122"/>
      <c r="FI105" s="122"/>
      <c r="FJ105" s="122"/>
      <c r="FK105" s="122"/>
      <c r="FL105" s="122"/>
      <c r="FM105" s="122"/>
      <c r="FN105" s="122"/>
      <c r="FO105" s="122"/>
      <c r="FP105" s="122"/>
      <c r="FQ105" s="122"/>
      <c r="FR105" s="122"/>
      <c r="FS105" s="122"/>
      <c r="FT105" s="122"/>
      <c r="FU105" s="122"/>
      <c r="FV105" s="122"/>
      <c r="FW105" s="122"/>
      <c r="FX105" s="122"/>
      <c r="FY105" s="122"/>
      <c r="FZ105" s="122"/>
      <c r="GA105" s="122"/>
      <c r="GB105" s="122"/>
      <c r="GC105" s="122"/>
      <c r="GD105" s="122"/>
      <c r="GE105" s="122"/>
      <c r="GF105" s="122"/>
      <c r="GG105" s="122"/>
      <c r="GH105" s="122"/>
      <c r="GI105" s="122"/>
      <c r="GJ105" s="122"/>
      <c r="GK105" s="122"/>
      <c r="GL105" s="122"/>
      <c r="GM105" s="122"/>
      <c r="GN105" s="122"/>
      <c r="GO105" s="122"/>
      <c r="GP105" s="122"/>
      <c r="GQ105" s="122"/>
      <c r="GR105" s="122"/>
      <c r="GS105" s="122"/>
      <c r="GT105" s="122"/>
      <c r="GU105" s="122"/>
      <c r="GV105" s="122"/>
      <c r="GW105" s="122"/>
      <c r="GX105" s="122"/>
      <c r="GY105" s="122"/>
      <c r="GZ105" s="122"/>
      <c r="HA105" s="122"/>
      <c r="HB105" s="122"/>
      <c r="HC105" s="122"/>
      <c r="HD105" s="122"/>
      <c r="HE105" s="122"/>
      <c r="HF105" s="122"/>
      <c r="HG105" s="122"/>
      <c r="HH105" s="122"/>
      <c r="HI105" s="122"/>
      <c r="HJ105" s="122"/>
      <c r="HK105" s="122"/>
      <c r="HL105" s="122"/>
      <c r="HM105" s="122"/>
      <c r="HN105" s="122"/>
      <c r="HO105" s="122"/>
      <c r="HP105" s="122"/>
      <c r="HQ105" s="122"/>
      <c r="HR105" s="122"/>
      <c r="HS105" s="122"/>
      <c r="HT105" s="122"/>
      <c r="HU105" s="122"/>
      <c r="HV105" s="122"/>
      <c r="HW105" s="122"/>
      <c r="HX105" s="122"/>
      <c r="HY105" s="122"/>
      <c r="HZ105" s="122"/>
      <c r="IA105" s="122"/>
      <c r="IB105" s="122"/>
      <c r="IC105" s="122"/>
      <c r="ID105" s="122"/>
      <c r="IE105" s="122"/>
      <c r="IF105" s="122"/>
      <c r="IG105" s="122"/>
      <c r="IH105" s="122"/>
      <c r="II105" s="122"/>
      <c r="IJ105" s="122"/>
      <c r="IK105" s="122"/>
      <c r="IL105" s="122"/>
      <c r="IM105" s="122"/>
      <c r="IN105" s="122"/>
      <c r="IO105" s="122"/>
      <c r="IP105" s="122"/>
      <c r="IQ105" s="122"/>
      <c r="IR105" s="122"/>
      <c r="IS105" s="122"/>
      <c r="IT105" s="122"/>
      <c r="IU105" s="122"/>
      <c r="IV105" s="122"/>
      <c r="IW105" s="122"/>
    </row>
    <row r="106" customFormat="false" ht="12.75" hidden="false" customHeight="false" outlineLevel="0" collapsed="false">
      <c r="A106" s="122"/>
      <c r="B106" s="103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2"/>
      <c r="EM106" s="122"/>
      <c r="EN106" s="122"/>
      <c r="EO106" s="122"/>
      <c r="EP106" s="122"/>
      <c r="EQ106" s="122"/>
      <c r="ER106" s="122"/>
      <c r="ES106" s="122"/>
      <c r="ET106" s="122"/>
      <c r="EU106" s="122"/>
      <c r="EV106" s="122"/>
      <c r="EW106" s="122"/>
      <c r="EX106" s="122"/>
      <c r="EY106" s="122"/>
      <c r="EZ106" s="122"/>
      <c r="FA106" s="122"/>
      <c r="FB106" s="122"/>
      <c r="FC106" s="122"/>
      <c r="FD106" s="122"/>
      <c r="FE106" s="122"/>
      <c r="FF106" s="122"/>
      <c r="FG106" s="122"/>
      <c r="FH106" s="122"/>
      <c r="FI106" s="122"/>
      <c r="FJ106" s="122"/>
      <c r="FK106" s="122"/>
      <c r="FL106" s="122"/>
      <c r="FM106" s="122"/>
      <c r="FN106" s="122"/>
      <c r="FO106" s="122"/>
      <c r="FP106" s="122"/>
      <c r="FQ106" s="122"/>
      <c r="FR106" s="122"/>
      <c r="FS106" s="122"/>
      <c r="FT106" s="122"/>
      <c r="FU106" s="122"/>
      <c r="FV106" s="122"/>
      <c r="FW106" s="122"/>
      <c r="FX106" s="122"/>
      <c r="FY106" s="122"/>
      <c r="FZ106" s="122"/>
      <c r="GA106" s="122"/>
      <c r="GB106" s="122"/>
      <c r="GC106" s="122"/>
      <c r="GD106" s="122"/>
      <c r="GE106" s="122"/>
      <c r="GF106" s="122"/>
      <c r="GG106" s="122"/>
      <c r="GH106" s="122"/>
      <c r="GI106" s="122"/>
      <c r="GJ106" s="122"/>
      <c r="GK106" s="122"/>
      <c r="GL106" s="122"/>
      <c r="GM106" s="122"/>
      <c r="GN106" s="122"/>
      <c r="GO106" s="122"/>
      <c r="GP106" s="122"/>
      <c r="GQ106" s="122"/>
      <c r="GR106" s="122"/>
      <c r="GS106" s="122"/>
      <c r="GT106" s="122"/>
      <c r="GU106" s="122"/>
      <c r="GV106" s="122"/>
      <c r="GW106" s="122"/>
      <c r="GX106" s="122"/>
      <c r="GY106" s="122"/>
      <c r="GZ106" s="122"/>
      <c r="HA106" s="122"/>
      <c r="HB106" s="122"/>
      <c r="HC106" s="122"/>
      <c r="HD106" s="122"/>
      <c r="HE106" s="122"/>
      <c r="HF106" s="122"/>
      <c r="HG106" s="122"/>
      <c r="HH106" s="122"/>
      <c r="HI106" s="122"/>
      <c r="HJ106" s="122"/>
      <c r="HK106" s="122"/>
      <c r="HL106" s="122"/>
      <c r="HM106" s="122"/>
      <c r="HN106" s="122"/>
      <c r="HO106" s="122"/>
      <c r="HP106" s="122"/>
      <c r="HQ106" s="122"/>
      <c r="HR106" s="122"/>
      <c r="HS106" s="122"/>
      <c r="HT106" s="122"/>
      <c r="HU106" s="122"/>
      <c r="HV106" s="122"/>
      <c r="HW106" s="122"/>
      <c r="HX106" s="122"/>
      <c r="HY106" s="122"/>
      <c r="HZ106" s="122"/>
      <c r="IA106" s="122"/>
      <c r="IB106" s="122"/>
      <c r="IC106" s="122"/>
      <c r="ID106" s="122"/>
      <c r="IE106" s="122"/>
      <c r="IF106" s="122"/>
      <c r="IG106" s="122"/>
      <c r="IH106" s="122"/>
      <c r="II106" s="122"/>
      <c r="IJ106" s="122"/>
      <c r="IK106" s="122"/>
      <c r="IL106" s="122"/>
      <c r="IM106" s="122"/>
      <c r="IN106" s="122"/>
      <c r="IO106" s="122"/>
      <c r="IP106" s="122"/>
      <c r="IQ106" s="122"/>
      <c r="IR106" s="122"/>
      <c r="IS106" s="122"/>
      <c r="IT106" s="122"/>
      <c r="IU106" s="122"/>
      <c r="IV106" s="122"/>
      <c r="IW106" s="122"/>
    </row>
    <row r="107" customFormat="false" ht="12.75" hidden="false" customHeight="false" outlineLevel="0" collapsed="false">
      <c r="A107" s="122"/>
      <c r="B107" s="103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O107" s="122"/>
      <c r="EP107" s="122"/>
      <c r="EQ107" s="122"/>
      <c r="ER107" s="122"/>
      <c r="ES107" s="122"/>
      <c r="ET107" s="122"/>
      <c r="EU107" s="122"/>
      <c r="EV107" s="122"/>
      <c r="EW107" s="122"/>
      <c r="EX107" s="122"/>
      <c r="EY107" s="122"/>
      <c r="EZ107" s="122"/>
      <c r="FA107" s="122"/>
      <c r="FB107" s="122"/>
      <c r="FC107" s="122"/>
      <c r="FD107" s="122"/>
      <c r="FE107" s="122"/>
      <c r="FF107" s="122"/>
      <c r="FG107" s="122"/>
      <c r="FH107" s="122"/>
      <c r="FI107" s="122"/>
      <c r="FJ107" s="122"/>
      <c r="FK107" s="122"/>
      <c r="FL107" s="122"/>
      <c r="FM107" s="122"/>
      <c r="FN107" s="122"/>
      <c r="FO107" s="122"/>
      <c r="FP107" s="122"/>
      <c r="FQ107" s="122"/>
      <c r="FR107" s="122"/>
      <c r="FS107" s="122"/>
      <c r="FT107" s="122"/>
      <c r="FU107" s="122"/>
      <c r="FV107" s="122"/>
      <c r="FW107" s="122"/>
      <c r="FX107" s="122"/>
      <c r="FY107" s="122"/>
      <c r="FZ107" s="122"/>
      <c r="GA107" s="122"/>
      <c r="GB107" s="122"/>
      <c r="GC107" s="122"/>
      <c r="GD107" s="122"/>
      <c r="GE107" s="122"/>
      <c r="GF107" s="122"/>
      <c r="GG107" s="122"/>
      <c r="GH107" s="122"/>
      <c r="GI107" s="122"/>
      <c r="GJ107" s="122"/>
      <c r="GK107" s="122"/>
      <c r="GL107" s="122"/>
      <c r="GM107" s="122"/>
      <c r="GN107" s="122"/>
      <c r="GO107" s="122"/>
      <c r="GP107" s="122"/>
      <c r="GQ107" s="122"/>
      <c r="GR107" s="122"/>
      <c r="GS107" s="122"/>
      <c r="GT107" s="122"/>
      <c r="GU107" s="122"/>
      <c r="GV107" s="122"/>
      <c r="GW107" s="122"/>
      <c r="GX107" s="122"/>
      <c r="GY107" s="122"/>
      <c r="GZ107" s="122"/>
      <c r="HA107" s="122"/>
      <c r="HB107" s="122"/>
      <c r="HC107" s="122"/>
      <c r="HD107" s="122"/>
      <c r="HE107" s="122"/>
      <c r="HF107" s="122"/>
      <c r="HG107" s="122"/>
      <c r="HH107" s="122"/>
      <c r="HI107" s="122"/>
      <c r="HJ107" s="122"/>
      <c r="HK107" s="122"/>
      <c r="HL107" s="122"/>
      <c r="HM107" s="122"/>
      <c r="HN107" s="122"/>
      <c r="HO107" s="122"/>
      <c r="HP107" s="122"/>
      <c r="HQ107" s="122"/>
      <c r="HR107" s="122"/>
      <c r="HS107" s="122"/>
      <c r="HT107" s="122"/>
      <c r="HU107" s="122"/>
      <c r="HV107" s="122"/>
      <c r="HW107" s="122"/>
      <c r="HX107" s="122"/>
      <c r="HY107" s="122"/>
      <c r="HZ107" s="122"/>
      <c r="IA107" s="122"/>
      <c r="IB107" s="122"/>
      <c r="IC107" s="122"/>
      <c r="ID107" s="122"/>
      <c r="IE107" s="122"/>
      <c r="IF107" s="122"/>
      <c r="IG107" s="122"/>
      <c r="IH107" s="122"/>
      <c r="II107" s="122"/>
      <c r="IJ107" s="122"/>
      <c r="IK107" s="122"/>
      <c r="IL107" s="122"/>
      <c r="IM107" s="122"/>
      <c r="IN107" s="122"/>
      <c r="IO107" s="122"/>
      <c r="IP107" s="122"/>
      <c r="IQ107" s="122"/>
      <c r="IR107" s="122"/>
      <c r="IS107" s="122"/>
      <c r="IT107" s="122"/>
      <c r="IU107" s="122"/>
      <c r="IV107" s="122"/>
      <c r="IW107" s="122"/>
    </row>
    <row r="108" customFormat="false" ht="12.75" hidden="false" customHeight="false" outlineLevel="0" collapsed="false">
      <c r="A108" s="122"/>
      <c r="B108" s="103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2"/>
      <c r="EM108" s="122"/>
      <c r="EN108" s="122"/>
      <c r="EO108" s="122"/>
      <c r="EP108" s="122"/>
      <c r="EQ108" s="122"/>
      <c r="ER108" s="122"/>
      <c r="ES108" s="122"/>
      <c r="ET108" s="122"/>
      <c r="EU108" s="122"/>
      <c r="EV108" s="122"/>
      <c r="EW108" s="122"/>
      <c r="EX108" s="122"/>
      <c r="EY108" s="122"/>
      <c r="EZ108" s="122"/>
      <c r="FA108" s="122"/>
      <c r="FB108" s="122"/>
      <c r="FC108" s="122"/>
      <c r="FD108" s="122"/>
      <c r="FE108" s="122"/>
      <c r="FF108" s="122"/>
      <c r="FG108" s="122"/>
      <c r="FH108" s="122"/>
      <c r="FI108" s="122"/>
      <c r="FJ108" s="122"/>
      <c r="FK108" s="122"/>
      <c r="FL108" s="122"/>
      <c r="FM108" s="122"/>
      <c r="FN108" s="122"/>
      <c r="FO108" s="122"/>
      <c r="FP108" s="122"/>
      <c r="FQ108" s="122"/>
      <c r="FR108" s="122"/>
      <c r="FS108" s="122"/>
      <c r="FT108" s="122"/>
      <c r="FU108" s="122"/>
      <c r="FV108" s="122"/>
      <c r="FW108" s="122"/>
      <c r="FX108" s="122"/>
      <c r="FY108" s="122"/>
      <c r="FZ108" s="122"/>
      <c r="GA108" s="122"/>
      <c r="GB108" s="122"/>
      <c r="GC108" s="122"/>
      <c r="GD108" s="122"/>
      <c r="GE108" s="122"/>
      <c r="GF108" s="122"/>
      <c r="GG108" s="122"/>
      <c r="GH108" s="122"/>
      <c r="GI108" s="122"/>
      <c r="GJ108" s="122"/>
      <c r="GK108" s="122"/>
      <c r="GL108" s="122"/>
      <c r="GM108" s="122"/>
      <c r="GN108" s="122"/>
      <c r="GO108" s="122"/>
      <c r="GP108" s="122"/>
      <c r="GQ108" s="122"/>
      <c r="GR108" s="122"/>
      <c r="GS108" s="122"/>
      <c r="GT108" s="122"/>
      <c r="GU108" s="122"/>
      <c r="GV108" s="122"/>
      <c r="GW108" s="122"/>
      <c r="GX108" s="122"/>
      <c r="GY108" s="122"/>
      <c r="GZ108" s="122"/>
      <c r="HA108" s="122"/>
      <c r="HB108" s="122"/>
      <c r="HC108" s="122"/>
      <c r="HD108" s="122"/>
      <c r="HE108" s="122"/>
      <c r="HF108" s="122"/>
      <c r="HG108" s="122"/>
      <c r="HH108" s="122"/>
      <c r="HI108" s="122"/>
      <c r="HJ108" s="122"/>
      <c r="HK108" s="122"/>
      <c r="HL108" s="122"/>
      <c r="HM108" s="122"/>
      <c r="HN108" s="122"/>
      <c r="HO108" s="122"/>
      <c r="HP108" s="122"/>
      <c r="HQ108" s="122"/>
      <c r="HR108" s="122"/>
      <c r="HS108" s="122"/>
      <c r="HT108" s="122"/>
      <c r="HU108" s="122"/>
      <c r="HV108" s="122"/>
      <c r="HW108" s="122"/>
      <c r="HX108" s="122"/>
      <c r="HY108" s="122"/>
      <c r="HZ108" s="122"/>
      <c r="IA108" s="122"/>
      <c r="IB108" s="122"/>
      <c r="IC108" s="122"/>
      <c r="ID108" s="122"/>
      <c r="IE108" s="122"/>
      <c r="IF108" s="122"/>
      <c r="IG108" s="122"/>
      <c r="IH108" s="122"/>
      <c r="II108" s="122"/>
      <c r="IJ108" s="122"/>
      <c r="IK108" s="122"/>
      <c r="IL108" s="122"/>
      <c r="IM108" s="122"/>
      <c r="IN108" s="122"/>
      <c r="IO108" s="122"/>
      <c r="IP108" s="122"/>
      <c r="IQ108" s="122"/>
      <c r="IR108" s="122"/>
      <c r="IS108" s="122"/>
      <c r="IT108" s="122"/>
      <c r="IU108" s="122"/>
      <c r="IV108" s="122"/>
      <c r="IW108" s="122"/>
    </row>
    <row r="109" customFormat="false" ht="12.75" hidden="false" customHeight="false" outlineLevel="0" collapsed="false">
      <c r="A109" s="122"/>
      <c r="B109" s="103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122"/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122"/>
      <c r="EY109" s="122"/>
      <c r="EZ109" s="122"/>
      <c r="FA109" s="122"/>
      <c r="FB109" s="122"/>
      <c r="FC109" s="122"/>
      <c r="FD109" s="122"/>
      <c r="FE109" s="122"/>
      <c r="FF109" s="122"/>
      <c r="FG109" s="122"/>
      <c r="FH109" s="122"/>
      <c r="FI109" s="122"/>
      <c r="FJ109" s="122"/>
      <c r="FK109" s="122"/>
      <c r="FL109" s="122"/>
      <c r="FM109" s="122"/>
      <c r="FN109" s="122"/>
      <c r="FO109" s="122"/>
      <c r="FP109" s="122"/>
      <c r="FQ109" s="122"/>
      <c r="FR109" s="122"/>
      <c r="FS109" s="122"/>
      <c r="FT109" s="122"/>
      <c r="FU109" s="122"/>
      <c r="FV109" s="122"/>
      <c r="FW109" s="122"/>
      <c r="FX109" s="122"/>
      <c r="FY109" s="122"/>
      <c r="FZ109" s="122"/>
      <c r="GA109" s="122"/>
      <c r="GB109" s="122"/>
      <c r="GC109" s="122"/>
      <c r="GD109" s="122"/>
      <c r="GE109" s="122"/>
      <c r="GF109" s="122"/>
      <c r="GG109" s="122"/>
      <c r="GH109" s="122"/>
      <c r="GI109" s="122"/>
      <c r="GJ109" s="122"/>
      <c r="GK109" s="122"/>
      <c r="GL109" s="122"/>
      <c r="GM109" s="122"/>
      <c r="GN109" s="122"/>
      <c r="GO109" s="122"/>
      <c r="GP109" s="122"/>
      <c r="GQ109" s="122"/>
      <c r="GR109" s="122"/>
      <c r="GS109" s="122"/>
      <c r="GT109" s="122"/>
      <c r="GU109" s="122"/>
      <c r="GV109" s="122"/>
      <c r="GW109" s="122"/>
      <c r="GX109" s="122"/>
      <c r="GY109" s="122"/>
      <c r="GZ109" s="122"/>
      <c r="HA109" s="122"/>
      <c r="HB109" s="122"/>
      <c r="HC109" s="122"/>
      <c r="HD109" s="122"/>
      <c r="HE109" s="122"/>
      <c r="HF109" s="122"/>
      <c r="HG109" s="122"/>
      <c r="HH109" s="122"/>
      <c r="HI109" s="122"/>
      <c r="HJ109" s="122"/>
      <c r="HK109" s="122"/>
      <c r="HL109" s="122"/>
      <c r="HM109" s="122"/>
      <c r="HN109" s="122"/>
      <c r="HO109" s="122"/>
      <c r="HP109" s="122"/>
      <c r="HQ109" s="122"/>
      <c r="HR109" s="122"/>
      <c r="HS109" s="122"/>
      <c r="HT109" s="122"/>
      <c r="HU109" s="122"/>
      <c r="HV109" s="122"/>
      <c r="HW109" s="122"/>
      <c r="HX109" s="122"/>
      <c r="HY109" s="122"/>
      <c r="HZ109" s="122"/>
      <c r="IA109" s="122"/>
      <c r="IB109" s="122"/>
      <c r="IC109" s="122"/>
      <c r="ID109" s="122"/>
      <c r="IE109" s="122"/>
      <c r="IF109" s="122"/>
      <c r="IG109" s="122"/>
      <c r="IH109" s="122"/>
      <c r="II109" s="122"/>
      <c r="IJ109" s="122"/>
      <c r="IK109" s="122"/>
      <c r="IL109" s="122"/>
      <c r="IM109" s="122"/>
      <c r="IN109" s="122"/>
      <c r="IO109" s="122"/>
      <c r="IP109" s="122"/>
      <c r="IQ109" s="122"/>
      <c r="IR109" s="122"/>
      <c r="IS109" s="122"/>
      <c r="IT109" s="122"/>
      <c r="IU109" s="122"/>
      <c r="IV109" s="122"/>
      <c r="IW109" s="122"/>
    </row>
    <row r="110" customFormat="false" ht="12.75" hidden="false" customHeight="false" outlineLevel="0" collapsed="false">
      <c r="A110" s="122"/>
      <c r="B110" s="103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122"/>
      <c r="EO110" s="122"/>
      <c r="EP110" s="122"/>
      <c r="EQ110" s="122"/>
      <c r="ER110" s="122"/>
      <c r="ES110" s="122"/>
      <c r="ET110" s="122"/>
      <c r="EU110" s="122"/>
      <c r="EV110" s="122"/>
      <c r="EW110" s="122"/>
      <c r="EX110" s="122"/>
      <c r="EY110" s="122"/>
      <c r="EZ110" s="122"/>
      <c r="FA110" s="122"/>
      <c r="FB110" s="122"/>
      <c r="FC110" s="122"/>
      <c r="FD110" s="122"/>
      <c r="FE110" s="122"/>
      <c r="FF110" s="122"/>
      <c r="FG110" s="122"/>
      <c r="FH110" s="122"/>
      <c r="FI110" s="122"/>
      <c r="FJ110" s="122"/>
      <c r="FK110" s="122"/>
      <c r="FL110" s="122"/>
      <c r="FM110" s="122"/>
      <c r="FN110" s="122"/>
      <c r="FO110" s="122"/>
      <c r="FP110" s="122"/>
      <c r="FQ110" s="122"/>
      <c r="FR110" s="122"/>
      <c r="FS110" s="122"/>
      <c r="FT110" s="122"/>
      <c r="FU110" s="122"/>
      <c r="FV110" s="122"/>
      <c r="FW110" s="122"/>
      <c r="FX110" s="122"/>
      <c r="FY110" s="122"/>
      <c r="FZ110" s="122"/>
      <c r="GA110" s="122"/>
      <c r="GB110" s="122"/>
      <c r="GC110" s="122"/>
      <c r="GD110" s="122"/>
      <c r="GE110" s="122"/>
      <c r="GF110" s="122"/>
      <c r="GG110" s="122"/>
      <c r="GH110" s="122"/>
      <c r="GI110" s="122"/>
      <c r="GJ110" s="122"/>
      <c r="GK110" s="122"/>
      <c r="GL110" s="122"/>
      <c r="GM110" s="122"/>
      <c r="GN110" s="122"/>
      <c r="GO110" s="122"/>
      <c r="GP110" s="122"/>
      <c r="GQ110" s="122"/>
      <c r="GR110" s="122"/>
      <c r="GS110" s="122"/>
      <c r="GT110" s="122"/>
      <c r="GU110" s="122"/>
      <c r="GV110" s="122"/>
      <c r="GW110" s="122"/>
      <c r="GX110" s="122"/>
      <c r="GY110" s="122"/>
      <c r="GZ110" s="122"/>
      <c r="HA110" s="122"/>
      <c r="HB110" s="122"/>
      <c r="HC110" s="122"/>
      <c r="HD110" s="122"/>
      <c r="HE110" s="122"/>
      <c r="HF110" s="122"/>
      <c r="HG110" s="122"/>
      <c r="HH110" s="122"/>
      <c r="HI110" s="122"/>
      <c r="HJ110" s="122"/>
      <c r="HK110" s="122"/>
      <c r="HL110" s="122"/>
      <c r="HM110" s="122"/>
      <c r="HN110" s="122"/>
      <c r="HO110" s="122"/>
      <c r="HP110" s="122"/>
      <c r="HQ110" s="122"/>
      <c r="HR110" s="122"/>
      <c r="HS110" s="122"/>
      <c r="HT110" s="122"/>
      <c r="HU110" s="122"/>
      <c r="HV110" s="122"/>
      <c r="HW110" s="122"/>
      <c r="HX110" s="122"/>
      <c r="HY110" s="122"/>
      <c r="HZ110" s="122"/>
      <c r="IA110" s="122"/>
      <c r="IB110" s="122"/>
      <c r="IC110" s="122"/>
      <c r="ID110" s="122"/>
      <c r="IE110" s="122"/>
      <c r="IF110" s="122"/>
      <c r="IG110" s="122"/>
      <c r="IH110" s="122"/>
      <c r="II110" s="122"/>
      <c r="IJ110" s="122"/>
      <c r="IK110" s="122"/>
      <c r="IL110" s="122"/>
      <c r="IM110" s="122"/>
      <c r="IN110" s="122"/>
      <c r="IO110" s="122"/>
      <c r="IP110" s="122"/>
      <c r="IQ110" s="122"/>
      <c r="IR110" s="122"/>
      <c r="IS110" s="122"/>
      <c r="IT110" s="122"/>
      <c r="IU110" s="122"/>
      <c r="IV110" s="122"/>
      <c r="IW110" s="122"/>
    </row>
    <row r="111" customFormat="false" ht="12.75" hidden="false" customHeight="false" outlineLevel="0" collapsed="false">
      <c r="A111" s="122"/>
      <c r="B111" s="103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122"/>
      <c r="EO111" s="122"/>
      <c r="EP111" s="122"/>
      <c r="EQ111" s="122"/>
      <c r="ER111" s="122"/>
      <c r="ES111" s="122"/>
      <c r="ET111" s="122"/>
      <c r="EU111" s="122"/>
      <c r="EV111" s="122"/>
      <c r="EW111" s="122"/>
      <c r="EX111" s="122"/>
      <c r="EY111" s="122"/>
      <c r="EZ111" s="122"/>
      <c r="FA111" s="122"/>
      <c r="FB111" s="122"/>
      <c r="FC111" s="122"/>
      <c r="FD111" s="122"/>
      <c r="FE111" s="122"/>
      <c r="FF111" s="122"/>
      <c r="FG111" s="122"/>
      <c r="FH111" s="122"/>
      <c r="FI111" s="122"/>
      <c r="FJ111" s="122"/>
      <c r="FK111" s="122"/>
      <c r="FL111" s="122"/>
      <c r="FM111" s="122"/>
      <c r="FN111" s="122"/>
      <c r="FO111" s="122"/>
      <c r="FP111" s="122"/>
      <c r="FQ111" s="122"/>
      <c r="FR111" s="122"/>
      <c r="FS111" s="122"/>
      <c r="FT111" s="122"/>
      <c r="FU111" s="122"/>
      <c r="FV111" s="122"/>
      <c r="FW111" s="122"/>
      <c r="FX111" s="122"/>
      <c r="FY111" s="122"/>
      <c r="FZ111" s="122"/>
      <c r="GA111" s="122"/>
      <c r="GB111" s="122"/>
      <c r="GC111" s="122"/>
      <c r="GD111" s="122"/>
      <c r="GE111" s="122"/>
      <c r="GF111" s="122"/>
      <c r="GG111" s="122"/>
      <c r="GH111" s="122"/>
      <c r="GI111" s="122"/>
      <c r="GJ111" s="122"/>
      <c r="GK111" s="122"/>
      <c r="GL111" s="122"/>
      <c r="GM111" s="122"/>
      <c r="GN111" s="122"/>
      <c r="GO111" s="122"/>
      <c r="GP111" s="122"/>
      <c r="GQ111" s="122"/>
      <c r="GR111" s="122"/>
      <c r="GS111" s="122"/>
      <c r="GT111" s="122"/>
      <c r="GU111" s="122"/>
      <c r="GV111" s="122"/>
      <c r="GW111" s="122"/>
      <c r="GX111" s="122"/>
      <c r="GY111" s="122"/>
      <c r="GZ111" s="122"/>
      <c r="HA111" s="122"/>
      <c r="HB111" s="122"/>
      <c r="HC111" s="122"/>
      <c r="HD111" s="122"/>
      <c r="HE111" s="122"/>
      <c r="HF111" s="122"/>
      <c r="HG111" s="122"/>
      <c r="HH111" s="122"/>
      <c r="HI111" s="122"/>
      <c r="HJ111" s="122"/>
      <c r="HK111" s="122"/>
      <c r="HL111" s="122"/>
      <c r="HM111" s="122"/>
      <c r="HN111" s="122"/>
      <c r="HO111" s="122"/>
      <c r="HP111" s="122"/>
      <c r="HQ111" s="122"/>
      <c r="HR111" s="122"/>
      <c r="HS111" s="122"/>
      <c r="HT111" s="122"/>
      <c r="HU111" s="122"/>
      <c r="HV111" s="122"/>
      <c r="HW111" s="122"/>
      <c r="HX111" s="122"/>
      <c r="HY111" s="122"/>
      <c r="HZ111" s="122"/>
      <c r="IA111" s="122"/>
      <c r="IB111" s="122"/>
      <c r="IC111" s="122"/>
      <c r="ID111" s="122"/>
      <c r="IE111" s="122"/>
      <c r="IF111" s="122"/>
      <c r="IG111" s="122"/>
      <c r="IH111" s="122"/>
      <c r="II111" s="122"/>
      <c r="IJ111" s="122"/>
      <c r="IK111" s="122"/>
      <c r="IL111" s="122"/>
      <c r="IM111" s="122"/>
      <c r="IN111" s="122"/>
      <c r="IO111" s="122"/>
      <c r="IP111" s="122"/>
      <c r="IQ111" s="122"/>
      <c r="IR111" s="122"/>
      <c r="IS111" s="122"/>
      <c r="IT111" s="122"/>
      <c r="IU111" s="122"/>
      <c r="IV111" s="122"/>
      <c r="IW111" s="122"/>
    </row>
    <row r="112" customFormat="false" ht="12.75" hidden="false" customHeight="false" outlineLevel="0" collapsed="false">
      <c r="A112" s="122"/>
      <c r="B112" s="103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O112" s="122"/>
      <c r="EP112" s="122"/>
      <c r="EQ112" s="122"/>
      <c r="ER112" s="122"/>
      <c r="ES112" s="122"/>
      <c r="ET112" s="122"/>
      <c r="EU112" s="122"/>
      <c r="EV112" s="122"/>
      <c r="EW112" s="122"/>
      <c r="EX112" s="122"/>
      <c r="EY112" s="122"/>
      <c r="EZ112" s="122"/>
      <c r="FA112" s="122"/>
      <c r="FB112" s="122"/>
      <c r="FC112" s="122"/>
      <c r="FD112" s="122"/>
      <c r="FE112" s="122"/>
      <c r="FF112" s="122"/>
      <c r="FG112" s="122"/>
      <c r="FH112" s="122"/>
      <c r="FI112" s="122"/>
      <c r="FJ112" s="122"/>
      <c r="FK112" s="122"/>
      <c r="FL112" s="122"/>
      <c r="FM112" s="122"/>
      <c r="FN112" s="122"/>
      <c r="FO112" s="122"/>
      <c r="FP112" s="122"/>
      <c r="FQ112" s="122"/>
      <c r="FR112" s="122"/>
      <c r="FS112" s="122"/>
      <c r="FT112" s="122"/>
      <c r="FU112" s="122"/>
      <c r="FV112" s="122"/>
      <c r="FW112" s="122"/>
      <c r="FX112" s="122"/>
      <c r="FY112" s="122"/>
      <c r="FZ112" s="122"/>
      <c r="GA112" s="122"/>
      <c r="GB112" s="122"/>
      <c r="GC112" s="122"/>
      <c r="GD112" s="122"/>
      <c r="GE112" s="122"/>
      <c r="GF112" s="122"/>
      <c r="GG112" s="122"/>
      <c r="GH112" s="122"/>
      <c r="GI112" s="122"/>
      <c r="GJ112" s="122"/>
      <c r="GK112" s="122"/>
      <c r="GL112" s="122"/>
      <c r="GM112" s="122"/>
      <c r="GN112" s="122"/>
      <c r="GO112" s="122"/>
      <c r="GP112" s="122"/>
      <c r="GQ112" s="122"/>
      <c r="GR112" s="122"/>
      <c r="GS112" s="122"/>
      <c r="GT112" s="122"/>
      <c r="GU112" s="122"/>
      <c r="GV112" s="122"/>
      <c r="GW112" s="122"/>
      <c r="GX112" s="122"/>
      <c r="GY112" s="122"/>
      <c r="GZ112" s="122"/>
      <c r="HA112" s="122"/>
      <c r="HB112" s="122"/>
      <c r="HC112" s="122"/>
      <c r="HD112" s="122"/>
      <c r="HE112" s="122"/>
      <c r="HF112" s="122"/>
      <c r="HG112" s="122"/>
      <c r="HH112" s="122"/>
      <c r="HI112" s="122"/>
      <c r="HJ112" s="122"/>
      <c r="HK112" s="122"/>
      <c r="HL112" s="122"/>
      <c r="HM112" s="122"/>
      <c r="HN112" s="122"/>
      <c r="HO112" s="122"/>
      <c r="HP112" s="122"/>
      <c r="HQ112" s="122"/>
      <c r="HR112" s="122"/>
      <c r="HS112" s="122"/>
      <c r="HT112" s="122"/>
      <c r="HU112" s="122"/>
      <c r="HV112" s="122"/>
      <c r="HW112" s="122"/>
      <c r="HX112" s="122"/>
      <c r="HY112" s="122"/>
      <c r="HZ112" s="122"/>
      <c r="IA112" s="122"/>
      <c r="IB112" s="122"/>
      <c r="IC112" s="122"/>
      <c r="ID112" s="122"/>
      <c r="IE112" s="122"/>
      <c r="IF112" s="122"/>
      <c r="IG112" s="122"/>
      <c r="IH112" s="122"/>
      <c r="II112" s="122"/>
      <c r="IJ112" s="122"/>
      <c r="IK112" s="122"/>
      <c r="IL112" s="122"/>
      <c r="IM112" s="122"/>
      <c r="IN112" s="122"/>
      <c r="IO112" s="122"/>
      <c r="IP112" s="122"/>
      <c r="IQ112" s="122"/>
      <c r="IR112" s="122"/>
      <c r="IS112" s="122"/>
      <c r="IT112" s="122"/>
      <c r="IU112" s="122"/>
      <c r="IV112" s="122"/>
      <c r="IW112" s="122"/>
    </row>
    <row r="113" customFormat="false" ht="12.75" hidden="false" customHeight="false" outlineLevel="0" collapsed="false">
      <c r="A113" s="122"/>
      <c r="B113" s="103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122"/>
      <c r="EO113" s="122"/>
      <c r="EP113" s="122"/>
      <c r="EQ113" s="122"/>
      <c r="ER113" s="122"/>
      <c r="ES113" s="122"/>
      <c r="ET113" s="122"/>
      <c r="EU113" s="122"/>
      <c r="EV113" s="122"/>
      <c r="EW113" s="122"/>
      <c r="EX113" s="122"/>
      <c r="EY113" s="122"/>
      <c r="EZ113" s="122"/>
      <c r="FA113" s="122"/>
      <c r="FB113" s="122"/>
      <c r="FC113" s="122"/>
      <c r="FD113" s="122"/>
      <c r="FE113" s="122"/>
      <c r="FF113" s="122"/>
      <c r="FG113" s="122"/>
      <c r="FH113" s="122"/>
      <c r="FI113" s="122"/>
      <c r="FJ113" s="122"/>
      <c r="FK113" s="122"/>
      <c r="FL113" s="122"/>
      <c r="FM113" s="122"/>
      <c r="FN113" s="122"/>
      <c r="FO113" s="122"/>
      <c r="FP113" s="122"/>
      <c r="FQ113" s="122"/>
      <c r="FR113" s="122"/>
      <c r="FS113" s="122"/>
      <c r="FT113" s="122"/>
      <c r="FU113" s="122"/>
      <c r="FV113" s="122"/>
      <c r="FW113" s="122"/>
      <c r="FX113" s="122"/>
      <c r="FY113" s="122"/>
      <c r="FZ113" s="122"/>
      <c r="GA113" s="122"/>
      <c r="GB113" s="122"/>
      <c r="GC113" s="122"/>
      <c r="GD113" s="122"/>
      <c r="GE113" s="122"/>
      <c r="GF113" s="122"/>
      <c r="GG113" s="122"/>
      <c r="GH113" s="122"/>
      <c r="GI113" s="122"/>
      <c r="GJ113" s="122"/>
      <c r="GK113" s="122"/>
      <c r="GL113" s="122"/>
      <c r="GM113" s="122"/>
      <c r="GN113" s="122"/>
      <c r="GO113" s="122"/>
      <c r="GP113" s="122"/>
      <c r="GQ113" s="122"/>
      <c r="GR113" s="122"/>
      <c r="GS113" s="122"/>
      <c r="GT113" s="122"/>
      <c r="GU113" s="122"/>
      <c r="GV113" s="122"/>
      <c r="GW113" s="122"/>
      <c r="GX113" s="122"/>
      <c r="GY113" s="122"/>
      <c r="GZ113" s="122"/>
      <c r="HA113" s="122"/>
      <c r="HB113" s="122"/>
      <c r="HC113" s="122"/>
      <c r="HD113" s="122"/>
      <c r="HE113" s="122"/>
      <c r="HF113" s="122"/>
      <c r="HG113" s="122"/>
      <c r="HH113" s="122"/>
      <c r="HI113" s="122"/>
      <c r="HJ113" s="122"/>
      <c r="HK113" s="122"/>
      <c r="HL113" s="122"/>
      <c r="HM113" s="122"/>
      <c r="HN113" s="122"/>
      <c r="HO113" s="122"/>
      <c r="HP113" s="122"/>
      <c r="HQ113" s="122"/>
      <c r="HR113" s="122"/>
      <c r="HS113" s="122"/>
      <c r="HT113" s="122"/>
      <c r="HU113" s="122"/>
      <c r="HV113" s="122"/>
      <c r="HW113" s="122"/>
      <c r="HX113" s="122"/>
      <c r="HY113" s="122"/>
      <c r="HZ113" s="122"/>
      <c r="IA113" s="122"/>
      <c r="IB113" s="122"/>
      <c r="IC113" s="122"/>
      <c r="ID113" s="122"/>
      <c r="IE113" s="122"/>
      <c r="IF113" s="122"/>
      <c r="IG113" s="122"/>
      <c r="IH113" s="122"/>
      <c r="II113" s="122"/>
      <c r="IJ113" s="122"/>
      <c r="IK113" s="122"/>
      <c r="IL113" s="122"/>
      <c r="IM113" s="122"/>
      <c r="IN113" s="122"/>
      <c r="IO113" s="122"/>
      <c r="IP113" s="122"/>
      <c r="IQ113" s="122"/>
      <c r="IR113" s="122"/>
      <c r="IS113" s="122"/>
      <c r="IT113" s="122"/>
      <c r="IU113" s="122"/>
      <c r="IV113" s="122"/>
      <c r="IW113" s="122"/>
    </row>
    <row r="114" customFormat="false" ht="12.75" hidden="false" customHeight="false" outlineLevel="0" collapsed="false">
      <c r="A114" s="122"/>
      <c r="B114" s="103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122"/>
      <c r="EO114" s="122"/>
      <c r="EP114" s="122"/>
      <c r="EQ114" s="122"/>
      <c r="ER114" s="122"/>
      <c r="ES114" s="122"/>
      <c r="ET114" s="122"/>
      <c r="EU114" s="122"/>
      <c r="EV114" s="122"/>
      <c r="EW114" s="122"/>
      <c r="EX114" s="122"/>
      <c r="EY114" s="122"/>
      <c r="EZ114" s="122"/>
      <c r="FA114" s="122"/>
      <c r="FB114" s="122"/>
      <c r="FC114" s="122"/>
      <c r="FD114" s="122"/>
      <c r="FE114" s="122"/>
      <c r="FF114" s="122"/>
      <c r="FG114" s="122"/>
      <c r="FH114" s="122"/>
      <c r="FI114" s="122"/>
      <c r="FJ114" s="122"/>
      <c r="FK114" s="122"/>
      <c r="FL114" s="122"/>
      <c r="FM114" s="122"/>
      <c r="FN114" s="122"/>
      <c r="FO114" s="122"/>
      <c r="FP114" s="122"/>
      <c r="FQ114" s="122"/>
      <c r="FR114" s="122"/>
      <c r="FS114" s="122"/>
      <c r="FT114" s="122"/>
      <c r="FU114" s="122"/>
      <c r="FV114" s="122"/>
      <c r="FW114" s="122"/>
      <c r="FX114" s="122"/>
      <c r="FY114" s="122"/>
      <c r="FZ114" s="122"/>
      <c r="GA114" s="122"/>
      <c r="GB114" s="122"/>
      <c r="GC114" s="122"/>
      <c r="GD114" s="122"/>
      <c r="GE114" s="122"/>
      <c r="GF114" s="122"/>
      <c r="GG114" s="122"/>
      <c r="GH114" s="122"/>
      <c r="GI114" s="122"/>
      <c r="GJ114" s="122"/>
      <c r="GK114" s="122"/>
      <c r="GL114" s="122"/>
      <c r="GM114" s="122"/>
      <c r="GN114" s="122"/>
      <c r="GO114" s="122"/>
      <c r="GP114" s="122"/>
      <c r="GQ114" s="122"/>
      <c r="GR114" s="122"/>
      <c r="GS114" s="122"/>
      <c r="GT114" s="122"/>
      <c r="GU114" s="122"/>
      <c r="GV114" s="122"/>
      <c r="GW114" s="122"/>
      <c r="GX114" s="122"/>
      <c r="GY114" s="122"/>
      <c r="GZ114" s="122"/>
      <c r="HA114" s="122"/>
      <c r="HB114" s="122"/>
      <c r="HC114" s="122"/>
      <c r="HD114" s="122"/>
      <c r="HE114" s="122"/>
      <c r="HF114" s="122"/>
      <c r="HG114" s="122"/>
      <c r="HH114" s="122"/>
      <c r="HI114" s="122"/>
      <c r="HJ114" s="122"/>
      <c r="HK114" s="122"/>
      <c r="HL114" s="122"/>
      <c r="HM114" s="122"/>
      <c r="HN114" s="122"/>
      <c r="HO114" s="122"/>
      <c r="HP114" s="122"/>
      <c r="HQ114" s="122"/>
      <c r="HR114" s="122"/>
      <c r="HS114" s="122"/>
      <c r="HT114" s="122"/>
      <c r="HU114" s="122"/>
      <c r="HV114" s="122"/>
      <c r="HW114" s="122"/>
      <c r="HX114" s="122"/>
      <c r="HY114" s="122"/>
      <c r="HZ114" s="122"/>
      <c r="IA114" s="122"/>
      <c r="IB114" s="122"/>
      <c r="IC114" s="122"/>
      <c r="ID114" s="122"/>
      <c r="IE114" s="122"/>
      <c r="IF114" s="122"/>
      <c r="IG114" s="122"/>
      <c r="IH114" s="122"/>
      <c r="II114" s="122"/>
      <c r="IJ114" s="122"/>
      <c r="IK114" s="122"/>
      <c r="IL114" s="122"/>
      <c r="IM114" s="122"/>
      <c r="IN114" s="122"/>
      <c r="IO114" s="122"/>
      <c r="IP114" s="122"/>
      <c r="IQ114" s="122"/>
      <c r="IR114" s="122"/>
      <c r="IS114" s="122"/>
      <c r="IT114" s="122"/>
      <c r="IU114" s="122"/>
      <c r="IV114" s="122"/>
      <c r="IW114" s="122"/>
    </row>
    <row r="115" customFormat="false" ht="12.75" hidden="false" customHeight="false" outlineLevel="0" collapsed="false">
      <c r="A115" s="122"/>
      <c r="B115" s="103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  <c r="EC115" s="122"/>
      <c r="ED115" s="122"/>
      <c r="EE115" s="122"/>
      <c r="EF115" s="122"/>
      <c r="EG115" s="122"/>
      <c r="EH115" s="122"/>
      <c r="EI115" s="122"/>
      <c r="EJ115" s="122"/>
      <c r="EK115" s="122"/>
      <c r="EL115" s="122"/>
      <c r="EM115" s="122"/>
      <c r="EN115" s="122"/>
      <c r="EO115" s="122"/>
      <c r="EP115" s="122"/>
      <c r="EQ115" s="122"/>
      <c r="ER115" s="122"/>
      <c r="ES115" s="122"/>
      <c r="ET115" s="122"/>
      <c r="EU115" s="122"/>
      <c r="EV115" s="122"/>
      <c r="EW115" s="122"/>
      <c r="EX115" s="122"/>
      <c r="EY115" s="122"/>
      <c r="EZ115" s="122"/>
      <c r="FA115" s="122"/>
      <c r="FB115" s="122"/>
      <c r="FC115" s="122"/>
      <c r="FD115" s="122"/>
      <c r="FE115" s="122"/>
      <c r="FF115" s="122"/>
      <c r="FG115" s="122"/>
      <c r="FH115" s="122"/>
      <c r="FI115" s="122"/>
      <c r="FJ115" s="122"/>
      <c r="FK115" s="122"/>
      <c r="FL115" s="122"/>
      <c r="FM115" s="122"/>
      <c r="FN115" s="122"/>
      <c r="FO115" s="122"/>
      <c r="FP115" s="122"/>
      <c r="FQ115" s="122"/>
      <c r="FR115" s="122"/>
      <c r="FS115" s="122"/>
      <c r="FT115" s="122"/>
      <c r="FU115" s="122"/>
      <c r="FV115" s="122"/>
      <c r="FW115" s="122"/>
      <c r="FX115" s="122"/>
      <c r="FY115" s="122"/>
      <c r="FZ115" s="122"/>
      <c r="GA115" s="122"/>
      <c r="GB115" s="122"/>
      <c r="GC115" s="122"/>
      <c r="GD115" s="122"/>
      <c r="GE115" s="122"/>
      <c r="GF115" s="122"/>
      <c r="GG115" s="122"/>
      <c r="GH115" s="122"/>
      <c r="GI115" s="122"/>
      <c r="GJ115" s="122"/>
      <c r="GK115" s="122"/>
      <c r="GL115" s="122"/>
      <c r="GM115" s="122"/>
      <c r="GN115" s="122"/>
      <c r="GO115" s="122"/>
      <c r="GP115" s="122"/>
      <c r="GQ115" s="122"/>
      <c r="GR115" s="122"/>
      <c r="GS115" s="122"/>
      <c r="GT115" s="122"/>
      <c r="GU115" s="122"/>
      <c r="GV115" s="122"/>
      <c r="GW115" s="122"/>
      <c r="GX115" s="122"/>
      <c r="GY115" s="122"/>
      <c r="GZ115" s="122"/>
      <c r="HA115" s="122"/>
      <c r="HB115" s="122"/>
      <c r="HC115" s="122"/>
      <c r="HD115" s="122"/>
      <c r="HE115" s="122"/>
      <c r="HF115" s="122"/>
      <c r="HG115" s="122"/>
      <c r="HH115" s="122"/>
      <c r="HI115" s="122"/>
      <c r="HJ115" s="122"/>
      <c r="HK115" s="122"/>
      <c r="HL115" s="122"/>
      <c r="HM115" s="122"/>
      <c r="HN115" s="122"/>
      <c r="HO115" s="122"/>
      <c r="HP115" s="122"/>
      <c r="HQ115" s="122"/>
      <c r="HR115" s="122"/>
      <c r="HS115" s="122"/>
      <c r="HT115" s="122"/>
      <c r="HU115" s="122"/>
      <c r="HV115" s="122"/>
      <c r="HW115" s="122"/>
      <c r="HX115" s="122"/>
      <c r="HY115" s="122"/>
      <c r="HZ115" s="122"/>
      <c r="IA115" s="122"/>
      <c r="IB115" s="122"/>
      <c r="IC115" s="122"/>
      <c r="ID115" s="122"/>
      <c r="IE115" s="122"/>
      <c r="IF115" s="122"/>
      <c r="IG115" s="122"/>
      <c r="IH115" s="122"/>
      <c r="II115" s="122"/>
      <c r="IJ115" s="122"/>
      <c r="IK115" s="122"/>
      <c r="IL115" s="122"/>
      <c r="IM115" s="122"/>
      <c r="IN115" s="122"/>
      <c r="IO115" s="122"/>
      <c r="IP115" s="122"/>
      <c r="IQ115" s="122"/>
      <c r="IR115" s="122"/>
      <c r="IS115" s="122"/>
      <c r="IT115" s="122"/>
      <c r="IU115" s="122"/>
      <c r="IV115" s="122"/>
      <c r="IW115" s="122"/>
    </row>
    <row r="116" customFormat="false" ht="12.75" hidden="false" customHeight="false" outlineLevel="0" collapsed="false">
      <c r="A116" s="122"/>
      <c r="B116" s="103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  <c r="EH116" s="122"/>
      <c r="EI116" s="122"/>
      <c r="EJ116" s="122"/>
      <c r="EK116" s="122"/>
      <c r="EL116" s="122"/>
      <c r="EM116" s="122"/>
      <c r="EN116" s="122"/>
      <c r="EO116" s="122"/>
      <c r="EP116" s="122"/>
      <c r="EQ116" s="122"/>
      <c r="ER116" s="122"/>
      <c r="ES116" s="122"/>
      <c r="ET116" s="122"/>
      <c r="EU116" s="122"/>
      <c r="EV116" s="122"/>
      <c r="EW116" s="122"/>
      <c r="EX116" s="122"/>
      <c r="EY116" s="122"/>
      <c r="EZ116" s="122"/>
      <c r="FA116" s="122"/>
      <c r="FB116" s="122"/>
      <c r="FC116" s="122"/>
      <c r="FD116" s="122"/>
      <c r="FE116" s="122"/>
      <c r="FF116" s="122"/>
      <c r="FG116" s="122"/>
      <c r="FH116" s="122"/>
      <c r="FI116" s="122"/>
      <c r="FJ116" s="122"/>
      <c r="FK116" s="122"/>
      <c r="FL116" s="122"/>
      <c r="FM116" s="122"/>
      <c r="FN116" s="122"/>
      <c r="FO116" s="122"/>
      <c r="FP116" s="122"/>
      <c r="FQ116" s="122"/>
      <c r="FR116" s="122"/>
      <c r="FS116" s="122"/>
      <c r="FT116" s="122"/>
      <c r="FU116" s="122"/>
      <c r="FV116" s="122"/>
      <c r="FW116" s="122"/>
      <c r="FX116" s="122"/>
      <c r="FY116" s="122"/>
      <c r="FZ116" s="122"/>
      <c r="GA116" s="122"/>
      <c r="GB116" s="122"/>
      <c r="GC116" s="122"/>
      <c r="GD116" s="122"/>
      <c r="GE116" s="122"/>
      <c r="GF116" s="122"/>
      <c r="GG116" s="122"/>
      <c r="GH116" s="122"/>
      <c r="GI116" s="122"/>
      <c r="GJ116" s="122"/>
      <c r="GK116" s="122"/>
      <c r="GL116" s="122"/>
      <c r="GM116" s="122"/>
      <c r="GN116" s="122"/>
      <c r="GO116" s="122"/>
      <c r="GP116" s="122"/>
      <c r="GQ116" s="122"/>
      <c r="GR116" s="122"/>
      <c r="GS116" s="122"/>
      <c r="GT116" s="122"/>
      <c r="GU116" s="122"/>
      <c r="GV116" s="122"/>
      <c r="GW116" s="122"/>
      <c r="GX116" s="122"/>
      <c r="GY116" s="122"/>
      <c r="GZ116" s="122"/>
      <c r="HA116" s="122"/>
      <c r="HB116" s="122"/>
      <c r="HC116" s="122"/>
      <c r="HD116" s="122"/>
      <c r="HE116" s="122"/>
      <c r="HF116" s="122"/>
      <c r="HG116" s="122"/>
      <c r="HH116" s="122"/>
      <c r="HI116" s="122"/>
      <c r="HJ116" s="122"/>
      <c r="HK116" s="122"/>
      <c r="HL116" s="122"/>
      <c r="HM116" s="122"/>
      <c r="HN116" s="122"/>
      <c r="HO116" s="122"/>
      <c r="HP116" s="122"/>
      <c r="HQ116" s="122"/>
      <c r="HR116" s="122"/>
      <c r="HS116" s="122"/>
      <c r="HT116" s="122"/>
      <c r="HU116" s="122"/>
      <c r="HV116" s="122"/>
      <c r="HW116" s="122"/>
      <c r="HX116" s="122"/>
      <c r="HY116" s="122"/>
      <c r="HZ116" s="122"/>
      <c r="IA116" s="122"/>
      <c r="IB116" s="122"/>
      <c r="IC116" s="122"/>
      <c r="ID116" s="122"/>
      <c r="IE116" s="122"/>
      <c r="IF116" s="122"/>
      <c r="IG116" s="122"/>
      <c r="IH116" s="122"/>
      <c r="II116" s="122"/>
      <c r="IJ116" s="122"/>
      <c r="IK116" s="122"/>
      <c r="IL116" s="122"/>
      <c r="IM116" s="122"/>
      <c r="IN116" s="122"/>
      <c r="IO116" s="122"/>
      <c r="IP116" s="122"/>
      <c r="IQ116" s="122"/>
      <c r="IR116" s="122"/>
      <c r="IS116" s="122"/>
      <c r="IT116" s="122"/>
      <c r="IU116" s="122"/>
      <c r="IV116" s="122"/>
      <c r="IW116" s="122"/>
    </row>
    <row r="117" customFormat="false" ht="12.75" hidden="false" customHeight="false" outlineLevel="0" collapsed="false">
      <c r="A117" s="122"/>
      <c r="B117" s="103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22"/>
      <c r="DF117" s="122"/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2"/>
      <c r="DZ117" s="122"/>
      <c r="EA117" s="122"/>
      <c r="EB117" s="122"/>
      <c r="EC117" s="122"/>
      <c r="ED117" s="122"/>
      <c r="EE117" s="122"/>
      <c r="EF117" s="122"/>
      <c r="EG117" s="122"/>
      <c r="EH117" s="122"/>
      <c r="EI117" s="122"/>
      <c r="EJ117" s="122"/>
      <c r="EK117" s="122"/>
      <c r="EL117" s="122"/>
      <c r="EM117" s="122"/>
      <c r="EN117" s="122"/>
      <c r="EO117" s="122"/>
      <c r="EP117" s="122"/>
      <c r="EQ117" s="122"/>
      <c r="ER117" s="122"/>
      <c r="ES117" s="122"/>
      <c r="ET117" s="122"/>
      <c r="EU117" s="122"/>
      <c r="EV117" s="122"/>
      <c r="EW117" s="122"/>
      <c r="EX117" s="122"/>
      <c r="EY117" s="122"/>
      <c r="EZ117" s="122"/>
      <c r="FA117" s="122"/>
      <c r="FB117" s="122"/>
      <c r="FC117" s="122"/>
      <c r="FD117" s="122"/>
      <c r="FE117" s="122"/>
      <c r="FF117" s="122"/>
      <c r="FG117" s="122"/>
      <c r="FH117" s="122"/>
      <c r="FI117" s="122"/>
      <c r="FJ117" s="122"/>
      <c r="FK117" s="122"/>
      <c r="FL117" s="122"/>
      <c r="FM117" s="122"/>
      <c r="FN117" s="122"/>
      <c r="FO117" s="122"/>
      <c r="FP117" s="122"/>
      <c r="FQ117" s="122"/>
      <c r="FR117" s="122"/>
      <c r="FS117" s="122"/>
      <c r="FT117" s="122"/>
      <c r="FU117" s="122"/>
      <c r="FV117" s="122"/>
      <c r="FW117" s="122"/>
      <c r="FX117" s="122"/>
      <c r="FY117" s="122"/>
      <c r="FZ117" s="122"/>
      <c r="GA117" s="122"/>
      <c r="GB117" s="122"/>
      <c r="GC117" s="122"/>
      <c r="GD117" s="122"/>
      <c r="GE117" s="122"/>
      <c r="GF117" s="122"/>
      <c r="GG117" s="122"/>
      <c r="GH117" s="122"/>
      <c r="GI117" s="122"/>
      <c r="GJ117" s="122"/>
      <c r="GK117" s="122"/>
      <c r="GL117" s="122"/>
      <c r="GM117" s="122"/>
      <c r="GN117" s="122"/>
      <c r="GO117" s="122"/>
      <c r="GP117" s="122"/>
      <c r="GQ117" s="122"/>
      <c r="GR117" s="122"/>
      <c r="GS117" s="122"/>
      <c r="GT117" s="122"/>
      <c r="GU117" s="122"/>
      <c r="GV117" s="122"/>
      <c r="GW117" s="122"/>
      <c r="GX117" s="122"/>
      <c r="GY117" s="122"/>
      <c r="GZ117" s="122"/>
      <c r="HA117" s="122"/>
      <c r="HB117" s="122"/>
      <c r="HC117" s="122"/>
      <c r="HD117" s="122"/>
      <c r="HE117" s="122"/>
      <c r="HF117" s="122"/>
      <c r="HG117" s="122"/>
      <c r="HH117" s="122"/>
      <c r="HI117" s="122"/>
      <c r="HJ117" s="122"/>
      <c r="HK117" s="122"/>
      <c r="HL117" s="122"/>
      <c r="HM117" s="122"/>
      <c r="HN117" s="122"/>
      <c r="HO117" s="122"/>
      <c r="HP117" s="122"/>
      <c r="HQ117" s="122"/>
      <c r="HR117" s="122"/>
      <c r="HS117" s="122"/>
      <c r="HT117" s="122"/>
      <c r="HU117" s="122"/>
      <c r="HV117" s="122"/>
      <c r="HW117" s="122"/>
      <c r="HX117" s="122"/>
      <c r="HY117" s="122"/>
      <c r="HZ117" s="122"/>
      <c r="IA117" s="122"/>
      <c r="IB117" s="122"/>
      <c r="IC117" s="122"/>
      <c r="ID117" s="122"/>
      <c r="IE117" s="122"/>
      <c r="IF117" s="122"/>
      <c r="IG117" s="122"/>
      <c r="IH117" s="122"/>
      <c r="II117" s="122"/>
      <c r="IJ117" s="122"/>
      <c r="IK117" s="122"/>
      <c r="IL117" s="122"/>
      <c r="IM117" s="122"/>
      <c r="IN117" s="122"/>
      <c r="IO117" s="122"/>
      <c r="IP117" s="122"/>
      <c r="IQ117" s="122"/>
      <c r="IR117" s="122"/>
      <c r="IS117" s="122"/>
      <c r="IT117" s="122"/>
      <c r="IU117" s="122"/>
      <c r="IV117" s="122"/>
      <c r="IW117" s="122"/>
    </row>
    <row r="118" customFormat="false" ht="12.75" hidden="false" customHeight="false" outlineLevel="0" collapsed="false">
      <c r="A118" s="122"/>
      <c r="B118" s="103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  <c r="CG118" s="122"/>
      <c r="CH118" s="122"/>
      <c r="CI118" s="122"/>
      <c r="CJ118" s="122"/>
      <c r="CK118" s="122"/>
      <c r="CL118" s="122"/>
      <c r="CM118" s="122"/>
      <c r="CN118" s="122"/>
      <c r="CO118" s="122"/>
      <c r="CP118" s="122"/>
      <c r="CQ118" s="122"/>
      <c r="CR118" s="122"/>
      <c r="CS118" s="122"/>
      <c r="CT118" s="122"/>
      <c r="CU118" s="122"/>
      <c r="CV118" s="122"/>
      <c r="CW118" s="122"/>
      <c r="CX118" s="122"/>
      <c r="CY118" s="122"/>
      <c r="CZ118" s="122"/>
      <c r="DA118" s="122"/>
      <c r="DB118" s="122"/>
      <c r="DC118" s="122"/>
      <c r="DD118" s="122"/>
      <c r="DE118" s="122"/>
      <c r="DF118" s="122"/>
      <c r="DG118" s="122"/>
      <c r="DH118" s="122"/>
      <c r="DI118" s="122"/>
      <c r="DJ118" s="122"/>
      <c r="DK118" s="122"/>
      <c r="DL118" s="122"/>
      <c r="DM118" s="122"/>
      <c r="DN118" s="122"/>
      <c r="DO118" s="122"/>
      <c r="DP118" s="122"/>
      <c r="DQ118" s="122"/>
      <c r="DR118" s="122"/>
      <c r="DS118" s="122"/>
      <c r="DT118" s="122"/>
      <c r="DU118" s="122"/>
      <c r="DV118" s="122"/>
      <c r="DW118" s="122"/>
      <c r="DX118" s="122"/>
      <c r="DY118" s="122"/>
      <c r="DZ118" s="122"/>
      <c r="EA118" s="122"/>
      <c r="EB118" s="122"/>
      <c r="EC118" s="122"/>
      <c r="ED118" s="122"/>
      <c r="EE118" s="122"/>
      <c r="EF118" s="122"/>
      <c r="EG118" s="122"/>
      <c r="EH118" s="122"/>
      <c r="EI118" s="122"/>
      <c r="EJ118" s="122"/>
      <c r="EK118" s="122"/>
      <c r="EL118" s="122"/>
      <c r="EM118" s="122"/>
      <c r="EN118" s="122"/>
      <c r="EO118" s="122"/>
      <c r="EP118" s="122"/>
      <c r="EQ118" s="122"/>
      <c r="ER118" s="122"/>
      <c r="ES118" s="122"/>
      <c r="ET118" s="122"/>
      <c r="EU118" s="122"/>
      <c r="EV118" s="122"/>
      <c r="EW118" s="122"/>
      <c r="EX118" s="122"/>
      <c r="EY118" s="122"/>
      <c r="EZ118" s="122"/>
      <c r="FA118" s="122"/>
      <c r="FB118" s="122"/>
      <c r="FC118" s="122"/>
      <c r="FD118" s="122"/>
      <c r="FE118" s="122"/>
      <c r="FF118" s="122"/>
      <c r="FG118" s="122"/>
      <c r="FH118" s="122"/>
      <c r="FI118" s="122"/>
      <c r="FJ118" s="122"/>
      <c r="FK118" s="122"/>
      <c r="FL118" s="122"/>
      <c r="FM118" s="122"/>
      <c r="FN118" s="122"/>
      <c r="FO118" s="122"/>
      <c r="FP118" s="122"/>
      <c r="FQ118" s="122"/>
      <c r="FR118" s="122"/>
      <c r="FS118" s="122"/>
      <c r="FT118" s="122"/>
      <c r="FU118" s="122"/>
      <c r="FV118" s="122"/>
      <c r="FW118" s="122"/>
      <c r="FX118" s="122"/>
      <c r="FY118" s="122"/>
      <c r="FZ118" s="122"/>
      <c r="GA118" s="122"/>
      <c r="GB118" s="122"/>
      <c r="GC118" s="122"/>
      <c r="GD118" s="122"/>
      <c r="GE118" s="122"/>
      <c r="GF118" s="122"/>
      <c r="GG118" s="122"/>
      <c r="GH118" s="122"/>
      <c r="GI118" s="122"/>
      <c r="GJ118" s="122"/>
      <c r="GK118" s="122"/>
      <c r="GL118" s="122"/>
      <c r="GM118" s="122"/>
      <c r="GN118" s="122"/>
      <c r="GO118" s="122"/>
      <c r="GP118" s="122"/>
      <c r="GQ118" s="122"/>
      <c r="GR118" s="122"/>
      <c r="GS118" s="122"/>
      <c r="GT118" s="122"/>
      <c r="GU118" s="122"/>
      <c r="GV118" s="122"/>
      <c r="GW118" s="122"/>
      <c r="GX118" s="122"/>
      <c r="GY118" s="122"/>
      <c r="GZ118" s="122"/>
      <c r="HA118" s="122"/>
      <c r="HB118" s="122"/>
      <c r="HC118" s="122"/>
      <c r="HD118" s="122"/>
      <c r="HE118" s="122"/>
      <c r="HF118" s="122"/>
      <c r="HG118" s="122"/>
      <c r="HH118" s="122"/>
      <c r="HI118" s="122"/>
      <c r="HJ118" s="122"/>
      <c r="HK118" s="122"/>
      <c r="HL118" s="122"/>
      <c r="HM118" s="122"/>
      <c r="HN118" s="122"/>
      <c r="HO118" s="122"/>
      <c r="HP118" s="122"/>
      <c r="HQ118" s="122"/>
      <c r="HR118" s="122"/>
      <c r="HS118" s="122"/>
      <c r="HT118" s="122"/>
      <c r="HU118" s="122"/>
      <c r="HV118" s="122"/>
      <c r="HW118" s="122"/>
      <c r="HX118" s="122"/>
      <c r="HY118" s="122"/>
      <c r="HZ118" s="122"/>
      <c r="IA118" s="122"/>
      <c r="IB118" s="122"/>
      <c r="IC118" s="122"/>
      <c r="ID118" s="122"/>
      <c r="IE118" s="122"/>
      <c r="IF118" s="122"/>
      <c r="IG118" s="122"/>
      <c r="IH118" s="122"/>
      <c r="II118" s="122"/>
      <c r="IJ118" s="122"/>
      <c r="IK118" s="122"/>
      <c r="IL118" s="122"/>
      <c r="IM118" s="122"/>
      <c r="IN118" s="122"/>
      <c r="IO118" s="122"/>
      <c r="IP118" s="122"/>
      <c r="IQ118" s="122"/>
      <c r="IR118" s="122"/>
      <c r="IS118" s="122"/>
      <c r="IT118" s="122"/>
      <c r="IU118" s="122"/>
      <c r="IV118" s="122"/>
      <c r="IW118" s="122"/>
    </row>
    <row r="119" customFormat="false" ht="12.75" hidden="false" customHeight="false" outlineLevel="0" collapsed="false">
      <c r="A119" s="122"/>
      <c r="B119" s="103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  <c r="CG119" s="122"/>
      <c r="CH119" s="122"/>
      <c r="CI119" s="122"/>
      <c r="CJ119" s="122"/>
      <c r="CK119" s="122"/>
      <c r="CL119" s="122"/>
      <c r="CM119" s="122"/>
      <c r="CN119" s="122"/>
      <c r="CO119" s="122"/>
      <c r="CP119" s="122"/>
      <c r="CQ119" s="122"/>
      <c r="CR119" s="122"/>
      <c r="CS119" s="122"/>
      <c r="CT119" s="122"/>
      <c r="CU119" s="122"/>
      <c r="CV119" s="122"/>
      <c r="CW119" s="122"/>
      <c r="CX119" s="122"/>
      <c r="CY119" s="122"/>
      <c r="CZ119" s="122"/>
      <c r="DA119" s="122"/>
      <c r="DB119" s="122"/>
      <c r="DC119" s="122"/>
      <c r="DD119" s="122"/>
      <c r="DE119" s="122"/>
      <c r="DF119" s="122"/>
      <c r="DG119" s="122"/>
      <c r="DH119" s="122"/>
      <c r="DI119" s="122"/>
      <c r="DJ119" s="122"/>
      <c r="DK119" s="122"/>
      <c r="DL119" s="122"/>
      <c r="DM119" s="122"/>
      <c r="DN119" s="122"/>
      <c r="DO119" s="122"/>
      <c r="DP119" s="122"/>
      <c r="DQ119" s="122"/>
      <c r="DR119" s="122"/>
      <c r="DS119" s="122"/>
      <c r="DT119" s="122"/>
      <c r="DU119" s="122"/>
      <c r="DV119" s="122"/>
      <c r="DW119" s="122"/>
      <c r="DX119" s="122"/>
      <c r="DY119" s="122"/>
      <c r="DZ119" s="122"/>
      <c r="EA119" s="122"/>
      <c r="EB119" s="122"/>
      <c r="EC119" s="122"/>
      <c r="ED119" s="122"/>
      <c r="EE119" s="122"/>
      <c r="EF119" s="122"/>
      <c r="EG119" s="122"/>
      <c r="EH119" s="122"/>
      <c r="EI119" s="122"/>
      <c r="EJ119" s="122"/>
      <c r="EK119" s="122"/>
      <c r="EL119" s="122"/>
      <c r="EM119" s="122"/>
      <c r="EN119" s="122"/>
      <c r="EO119" s="122"/>
      <c r="EP119" s="122"/>
      <c r="EQ119" s="122"/>
      <c r="ER119" s="122"/>
      <c r="ES119" s="122"/>
      <c r="ET119" s="122"/>
      <c r="EU119" s="122"/>
      <c r="EV119" s="122"/>
      <c r="EW119" s="122"/>
      <c r="EX119" s="122"/>
      <c r="EY119" s="122"/>
      <c r="EZ119" s="122"/>
      <c r="FA119" s="122"/>
      <c r="FB119" s="122"/>
      <c r="FC119" s="122"/>
      <c r="FD119" s="122"/>
      <c r="FE119" s="122"/>
      <c r="FF119" s="122"/>
      <c r="FG119" s="122"/>
      <c r="FH119" s="122"/>
      <c r="FI119" s="122"/>
      <c r="FJ119" s="122"/>
      <c r="FK119" s="122"/>
      <c r="FL119" s="122"/>
      <c r="FM119" s="122"/>
      <c r="FN119" s="122"/>
      <c r="FO119" s="122"/>
      <c r="FP119" s="122"/>
      <c r="FQ119" s="122"/>
      <c r="FR119" s="122"/>
      <c r="FS119" s="122"/>
      <c r="FT119" s="122"/>
      <c r="FU119" s="122"/>
      <c r="FV119" s="122"/>
      <c r="FW119" s="122"/>
      <c r="FX119" s="122"/>
      <c r="FY119" s="122"/>
      <c r="FZ119" s="122"/>
      <c r="GA119" s="122"/>
      <c r="GB119" s="122"/>
      <c r="GC119" s="122"/>
      <c r="GD119" s="122"/>
      <c r="GE119" s="122"/>
      <c r="GF119" s="122"/>
      <c r="GG119" s="122"/>
      <c r="GH119" s="122"/>
      <c r="GI119" s="122"/>
      <c r="GJ119" s="122"/>
      <c r="GK119" s="122"/>
      <c r="GL119" s="122"/>
      <c r="GM119" s="122"/>
      <c r="GN119" s="122"/>
      <c r="GO119" s="122"/>
      <c r="GP119" s="122"/>
      <c r="GQ119" s="122"/>
      <c r="GR119" s="122"/>
      <c r="GS119" s="122"/>
      <c r="GT119" s="122"/>
      <c r="GU119" s="122"/>
      <c r="GV119" s="122"/>
      <c r="GW119" s="122"/>
      <c r="GX119" s="122"/>
      <c r="GY119" s="122"/>
      <c r="GZ119" s="122"/>
      <c r="HA119" s="122"/>
      <c r="HB119" s="122"/>
      <c r="HC119" s="122"/>
      <c r="HD119" s="122"/>
      <c r="HE119" s="122"/>
      <c r="HF119" s="122"/>
      <c r="HG119" s="122"/>
      <c r="HH119" s="122"/>
      <c r="HI119" s="122"/>
      <c r="HJ119" s="122"/>
      <c r="HK119" s="122"/>
      <c r="HL119" s="122"/>
      <c r="HM119" s="122"/>
      <c r="HN119" s="122"/>
      <c r="HO119" s="122"/>
      <c r="HP119" s="122"/>
      <c r="HQ119" s="122"/>
      <c r="HR119" s="122"/>
      <c r="HS119" s="122"/>
      <c r="HT119" s="122"/>
      <c r="HU119" s="122"/>
      <c r="HV119" s="122"/>
      <c r="HW119" s="122"/>
      <c r="HX119" s="122"/>
      <c r="HY119" s="122"/>
      <c r="HZ119" s="122"/>
      <c r="IA119" s="122"/>
      <c r="IB119" s="122"/>
      <c r="IC119" s="122"/>
      <c r="ID119" s="122"/>
      <c r="IE119" s="122"/>
      <c r="IF119" s="122"/>
      <c r="IG119" s="122"/>
      <c r="IH119" s="122"/>
      <c r="II119" s="122"/>
      <c r="IJ119" s="122"/>
      <c r="IK119" s="122"/>
      <c r="IL119" s="122"/>
      <c r="IM119" s="122"/>
      <c r="IN119" s="122"/>
      <c r="IO119" s="122"/>
      <c r="IP119" s="122"/>
      <c r="IQ119" s="122"/>
      <c r="IR119" s="122"/>
      <c r="IS119" s="122"/>
      <c r="IT119" s="122"/>
      <c r="IU119" s="122"/>
      <c r="IV119" s="122"/>
      <c r="IW119" s="122"/>
    </row>
    <row r="120" customFormat="false" ht="12.75" hidden="false" customHeight="false" outlineLevel="0" collapsed="false">
      <c r="A120" s="122"/>
      <c r="B120" s="103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2"/>
      <c r="CZ120" s="122"/>
      <c r="DA120" s="122"/>
      <c r="DB120" s="122"/>
      <c r="DC120" s="122"/>
      <c r="DD120" s="122"/>
      <c r="DE120" s="122"/>
      <c r="DF120" s="122"/>
      <c r="DG120" s="122"/>
      <c r="DH120" s="122"/>
      <c r="DI120" s="122"/>
      <c r="DJ120" s="122"/>
      <c r="DK120" s="122"/>
      <c r="DL120" s="122"/>
      <c r="DM120" s="122"/>
      <c r="DN120" s="122"/>
      <c r="DO120" s="122"/>
      <c r="DP120" s="122"/>
      <c r="DQ120" s="122"/>
      <c r="DR120" s="122"/>
      <c r="DS120" s="122"/>
      <c r="DT120" s="122"/>
      <c r="DU120" s="122"/>
      <c r="DV120" s="122"/>
      <c r="DW120" s="122"/>
      <c r="DX120" s="122"/>
      <c r="DY120" s="122"/>
      <c r="DZ120" s="122"/>
      <c r="EA120" s="122"/>
      <c r="EB120" s="122"/>
      <c r="EC120" s="122"/>
      <c r="ED120" s="122"/>
      <c r="EE120" s="122"/>
      <c r="EF120" s="122"/>
      <c r="EG120" s="122"/>
      <c r="EH120" s="122"/>
      <c r="EI120" s="122"/>
      <c r="EJ120" s="122"/>
      <c r="EK120" s="122"/>
      <c r="EL120" s="122"/>
      <c r="EM120" s="122"/>
      <c r="EN120" s="122"/>
      <c r="EO120" s="122"/>
      <c r="EP120" s="122"/>
      <c r="EQ120" s="122"/>
      <c r="ER120" s="122"/>
      <c r="ES120" s="122"/>
      <c r="ET120" s="122"/>
      <c r="EU120" s="122"/>
      <c r="EV120" s="122"/>
      <c r="EW120" s="122"/>
      <c r="EX120" s="122"/>
      <c r="EY120" s="122"/>
      <c r="EZ120" s="122"/>
      <c r="FA120" s="122"/>
      <c r="FB120" s="122"/>
      <c r="FC120" s="122"/>
      <c r="FD120" s="122"/>
      <c r="FE120" s="122"/>
      <c r="FF120" s="122"/>
      <c r="FG120" s="122"/>
      <c r="FH120" s="122"/>
      <c r="FI120" s="122"/>
      <c r="FJ120" s="122"/>
      <c r="FK120" s="122"/>
      <c r="FL120" s="122"/>
      <c r="FM120" s="122"/>
      <c r="FN120" s="122"/>
      <c r="FO120" s="122"/>
      <c r="FP120" s="122"/>
      <c r="FQ120" s="122"/>
      <c r="FR120" s="122"/>
      <c r="FS120" s="122"/>
      <c r="FT120" s="122"/>
      <c r="FU120" s="122"/>
      <c r="FV120" s="122"/>
      <c r="FW120" s="122"/>
      <c r="FX120" s="122"/>
      <c r="FY120" s="122"/>
      <c r="FZ120" s="122"/>
      <c r="GA120" s="122"/>
      <c r="GB120" s="122"/>
      <c r="GC120" s="122"/>
      <c r="GD120" s="122"/>
      <c r="GE120" s="122"/>
      <c r="GF120" s="122"/>
      <c r="GG120" s="122"/>
      <c r="GH120" s="122"/>
      <c r="GI120" s="122"/>
      <c r="GJ120" s="122"/>
      <c r="GK120" s="122"/>
      <c r="GL120" s="122"/>
      <c r="GM120" s="122"/>
      <c r="GN120" s="122"/>
      <c r="GO120" s="122"/>
      <c r="GP120" s="122"/>
      <c r="GQ120" s="122"/>
      <c r="GR120" s="122"/>
      <c r="GS120" s="122"/>
      <c r="GT120" s="122"/>
      <c r="GU120" s="122"/>
      <c r="GV120" s="122"/>
      <c r="GW120" s="122"/>
      <c r="GX120" s="122"/>
      <c r="GY120" s="122"/>
      <c r="GZ120" s="122"/>
      <c r="HA120" s="122"/>
      <c r="HB120" s="122"/>
      <c r="HC120" s="122"/>
      <c r="HD120" s="122"/>
      <c r="HE120" s="122"/>
      <c r="HF120" s="122"/>
      <c r="HG120" s="122"/>
      <c r="HH120" s="122"/>
      <c r="HI120" s="122"/>
      <c r="HJ120" s="122"/>
      <c r="HK120" s="122"/>
      <c r="HL120" s="122"/>
      <c r="HM120" s="122"/>
      <c r="HN120" s="122"/>
      <c r="HO120" s="122"/>
      <c r="HP120" s="122"/>
      <c r="HQ120" s="122"/>
      <c r="HR120" s="122"/>
      <c r="HS120" s="122"/>
      <c r="HT120" s="122"/>
      <c r="HU120" s="122"/>
      <c r="HV120" s="122"/>
      <c r="HW120" s="122"/>
      <c r="HX120" s="122"/>
      <c r="HY120" s="122"/>
      <c r="HZ120" s="122"/>
      <c r="IA120" s="122"/>
      <c r="IB120" s="122"/>
      <c r="IC120" s="122"/>
      <c r="ID120" s="122"/>
      <c r="IE120" s="122"/>
      <c r="IF120" s="122"/>
      <c r="IG120" s="122"/>
      <c r="IH120" s="122"/>
      <c r="II120" s="122"/>
      <c r="IJ120" s="122"/>
      <c r="IK120" s="122"/>
      <c r="IL120" s="122"/>
      <c r="IM120" s="122"/>
      <c r="IN120" s="122"/>
      <c r="IO120" s="122"/>
      <c r="IP120" s="122"/>
      <c r="IQ120" s="122"/>
      <c r="IR120" s="122"/>
      <c r="IS120" s="122"/>
      <c r="IT120" s="122"/>
      <c r="IU120" s="122"/>
      <c r="IV120" s="122"/>
      <c r="IW120" s="122"/>
    </row>
    <row r="121" customFormat="false" ht="12.75" hidden="false" customHeight="false" outlineLevel="0" collapsed="false">
      <c r="A121" s="122"/>
      <c r="B121" s="103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  <c r="CS121" s="122"/>
      <c r="CT121" s="122"/>
      <c r="CU121" s="122"/>
      <c r="CV121" s="122"/>
      <c r="CW121" s="122"/>
      <c r="CX121" s="122"/>
      <c r="CY121" s="122"/>
      <c r="CZ121" s="122"/>
      <c r="DA121" s="122"/>
      <c r="DB121" s="122"/>
      <c r="DC121" s="122"/>
      <c r="DD121" s="122"/>
      <c r="DE121" s="122"/>
      <c r="DF121" s="122"/>
      <c r="DG121" s="122"/>
      <c r="DH121" s="122"/>
      <c r="DI121" s="122"/>
      <c r="DJ121" s="122"/>
      <c r="DK121" s="122"/>
      <c r="DL121" s="122"/>
      <c r="DM121" s="122"/>
      <c r="DN121" s="122"/>
      <c r="DO121" s="122"/>
      <c r="DP121" s="122"/>
      <c r="DQ121" s="122"/>
      <c r="DR121" s="122"/>
      <c r="DS121" s="122"/>
      <c r="DT121" s="122"/>
      <c r="DU121" s="122"/>
      <c r="DV121" s="122"/>
      <c r="DW121" s="122"/>
      <c r="DX121" s="122"/>
      <c r="DY121" s="122"/>
      <c r="DZ121" s="122"/>
      <c r="EA121" s="122"/>
      <c r="EB121" s="122"/>
      <c r="EC121" s="122"/>
      <c r="ED121" s="122"/>
      <c r="EE121" s="122"/>
      <c r="EF121" s="122"/>
      <c r="EG121" s="122"/>
      <c r="EH121" s="122"/>
      <c r="EI121" s="122"/>
      <c r="EJ121" s="122"/>
      <c r="EK121" s="122"/>
      <c r="EL121" s="122"/>
      <c r="EM121" s="122"/>
      <c r="EN121" s="122"/>
      <c r="EO121" s="122"/>
      <c r="EP121" s="122"/>
      <c r="EQ121" s="122"/>
      <c r="ER121" s="122"/>
      <c r="ES121" s="122"/>
      <c r="ET121" s="122"/>
      <c r="EU121" s="122"/>
      <c r="EV121" s="122"/>
      <c r="EW121" s="122"/>
      <c r="EX121" s="122"/>
      <c r="EY121" s="122"/>
      <c r="EZ121" s="122"/>
      <c r="FA121" s="122"/>
      <c r="FB121" s="122"/>
      <c r="FC121" s="122"/>
      <c r="FD121" s="122"/>
      <c r="FE121" s="122"/>
      <c r="FF121" s="122"/>
      <c r="FG121" s="122"/>
      <c r="FH121" s="122"/>
      <c r="FI121" s="122"/>
      <c r="FJ121" s="122"/>
      <c r="FK121" s="122"/>
      <c r="FL121" s="122"/>
      <c r="FM121" s="122"/>
      <c r="FN121" s="122"/>
      <c r="FO121" s="122"/>
      <c r="FP121" s="122"/>
      <c r="FQ121" s="122"/>
      <c r="FR121" s="122"/>
      <c r="FS121" s="122"/>
      <c r="FT121" s="122"/>
      <c r="FU121" s="122"/>
      <c r="FV121" s="122"/>
      <c r="FW121" s="122"/>
      <c r="FX121" s="122"/>
      <c r="FY121" s="122"/>
      <c r="FZ121" s="122"/>
      <c r="GA121" s="122"/>
      <c r="GB121" s="122"/>
      <c r="GC121" s="122"/>
      <c r="GD121" s="122"/>
      <c r="GE121" s="122"/>
      <c r="GF121" s="122"/>
      <c r="GG121" s="122"/>
      <c r="GH121" s="122"/>
      <c r="GI121" s="122"/>
      <c r="GJ121" s="122"/>
      <c r="GK121" s="122"/>
      <c r="GL121" s="122"/>
      <c r="GM121" s="122"/>
      <c r="GN121" s="122"/>
      <c r="GO121" s="122"/>
      <c r="GP121" s="122"/>
      <c r="GQ121" s="122"/>
      <c r="GR121" s="122"/>
      <c r="GS121" s="122"/>
      <c r="GT121" s="122"/>
      <c r="GU121" s="122"/>
      <c r="GV121" s="122"/>
      <c r="GW121" s="122"/>
      <c r="GX121" s="122"/>
      <c r="GY121" s="122"/>
      <c r="GZ121" s="122"/>
      <c r="HA121" s="122"/>
      <c r="HB121" s="122"/>
      <c r="HC121" s="122"/>
      <c r="HD121" s="122"/>
      <c r="HE121" s="122"/>
      <c r="HF121" s="122"/>
      <c r="HG121" s="122"/>
      <c r="HH121" s="122"/>
      <c r="HI121" s="122"/>
      <c r="HJ121" s="122"/>
      <c r="HK121" s="122"/>
      <c r="HL121" s="122"/>
      <c r="HM121" s="122"/>
      <c r="HN121" s="122"/>
      <c r="HO121" s="122"/>
      <c r="HP121" s="122"/>
      <c r="HQ121" s="122"/>
      <c r="HR121" s="122"/>
      <c r="HS121" s="122"/>
      <c r="HT121" s="122"/>
      <c r="HU121" s="122"/>
      <c r="HV121" s="122"/>
      <c r="HW121" s="122"/>
      <c r="HX121" s="122"/>
      <c r="HY121" s="122"/>
      <c r="HZ121" s="122"/>
      <c r="IA121" s="122"/>
      <c r="IB121" s="122"/>
      <c r="IC121" s="122"/>
      <c r="ID121" s="122"/>
      <c r="IE121" s="122"/>
      <c r="IF121" s="122"/>
      <c r="IG121" s="122"/>
      <c r="IH121" s="122"/>
      <c r="II121" s="122"/>
      <c r="IJ121" s="122"/>
      <c r="IK121" s="122"/>
      <c r="IL121" s="122"/>
      <c r="IM121" s="122"/>
      <c r="IN121" s="122"/>
      <c r="IO121" s="122"/>
      <c r="IP121" s="122"/>
      <c r="IQ121" s="122"/>
      <c r="IR121" s="122"/>
      <c r="IS121" s="122"/>
      <c r="IT121" s="122"/>
      <c r="IU121" s="122"/>
      <c r="IV121" s="122"/>
      <c r="IW121" s="122"/>
    </row>
    <row r="122" customFormat="false" ht="12.75" hidden="false" customHeight="false" outlineLevel="0" collapsed="false">
      <c r="A122" s="122"/>
      <c r="B122" s="103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  <c r="CX122" s="122"/>
      <c r="CY122" s="122"/>
      <c r="CZ122" s="122"/>
      <c r="DA122" s="122"/>
      <c r="DB122" s="122"/>
      <c r="DC122" s="122"/>
      <c r="DD122" s="122"/>
      <c r="DE122" s="122"/>
      <c r="DF122" s="122"/>
      <c r="DG122" s="122"/>
      <c r="DH122" s="122"/>
      <c r="DI122" s="122"/>
      <c r="DJ122" s="122"/>
      <c r="DK122" s="122"/>
      <c r="DL122" s="122"/>
      <c r="DM122" s="122"/>
      <c r="DN122" s="122"/>
      <c r="DO122" s="122"/>
      <c r="DP122" s="122"/>
      <c r="DQ122" s="122"/>
      <c r="DR122" s="122"/>
      <c r="DS122" s="122"/>
      <c r="DT122" s="122"/>
      <c r="DU122" s="122"/>
      <c r="DV122" s="122"/>
      <c r="DW122" s="122"/>
      <c r="DX122" s="122"/>
      <c r="DY122" s="122"/>
      <c r="DZ122" s="122"/>
      <c r="EA122" s="122"/>
      <c r="EB122" s="122"/>
      <c r="EC122" s="122"/>
      <c r="ED122" s="122"/>
      <c r="EE122" s="122"/>
      <c r="EF122" s="122"/>
      <c r="EG122" s="122"/>
      <c r="EH122" s="122"/>
      <c r="EI122" s="122"/>
      <c r="EJ122" s="122"/>
      <c r="EK122" s="122"/>
      <c r="EL122" s="122"/>
      <c r="EM122" s="122"/>
      <c r="EN122" s="122"/>
      <c r="EO122" s="122"/>
      <c r="EP122" s="122"/>
      <c r="EQ122" s="122"/>
      <c r="ER122" s="122"/>
      <c r="ES122" s="122"/>
      <c r="ET122" s="122"/>
      <c r="EU122" s="122"/>
      <c r="EV122" s="122"/>
      <c r="EW122" s="122"/>
      <c r="EX122" s="122"/>
      <c r="EY122" s="122"/>
      <c r="EZ122" s="122"/>
      <c r="FA122" s="122"/>
      <c r="FB122" s="122"/>
      <c r="FC122" s="122"/>
      <c r="FD122" s="122"/>
      <c r="FE122" s="122"/>
      <c r="FF122" s="122"/>
      <c r="FG122" s="122"/>
      <c r="FH122" s="122"/>
      <c r="FI122" s="122"/>
      <c r="FJ122" s="122"/>
      <c r="FK122" s="122"/>
      <c r="FL122" s="122"/>
      <c r="FM122" s="122"/>
      <c r="FN122" s="122"/>
      <c r="FO122" s="122"/>
      <c r="FP122" s="122"/>
      <c r="FQ122" s="122"/>
      <c r="FR122" s="122"/>
      <c r="FS122" s="122"/>
      <c r="FT122" s="122"/>
      <c r="FU122" s="122"/>
      <c r="FV122" s="122"/>
      <c r="FW122" s="122"/>
      <c r="FX122" s="122"/>
      <c r="FY122" s="122"/>
      <c r="FZ122" s="122"/>
      <c r="GA122" s="122"/>
      <c r="GB122" s="122"/>
      <c r="GC122" s="122"/>
      <c r="GD122" s="122"/>
      <c r="GE122" s="122"/>
      <c r="GF122" s="122"/>
      <c r="GG122" s="122"/>
      <c r="GH122" s="122"/>
      <c r="GI122" s="122"/>
      <c r="GJ122" s="122"/>
      <c r="GK122" s="122"/>
      <c r="GL122" s="122"/>
      <c r="GM122" s="122"/>
      <c r="GN122" s="122"/>
      <c r="GO122" s="122"/>
      <c r="GP122" s="122"/>
      <c r="GQ122" s="122"/>
      <c r="GR122" s="122"/>
      <c r="GS122" s="122"/>
      <c r="GT122" s="122"/>
      <c r="GU122" s="122"/>
      <c r="GV122" s="122"/>
      <c r="GW122" s="122"/>
      <c r="GX122" s="122"/>
      <c r="GY122" s="122"/>
      <c r="GZ122" s="122"/>
      <c r="HA122" s="122"/>
      <c r="HB122" s="122"/>
      <c r="HC122" s="122"/>
      <c r="HD122" s="122"/>
      <c r="HE122" s="122"/>
      <c r="HF122" s="122"/>
      <c r="HG122" s="122"/>
      <c r="HH122" s="122"/>
      <c r="HI122" s="122"/>
      <c r="HJ122" s="122"/>
      <c r="HK122" s="122"/>
      <c r="HL122" s="122"/>
      <c r="HM122" s="122"/>
      <c r="HN122" s="122"/>
      <c r="HO122" s="122"/>
      <c r="HP122" s="122"/>
      <c r="HQ122" s="122"/>
      <c r="HR122" s="122"/>
      <c r="HS122" s="122"/>
      <c r="HT122" s="122"/>
      <c r="HU122" s="122"/>
      <c r="HV122" s="122"/>
      <c r="HW122" s="122"/>
      <c r="HX122" s="122"/>
      <c r="HY122" s="122"/>
      <c r="HZ122" s="122"/>
      <c r="IA122" s="122"/>
      <c r="IB122" s="122"/>
      <c r="IC122" s="122"/>
      <c r="ID122" s="122"/>
      <c r="IE122" s="122"/>
      <c r="IF122" s="122"/>
      <c r="IG122" s="122"/>
      <c r="IH122" s="122"/>
      <c r="II122" s="122"/>
      <c r="IJ122" s="122"/>
      <c r="IK122" s="122"/>
      <c r="IL122" s="122"/>
      <c r="IM122" s="122"/>
      <c r="IN122" s="122"/>
      <c r="IO122" s="122"/>
      <c r="IP122" s="122"/>
      <c r="IQ122" s="122"/>
      <c r="IR122" s="122"/>
      <c r="IS122" s="122"/>
      <c r="IT122" s="122"/>
      <c r="IU122" s="122"/>
      <c r="IV122" s="122"/>
      <c r="IW122" s="122"/>
    </row>
    <row r="123" customFormat="false" ht="12.75" hidden="false" customHeight="false" outlineLevel="0" collapsed="false">
      <c r="A123" s="122"/>
      <c r="B123" s="103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2"/>
      <c r="CD123" s="122"/>
      <c r="CE123" s="122"/>
      <c r="CF123" s="122"/>
      <c r="CG123" s="122"/>
      <c r="CH123" s="122"/>
      <c r="CI123" s="122"/>
      <c r="CJ123" s="122"/>
      <c r="CK123" s="122"/>
      <c r="CL123" s="122"/>
      <c r="CM123" s="122"/>
      <c r="CN123" s="122"/>
      <c r="CO123" s="122"/>
      <c r="CP123" s="122"/>
      <c r="CQ123" s="122"/>
      <c r="CR123" s="122"/>
      <c r="CS123" s="122"/>
      <c r="CT123" s="122"/>
      <c r="CU123" s="122"/>
      <c r="CV123" s="122"/>
      <c r="CW123" s="122"/>
      <c r="CX123" s="122"/>
      <c r="CY123" s="122"/>
      <c r="CZ123" s="122"/>
      <c r="DA123" s="122"/>
      <c r="DB123" s="122"/>
      <c r="DC123" s="122"/>
      <c r="DD123" s="122"/>
      <c r="DE123" s="122"/>
      <c r="DF123" s="122"/>
      <c r="DG123" s="122"/>
      <c r="DH123" s="122"/>
      <c r="DI123" s="122"/>
      <c r="DJ123" s="122"/>
      <c r="DK123" s="122"/>
      <c r="DL123" s="122"/>
      <c r="DM123" s="122"/>
      <c r="DN123" s="122"/>
      <c r="DO123" s="122"/>
      <c r="DP123" s="122"/>
      <c r="DQ123" s="122"/>
      <c r="DR123" s="122"/>
      <c r="DS123" s="122"/>
      <c r="DT123" s="122"/>
      <c r="DU123" s="122"/>
      <c r="DV123" s="122"/>
      <c r="DW123" s="122"/>
      <c r="DX123" s="122"/>
      <c r="DY123" s="122"/>
      <c r="DZ123" s="122"/>
      <c r="EA123" s="122"/>
      <c r="EB123" s="122"/>
      <c r="EC123" s="122"/>
      <c r="ED123" s="122"/>
      <c r="EE123" s="122"/>
      <c r="EF123" s="122"/>
      <c r="EG123" s="122"/>
      <c r="EH123" s="122"/>
      <c r="EI123" s="122"/>
      <c r="EJ123" s="122"/>
      <c r="EK123" s="122"/>
      <c r="EL123" s="122"/>
      <c r="EM123" s="122"/>
      <c r="EN123" s="122"/>
      <c r="EO123" s="122"/>
      <c r="EP123" s="122"/>
      <c r="EQ123" s="122"/>
      <c r="ER123" s="122"/>
      <c r="ES123" s="122"/>
      <c r="ET123" s="122"/>
      <c r="EU123" s="122"/>
      <c r="EV123" s="122"/>
      <c r="EW123" s="122"/>
      <c r="EX123" s="122"/>
      <c r="EY123" s="122"/>
      <c r="EZ123" s="122"/>
      <c r="FA123" s="122"/>
      <c r="FB123" s="122"/>
      <c r="FC123" s="122"/>
      <c r="FD123" s="122"/>
      <c r="FE123" s="122"/>
      <c r="FF123" s="122"/>
      <c r="FG123" s="122"/>
      <c r="FH123" s="122"/>
      <c r="FI123" s="122"/>
      <c r="FJ123" s="122"/>
      <c r="FK123" s="122"/>
      <c r="FL123" s="122"/>
      <c r="FM123" s="122"/>
      <c r="FN123" s="122"/>
      <c r="FO123" s="122"/>
      <c r="FP123" s="122"/>
      <c r="FQ123" s="122"/>
      <c r="FR123" s="122"/>
      <c r="FS123" s="122"/>
      <c r="FT123" s="122"/>
      <c r="FU123" s="122"/>
      <c r="FV123" s="122"/>
      <c r="FW123" s="122"/>
      <c r="FX123" s="122"/>
      <c r="FY123" s="122"/>
      <c r="FZ123" s="122"/>
      <c r="GA123" s="122"/>
      <c r="GB123" s="122"/>
      <c r="GC123" s="122"/>
      <c r="GD123" s="122"/>
      <c r="GE123" s="122"/>
      <c r="GF123" s="122"/>
      <c r="GG123" s="122"/>
      <c r="GH123" s="122"/>
      <c r="GI123" s="122"/>
      <c r="GJ123" s="122"/>
      <c r="GK123" s="122"/>
      <c r="GL123" s="122"/>
      <c r="GM123" s="122"/>
      <c r="GN123" s="122"/>
      <c r="GO123" s="122"/>
      <c r="GP123" s="122"/>
      <c r="GQ123" s="122"/>
      <c r="GR123" s="122"/>
      <c r="GS123" s="122"/>
      <c r="GT123" s="122"/>
      <c r="GU123" s="122"/>
      <c r="GV123" s="122"/>
      <c r="GW123" s="122"/>
      <c r="GX123" s="122"/>
      <c r="GY123" s="122"/>
      <c r="GZ123" s="122"/>
      <c r="HA123" s="122"/>
      <c r="HB123" s="122"/>
      <c r="HC123" s="122"/>
      <c r="HD123" s="122"/>
      <c r="HE123" s="122"/>
      <c r="HF123" s="122"/>
      <c r="HG123" s="122"/>
      <c r="HH123" s="122"/>
      <c r="HI123" s="122"/>
      <c r="HJ123" s="122"/>
      <c r="HK123" s="122"/>
      <c r="HL123" s="122"/>
      <c r="HM123" s="122"/>
      <c r="HN123" s="122"/>
      <c r="HO123" s="122"/>
      <c r="HP123" s="122"/>
      <c r="HQ123" s="122"/>
      <c r="HR123" s="122"/>
      <c r="HS123" s="122"/>
      <c r="HT123" s="122"/>
      <c r="HU123" s="122"/>
      <c r="HV123" s="122"/>
      <c r="HW123" s="122"/>
      <c r="HX123" s="122"/>
      <c r="HY123" s="122"/>
      <c r="HZ123" s="122"/>
      <c r="IA123" s="122"/>
      <c r="IB123" s="122"/>
      <c r="IC123" s="122"/>
      <c r="ID123" s="122"/>
      <c r="IE123" s="122"/>
      <c r="IF123" s="122"/>
      <c r="IG123" s="122"/>
      <c r="IH123" s="122"/>
      <c r="II123" s="122"/>
      <c r="IJ123" s="122"/>
      <c r="IK123" s="122"/>
      <c r="IL123" s="122"/>
      <c r="IM123" s="122"/>
      <c r="IN123" s="122"/>
      <c r="IO123" s="122"/>
      <c r="IP123" s="122"/>
      <c r="IQ123" s="122"/>
      <c r="IR123" s="122"/>
      <c r="IS123" s="122"/>
      <c r="IT123" s="122"/>
      <c r="IU123" s="122"/>
      <c r="IV123" s="122"/>
      <c r="IW123" s="122"/>
    </row>
    <row r="124" customFormat="false" ht="12.75" hidden="false" customHeight="false" outlineLevel="0" collapsed="false">
      <c r="A124" s="122"/>
      <c r="B124" s="103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2"/>
      <c r="DA124" s="122"/>
      <c r="DB124" s="122"/>
      <c r="DC124" s="122"/>
      <c r="DD124" s="122"/>
      <c r="DE124" s="122"/>
      <c r="DF124" s="122"/>
      <c r="DG124" s="122"/>
      <c r="DH124" s="122"/>
      <c r="DI124" s="122"/>
      <c r="DJ124" s="122"/>
      <c r="DK124" s="122"/>
      <c r="DL124" s="122"/>
      <c r="DM124" s="122"/>
      <c r="DN124" s="122"/>
      <c r="DO124" s="122"/>
      <c r="DP124" s="122"/>
      <c r="DQ124" s="122"/>
      <c r="DR124" s="122"/>
      <c r="DS124" s="122"/>
      <c r="DT124" s="122"/>
      <c r="DU124" s="122"/>
      <c r="DV124" s="122"/>
      <c r="DW124" s="122"/>
      <c r="DX124" s="122"/>
      <c r="DY124" s="122"/>
      <c r="DZ124" s="122"/>
      <c r="EA124" s="122"/>
      <c r="EB124" s="122"/>
      <c r="EC124" s="122"/>
      <c r="ED124" s="122"/>
      <c r="EE124" s="122"/>
      <c r="EF124" s="122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2"/>
      <c r="EV124" s="122"/>
      <c r="EW124" s="122"/>
      <c r="EX124" s="122"/>
      <c r="EY124" s="122"/>
      <c r="EZ124" s="122"/>
      <c r="FA124" s="122"/>
      <c r="FB124" s="122"/>
      <c r="FC124" s="122"/>
      <c r="FD124" s="122"/>
      <c r="FE124" s="122"/>
      <c r="FF124" s="122"/>
      <c r="FG124" s="122"/>
      <c r="FH124" s="122"/>
      <c r="FI124" s="122"/>
      <c r="FJ124" s="122"/>
      <c r="FK124" s="122"/>
      <c r="FL124" s="122"/>
      <c r="FM124" s="122"/>
      <c r="FN124" s="122"/>
      <c r="FO124" s="122"/>
      <c r="FP124" s="122"/>
      <c r="FQ124" s="122"/>
      <c r="FR124" s="122"/>
      <c r="FS124" s="122"/>
      <c r="FT124" s="122"/>
      <c r="FU124" s="122"/>
      <c r="FV124" s="122"/>
      <c r="FW124" s="122"/>
      <c r="FX124" s="122"/>
      <c r="FY124" s="122"/>
      <c r="FZ124" s="122"/>
      <c r="GA124" s="122"/>
      <c r="GB124" s="122"/>
      <c r="GC124" s="122"/>
      <c r="GD124" s="122"/>
      <c r="GE124" s="122"/>
      <c r="GF124" s="122"/>
      <c r="GG124" s="122"/>
      <c r="GH124" s="122"/>
      <c r="GI124" s="122"/>
      <c r="GJ124" s="122"/>
      <c r="GK124" s="122"/>
      <c r="GL124" s="122"/>
      <c r="GM124" s="122"/>
      <c r="GN124" s="122"/>
      <c r="GO124" s="122"/>
      <c r="GP124" s="122"/>
      <c r="GQ124" s="122"/>
      <c r="GR124" s="122"/>
      <c r="GS124" s="122"/>
      <c r="GT124" s="122"/>
      <c r="GU124" s="122"/>
      <c r="GV124" s="122"/>
      <c r="GW124" s="122"/>
      <c r="GX124" s="122"/>
      <c r="GY124" s="122"/>
      <c r="GZ124" s="122"/>
      <c r="HA124" s="122"/>
      <c r="HB124" s="122"/>
      <c r="HC124" s="122"/>
      <c r="HD124" s="122"/>
      <c r="HE124" s="122"/>
      <c r="HF124" s="122"/>
      <c r="HG124" s="122"/>
      <c r="HH124" s="122"/>
      <c r="HI124" s="122"/>
      <c r="HJ124" s="122"/>
      <c r="HK124" s="122"/>
      <c r="HL124" s="122"/>
      <c r="HM124" s="122"/>
      <c r="HN124" s="122"/>
      <c r="HO124" s="122"/>
      <c r="HP124" s="122"/>
      <c r="HQ124" s="122"/>
      <c r="HR124" s="122"/>
      <c r="HS124" s="122"/>
      <c r="HT124" s="122"/>
      <c r="HU124" s="122"/>
      <c r="HV124" s="122"/>
      <c r="HW124" s="122"/>
      <c r="HX124" s="122"/>
      <c r="HY124" s="122"/>
      <c r="HZ124" s="122"/>
      <c r="IA124" s="122"/>
      <c r="IB124" s="122"/>
      <c r="IC124" s="122"/>
      <c r="ID124" s="122"/>
      <c r="IE124" s="122"/>
      <c r="IF124" s="122"/>
      <c r="IG124" s="122"/>
      <c r="IH124" s="122"/>
      <c r="II124" s="122"/>
      <c r="IJ124" s="122"/>
      <c r="IK124" s="122"/>
      <c r="IL124" s="122"/>
      <c r="IM124" s="122"/>
      <c r="IN124" s="122"/>
      <c r="IO124" s="122"/>
      <c r="IP124" s="122"/>
      <c r="IQ124" s="122"/>
      <c r="IR124" s="122"/>
      <c r="IS124" s="122"/>
      <c r="IT124" s="122"/>
      <c r="IU124" s="122"/>
      <c r="IV124" s="122"/>
      <c r="IW124" s="122"/>
    </row>
    <row r="125" customFormat="false" ht="12.75" hidden="false" customHeight="false" outlineLevel="0" collapsed="false">
      <c r="A125" s="122"/>
      <c r="B125" s="103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  <c r="CS125" s="122"/>
      <c r="CT125" s="122"/>
      <c r="CU125" s="122"/>
      <c r="CV125" s="122"/>
      <c r="CW125" s="122"/>
      <c r="CX125" s="122"/>
      <c r="CY125" s="122"/>
      <c r="CZ125" s="122"/>
      <c r="DA125" s="122"/>
      <c r="DB125" s="122"/>
      <c r="DC125" s="122"/>
      <c r="DD125" s="122"/>
      <c r="DE125" s="122"/>
      <c r="DF125" s="122"/>
      <c r="DG125" s="122"/>
      <c r="DH125" s="122"/>
      <c r="DI125" s="122"/>
      <c r="DJ125" s="122"/>
      <c r="DK125" s="122"/>
      <c r="DL125" s="122"/>
      <c r="DM125" s="122"/>
      <c r="DN125" s="122"/>
      <c r="DO125" s="122"/>
      <c r="DP125" s="122"/>
      <c r="DQ125" s="122"/>
      <c r="DR125" s="122"/>
      <c r="DS125" s="122"/>
      <c r="DT125" s="122"/>
      <c r="DU125" s="122"/>
      <c r="DV125" s="122"/>
      <c r="DW125" s="122"/>
      <c r="DX125" s="122"/>
      <c r="DY125" s="122"/>
      <c r="DZ125" s="122"/>
      <c r="EA125" s="122"/>
      <c r="EB125" s="122"/>
      <c r="EC125" s="122"/>
      <c r="ED125" s="122"/>
      <c r="EE125" s="122"/>
      <c r="EF125" s="122"/>
      <c r="EG125" s="122"/>
      <c r="EH125" s="122"/>
      <c r="EI125" s="122"/>
      <c r="EJ125" s="122"/>
      <c r="EK125" s="122"/>
      <c r="EL125" s="122"/>
      <c r="EM125" s="122"/>
      <c r="EN125" s="122"/>
      <c r="EO125" s="122"/>
      <c r="EP125" s="122"/>
      <c r="EQ125" s="122"/>
      <c r="ER125" s="122"/>
      <c r="ES125" s="122"/>
      <c r="ET125" s="122"/>
      <c r="EU125" s="122"/>
      <c r="EV125" s="122"/>
      <c r="EW125" s="122"/>
      <c r="EX125" s="122"/>
      <c r="EY125" s="122"/>
      <c r="EZ125" s="122"/>
      <c r="FA125" s="122"/>
      <c r="FB125" s="122"/>
      <c r="FC125" s="122"/>
      <c r="FD125" s="122"/>
      <c r="FE125" s="122"/>
      <c r="FF125" s="122"/>
      <c r="FG125" s="122"/>
      <c r="FH125" s="122"/>
      <c r="FI125" s="122"/>
      <c r="FJ125" s="122"/>
      <c r="FK125" s="122"/>
      <c r="FL125" s="122"/>
      <c r="FM125" s="122"/>
      <c r="FN125" s="122"/>
      <c r="FO125" s="122"/>
      <c r="FP125" s="122"/>
      <c r="FQ125" s="122"/>
      <c r="FR125" s="122"/>
      <c r="FS125" s="122"/>
      <c r="FT125" s="122"/>
      <c r="FU125" s="122"/>
      <c r="FV125" s="122"/>
      <c r="FW125" s="122"/>
      <c r="FX125" s="122"/>
      <c r="FY125" s="122"/>
      <c r="FZ125" s="122"/>
      <c r="GA125" s="122"/>
      <c r="GB125" s="122"/>
      <c r="GC125" s="122"/>
      <c r="GD125" s="122"/>
      <c r="GE125" s="122"/>
      <c r="GF125" s="122"/>
      <c r="GG125" s="122"/>
      <c r="GH125" s="122"/>
      <c r="GI125" s="122"/>
      <c r="GJ125" s="122"/>
      <c r="GK125" s="122"/>
      <c r="GL125" s="122"/>
      <c r="GM125" s="122"/>
      <c r="GN125" s="122"/>
      <c r="GO125" s="122"/>
      <c r="GP125" s="122"/>
      <c r="GQ125" s="122"/>
      <c r="GR125" s="122"/>
      <c r="GS125" s="122"/>
      <c r="GT125" s="122"/>
      <c r="GU125" s="122"/>
      <c r="GV125" s="122"/>
      <c r="GW125" s="122"/>
      <c r="GX125" s="122"/>
      <c r="GY125" s="122"/>
      <c r="GZ125" s="122"/>
      <c r="HA125" s="122"/>
      <c r="HB125" s="122"/>
      <c r="HC125" s="122"/>
      <c r="HD125" s="122"/>
      <c r="HE125" s="122"/>
      <c r="HF125" s="122"/>
      <c r="HG125" s="122"/>
      <c r="HH125" s="122"/>
      <c r="HI125" s="122"/>
      <c r="HJ125" s="122"/>
      <c r="HK125" s="122"/>
      <c r="HL125" s="122"/>
      <c r="HM125" s="122"/>
      <c r="HN125" s="122"/>
      <c r="HO125" s="122"/>
      <c r="HP125" s="122"/>
      <c r="HQ125" s="122"/>
      <c r="HR125" s="122"/>
      <c r="HS125" s="122"/>
      <c r="HT125" s="122"/>
      <c r="HU125" s="122"/>
      <c r="HV125" s="122"/>
      <c r="HW125" s="122"/>
      <c r="HX125" s="122"/>
      <c r="HY125" s="122"/>
      <c r="HZ125" s="122"/>
      <c r="IA125" s="122"/>
      <c r="IB125" s="122"/>
      <c r="IC125" s="122"/>
      <c r="ID125" s="122"/>
      <c r="IE125" s="122"/>
      <c r="IF125" s="122"/>
      <c r="IG125" s="122"/>
      <c r="IH125" s="122"/>
      <c r="II125" s="122"/>
      <c r="IJ125" s="122"/>
      <c r="IK125" s="122"/>
      <c r="IL125" s="122"/>
      <c r="IM125" s="122"/>
      <c r="IN125" s="122"/>
      <c r="IO125" s="122"/>
      <c r="IP125" s="122"/>
      <c r="IQ125" s="122"/>
      <c r="IR125" s="122"/>
      <c r="IS125" s="122"/>
      <c r="IT125" s="122"/>
      <c r="IU125" s="122"/>
      <c r="IV125" s="122"/>
      <c r="IW125" s="122"/>
    </row>
    <row r="126" customFormat="false" ht="12.75" hidden="false" customHeight="false" outlineLevel="0" collapsed="false">
      <c r="A126" s="122"/>
      <c r="B126" s="103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  <c r="EH126" s="122"/>
      <c r="EI126" s="122"/>
      <c r="EJ126" s="122"/>
      <c r="EK126" s="122"/>
      <c r="EL126" s="122"/>
      <c r="EM126" s="122"/>
      <c r="EN126" s="122"/>
      <c r="EO126" s="122"/>
      <c r="EP126" s="122"/>
      <c r="EQ126" s="122"/>
      <c r="ER126" s="122"/>
      <c r="ES126" s="122"/>
      <c r="ET126" s="122"/>
      <c r="EU126" s="122"/>
      <c r="EV126" s="122"/>
      <c r="EW126" s="122"/>
      <c r="EX126" s="122"/>
      <c r="EY126" s="122"/>
      <c r="EZ126" s="122"/>
      <c r="FA126" s="122"/>
      <c r="FB126" s="122"/>
      <c r="FC126" s="122"/>
      <c r="FD126" s="122"/>
      <c r="FE126" s="122"/>
      <c r="FF126" s="122"/>
      <c r="FG126" s="122"/>
      <c r="FH126" s="122"/>
      <c r="FI126" s="122"/>
      <c r="FJ126" s="122"/>
      <c r="FK126" s="122"/>
      <c r="FL126" s="122"/>
      <c r="FM126" s="122"/>
      <c r="FN126" s="122"/>
      <c r="FO126" s="122"/>
      <c r="FP126" s="122"/>
      <c r="FQ126" s="122"/>
      <c r="FR126" s="122"/>
      <c r="FS126" s="122"/>
      <c r="FT126" s="122"/>
      <c r="FU126" s="122"/>
      <c r="FV126" s="122"/>
      <c r="FW126" s="122"/>
      <c r="FX126" s="122"/>
      <c r="FY126" s="122"/>
      <c r="FZ126" s="122"/>
      <c r="GA126" s="122"/>
      <c r="GB126" s="122"/>
      <c r="GC126" s="122"/>
      <c r="GD126" s="122"/>
      <c r="GE126" s="122"/>
      <c r="GF126" s="122"/>
      <c r="GG126" s="122"/>
      <c r="GH126" s="122"/>
      <c r="GI126" s="122"/>
      <c r="GJ126" s="122"/>
      <c r="GK126" s="122"/>
      <c r="GL126" s="122"/>
      <c r="GM126" s="122"/>
      <c r="GN126" s="122"/>
      <c r="GO126" s="122"/>
      <c r="GP126" s="122"/>
      <c r="GQ126" s="122"/>
      <c r="GR126" s="122"/>
      <c r="GS126" s="122"/>
      <c r="GT126" s="122"/>
      <c r="GU126" s="122"/>
      <c r="GV126" s="122"/>
      <c r="GW126" s="122"/>
      <c r="GX126" s="122"/>
      <c r="GY126" s="122"/>
      <c r="GZ126" s="122"/>
      <c r="HA126" s="122"/>
      <c r="HB126" s="122"/>
      <c r="HC126" s="122"/>
      <c r="HD126" s="122"/>
      <c r="HE126" s="122"/>
      <c r="HF126" s="122"/>
      <c r="HG126" s="122"/>
      <c r="HH126" s="122"/>
      <c r="HI126" s="122"/>
      <c r="HJ126" s="122"/>
      <c r="HK126" s="122"/>
      <c r="HL126" s="122"/>
      <c r="HM126" s="122"/>
      <c r="HN126" s="122"/>
      <c r="HO126" s="122"/>
      <c r="HP126" s="122"/>
      <c r="HQ126" s="122"/>
      <c r="HR126" s="122"/>
      <c r="HS126" s="122"/>
      <c r="HT126" s="122"/>
      <c r="HU126" s="122"/>
      <c r="HV126" s="122"/>
      <c r="HW126" s="122"/>
      <c r="HX126" s="122"/>
      <c r="HY126" s="122"/>
      <c r="HZ126" s="122"/>
      <c r="IA126" s="122"/>
      <c r="IB126" s="122"/>
      <c r="IC126" s="122"/>
      <c r="ID126" s="122"/>
      <c r="IE126" s="122"/>
      <c r="IF126" s="122"/>
      <c r="IG126" s="122"/>
      <c r="IH126" s="122"/>
      <c r="II126" s="122"/>
      <c r="IJ126" s="122"/>
      <c r="IK126" s="122"/>
      <c r="IL126" s="122"/>
      <c r="IM126" s="122"/>
      <c r="IN126" s="122"/>
      <c r="IO126" s="122"/>
      <c r="IP126" s="122"/>
      <c r="IQ126" s="122"/>
      <c r="IR126" s="122"/>
      <c r="IS126" s="122"/>
      <c r="IT126" s="122"/>
      <c r="IU126" s="122"/>
      <c r="IV126" s="122"/>
      <c r="IW126" s="122"/>
    </row>
    <row r="127" customFormat="false" ht="12.75" hidden="false" customHeight="false" outlineLevel="0" collapsed="false">
      <c r="A127" s="122"/>
      <c r="B127" s="103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  <c r="CS127" s="122"/>
      <c r="CT127" s="122"/>
      <c r="CU127" s="122"/>
      <c r="CV127" s="122"/>
      <c r="CW127" s="122"/>
      <c r="CX127" s="122"/>
      <c r="CY127" s="122"/>
      <c r="CZ127" s="122"/>
      <c r="DA127" s="122"/>
      <c r="DB127" s="122"/>
      <c r="DC127" s="122"/>
      <c r="DD127" s="122"/>
      <c r="DE127" s="122"/>
      <c r="DF127" s="122"/>
      <c r="DG127" s="122"/>
      <c r="DH127" s="122"/>
      <c r="DI127" s="122"/>
      <c r="DJ127" s="122"/>
      <c r="DK127" s="122"/>
      <c r="DL127" s="122"/>
      <c r="DM127" s="122"/>
      <c r="DN127" s="122"/>
      <c r="DO127" s="122"/>
      <c r="DP127" s="122"/>
      <c r="DQ127" s="122"/>
      <c r="DR127" s="122"/>
      <c r="DS127" s="122"/>
      <c r="DT127" s="122"/>
      <c r="DU127" s="122"/>
      <c r="DV127" s="122"/>
      <c r="DW127" s="122"/>
      <c r="DX127" s="122"/>
      <c r="DY127" s="122"/>
      <c r="DZ127" s="122"/>
      <c r="EA127" s="122"/>
      <c r="EB127" s="122"/>
      <c r="EC127" s="122"/>
      <c r="ED127" s="122"/>
      <c r="EE127" s="122"/>
      <c r="EF127" s="122"/>
      <c r="EG127" s="122"/>
      <c r="EH127" s="122"/>
      <c r="EI127" s="122"/>
      <c r="EJ127" s="122"/>
      <c r="EK127" s="122"/>
      <c r="EL127" s="122"/>
      <c r="EM127" s="122"/>
      <c r="EN127" s="122"/>
      <c r="EO127" s="122"/>
      <c r="EP127" s="122"/>
      <c r="EQ127" s="122"/>
      <c r="ER127" s="122"/>
      <c r="ES127" s="122"/>
      <c r="ET127" s="122"/>
      <c r="EU127" s="122"/>
      <c r="EV127" s="122"/>
      <c r="EW127" s="122"/>
      <c r="EX127" s="122"/>
      <c r="EY127" s="122"/>
      <c r="EZ127" s="122"/>
      <c r="FA127" s="122"/>
      <c r="FB127" s="122"/>
      <c r="FC127" s="122"/>
      <c r="FD127" s="122"/>
      <c r="FE127" s="122"/>
      <c r="FF127" s="122"/>
      <c r="FG127" s="122"/>
      <c r="FH127" s="122"/>
      <c r="FI127" s="122"/>
      <c r="FJ127" s="122"/>
      <c r="FK127" s="122"/>
      <c r="FL127" s="122"/>
      <c r="FM127" s="122"/>
      <c r="FN127" s="122"/>
      <c r="FO127" s="122"/>
      <c r="FP127" s="122"/>
      <c r="FQ127" s="122"/>
      <c r="FR127" s="122"/>
      <c r="FS127" s="122"/>
      <c r="FT127" s="122"/>
      <c r="FU127" s="122"/>
      <c r="FV127" s="122"/>
      <c r="FW127" s="122"/>
      <c r="FX127" s="122"/>
      <c r="FY127" s="122"/>
      <c r="FZ127" s="122"/>
      <c r="GA127" s="122"/>
      <c r="GB127" s="122"/>
      <c r="GC127" s="122"/>
      <c r="GD127" s="122"/>
      <c r="GE127" s="122"/>
      <c r="GF127" s="122"/>
      <c r="GG127" s="122"/>
      <c r="GH127" s="122"/>
      <c r="GI127" s="122"/>
      <c r="GJ127" s="122"/>
      <c r="GK127" s="122"/>
      <c r="GL127" s="122"/>
      <c r="GM127" s="122"/>
      <c r="GN127" s="122"/>
      <c r="GO127" s="122"/>
      <c r="GP127" s="122"/>
      <c r="GQ127" s="122"/>
      <c r="GR127" s="122"/>
      <c r="GS127" s="122"/>
      <c r="GT127" s="122"/>
      <c r="GU127" s="122"/>
      <c r="GV127" s="122"/>
      <c r="GW127" s="122"/>
      <c r="GX127" s="122"/>
      <c r="GY127" s="122"/>
      <c r="GZ127" s="122"/>
      <c r="HA127" s="122"/>
      <c r="HB127" s="122"/>
      <c r="HC127" s="122"/>
      <c r="HD127" s="122"/>
      <c r="HE127" s="122"/>
      <c r="HF127" s="122"/>
      <c r="HG127" s="122"/>
      <c r="HH127" s="122"/>
      <c r="HI127" s="122"/>
      <c r="HJ127" s="122"/>
      <c r="HK127" s="122"/>
      <c r="HL127" s="122"/>
      <c r="HM127" s="122"/>
      <c r="HN127" s="122"/>
      <c r="HO127" s="122"/>
      <c r="HP127" s="122"/>
      <c r="HQ127" s="122"/>
      <c r="HR127" s="122"/>
      <c r="HS127" s="122"/>
      <c r="HT127" s="122"/>
      <c r="HU127" s="122"/>
      <c r="HV127" s="122"/>
      <c r="HW127" s="122"/>
      <c r="HX127" s="122"/>
      <c r="HY127" s="122"/>
      <c r="HZ127" s="122"/>
      <c r="IA127" s="122"/>
      <c r="IB127" s="122"/>
      <c r="IC127" s="122"/>
      <c r="ID127" s="122"/>
      <c r="IE127" s="122"/>
      <c r="IF127" s="122"/>
      <c r="IG127" s="122"/>
      <c r="IH127" s="122"/>
      <c r="II127" s="122"/>
      <c r="IJ127" s="122"/>
      <c r="IK127" s="122"/>
      <c r="IL127" s="122"/>
      <c r="IM127" s="122"/>
      <c r="IN127" s="122"/>
      <c r="IO127" s="122"/>
      <c r="IP127" s="122"/>
      <c r="IQ127" s="122"/>
      <c r="IR127" s="122"/>
      <c r="IS127" s="122"/>
      <c r="IT127" s="122"/>
      <c r="IU127" s="122"/>
      <c r="IV127" s="122"/>
      <c r="IW127" s="122"/>
    </row>
    <row r="128" customFormat="false" ht="12.75" hidden="false" customHeight="false" outlineLevel="0" collapsed="false">
      <c r="A128" s="122"/>
      <c r="B128" s="103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/>
      <c r="CN128" s="122"/>
      <c r="CO128" s="122"/>
      <c r="CP128" s="122"/>
      <c r="CQ128" s="122"/>
      <c r="CR128" s="122"/>
      <c r="CS128" s="122"/>
      <c r="CT128" s="122"/>
      <c r="CU128" s="122"/>
      <c r="CV128" s="122"/>
      <c r="CW128" s="122"/>
      <c r="CX128" s="122"/>
      <c r="CY128" s="122"/>
      <c r="CZ128" s="122"/>
      <c r="DA128" s="122"/>
      <c r="DB128" s="122"/>
      <c r="DC128" s="122"/>
      <c r="DD128" s="122"/>
      <c r="DE128" s="122"/>
      <c r="DF128" s="122"/>
      <c r="DG128" s="122"/>
      <c r="DH128" s="122"/>
      <c r="DI128" s="122"/>
      <c r="DJ128" s="122"/>
      <c r="DK128" s="122"/>
      <c r="DL128" s="122"/>
      <c r="DM128" s="122"/>
      <c r="DN128" s="122"/>
      <c r="DO128" s="122"/>
      <c r="DP128" s="122"/>
      <c r="DQ128" s="122"/>
      <c r="DR128" s="122"/>
      <c r="DS128" s="122"/>
      <c r="DT128" s="122"/>
      <c r="DU128" s="122"/>
      <c r="DV128" s="122"/>
      <c r="DW128" s="122"/>
      <c r="DX128" s="122"/>
      <c r="DY128" s="122"/>
      <c r="DZ128" s="122"/>
      <c r="EA128" s="122"/>
      <c r="EB128" s="122"/>
      <c r="EC128" s="122"/>
      <c r="ED128" s="122"/>
      <c r="EE128" s="122"/>
      <c r="EF128" s="122"/>
      <c r="EG128" s="122"/>
      <c r="EH128" s="122"/>
      <c r="EI128" s="122"/>
      <c r="EJ128" s="122"/>
      <c r="EK128" s="122"/>
      <c r="EL128" s="122"/>
      <c r="EM128" s="122"/>
      <c r="EN128" s="122"/>
      <c r="EO128" s="122"/>
      <c r="EP128" s="122"/>
      <c r="EQ128" s="122"/>
      <c r="ER128" s="122"/>
      <c r="ES128" s="122"/>
      <c r="ET128" s="122"/>
      <c r="EU128" s="122"/>
      <c r="EV128" s="122"/>
      <c r="EW128" s="122"/>
      <c r="EX128" s="122"/>
      <c r="EY128" s="122"/>
      <c r="EZ128" s="122"/>
      <c r="FA128" s="122"/>
      <c r="FB128" s="122"/>
      <c r="FC128" s="122"/>
      <c r="FD128" s="122"/>
      <c r="FE128" s="122"/>
      <c r="FF128" s="122"/>
      <c r="FG128" s="122"/>
      <c r="FH128" s="122"/>
      <c r="FI128" s="122"/>
      <c r="FJ128" s="122"/>
      <c r="FK128" s="122"/>
      <c r="FL128" s="122"/>
      <c r="FM128" s="122"/>
      <c r="FN128" s="122"/>
      <c r="FO128" s="122"/>
      <c r="FP128" s="122"/>
      <c r="FQ128" s="122"/>
      <c r="FR128" s="122"/>
      <c r="FS128" s="122"/>
      <c r="FT128" s="122"/>
      <c r="FU128" s="122"/>
      <c r="FV128" s="122"/>
      <c r="FW128" s="122"/>
      <c r="FX128" s="122"/>
      <c r="FY128" s="122"/>
      <c r="FZ128" s="122"/>
      <c r="GA128" s="122"/>
      <c r="GB128" s="122"/>
      <c r="GC128" s="122"/>
      <c r="GD128" s="122"/>
      <c r="GE128" s="122"/>
      <c r="GF128" s="122"/>
      <c r="GG128" s="122"/>
      <c r="GH128" s="122"/>
      <c r="GI128" s="122"/>
      <c r="GJ128" s="122"/>
      <c r="GK128" s="122"/>
      <c r="GL128" s="122"/>
      <c r="GM128" s="122"/>
      <c r="GN128" s="122"/>
      <c r="GO128" s="122"/>
      <c r="GP128" s="122"/>
      <c r="GQ128" s="122"/>
      <c r="GR128" s="122"/>
      <c r="GS128" s="122"/>
      <c r="GT128" s="122"/>
      <c r="GU128" s="122"/>
      <c r="GV128" s="122"/>
      <c r="GW128" s="122"/>
      <c r="GX128" s="122"/>
      <c r="GY128" s="122"/>
      <c r="GZ128" s="122"/>
      <c r="HA128" s="122"/>
      <c r="HB128" s="122"/>
      <c r="HC128" s="122"/>
      <c r="HD128" s="122"/>
      <c r="HE128" s="122"/>
      <c r="HF128" s="122"/>
      <c r="HG128" s="122"/>
      <c r="HH128" s="122"/>
      <c r="HI128" s="122"/>
      <c r="HJ128" s="122"/>
      <c r="HK128" s="122"/>
      <c r="HL128" s="122"/>
      <c r="HM128" s="122"/>
      <c r="HN128" s="122"/>
      <c r="HO128" s="122"/>
      <c r="HP128" s="122"/>
      <c r="HQ128" s="122"/>
      <c r="HR128" s="122"/>
      <c r="HS128" s="122"/>
      <c r="HT128" s="122"/>
      <c r="HU128" s="122"/>
      <c r="HV128" s="122"/>
      <c r="HW128" s="122"/>
      <c r="HX128" s="122"/>
      <c r="HY128" s="122"/>
      <c r="HZ128" s="122"/>
      <c r="IA128" s="122"/>
      <c r="IB128" s="122"/>
      <c r="IC128" s="122"/>
      <c r="ID128" s="122"/>
      <c r="IE128" s="122"/>
      <c r="IF128" s="122"/>
      <c r="IG128" s="122"/>
      <c r="IH128" s="122"/>
      <c r="II128" s="122"/>
      <c r="IJ128" s="122"/>
      <c r="IK128" s="122"/>
      <c r="IL128" s="122"/>
      <c r="IM128" s="122"/>
      <c r="IN128" s="122"/>
      <c r="IO128" s="122"/>
      <c r="IP128" s="122"/>
      <c r="IQ128" s="122"/>
      <c r="IR128" s="122"/>
      <c r="IS128" s="122"/>
      <c r="IT128" s="122"/>
      <c r="IU128" s="122"/>
      <c r="IV128" s="122"/>
      <c r="IW128" s="122"/>
    </row>
    <row r="129" customFormat="false" ht="12.75" hidden="false" customHeight="false" outlineLevel="0" collapsed="false">
      <c r="A129" s="122"/>
      <c r="B129" s="103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122"/>
      <c r="CM129" s="122"/>
      <c r="CN129" s="122"/>
      <c r="CO129" s="122"/>
      <c r="CP129" s="122"/>
      <c r="CQ129" s="122"/>
      <c r="CR129" s="122"/>
      <c r="CS129" s="122"/>
      <c r="CT129" s="122"/>
      <c r="CU129" s="122"/>
      <c r="CV129" s="122"/>
      <c r="CW129" s="122"/>
      <c r="CX129" s="122"/>
      <c r="CY129" s="122"/>
      <c r="CZ129" s="122"/>
      <c r="DA129" s="122"/>
      <c r="DB129" s="122"/>
      <c r="DC129" s="122"/>
      <c r="DD129" s="122"/>
      <c r="DE129" s="122"/>
      <c r="DF129" s="122"/>
      <c r="DG129" s="122"/>
      <c r="DH129" s="122"/>
      <c r="DI129" s="122"/>
      <c r="DJ129" s="122"/>
      <c r="DK129" s="122"/>
      <c r="DL129" s="122"/>
      <c r="DM129" s="122"/>
      <c r="DN129" s="122"/>
      <c r="DO129" s="122"/>
      <c r="DP129" s="122"/>
      <c r="DQ129" s="122"/>
      <c r="DR129" s="122"/>
      <c r="DS129" s="122"/>
      <c r="DT129" s="122"/>
      <c r="DU129" s="122"/>
      <c r="DV129" s="122"/>
      <c r="DW129" s="122"/>
      <c r="DX129" s="122"/>
      <c r="DY129" s="122"/>
      <c r="DZ129" s="122"/>
      <c r="EA129" s="122"/>
      <c r="EB129" s="122"/>
      <c r="EC129" s="122"/>
      <c r="ED129" s="122"/>
      <c r="EE129" s="122"/>
      <c r="EF129" s="122"/>
      <c r="EG129" s="122"/>
      <c r="EH129" s="122"/>
      <c r="EI129" s="122"/>
      <c r="EJ129" s="122"/>
      <c r="EK129" s="122"/>
      <c r="EL129" s="122"/>
      <c r="EM129" s="122"/>
      <c r="EN129" s="122"/>
      <c r="EO129" s="122"/>
      <c r="EP129" s="122"/>
      <c r="EQ129" s="122"/>
      <c r="ER129" s="122"/>
      <c r="ES129" s="122"/>
      <c r="ET129" s="122"/>
      <c r="EU129" s="122"/>
      <c r="EV129" s="122"/>
      <c r="EW129" s="122"/>
      <c r="EX129" s="122"/>
      <c r="EY129" s="122"/>
      <c r="EZ129" s="122"/>
      <c r="FA129" s="122"/>
      <c r="FB129" s="122"/>
      <c r="FC129" s="122"/>
      <c r="FD129" s="122"/>
      <c r="FE129" s="122"/>
      <c r="FF129" s="122"/>
      <c r="FG129" s="122"/>
      <c r="FH129" s="122"/>
      <c r="FI129" s="122"/>
      <c r="FJ129" s="122"/>
      <c r="FK129" s="122"/>
      <c r="FL129" s="122"/>
      <c r="FM129" s="122"/>
      <c r="FN129" s="122"/>
      <c r="FO129" s="122"/>
      <c r="FP129" s="122"/>
      <c r="FQ129" s="122"/>
      <c r="FR129" s="122"/>
      <c r="FS129" s="122"/>
      <c r="FT129" s="122"/>
      <c r="FU129" s="122"/>
      <c r="FV129" s="122"/>
      <c r="FW129" s="122"/>
      <c r="FX129" s="122"/>
      <c r="FY129" s="122"/>
      <c r="FZ129" s="122"/>
      <c r="GA129" s="122"/>
      <c r="GB129" s="122"/>
      <c r="GC129" s="122"/>
      <c r="GD129" s="122"/>
      <c r="GE129" s="122"/>
      <c r="GF129" s="122"/>
      <c r="GG129" s="122"/>
      <c r="GH129" s="122"/>
      <c r="GI129" s="122"/>
      <c r="GJ129" s="122"/>
      <c r="GK129" s="122"/>
      <c r="GL129" s="122"/>
      <c r="GM129" s="122"/>
      <c r="GN129" s="122"/>
      <c r="GO129" s="122"/>
      <c r="GP129" s="122"/>
      <c r="GQ129" s="122"/>
      <c r="GR129" s="122"/>
      <c r="GS129" s="122"/>
      <c r="GT129" s="122"/>
      <c r="GU129" s="122"/>
      <c r="GV129" s="122"/>
      <c r="GW129" s="122"/>
      <c r="GX129" s="122"/>
      <c r="GY129" s="122"/>
      <c r="GZ129" s="122"/>
      <c r="HA129" s="122"/>
      <c r="HB129" s="122"/>
      <c r="HC129" s="122"/>
      <c r="HD129" s="122"/>
      <c r="HE129" s="122"/>
      <c r="HF129" s="122"/>
      <c r="HG129" s="122"/>
      <c r="HH129" s="122"/>
      <c r="HI129" s="122"/>
      <c r="HJ129" s="122"/>
      <c r="HK129" s="122"/>
      <c r="HL129" s="122"/>
      <c r="HM129" s="122"/>
      <c r="HN129" s="122"/>
      <c r="HO129" s="122"/>
      <c r="HP129" s="122"/>
      <c r="HQ129" s="122"/>
      <c r="HR129" s="122"/>
      <c r="HS129" s="122"/>
      <c r="HT129" s="122"/>
      <c r="HU129" s="122"/>
      <c r="HV129" s="122"/>
      <c r="HW129" s="122"/>
      <c r="HX129" s="122"/>
      <c r="HY129" s="122"/>
      <c r="HZ129" s="122"/>
      <c r="IA129" s="122"/>
      <c r="IB129" s="122"/>
      <c r="IC129" s="122"/>
      <c r="ID129" s="122"/>
      <c r="IE129" s="122"/>
      <c r="IF129" s="122"/>
      <c r="IG129" s="122"/>
      <c r="IH129" s="122"/>
      <c r="II129" s="122"/>
      <c r="IJ129" s="122"/>
      <c r="IK129" s="122"/>
      <c r="IL129" s="122"/>
      <c r="IM129" s="122"/>
      <c r="IN129" s="122"/>
      <c r="IO129" s="122"/>
      <c r="IP129" s="122"/>
      <c r="IQ129" s="122"/>
      <c r="IR129" s="122"/>
      <c r="IS129" s="122"/>
      <c r="IT129" s="122"/>
      <c r="IU129" s="122"/>
      <c r="IV129" s="122"/>
      <c r="IW129" s="122"/>
    </row>
    <row r="130" customFormat="false" ht="12.75" hidden="false" customHeight="false" outlineLevel="0" collapsed="false">
      <c r="A130" s="122"/>
      <c r="B130" s="103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  <c r="CS130" s="122"/>
      <c r="CT130" s="122"/>
      <c r="CU130" s="122"/>
      <c r="CV130" s="122"/>
      <c r="CW130" s="122"/>
      <c r="CX130" s="122"/>
      <c r="CY130" s="122"/>
      <c r="CZ130" s="122"/>
      <c r="DA130" s="122"/>
      <c r="DB130" s="122"/>
      <c r="DC130" s="122"/>
      <c r="DD130" s="122"/>
      <c r="DE130" s="122"/>
      <c r="DF130" s="122"/>
      <c r="DG130" s="122"/>
      <c r="DH130" s="122"/>
      <c r="DI130" s="122"/>
      <c r="DJ130" s="122"/>
      <c r="DK130" s="122"/>
      <c r="DL130" s="122"/>
      <c r="DM130" s="122"/>
      <c r="DN130" s="122"/>
      <c r="DO130" s="122"/>
      <c r="DP130" s="122"/>
      <c r="DQ130" s="122"/>
      <c r="DR130" s="122"/>
      <c r="DS130" s="122"/>
      <c r="DT130" s="122"/>
      <c r="DU130" s="122"/>
      <c r="DV130" s="122"/>
      <c r="DW130" s="122"/>
      <c r="DX130" s="122"/>
      <c r="DY130" s="122"/>
      <c r="DZ130" s="122"/>
      <c r="EA130" s="122"/>
      <c r="EB130" s="122"/>
      <c r="EC130" s="122"/>
      <c r="ED130" s="122"/>
      <c r="EE130" s="122"/>
      <c r="EF130" s="122"/>
      <c r="EG130" s="122"/>
      <c r="EH130" s="122"/>
      <c r="EI130" s="122"/>
      <c r="EJ130" s="122"/>
      <c r="EK130" s="122"/>
      <c r="EL130" s="122"/>
      <c r="EM130" s="122"/>
      <c r="EN130" s="122"/>
      <c r="EO130" s="122"/>
      <c r="EP130" s="122"/>
      <c r="EQ130" s="122"/>
      <c r="ER130" s="122"/>
      <c r="ES130" s="122"/>
      <c r="ET130" s="122"/>
      <c r="EU130" s="122"/>
      <c r="EV130" s="122"/>
      <c r="EW130" s="122"/>
      <c r="EX130" s="122"/>
      <c r="EY130" s="122"/>
      <c r="EZ130" s="122"/>
      <c r="FA130" s="122"/>
      <c r="FB130" s="122"/>
      <c r="FC130" s="122"/>
      <c r="FD130" s="122"/>
      <c r="FE130" s="122"/>
      <c r="FF130" s="122"/>
      <c r="FG130" s="122"/>
      <c r="FH130" s="122"/>
      <c r="FI130" s="122"/>
      <c r="FJ130" s="122"/>
      <c r="FK130" s="122"/>
      <c r="FL130" s="122"/>
      <c r="FM130" s="122"/>
      <c r="FN130" s="122"/>
      <c r="FO130" s="122"/>
      <c r="FP130" s="122"/>
      <c r="FQ130" s="122"/>
      <c r="FR130" s="122"/>
      <c r="FS130" s="122"/>
      <c r="FT130" s="122"/>
      <c r="FU130" s="122"/>
      <c r="FV130" s="122"/>
      <c r="FW130" s="122"/>
      <c r="FX130" s="122"/>
      <c r="FY130" s="122"/>
      <c r="FZ130" s="122"/>
      <c r="GA130" s="122"/>
      <c r="GB130" s="122"/>
      <c r="GC130" s="122"/>
      <c r="GD130" s="122"/>
      <c r="GE130" s="122"/>
      <c r="GF130" s="122"/>
      <c r="GG130" s="122"/>
      <c r="GH130" s="122"/>
      <c r="GI130" s="122"/>
      <c r="GJ130" s="122"/>
      <c r="GK130" s="122"/>
      <c r="GL130" s="122"/>
      <c r="GM130" s="122"/>
      <c r="GN130" s="122"/>
      <c r="GO130" s="122"/>
      <c r="GP130" s="122"/>
      <c r="GQ130" s="122"/>
      <c r="GR130" s="122"/>
      <c r="GS130" s="122"/>
      <c r="GT130" s="122"/>
      <c r="GU130" s="122"/>
      <c r="GV130" s="122"/>
      <c r="GW130" s="122"/>
      <c r="GX130" s="122"/>
      <c r="GY130" s="122"/>
      <c r="GZ130" s="122"/>
      <c r="HA130" s="122"/>
      <c r="HB130" s="122"/>
      <c r="HC130" s="122"/>
      <c r="HD130" s="122"/>
      <c r="HE130" s="122"/>
      <c r="HF130" s="122"/>
      <c r="HG130" s="122"/>
      <c r="HH130" s="122"/>
      <c r="HI130" s="122"/>
      <c r="HJ130" s="122"/>
      <c r="HK130" s="122"/>
      <c r="HL130" s="122"/>
      <c r="HM130" s="122"/>
      <c r="HN130" s="122"/>
      <c r="HO130" s="122"/>
      <c r="HP130" s="122"/>
      <c r="HQ130" s="122"/>
      <c r="HR130" s="122"/>
      <c r="HS130" s="122"/>
      <c r="HT130" s="122"/>
      <c r="HU130" s="122"/>
      <c r="HV130" s="122"/>
      <c r="HW130" s="122"/>
      <c r="HX130" s="122"/>
      <c r="HY130" s="122"/>
      <c r="HZ130" s="122"/>
      <c r="IA130" s="122"/>
      <c r="IB130" s="122"/>
      <c r="IC130" s="122"/>
      <c r="ID130" s="122"/>
      <c r="IE130" s="122"/>
      <c r="IF130" s="122"/>
      <c r="IG130" s="122"/>
      <c r="IH130" s="122"/>
      <c r="II130" s="122"/>
      <c r="IJ130" s="122"/>
      <c r="IK130" s="122"/>
      <c r="IL130" s="122"/>
      <c r="IM130" s="122"/>
      <c r="IN130" s="122"/>
      <c r="IO130" s="122"/>
      <c r="IP130" s="122"/>
      <c r="IQ130" s="122"/>
      <c r="IR130" s="122"/>
      <c r="IS130" s="122"/>
      <c r="IT130" s="122"/>
      <c r="IU130" s="122"/>
      <c r="IV130" s="122"/>
      <c r="IW130" s="122"/>
    </row>
    <row r="131" customFormat="false" ht="12.75" hidden="false" customHeight="false" outlineLevel="0" collapsed="false">
      <c r="A131" s="122"/>
      <c r="B131" s="103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  <c r="CG131" s="122"/>
      <c r="CH131" s="122"/>
      <c r="CI131" s="122"/>
      <c r="CJ131" s="122"/>
      <c r="CK131" s="122"/>
      <c r="CL131" s="122"/>
      <c r="CM131" s="122"/>
      <c r="CN131" s="122"/>
      <c r="CO131" s="122"/>
      <c r="CP131" s="122"/>
      <c r="CQ131" s="122"/>
      <c r="CR131" s="122"/>
      <c r="CS131" s="122"/>
      <c r="CT131" s="122"/>
      <c r="CU131" s="122"/>
      <c r="CV131" s="122"/>
      <c r="CW131" s="122"/>
      <c r="CX131" s="122"/>
      <c r="CY131" s="122"/>
      <c r="CZ131" s="122"/>
      <c r="DA131" s="122"/>
      <c r="DB131" s="122"/>
      <c r="DC131" s="122"/>
      <c r="DD131" s="122"/>
      <c r="DE131" s="122"/>
      <c r="DF131" s="122"/>
      <c r="DG131" s="122"/>
      <c r="DH131" s="122"/>
      <c r="DI131" s="122"/>
      <c r="DJ131" s="122"/>
      <c r="DK131" s="122"/>
      <c r="DL131" s="122"/>
      <c r="DM131" s="122"/>
      <c r="DN131" s="122"/>
      <c r="DO131" s="122"/>
      <c r="DP131" s="122"/>
      <c r="DQ131" s="122"/>
      <c r="DR131" s="122"/>
      <c r="DS131" s="122"/>
      <c r="DT131" s="122"/>
      <c r="DU131" s="122"/>
      <c r="DV131" s="122"/>
      <c r="DW131" s="122"/>
      <c r="DX131" s="122"/>
      <c r="DY131" s="122"/>
      <c r="DZ131" s="122"/>
      <c r="EA131" s="122"/>
      <c r="EB131" s="122"/>
      <c r="EC131" s="122"/>
      <c r="ED131" s="122"/>
      <c r="EE131" s="122"/>
      <c r="EF131" s="122"/>
      <c r="EG131" s="122"/>
      <c r="EH131" s="122"/>
      <c r="EI131" s="122"/>
      <c r="EJ131" s="122"/>
      <c r="EK131" s="122"/>
      <c r="EL131" s="122"/>
      <c r="EM131" s="122"/>
      <c r="EN131" s="122"/>
      <c r="EO131" s="122"/>
      <c r="EP131" s="122"/>
      <c r="EQ131" s="122"/>
      <c r="ER131" s="122"/>
      <c r="ES131" s="122"/>
      <c r="ET131" s="122"/>
      <c r="EU131" s="122"/>
      <c r="EV131" s="122"/>
      <c r="EW131" s="122"/>
      <c r="EX131" s="122"/>
      <c r="EY131" s="122"/>
      <c r="EZ131" s="122"/>
      <c r="FA131" s="122"/>
      <c r="FB131" s="122"/>
      <c r="FC131" s="122"/>
      <c r="FD131" s="122"/>
      <c r="FE131" s="122"/>
      <c r="FF131" s="122"/>
      <c r="FG131" s="122"/>
      <c r="FH131" s="122"/>
      <c r="FI131" s="122"/>
      <c r="FJ131" s="122"/>
      <c r="FK131" s="122"/>
      <c r="FL131" s="122"/>
      <c r="FM131" s="122"/>
      <c r="FN131" s="122"/>
      <c r="FO131" s="122"/>
      <c r="FP131" s="122"/>
      <c r="FQ131" s="122"/>
      <c r="FR131" s="122"/>
      <c r="FS131" s="122"/>
      <c r="FT131" s="122"/>
      <c r="FU131" s="122"/>
      <c r="FV131" s="122"/>
      <c r="FW131" s="122"/>
      <c r="FX131" s="122"/>
      <c r="FY131" s="122"/>
      <c r="FZ131" s="122"/>
      <c r="GA131" s="122"/>
      <c r="GB131" s="122"/>
      <c r="GC131" s="122"/>
      <c r="GD131" s="122"/>
      <c r="GE131" s="122"/>
      <c r="GF131" s="122"/>
      <c r="GG131" s="122"/>
      <c r="GH131" s="122"/>
      <c r="GI131" s="122"/>
      <c r="GJ131" s="122"/>
      <c r="GK131" s="122"/>
      <c r="GL131" s="122"/>
      <c r="GM131" s="122"/>
      <c r="GN131" s="122"/>
      <c r="GO131" s="122"/>
      <c r="GP131" s="122"/>
      <c r="GQ131" s="122"/>
      <c r="GR131" s="122"/>
      <c r="GS131" s="122"/>
      <c r="GT131" s="122"/>
      <c r="GU131" s="122"/>
      <c r="GV131" s="122"/>
      <c r="GW131" s="122"/>
      <c r="GX131" s="122"/>
      <c r="GY131" s="122"/>
      <c r="GZ131" s="122"/>
      <c r="HA131" s="122"/>
      <c r="HB131" s="122"/>
      <c r="HC131" s="122"/>
      <c r="HD131" s="122"/>
      <c r="HE131" s="122"/>
      <c r="HF131" s="122"/>
      <c r="HG131" s="122"/>
      <c r="HH131" s="122"/>
      <c r="HI131" s="122"/>
      <c r="HJ131" s="122"/>
      <c r="HK131" s="122"/>
      <c r="HL131" s="122"/>
      <c r="HM131" s="122"/>
      <c r="HN131" s="122"/>
      <c r="HO131" s="122"/>
      <c r="HP131" s="122"/>
      <c r="HQ131" s="122"/>
      <c r="HR131" s="122"/>
      <c r="HS131" s="122"/>
      <c r="HT131" s="122"/>
      <c r="HU131" s="122"/>
      <c r="HV131" s="122"/>
      <c r="HW131" s="122"/>
      <c r="HX131" s="122"/>
      <c r="HY131" s="122"/>
      <c r="HZ131" s="122"/>
      <c r="IA131" s="122"/>
      <c r="IB131" s="122"/>
      <c r="IC131" s="122"/>
      <c r="ID131" s="122"/>
      <c r="IE131" s="122"/>
      <c r="IF131" s="122"/>
      <c r="IG131" s="122"/>
      <c r="IH131" s="122"/>
      <c r="II131" s="122"/>
      <c r="IJ131" s="122"/>
      <c r="IK131" s="122"/>
      <c r="IL131" s="122"/>
      <c r="IM131" s="122"/>
      <c r="IN131" s="122"/>
      <c r="IO131" s="122"/>
      <c r="IP131" s="122"/>
      <c r="IQ131" s="122"/>
      <c r="IR131" s="122"/>
      <c r="IS131" s="122"/>
      <c r="IT131" s="122"/>
      <c r="IU131" s="122"/>
      <c r="IV131" s="122"/>
      <c r="IW131" s="122"/>
    </row>
    <row r="132" customFormat="false" ht="12.75" hidden="false" customHeight="false" outlineLevel="0" collapsed="false">
      <c r="A132" s="122"/>
      <c r="B132" s="103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CH132" s="122"/>
      <c r="CI132" s="122"/>
      <c r="CJ132" s="122"/>
      <c r="CK132" s="122"/>
      <c r="CL132" s="122"/>
      <c r="CM132" s="122"/>
      <c r="CN132" s="122"/>
      <c r="CO132" s="122"/>
      <c r="CP132" s="122"/>
      <c r="CQ132" s="122"/>
      <c r="CR132" s="122"/>
      <c r="CS132" s="122"/>
      <c r="CT132" s="122"/>
      <c r="CU132" s="122"/>
      <c r="CV132" s="122"/>
      <c r="CW132" s="122"/>
      <c r="CX132" s="122"/>
      <c r="CY132" s="122"/>
      <c r="CZ132" s="122"/>
      <c r="DA132" s="122"/>
      <c r="DB132" s="122"/>
      <c r="DC132" s="122"/>
      <c r="DD132" s="122"/>
      <c r="DE132" s="122"/>
      <c r="DF132" s="122"/>
      <c r="DG132" s="122"/>
      <c r="DH132" s="122"/>
      <c r="DI132" s="122"/>
      <c r="DJ132" s="122"/>
      <c r="DK132" s="122"/>
      <c r="DL132" s="122"/>
      <c r="DM132" s="122"/>
      <c r="DN132" s="122"/>
      <c r="DO132" s="122"/>
      <c r="DP132" s="122"/>
      <c r="DQ132" s="122"/>
      <c r="DR132" s="122"/>
      <c r="DS132" s="122"/>
      <c r="DT132" s="122"/>
      <c r="DU132" s="122"/>
      <c r="DV132" s="122"/>
      <c r="DW132" s="122"/>
      <c r="DX132" s="122"/>
      <c r="DY132" s="122"/>
      <c r="DZ132" s="122"/>
      <c r="EA132" s="122"/>
      <c r="EB132" s="122"/>
      <c r="EC132" s="122"/>
      <c r="ED132" s="122"/>
      <c r="EE132" s="122"/>
      <c r="EF132" s="122"/>
      <c r="EG132" s="122"/>
      <c r="EH132" s="122"/>
      <c r="EI132" s="122"/>
      <c r="EJ132" s="122"/>
      <c r="EK132" s="122"/>
      <c r="EL132" s="122"/>
      <c r="EM132" s="122"/>
      <c r="EN132" s="122"/>
      <c r="EO132" s="122"/>
      <c r="EP132" s="122"/>
      <c r="EQ132" s="122"/>
      <c r="ER132" s="122"/>
      <c r="ES132" s="122"/>
      <c r="ET132" s="122"/>
      <c r="EU132" s="122"/>
      <c r="EV132" s="122"/>
      <c r="EW132" s="122"/>
      <c r="EX132" s="122"/>
      <c r="EY132" s="122"/>
      <c r="EZ132" s="122"/>
      <c r="FA132" s="122"/>
      <c r="FB132" s="122"/>
      <c r="FC132" s="122"/>
      <c r="FD132" s="122"/>
      <c r="FE132" s="122"/>
      <c r="FF132" s="122"/>
      <c r="FG132" s="122"/>
      <c r="FH132" s="122"/>
      <c r="FI132" s="122"/>
      <c r="FJ132" s="122"/>
      <c r="FK132" s="122"/>
      <c r="FL132" s="122"/>
      <c r="FM132" s="122"/>
      <c r="FN132" s="122"/>
      <c r="FO132" s="122"/>
      <c r="FP132" s="122"/>
      <c r="FQ132" s="122"/>
      <c r="FR132" s="122"/>
      <c r="FS132" s="122"/>
      <c r="FT132" s="122"/>
      <c r="FU132" s="122"/>
      <c r="FV132" s="122"/>
      <c r="FW132" s="122"/>
      <c r="FX132" s="122"/>
      <c r="FY132" s="122"/>
      <c r="FZ132" s="122"/>
      <c r="GA132" s="122"/>
      <c r="GB132" s="122"/>
      <c r="GC132" s="122"/>
      <c r="GD132" s="122"/>
      <c r="GE132" s="122"/>
      <c r="GF132" s="122"/>
      <c r="GG132" s="122"/>
      <c r="GH132" s="122"/>
      <c r="GI132" s="122"/>
      <c r="GJ132" s="122"/>
      <c r="GK132" s="122"/>
      <c r="GL132" s="122"/>
      <c r="GM132" s="122"/>
      <c r="GN132" s="122"/>
      <c r="GO132" s="122"/>
      <c r="GP132" s="122"/>
      <c r="GQ132" s="122"/>
      <c r="GR132" s="122"/>
      <c r="GS132" s="122"/>
      <c r="GT132" s="122"/>
      <c r="GU132" s="122"/>
      <c r="GV132" s="122"/>
      <c r="GW132" s="122"/>
      <c r="GX132" s="122"/>
      <c r="GY132" s="122"/>
      <c r="GZ132" s="122"/>
      <c r="HA132" s="122"/>
      <c r="HB132" s="122"/>
      <c r="HC132" s="122"/>
      <c r="HD132" s="122"/>
      <c r="HE132" s="122"/>
      <c r="HF132" s="122"/>
      <c r="HG132" s="122"/>
      <c r="HH132" s="122"/>
      <c r="HI132" s="122"/>
      <c r="HJ132" s="122"/>
      <c r="HK132" s="122"/>
      <c r="HL132" s="122"/>
      <c r="HM132" s="122"/>
      <c r="HN132" s="122"/>
      <c r="HO132" s="122"/>
      <c r="HP132" s="122"/>
      <c r="HQ132" s="122"/>
      <c r="HR132" s="122"/>
      <c r="HS132" s="122"/>
      <c r="HT132" s="122"/>
      <c r="HU132" s="122"/>
      <c r="HV132" s="122"/>
      <c r="HW132" s="122"/>
      <c r="HX132" s="122"/>
      <c r="HY132" s="122"/>
      <c r="HZ132" s="122"/>
      <c r="IA132" s="122"/>
      <c r="IB132" s="122"/>
      <c r="IC132" s="122"/>
      <c r="ID132" s="122"/>
      <c r="IE132" s="122"/>
      <c r="IF132" s="122"/>
      <c r="IG132" s="122"/>
      <c r="IH132" s="122"/>
      <c r="II132" s="122"/>
      <c r="IJ132" s="122"/>
      <c r="IK132" s="122"/>
      <c r="IL132" s="122"/>
      <c r="IM132" s="122"/>
      <c r="IN132" s="122"/>
      <c r="IO132" s="122"/>
      <c r="IP132" s="122"/>
      <c r="IQ132" s="122"/>
      <c r="IR132" s="122"/>
      <c r="IS132" s="122"/>
      <c r="IT132" s="122"/>
      <c r="IU132" s="122"/>
      <c r="IV132" s="122"/>
      <c r="IW132" s="122"/>
    </row>
    <row r="133" customFormat="false" ht="12.75" hidden="false" customHeight="false" outlineLevel="0" collapsed="false">
      <c r="A133" s="122"/>
      <c r="B133" s="103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CH133" s="122"/>
      <c r="CI133" s="122"/>
      <c r="CJ133" s="122"/>
      <c r="CK133" s="122"/>
      <c r="CL133" s="122"/>
      <c r="CM133" s="122"/>
      <c r="CN133" s="122"/>
      <c r="CO133" s="122"/>
      <c r="CP133" s="122"/>
      <c r="CQ133" s="122"/>
      <c r="CR133" s="122"/>
      <c r="CS133" s="122"/>
      <c r="CT133" s="122"/>
      <c r="CU133" s="122"/>
      <c r="CV133" s="122"/>
      <c r="CW133" s="122"/>
      <c r="CX133" s="122"/>
      <c r="CY133" s="122"/>
      <c r="CZ133" s="122"/>
      <c r="DA133" s="122"/>
      <c r="DB133" s="122"/>
      <c r="DC133" s="122"/>
      <c r="DD133" s="122"/>
      <c r="DE133" s="122"/>
      <c r="DF133" s="122"/>
      <c r="DG133" s="122"/>
      <c r="DH133" s="122"/>
      <c r="DI133" s="122"/>
      <c r="DJ133" s="122"/>
      <c r="DK133" s="122"/>
      <c r="DL133" s="122"/>
      <c r="DM133" s="122"/>
      <c r="DN133" s="122"/>
      <c r="DO133" s="122"/>
      <c r="DP133" s="122"/>
      <c r="DQ133" s="122"/>
      <c r="DR133" s="122"/>
      <c r="DS133" s="122"/>
      <c r="DT133" s="122"/>
      <c r="DU133" s="122"/>
      <c r="DV133" s="122"/>
      <c r="DW133" s="122"/>
      <c r="DX133" s="122"/>
      <c r="DY133" s="122"/>
      <c r="DZ133" s="122"/>
      <c r="EA133" s="122"/>
      <c r="EB133" s="122"/>
      <c r="EC133" s="122"/>
      <c r="ED133" s="122"/>
      <c r="EE133" s="122"/>
      <c r="EF133" s="122"/>
      <c r="EG133" s="122"/>
      <c r="EH133" s="122"/>
      <c r="EI133" s="122"/>
      <c r="EJ133" s="122"/>
      <c r="EK133" s="122"/>
      <c r="EL133" s="122"/>
      <c r="EM133" s="122"/>
      <c r="EN133" s="122"/>
      <c r="EO133" s="122"/>
      <c r="EP133" s="122"/>
      <c r="EQ133" s="122"/>
      <c r="ER133" s="122"/>
      <c r="ES133" s="122"/>
      <c r="ET133" s="122"/>
      <c r="EU133" s="122"/>
      <c r="EV133" s="122"/>
      <c r="EW133" s="122"/>
      <c r="EX133" s="122"/>
      <c r="EY133" s="122"/>
      <c r="EZ133" s="122"/>
      <c r="FA133" s="122"/>
      <c r="FB133" s="122"/>
      <c r="FC133" s="122"/>
      <c r="FD133" s="122"/>
      <c r="FE133" s="122"/>
      <c r="FF133" s="122"/>
      <c r="FG133" s="122"/>
      <c r="FH133" s="122"/>
      <c r="FI133" s="122"/>
      <c r="FJ133" s="122"/>
      <c r="FK133" s="122"/>
      <c r="FL133" s="122"/>
      <c r="FM133" s="122"/>
      <c r="FN133" s="122"/>
      <c r="FO133" s="122"/>
      <c r="FP133" s="122"/>
      <c r="FQ133" s="122"/>
      <c r="FR133" s="122"/>
      <c r="FS133" s="122"/>
      <c r="FT133" s="122"/>
      <c r="FU133" s="122"/>
      <c r="FV133" s="122"/>
      <c r="FW133" s="122"/>
      <c r="FX133" s="122"/>
      <c r="FY133" s="122"/>
      <c r="FZ133" s="122"/>
      <c r="GA133" s="122"/>
      <c r="GB133" s="122"/>
      <c r="GC133" s="122"/>
      <c r="GD133" s="122"/>
      <c r="GE133" s="122"/>
      <c r="GF133" s="122"/>
      <c r="GG133" s="122"/>
      <c r="GH133" s="122"/>
      <c r="GI133" s="122"/>
      <c r="GJ133" s="122"/>
      <c r="GK133" s="122"/>
      <c r="GL133" s="122"/>
      <c r="GM133" s="122"/>
      <c r="GN133" s="122"/>
      <c r="GO133" s="122"/>
      <c r="GP133" s="122"/>
      <c r="GQ133" s="122"/>
      <c r="GR133" s="122"/>
      <c r="GS133" s="122"/>
      <c r="GT133" s="122"/>
      <c r="GU133" s="122"/>
      <c r="GV133" s="122"/>
      <c r="GW133" s="122"/>
      <c r="GX133" s="122"/>
      <c r="GY133" s="122"/>
      <c r="GZ133" s="122"/>
      <c r="HA133" s="122"/>
      <c r="HB133" s="122"/>
      <c r="HC133" s="122"/>
      <c r="HD133" s="122"/>
      <c r="HE133" s="122"/>
      <c r="HF133" s="122"/>
      <c r="HG133" s="122"/>
      <c r="HH133" s="122"/>
      <c r="HI133" s="122"/>
      <c r="HJ133" s="122"/>
      <c r="HK133" s="122"/>
      <c r="HL133" s="122"/>
      <c r="HM133" s="122"/>
      <c r="HN133" s="122"/>
      <c r="HO133" s="122"/>
      <c r="HP133" s="122"/>
      <c r="HQ133" s="122"/>
      <c r="HR133" s="122"/>
      <c r="HS133" s="122"/>
      <c r="HT133" s="122"/>
      <c r="HU133" s="122"/>
      <c r="HV133" s="122"/>
      <c r="HW133" s="122"/>
      <c r="HX133" s="122"/>
      <c r="HY133" s="122"/>
      <c r="HZ133" s="122"/>
      <c r="IA133" s="122"/>
      <c r="IB133" s="122"/>
      <c r="IC133" s="122"/>
      <c r="ID133" s="122"/>
      <c r="IE133" s="122"/>
      <c r="IF133" s="122"/>
      <c r="IG133" s="122"/>
      <c r="IH133" s="122"/>
      <c r="II133" s="122"/>
      <c r="IJ133" s="122"/>
      <c r="IK133" s="122"/>
      <c r="IL133" s="122"/>
      <c r="IM133" s="122"/>
      <c r="IN133" s="122"/>
      <c r="IO133" s="122"/>
      <c r="IP133" s="122"/>
      <c r="IQ133" s="122"/>
      <c r="IR133" s="122"/>
      <c r="IS133" s="122"/>
      <c r="IT133" s="122"/>
      <c r="IU133" s="122"/>
      <c r="IV133" s="122"/>
      <c r="IW133" s="122"/>
    </row>
    <row r="134" customFormat="false" ht="12.75" hidden="false" customHeight="false" outlineLevel="0" collapsed="false">
      <c r="A134" s="122"/>
      <c r="B134" s="103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  <c r="CI134" s="122"/>
      <c r="CJ134" s="122"/>
      <c r="CK134" s="122"/>
      <c r="CL134" s="122"/>
      <c r="CM134" s="122"/>
      <c r="CN134" s="122"/>
      <c r="CO134" s="122"/>
      <c r="CP134" s="122"/>
      <c r="CQ134" s="122"/>
      <c r="CR134" s="122"/>
      <c r="CS134" s="122"/>
      <c r="CT134" s="122"/>
      <c r="CU134" s="122"/>
      <c r="CV134" s="122"/>
      <c r="CW134" s="122"/>
      <c r="CX134" s="122"/>
      <c r="CY134" s="122"/>
      <c r="CZ134" s="122"/>
      <c r="DA134" s="122"/>
      <c r="DB134" s="122"/>
      <c r="DC134" s="122"/>
      <c r="DD134" s="122"/>
      <c r="DE134" s="122"/>
      <c r="DF134" s="122"/>
      <c r="DG134" s="122"/>
      <c r="DH134" s="122"/>
      <c r="DI134" s="122"/>
      <c r="DJ134" s="122"/>
      <c r="DK134" s="122"/>
      <c r="DL134" s="122"/>
      <c r="DM134" s="122"/>
      <c r="DN134" s="122"/>
      <c r="DO134" s="122"/>
      <c r="DP134" s="122"/>
      <c r="DQ134" s="122"/>
      <c r="DR134" s="122"/>
      <c r="DS134" s="122"/>
      <c r="DT134" s="122"/>
      <c r="DU134" s="122"/>
      <c r="DV134" s="122"/>
      <c r="DW134" s="122"/>
      <c r="DX134" s="122"/>
      <c r="DY134" s="122"/>
      <c r="DZ134" s="122"/>
      <c r="EA134" s="122"/>
      <c r="EB134" s="122"/>
      <c r="EC134" s="122"/>
      <c r="ED134" s="122"/>
      <c r="EE134" s="122"/>
      <c r="EF134" s="122"/>
      <c r="EG134" s="122"/>
      <c r="EH134" s="122"/>
      <c r="EI134" s="122"/>
      <c r="EJ134" s="122"/>
      <c r="EK134" s="122"/>
      <c r="EL134" s="122"/>
      <c r="EM134" s="122"/>
      <c r="EN134" s="122"/>
      <c r="EO134" s="122"/>
      <c r="EP134" s="122"/>
      <c r="EQ134" s="122"/>
      <c r="ER134" s="122"/>
      <c r="ES134" s="122"/>
      <c r="ET134" s="122"/>
      <c r="EU134" s="122"/>
      <c r="EV134" s="122"/>
      <c r="EW134" s="122"/>
      <c r="EX134" s="122"/>
      <c r="EY134" s="122"/>
      <c r="EZ134" s="122"/>
      <c r="FA134" s="122"/>
      <c r="FB134" s="122"/>
      <c r="FC134" s="122"/>
      <c r="FD134" s="122"/>
      <c r="FE134" s="122"/>
      <c r="FF134" s="122"/>
      <c r="FG134" s="122"/>
      <c r="FH134" s="122"/>
      <c r="FI134" s="122"/>
      <c r="FJ134" s="122"/>
      <c r="FK134" s="122"/>
      <c r="FL134" s="122"/>
      <c r="FM134" s="122"/>
      <c r="FN134" s="122"/>
      <c r="FO134" s="122"/>
      <c r="FP134" s="122"/>
      <c r="FQ134" s="122"/>
      <c r="FR134" s="122"/>
      <c r="FS134" s="122"/>
      <c r="FT134" s="122"/>
      <c r="FU134" s="122"/>
      <c r="FV134" s="122"/>
      <c r="FW134" s="122"/>
      <c r="FX134" s="122"/>
      <c r="FY134" s="122"/>
      <c r="FZ134" s="122"/>
      <c r="GA134" s="122"/>
      <c r="GB134" s="122"/>
      <c r="GC134" s="122"/>
      <c r="GD134" s="122"/>
      <c r="GE134" s="122"/>
      <c r="GF134" s="122"/>
      <c r="GG134" s="122"/>
      <c r="GH134" s="122"/>
      <c r="GI134" s="122"/>
      <c r="GJ134" s="122"/>
      <c r="GK134" s="122"/>
      <c r="GL134" s="122"/>
      <c r="GM134" s="122"/>
      <c r="GN134" s="122"/>
      <c r="GO134" s="122"/>
      <c r="GP134" s="122"/>
      <c r="GQ134" s="122"/>
      <c r="GR134" s="122"/>
      <c r="GS134" s="122"/>
      <c r="GT134" s="122"/>
      <c r="GU134" s="122"/>
      <c r="GV134" s="122"/>
      <c r="GW134" s="122"/>
      <c r="GX134" s="122"/>
      <c r="GY134" s="122"/>
      <c r="GZ134" s="122"/>
      <c r="HA134" s="122"/>
      <c r="HB134" s="122"/>
      <c r="HC134" s="122"/>
      <c r="HD134" s="122"/>
      <c r="HE134" s="122"/>
      <c r="HF134" s="122"/>
      <c r="HG134" s="122"/>
      <c r="HH134" s="122"/>
      <c r="HI134" s="122"/>
      <c r="HJ134" s="122"/>
      <c r="HK134" s="122"/>
      <c r="HL134" s="122"/>
      <c r="HM134" s="122"/>
      <c r="HN134" s="122"/>
      <c r="HO134" s="122"/>
      <c r="HP134" s="122"/>
      <c r="HQ134" s="122"/>
      <c r="HR134" s="122"/>
      <c r="HS134" s="122"/>
      <c r="HT134" s="122"/>
      <c r="HU134" s="122"/>
      <c r="HV134" s="122"/>
      <c r="HW134" s="122"/>
      <c r="HX134" s="122"/>
      <c r="HY134" s="122"/>
      <c r="HZ134" s="122"/>
      <c r="IA134" s="122"/>
      <c r="IB134" s="122"/>
      <c r="IC134" s="122"/>
      <c r="ID134" s="122"/>
      <c r="IE134" s="122"/>
      <c r="IF134" s="122"/>
      <c r="IG134" s="122"/>
      <c r="IH134" s="122"/>
      <c r="II134" s="122"/>
      <c r="IJ134" s="122"/>
      <c r="IK134" s="122"/>
      <c r="IL134" s="122"/>
      <c r="IM134" s="122"/>
      <c r="IN134" s="122"/>
      <c r="IO134" s="122"/>
      <c r="IP134" s="122"/>
      <c r="IQ134" s="122"/>
      <c r="IR134" s="122"/>
      <c r="IS134" s="122"/>
      <c r="IT134" s="122"/>
      <c r="IU134" s="122"/>
      <c r="IV134" s="122"/>
      <c r="IW134" s="122"/>
    </row>
    <row r="135" customFormat="false" ht="12.75" hidden="false" customHeight="false" outlineLevel="0" collapsed="false">
      <c r="A135" s="122"/>
      <c r="B135" s="103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  <c r="CG135" s="122"/>
      <c r="CH135" s="122"/>
      <c r="CI135" s="122"/>
      <c r="CJ135" s="122"/>
      <c r="CK135" s="122"/>
      <c r="CL135" s="122"/>
      <c r="CM135" s="122"/>
      <c r="CN135" s="122"/>
      <c r="CO135" s="122"/>
      <c r="CP135" s="122"/>
      <c r="CQ135" s="122"/>
      <c r="CR135" s="122"/>
      <c r="CS135" s="122"/>
      <c r="CT135" s="122"/>
      <c r="CU135" s="122"/>
      <c r="CV135" s="122"/>
      <c r="CW135" s="122"/>
      <c r="CX135" s="122"/>
      <c r="CY135" s="122"/>
      <c r="CZ135" s="122"/>
      <c r="DA135" s="122"/>
      <c r="DB135" s="122"/>
      <c r="DC135" s="122"/>
      <c r="DD135" s="122"/>
      <c r="DE135" s="122"/>
      <c r="DF135" s="122"/>
      <c r="DG135" s="122"/>
      <c r="DH135" s="122"/>
      <c r="DI135" s="122"/>
      <c r="DJ135" s="122"/>
      <c r="DK135" s="122"/>
      <c r="DL135" s="122"/>
      <c r="DM135" s="122"/>
      <c r="DN135" s="122"/>
      <c r="DO135" s="122"/>
      <c r="DP135" s="122"/>
      <c r="DQ135" s="122"/>
      <c r="DR135" s="122"/>
      <c r="DS135" s="122"/>
      <c r="DT135" s="122"/>
      <c r="DU135" s="122"/>
      <c r="DV135" s="122"/>
      <c r="DW135" s="122"/>
      <c r="DX135" s="122"/>
      <c r="DY135" s="122"/>
      <c r="DZ135" s="122"/>
      <c r="EA135" s="122"/>
      <c r="EB135" s="122"/>
      <c r="EC135" s="122"/>
      <c r="ED135" s="122"/>
      <c r="EE135" s="122"/>
      <c r="EF135" s="122"/>
      <c r="EG135" s="122"/>
      <c r="EH135" s="122"/>
      <c r="EI135" s="122"/>
      <c r="EJ135" s="122"/>
      <c r="EK135" s="122"/>
      <c r="EL135" s="122"/>
      <c r="EM135" s="122"/>
      <c r="EN135" s="122"/>
      <c r="EO135" s="122"/>
      <c r="EP135" s="122"/>
      <c r="EQ135" s="122"/>
      <c r="ER135" s="122"/>
      <c r="ES135" s="122"/>
      <c r="ET135" s="122"/>
      <c r="EU135" s="122"/>
      <c r="EV135" s="122"/>
      <c r="EW135" s="122"/>
      <c r="EX135" s="122"/>
      <c r="EY135" s="122"/>
      <c r="EZ135" s="122"/>
      <c r="FA135" s="122"/>
      <c r="FB135" s="122"/>
      <c r="FC135" s="122"/>
      <c r="FD135" s="122"/>
      <c r="FE135" s="122"/>
      <c r="FF135" s="122"/>
      <c r="FG135" s="122"/>
      <c r="FH135" s="122"/>
      <c r="FI135" s="122"/>
      <c r="FJ135" s="122"/>
      <c r="FK135" s="122"/>
      <c r="FL135" s="122"/>
      <c r="FM135" s="122"/>
      <c r="FN135" s="122"/>
      <c r="FO135" s="122"/>
      <c r="FP135" s="122"/>
      <c r="FQ135" s="122"/>
      <c r="FR135" s="122"/>
      <c r="FS135" s="122"/>
      <c r="FT135" s="122"/>
      <c r="FU135" s="122"/>
      <c r="FV135" s="122"/>
      <c r="FW135" s="122"/>
      <c r="FX135" s="122"/>
      <c r="FY135" s="122"/>
      <c r="FZ135" s="122"/>
      <c r="GA135" s="122"/>
      <c r="GB135" s="122"/>
      <c r="GC135" s="122"/>
      <c r="GD135" s="122"/>
      <c r="GE135" s="122"/>
      <c r="GF135" s="122"/>
      <c r="GG135" s="122"/>
      <c r="GH135" s="122"/>
      <c r="GI135" s="122"/>
      <c r="GJ135" s="122"/>
      <c r="GK135" s="122"/>
      <c r="GL135" s="122"/>
      <c r="GM135" s="122"/>
      <c r="GN135" s="122"/>
      <c r="GO135" s="122"/>
      <c r="GP135" s="122"/>
      <c r="GQ135" s="122"/>
      <c r="GR135" s="122"/>
      <c r="GS135" s="122"/>
      <c r="GT135" s="122"/>
      <c r="GU135" s="122"/>
      <c r="GV135" s="122"/>
      <c r="GW135" s="122"/>
      <c r="GX135" s="122"/>
      <c r="GY135" s="122"/>
      <c r="GZ135" s="122"/>
      <c r="HA135" s="122"/>
      <c r="HB135" s="122"/>
      <c r="HC135" s="122"/>
      <c r="HD135" s="122"/>
      <c r="HE135" s="122"/>
      <c r="HF135" s="122"/>
      <c r="HG135" s="122"/>
      <c r="HH135" s="122"/>
      <c r="HI135" s="122"/>
      <c r="HJ135" s="122"/>
      <c r="HK135" s="122"/>
      <c r="HL135" s="122"/>
      <c r="HM135" s="122"/>
      <c r="HN135" s="122"/>
      <c r="HO135" s="122"/>
      <c r="HP135" s="122"/>
      <c r="HQ135" s="122"/>
      <c r="HR135" s="122"/>
      <c r="HS135" s="122"/>
      <c r="HT135" s="122"/>
      <c r="HU135" s="122"/>
      <c r="HV135" s="122"/>
      <c r="HW135" s="122"/>
      <c r="HX135" s="122"/>
      <c r="HY135" s="122"/>
      <c r="HZ135" s="122"/>
      <c r="IA135" s="122"/>
      <c r="IB135" s="122"/>
      <c r="IC135" s="122"/>
      <c r="ID135" s="122"/>
      <c r="IE135" s="122"/>
      <c r="IF135" s="122"/>
      <c r="IG135" s="122"/>
      <c r="IH135" s="122"/>
      <c r="II135" s="122"/>
      <c r="IJ135" s="122"/>
      <c r="IK135" s="122"/>
      <c r="IL135" s="122"/>
      <c r="IM135" s="122"/>
      <c r="IN135" s="122"/>
      <c r="IO135" s="122"/>
      <c r="IP135" s="122"/>
      <c r="IQ135" s="122"/>
      <c r="IR135" s="122"/>
      <c r="IS135" s="122"/>
      <c r="IT135" s="122"/>
      <c r="IU135" s="122"/>
      <c r="IV135" s="122"/>
      <c r="IW135" s="122"/>
    </row>
    <row r="136" customFormat="false" ht="12.75" hidden="false" customHeight="false" outlineLevel="0" collapsed="false">
      <c r="A136" s="122"/>
      <c r="B136" s="103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2"/>
      <c r="CG136" s="122"/>
      <c r="CH136" s="122"/>
      <c r="CI136" s="122"/>
      <c r="CJ136" s="122"/>
      <c r="CK136" s="122"/>
      <c r="CL136" s="122"/>
      <c r="CM136" s="122"/>
      <c r="CN136" s="122"/>
      <c r="CO136" s="122"/>
      <c r="CP136" s="122"/>
      <c r="CQ136" s="122"/>
      <c r="CR136" s="122"/>
      <c r="CS136" s="122"/>
      <c r="CT136" s="122"/>
      <c r="CU136" s="122"/>
      <c r="CV136" s="122"/>
      <c r="CW136" s="122"/>
      <c r="CX136" s="122"/>
      <c r="CY136" s="122"/>
      <c r="CZ136" s="122"/>
      <c r="DA136" s="122"/>
      <c r="DB136" s="122"/>
      <c r="DC136" s="122"/>
      <c r="DD136" s="122"/>
      <c r="DE136" s="122"/>
      <c r="DF136" s="122"/>
      <c r="DG136" s="122"/>
      <c r="DH136" s="122"/>
      <c r="DI136" s="122"/>
      <c r="DJ136" s="122"/>
      <c r="DK136" s="122"/>
      <c r="DL136" s="122"/>
      <c r="DM136" s="122"/>
      <c r="DN136" s="122"/>
      <c r="DO136" s="122"/>
      <c r="DP136" s="122"/>
      <c r="DQ136" s="122"/>
      <c r="DR136" s="122"/>
      <c r="DS136" s="122"/>
      <c r="DT136" s="122"/>
      <c r="DU136" s="122"/>
      <c r="DV136" s="122"/>
      <c r="DW136" s="122"/>
      <c r="DX136" s="122"/>
      <c r="DY136" s="122"/>
      <c r="DZ136" s="122"/>
      <c r="EA136" s="122"/>
      <c r="EB136" s="122"/>
      <c r="EC136" s="122"/>
      <c r="ED136" s="122"/>
      <c r="EE136" s="122"/>
      <c r="EF136" s="122"/>
      <c r="EG136" s="122"/>
      <c r="EH136" s="122"/>
      <c r="EI136" s="122"/>
      <c r="EJ136" s="122"/>
      <c r="EK136" s="122"/>
      <c r="EL136" s="122"/>
      <c r="EM136" s="122"/>
      <c r="EN136" s="122"/>
      <c r="EO136" s="122"/>
      <c r="EP136" s="122"/>
      <c r="EQ136" s="122"/>
      <c r="ER136" s="122"/>
      <c r="ES136" s="122"/>
      <c r="ET136" s="122"/>
      <c r="EU136" s="122"/>
      <c r="EV136" s="122"/>
      <c r="EW136" s="122"/>
      <c r="EX136" s="122"/>
      <c r="EY136" s="122"/>
      <c r="EZ136" s="122"/>
      <c r="FA136" s="122"/>
      <c r="FB136" s="122"/>
      <c r="FC136" s="122"/>
      <c r="FD136" s="122"/>
      <c r="FE136" s="122"/>
      <c r="FF136" s="122"/>
      <c r="FG136" s="122"/>
      <c r="FH136" s="122"/>
      <c r="FI136" s="122"/>
      <c r="FJ136" s="122"/>
      <c r="FK136" s="122"/>
      <c r="FL136" s="122"/>
      <c r="FM136" s="122"/>
      <c r="FN136" s="122"/>
      <c r="FO136" s="122"/>
      <c r="FP136" s="122"/>
      <c r="FQ136" s="122"/>
      <c r="FR136" s="122"/>
      <c r="FS136" s="122"/>
      <c r="FT136" s="122"/>
      <c r="FU136" s="122"/>
      <c r="FV136" s="122"/>
      <c r="FW136" s="122"/>
      <c r="FX136" s="122"/>
      <c r="FY136" s="122"/>
      <c r="FZ136" s="122"/>
      <c r="GA136" s="122"/>
      <c r="GB136" s="122"/>
      <c r="GC136" s="122"/>
      <c r="GD136" s="122"/>
      <c r="GE136" s="122"/>
      <c r="GF136" s="122"/>
      <c r="GG136" s="122"/>
      <c r="GH136" s="122"/>
      <c r="GI136" s="122"/>
      <c r="GJ136" s="122"/>
      <c r="GK136" s="122"/>
      <c r="GL136" s="122"/>
      <c r="GM136" s="122"/>
      <c r="GN136" s="122"/>
      <c r="GO136" s="122"/>
      <c r="GP136" s="122"/>
      <c r="GQ136" s="122"/>
      <c r="GR136" s="122"/>
      <c r="GS136" s="122"/>
      <c r="GT136" s="122"/>
      <c r="GU136" s="122"/>
      <c r="GV136" s="122"/>
      <c r="GW136" s="122"/>
      <c r="GX136" s="122"/>
      <c r="GY136" s="122"/>
      <c r="GZ136" s="122"/>
      <c r="HA136" s="122"/>
      <c r="HB136" s="122"/>
      <c r="HC136" s="122"/>
      <c r="HD136" s="122"/>
      <c r="HE136" s="122"/>
      <c r="HF136" s="122"/>
      <c r="HG136" s="122"/>
      <c r="HH136" s="122"/>
      <c r="HI136" s="122"/>
      <c r="HJ136" s="122"/>
      <c r="HK136" s="122"/>
      <c r="HL136" s="122"/>
      <c r="HM136" s="122"/>
      <c r="HN136" s="122"/>
      <c r="HO136" s="122"/>
      <c r="HP136" s="122"/>
      <c r="HQ136" s="122"/>
      <c r="HR136" s="122"/>
      <c r="HS136" s="122"/>
      <c r="HT136" s="122"/>
      <c r="HU136" s="122"/>
      <c r="HV136" s="122"/>
      <c r="HW136" s="122"/>
      <c r="HX136" s="122"/>
      <c r="HY136" s="122"/>
      <c r="HZ136" s="122"/>
      <c r="IA136" s="122"/>
      <c r="IB136" s="122"/>
      <c r="IC136" s="122"/>
      <c r="ID136" s="122"/>
      <c r="IE136" s="122"/>
      <c r="IF136" s="122"/>
      <c r="IG136" s="122"/>
      <c r="IH136" s="122"/>
      <c r="II136" s="122"/>
      <c r="IJ136" s="122"/>
      <c r="IK136" s="122"/>
      <c r="IL136" s="122"/>
      <c r="IM136" s="122"/>
      <c r="IN136" s="122"/>
      <c r="IO136" s="122"/>
      <c r="IP136" s="122"/>
      <c r="IQ136" s="122"/>
      <c r="IR136" s="122"/>
      <c r="IS136" s="122"/>
      <c r="IT136" s="122"/>
      <c r="IU136" s="122"/>
      <c r="IV136" s="122"/>
      <c r="IW136" s="122"/>
    </row>
    <row r="137" customFormat="false" ht="12.75" hidden="false" customHeight="false" outlineLevel="0" collapsed="false">
      <c r="A137" s="122"/>
      <c r="B137" s="103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  <c r="CI137" s="122"/>
      <c r="CJ137" s="122"/>
      <c r="CK137" s="122"/>
      <c r="CL137" s="122"/>
      <c r="CM137" s="122"/>
      <c r="CN137" s="122"/>
      <c r="CO137" s="122"/>
      <c r="CP137" s="122"/>
      <c r="CQ137" s="122"/>
      <c r="CR137" s="122"/>
      <c r="CS137" s="122"/>
      <c r="CT137" s="122"/>
      <c r="CU137" s="122"/>
      <c r="CV137" s="122"/>
      <c r="CW137" s="122"/>
      <c r="CX137" s="122"/>
      <c r="CY137" s="122"/>
      <c r="CZ137" s="122"/>
      <c r="DA137" s="122"/>
      <c r="DB137" s="122"/>
      <c r="DC137" s="122"/>
      <c r="DD137" s="122"/>
      <c r="DE137" s="122"/>
      <c r="DF137" s="122"/>
      <c r="DG137" s="122"/>
      <c r="DH137" s="122"/>
      <c r="DI137" s="122"/>
      <c r="DJ137" s="122"/>
      <c r="DK137" s="122"/>
      <c r="DL137" s="122"/>
      <c r="DM137" s="122"/>
      <c r="DN137" s="122"/>
      <c r="DO137" s="122"/>
      <c r="DP137" s="122"/>
      <c r="DQ137" s="122"/>
      <c r="DR137" s="122"/>
      <c r="DS137" s="122"/>
      <c r="DT137" s="122"/>
      <c r="DU137" s="122"/>
      <c r="DV137" s="122"/>
      <c r="DW137" s="122"/>
      <c r="DX137" s="122"/>
      <c r="DY137" s="122"/>
      <c r="DZ137" s="122"/>
      <c r="EA137" s="122"/>
      <c r="EB137" s="122"/>
      <c r="EC137" s="122"/>
      <c r="ED137" s="122"/>
      <c r="EE137" s="122"/>
      <c r="EF137" s="122"/>
      <c r="EG137" s="122"/>
      <c r="EH137" s="122"/>
      <c r="EI137" s="122"/>
      <c r="EJ137" s="122"/>
      <c r="EK137" s="122"/>
      <c r="EL137" s="122"/>
      <c r="EM137" s="122"/>
      <c r="EN137" s="122"/>
      <c r="EO137" s="122"/>
      <c r="EP137" s="122"/>
      <c r="EQ137" s="122"/>
      <c r="ER137" s="122"/>
      <c r="ES137" s="122"/>
      <c r="ET137" s="122"/>
      <c r="EU137" s="122"/>
      <c r="EV137" s="122"/>
      <c r="EW137" s="122"/>
      <c r="EX137" s="122"/>
      <c r="EY137" s="122"/>
      <c r="EZ137" s="122"/>
      <c r="FA137" s="122"/>
      <c r="FB137" s="122"/>
      <c r="FC137" s="122"/>
      <c r="FD137" s="122"/>
      <c r="FE137" s="122"/>
      <c r="FF137" s="122"/>
      <c r="FG137" s="122"/>
      <c r="FH137" s="122"/>
      <c r="FI137" s="122"/>
      <c r="FJ137" s="122"/>
      <c r="FK137" s="122"/>
      <c r="FL137" s="122"/>
      <c r="FM137" s="122"/>
      <c r="FN137" s="122"/>
      <c r="FO137" s="122"/>
      <c r="FP137" s="122"/>
      <c r="FQ137" s="122"/>
      <c r="FR137" s="122"/>
      <c r="FS137" s="122"/>
      <c r="FT137" s="122"/>
      <c r="FU137" s="122"/>
      <c r="FV137" s="122"/>
      <c r="FW137" s="122"/>
      <c r="FX137" s="122"/>
      <c r="FY137" s="122"/>
      <c r="FZ137" s="122"/>
      <c r="GA137" s="122"/>
      <c r="GB137" s="122"/>
      <c r="GC137" s="122"/>
      <c r="GD137" s="122"/>
      <c r="GE137" s="122"/>
      <c r="GF137" s="122"/>
      <c r="GG137" s="122"/>
      <c r="GH137" s="122"/>
      <c r="GI137" s="122"/>
      <c r="GJ137" s="122"/>
      <c r="GK137" s="122"/>
      <c r="GL137" s="122"/>
      <c r="GM137" s="122"/>
      <c r="GN137" s="122"/>
      <c r="GO137" s="122"/>
      <c r="GP137" s="122"/>
      <c r="GQ137" s="122"/>
      <c r="GR137" s="122"/>
      <c r="GS137" s="122"/>
      <c r="GT137" s="122"/>
      <c r="GU137" s="122"/>
      <c r="GV137" s="122"/>
      <c r="GW137" s="122"/>
      <c r="GX137" s="122"/>
      <c r="GY137" s="122"/>
      <c r="GZ137" s="122"/>
      <c r="HA137" s="122"/>
      <c r="HB137" s="122"/>
      <c r="HC137" s="122"/>
      <c r="HD137" s="122"/>
      <c r="HE137" s="122"/>
      <c r="HF137" s="122"/>
      <c r="HG137" s="122"/>
      <c r="HH137" s="122"/>
      <c r="HI137" s="122"/>
      <c r="HJ137" s="122"/>
      <c r="HK137" s="122"/>
      <c r="HL137" s="122"/>
      <c r="HM137" s="122"/>
      <c r="HN137" s="122"/>
      <c r="HO137" s="122"/>
      <c r="HP137" s="122"/>
      <c r="HQ137" s="122"/>
      <c r="HR137" s="122"/>
      <c r="HS137" s="122"/>
      <c r="HT137" s="122"/>
      <c r="HU137" s="122"/>
      <c r="HV137" s="122"/>
      <c r="HW137" s="122"/>
      <c r="HX137" s="122"/>
      <c r="HY137" s="122"/>
      <c r="HZ137" s="122"/>
      <c r="IA137" s="122"/>
      <c r="IB137" s="122"/>
      <c r="IC137" s="122"/>
      <c r="ID137" s="122"/>
      <c r="IE137" s="122"/>
      <c r="IF137" s="122"/>
      <c r="IG137" s="122"/>
      <c r="IH137" s="122"/>
      <c r="II137" s="122"/>
      <c r="IJ137" s="122"/>
      <c r="IK137" s="122"/>
      <c r="IL137" s="122"/>
      <c r="IM137" s="122"/>
      <c r="IN137" s="122"/>
      <c r="IO137" s="122"/>
      <c r="IP137" s="122"/>
      <c r="IQ137" s="122"/>
      <c r="IR137" s="122"/>
      <c r="IS137" s="122"/>
      <c r="IT137" s="122"/>
      <c r="IU137" s="122"/>
      <c r="IV137" s="122"/>
      <c r="IW137" s="122"/>
    </row>
    <row r="138" customFormat="false" ht="12.75" hidden="false" customHeight="false" outlineLevel="0" collapsed="false">
      <c r="A138" s="122"/>
      <c r="B138" s="103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  <c r="CS138" s="122"/>
      <c r="CT138" s="122"/>
      <c r="CU138" s="122"/>
      <c r="CV138" s="122"/>
      <c r="CW138" s="122"/>
      <c r="CX138" s="122"/>
      <c r="CY138" s="122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2"/>
      <c r="DK138" s="122"/>
      <c r="DL138" s="122"/>
      <c r="DM138" s="122"/>
      <c r="DN138" s="122"/>
      <c r="DO138" s="122"/>
      <c r="DP138" s="122"/>
      <c r="DQ138" s="122"/>
      <c r="DR138" s="122"/>
      <c r="DS138" s="122"/>
      <c r="DT138" s="122"/>
      <c r="DU138" s="122"/>
      <c r="DV138" s="122"/>
      <c r="DW138" s="122"/>
      <c r="DX138" s="122"/>
      <c r="DY138" s="122"/>
      <c r="DZ138" s="122"/>
      <c r="EA138" s="122"/>
      <c r="EB138" s="122"/>
      <c r="EC138" s="122"/>
      <c r="ED138" s="122"/>
      <c r="EE138" s="122"/>
      <c r="EF138" s="122"/>
      <c r="EG138" s="122"/>
      <c r="EH138" s="122"/>
      <c r="EI138" s="122"/>
      <c r="EJ138" s="122"/>
      <c r="EK138" s="122"/>
      <c r="EL138" s="122"/>
      <c r="EM138" s="122"/>
      <c r="EN138" s="122"/>
      <c r="EO138" s="122"/>
      <c r="EP138" s="122"/>
      <c r="EQ138" s="122"/>
      <c r="ER138" s="122"/>
      <c r="ES138" s="122"/>
      <c r="ET138" s="122"/>
      <c r="EU138" s="122"/>
      <c r="EV138" s="122"/>
      <c r="EW138" s="122"/>
      <c r="EX138" s="122"/>
      <c r="EY138" s="122"/>
      <c r="EZ138" s="122"/>
      <c r="FA138" s="122"/>
      <c r="FB138" s="122"/>
      <c r="FC138" s="122"/>
      <c r="FD138" s="122"/>
      <c r="FE138" s="122"/>
      <c r="FF138" s="122"/>
      <c r="FG138" s="122"/>
      <c r="FH138" s="122"/>
      <c r="FI138" s="122"/>
      <c r="FJ138" s="122"/>
      <c r="FK138" s="122"/>
      <c r="FL138" s="122"/>
      <c r="FM138" s="122"/>
      <c r="FN138" s="122"/>
      <c r="FO138" s="122"/>
      <c r="FP138" s="122"/>
      <c r="FQ138" s="122"/>
      <c r="FR138" s="122"/>
      <c r="FS138" s="122"/>
      <c r="FT138" s="122"/>
      <c r="FU138" s="122"/>
      <c r="FV138" s="122"/>
      <c r="FW138" s="122"/>
      <c r="FX138" s="122"/>
      <c r="FY138" s="122"/>
      <c r="FZ138" s="122"/>
      <c r="GA138" s="122"/>
      <c r="GB138" s="122"/>
      <c r="GC138" s="122"/>
      <c r="GD138" s="122"/>
      <c r="GE138" s="122"/>
      <c r="GF138" s="122"/>
      <c r="GG138" s="122"/>
      <c r="GH138" s="122"/>
      <c r="GI138" s="122"/>
      <c r="GJ138" s="122"/>
      <c r="GK138" s="122"/>
      <c r="GL138" s="122"/>
      <c r="GM138" s="122"/>
      <c r="GN138" s="122"/>
      <c r="GO138" s="122"/>
      <c r="GP138" s="122"/>
      <c r="GQ138" s="122"/>
      <c r="GR138" s="122"/>
      <c r="GS138" s="122"/>
      <c r="GT138" s="122"/>
      <c r="GU138" s="122"/>
      <c r="GV138" s="122"/>
      <c r="GW138" s="122"/>
      <c r="GX138" s="122"/>
      <c r="GY138" s="122"/>
      <c r="GZ138" s="122"/>
      <c r="HA138" s="122"/>
      <c r="HB138" s="122"/>
      <c r="HC138" s="122"/>
      <c r="HD138" s="122"/>
      <c r="HE138" s="122"/>
      <c r="HF138" s="122"/>
      <c r="HG138" s="122"/>
      <c r="HH138" s="122"/>
      <c r="HI138" s="122"/>
      <c r="HJ138" s="122"/>
      <c r="HK138" s="122"/>
      <c r="HL138" s="122"/>
      <c r="HM138" s="122"/>
      <c r="HN138" s="122"/>
      <c r="HO138" s="122"/>
      <c r="HP138" s="122"/>
      <c r="HQ138" s="122"/>
      <c r="HR138" s="122"/>
      <c r="HS138" s="122"/>
      <c r="HT138" s="122"/>
      <c r="HU138" s="122"/>
      <c r="HV138" s="122"/>
      <c r="HW138" s="122"/>
      <c r="HX138" s="122"/>
      <c r="HY138" s="122"/>
      <c r="HZ138" s="122"/>
      <c r="IA138" s="122"/>
      <c r="IB138" s="122"/>
      <c r="IC138" s="122"/>
      <c r="ID138" s="122"/>
      <c r="IE138" s="122"/>
      <c r="IF138" s="122"/>
      <c r="IG138" s="122"/>
      <c r="IH138" s="122"/>
      <c r="II138" s="122"/>
      <c r="IJ138" s="122"/>
      <c r="IK138" s="122"/>
      <c r="IL138" s="122"/>
      <c r="IM138" s="122"/>
      <c r="IN138" s="122"/>
      <c r="IO138" s="122"/>
      <c r="IP138" s="122"/>
      <c r="IQ138" s="122"/>
      <c r="IR138" s="122"/>
      <c r="IS138" s="122"/>
      <c r="IT138" s="122"/>
      <c r="IU138" s="122"/>
      <c r="IV138" s="122"/>
      <c r="IW138" s="122"/>
    </row>
    <row r="139" customFormat="false" ht="12.75" hidden="false" customHeight="false" outlineLevel="0" collapsed="false">
      <c r="A139" s="122"/>
      <c r="B139" s="103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2"/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122"/>
      <c r="ER139" s="122"/>
      <c r="ES139" s="122"/>
      <c r="ET139" s="122"/>
      <c r="EU139" s="122"/>
      <c r="EV139" s="122"/>
      <c r="EW139" s="122"/>
      <c r="EX139" s="122"/>
      <c r="EY139" s="122"/>
      <c r="EZ139" s="122"/>
      <c r="FA139" s="122"/>
      <c r="FB139" s="122"/>
      <c r="FC139" s="122"/>
      <c r="FD139" s="122"/>
      <c r="FE139" s="122"/>
      <c r="FF139" s="122"/>
      <c r="FG139" s="122"/>
      <c r="FH139" s="122"/>
      <c r="FI139" s="122"/>
      <c r="FJ139" s="122"/>
      <c r="FK139" s="122"/>
      <c r="FL139" s="122"/>
      <c r="FM139" s="122"/>
      <c r="FN139" s="122"/>
      <c r="FO139" s="122"/>
      <c r="FP139" s="122"/>
      <c r="FQ139" s="122"/>
      <c r="FR139" s="122"/>
      <c r="FS139" s="122"/>
      <c r="FT139" s="122"/>
      <c r="FU139" s="122"/>
      <c r="FV139" s="122"/>
      <c r="FW139" s="122"/>
      <c r="FX139" s="122"/>
      <c r="FY139" s="122"/>
      <c r="FZ139" s="122"/>
      <c r="GA139" s="122"/>
      <c r="GB139" s="122"/>
      <c r="GC139" s="122"/>
      <c r="GD139" s="122"/>
      <c r="GE139" s="122"/>
      <c r="GF139" s="122"/>
      <c r="GG139" s="122"/>
      <c r="GH139" s="122"/>
      <c r="GI139" s="122"/>
      <c r="GJ139" s="122"/>
      <c r="GK139" s="122"/>
      <c r="GL139" s="122"/>
      <c r="GM139" s="122"/>
      <c r="GN139" s="122"/>
      <c r="GO139" s="122"/>
      <c r="GP139" s="122"/>
      <c r="GQ139" s="122"/>
      <c r="GR139" s="122"/>
      <c r="GS139" s="122"/>
      <c r="GT139" s="122"/>
      <c r="GU139" s="122"/>
      <c r="GV139" s="122"/>
      <c r="GW139" s="122"/>
      <c r="GX139" s="122"/>
      <c r="GY139" s="122"/>
      <c r="GZ139" s="122"/>
      <c r="HA139" s="122"/>
      <c r="HB139" s="122"/>
      <c r="HC139" s="122"/>
      <c r="HD139" s="122"/>
      <c r="HE139" s="122"/>
      <c r="HF139" s="122"/>
      <c r="HG139" s="122"/>
      <c r="HH139" s="122"/>
      <c r="HI139" s="122"/>
      <c r="HJ139" s="122"/>
      <c r="HK139" s="122"/>
      <c r="HL139" s="122"/>
      <c r="HM139" s="122"/>
      <c r="HN139" s="122"/>
      <c r="HO139" s="122"/>
      <c r="HP139" s="122"/>
      <c r="HQ139" s="122"/>
      <c r="HR139" s="122"/>
      <c r="HS139" s="122"/>
      <c r="HT139" s="122"/>
      <c r="HU139" s="122"/>
      <c r="HV139" s="122"/>
      <c r="HW139" s="122"/>
      <c r="HX139" s="122"/>
      <c r="HY139" s="122"/>
      <c r="HZ139" s="122"/>
      <c r="IA139" s="122"/>
      <c r="IB139" s="122"/>
      <c r="IC139" s="122"/>
      <c r="ID139" s="122"/>
      <c r="IE139" s="122"/>
      <c r="IF139" s="122"/>
      <c r="IG139" s="122"/>
      <c r="IH139" s="122"/>
      <c r="II139" s="122"/>
      <c r="IJ139" s="122"/>
      <c r="IK139" s="122"/>
      <c r="IL139" s="122"/>
      <c r="IM139" s="122"/>
      <c r="IN139" s="122"/>
      <c r="IO139" s="122"/>
      <c r="IP139" s="122"/>
      <c r="IQ139" s="122"/>
      <c r="IR139" s="122"/>
      <c r="IS139" s="122"/>
      <c r="IT139" s="122"/>
      <c r="IU139" s="122"/>
      <c r="IV139" s="122"/>
      <c r="IW139" s="122"/>
    </row>
    <row r="140" customFormat="false" ht="12.75" hidden="false" customHeight="false" outlineLevel="0" collapsed="false">
      <c r="A140" s="122"/>
      <c r="B140" s="103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  <c r="BI140" s="122"/>
      <c r="BJ140" s="122"/>
      <c r="BK140" s="122"/>
      <c r="BL140" s="122"/>
      <c r="BM140" s="122"/>
      <c r="BN140" s="122"/>
      <c r="BO140" s="122"/>
      <c r="BP140" s="122"/>
      <c r="BQ140" s="122"/>
      <c r="BR140" s="122"/>
      <c r="BS140" s="122"/>
      <c r="BT140" s="122"/>
      <c r="BU140" s="122"/>
      <c r="BV140" s="122"/>
      <c r="BW140" s="122"/>
      <c r="BX140" s="122"/>
      <c r="BY140" s="122"/>
      <c r="BZ140" s="122"/>
      <c r="CA140" s="122"/>
      <c r="CB140" s="122"/>
      <c r="CC140" s="122"/>
      <c r="CD140" s="122"/>
      <c r="CE140" s="122"/>
      <c r="CF140" s="122"/>
      <c r="CG140" s="122"/>
      <c r="CH140" s="122"/>
      <c r="CI140" s="122"/>
      <c r="CJ140" s="122"/>
      <c r="CK140" s="122"/>
      <c r="CL140" s="122"/>
      <c r="CM140" s="122"/>
      <c r="CN140" s="122"/>
      <c r="CO140" s="122"/>
      <c r="CP140" s="122"/>
      <c r="CQ140" s="122"/>
      <c r="CR140" s="122"/>
      <c r="CS140" s="122"/>
      <c r="CT140" s="122"/>
      <c r="CU140" s="122"/>
      <c r="CV140" s="122"/>
      <c r="CW140" s="122"/>
      <c r="CX140" s="122"/>
      <c r="CY140" s="122"/>
      <c r="CZ140" s="122"/>
      <c r="DA140" s="122"/>
      <c r="DB140" s="122"/>
      <c r="DC140" s="122"/>
      <c r="DD140" s="122"/>
      <c r="DE140" s="122"/>
      <c r="DF140" s="122"/>
      <c r="DG140" s="122"/>
      <c r="DH140" s="122"/>
      <c r="DI140" s="122"/>
      <c r="DJ140" s="122"/>
      <c r="DK140" s="122"/>
      <c r="DL140" s="122"/>
      <c r="DM140" s="122"/>
      <c r="DN140" s="122"/>
      <c r="DO140" s="122"/>
      <c r="DP140" s="122"/>
      <c r="DQ140" s="122"/>
      <c r="DR140" s="122"/>
      <c r="DS140" s="122"/>
      <c r="DT140" s="122"/>
      <c r="DU140" s="122"/>
      <c r="DV140" s="122"/>
      <c r="DW140" s="122"/>
      <c r="DX140" s="122"/>
      <c r="DY140" s="122"/>
      <c r="DZ140" s="122"/>
      <c r="EA140" s="122"/>
      <c r="EB140" s="122"/>
      <c r="EC140" s="122"/>
      <c r="ED140" s="122"/>
      <c r="EE140" s="122"/>
      <c r="EF140" s="122"/>
      <c r="EG140" s="122"/>
      <c r="EH140" s="122"/>
      <c r="EI140" s="122"/>
      <c r="EJ140" s="122"/>
      <c r="EK140" s="122"/>
      <c r="EL140" s="122"/>
      <c r="EM140" s="122"/>
      <c r="EN140" s="122"/>
      <c r="EO140" s="122"/>
      <c r="EP140" s="122"/>
      <c r="EQ140" s="122"/>
      <c r="ER140" s="122"/>
      <c r="ES140" s="122"/>
      <c r="ET140" s="122"/>
      <c r="EU140" s="122"/>
      <c r="EV140" s="122"/>
      <c r="EW140" s="122"/>
      <c r="EX140" s="122"/>
      <c r="EY140" s="122"/>
      <c r="EZ140" s="122"/>
      <c r="FA140" s="122"/>
      <c r="FB140" s="122"/>
      <c r="FC140" s="122"/>
      <c r="FD140" s="122"/>
      <c r="FE140" s="122"/>
      <c r="FF140" s="122"/>
      <c r="FG140" s="122"/>
      <c r="FH140" s="122"/>
      <c r="FI140" s="122"/>
      <c r="FJ140" s="122"/>
      <c r="FK140" s="122"/>
      <c r="FL140" s="122"/>
      <c r="FM140" s="122"/>
      <c r="FN140" s="122"/>
      <c r="FO140" s="122"/>
      <c r="FP140" s="122"/>
      <c r="FQ140" s="122"/>
      <c r="FR140" s="122"/>
      <c r="FS140" s="122"/>
      <c r="FT140" s="122"/>
      <c r="FU140" s="122"/>
      <c r="FV140" s="122"/>
      <c r="FW140" s="122"/>
      <c r="FX140" s="122"/>
      <c r="FY140" s="122"/>
      <c r="FZ140" s="122"/>
      <c r="GA140" s="122"/>
      <c r="GB140" s="122"/>
      <c r="GC140" s="122"/>
      <c r="GD140" s="122"/>
      <c r="GE140" s="122"/>
      <c r="GF140" s="122"/>
      <c r="GG140" s="122"/>
      <c r="GH140" s="122"/>
      <c r="GI140" s="122"/>
      <c r="GJ140" s="122"/>
      <c r="GK140" s="122"/>
      <c r="GL140" s="122"/>
      <c r="GM140" s="122"/>
      <c r="GN140" s="122"/>
      <c r="GO140" s="122"/>
      <c r="GP140" s="122"/>
      <c r="GQ140" s="122"/>
      <c r="GR140" s="122"/>
      <c r="GS140" s="122"/>
      <c r="GT140" s="122"/>
      <c r="GU140" s="122"/>
      <c r="GV140" s="122"/>
      <c r="GW140" s="122"/>
      <c r="GX140" s="122"/>
      <c r="GY140" s="122"/>
      <c r="GZ140" s="122"/>
      <c r="HA140" s="122"/>
      <c r="HB140" s="122"/>
      <c r="HC140" s="122"/>
      <c r="HD140" s="122"/>
      <c r="HE140" s="122"/>
      <c r="HF140" s="122"/>
      <c r="HG140" s="122"/>
      <c r="HH140" s="122"/>
      <c r="HI140" s="122"/>
      <c r="HJ140" s="122"/>
      <c r="HK140" s="122"/>
      <c r="HL140" s="122"/>
      <c r="HM140" s="122"/>
      <c r="HN140" s="122"/>
      <c r="HO140" s="122"/>
      <c r="HP140" s="122"/>
      <c r="HQ140" s="122"/>
      <c r="HR140" s="122"/>
      <c r="HS140" s="122"/>
      <c r="HT140" s="122"/>
      <c r="HU140" s="122"/>
      <c r="HV140" s="122"/>
      <c r="HW140" s="122"/>
      <c r="HX140" s="122"/>
      <c r="HY140" s="122"/>
      <c r="HZ140" s="122"/>
      <c r="IA140" s="122"/>
      <c r="IB140" s="122"/>
      <c r="IC140" s="122"/>
      <c r="ID140" s="122"/>
      <c r="IE140" s="122"/>
      <c r="IF140" s="122"/>
      <c r="IG140" s="122"/>
      <c r="IH140" s="122"/>
      <c r="II140" s="122"/>
      <c r="IJ140" s="122"/>
      <c r="IK140" s="122"/>
      <c r="IL140" s="122"/>
      <c r="IM140" s="122"/>
      <c r="IN140" s="122"/>
      <c r="IO140" s="122"/>
      <c r="IP140" s="122"/>
      <c r="IQ140" s="122"/>
      <c r="IR140" s="122"/>
      <c r="IS140" s="122"/>
      <c r="IT140" s="122"/>
      <c r="IU140" s="122"/>
      <c r="IV140" s="122"/>
      <c r="IW140" s="122"/>
    </row>
    <row r="141" customFormat="false" ht="12.75" hidden="false" customHeight="false" outlineLevel="0" collapsed="false">
      <c r="A141" s="122"/>
      <c r="B141" s="103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  <c r="BI141" s="122"/>
      <c r="BJ141" s="122"/>
      <c r="BK141" s="122"/>
      <c r="BL141" s="122"/>
      <c r="BM141" s="122"/>
      <c r="BN141" s="122"/>
      <c r="BO141" s="122"/>
      <c r="BP141" s="122"/>
      <c r="BQ141" s="122"/>
      <c r="BR141" s="122"/>
      <c r="BS141" s="122"/>
      <c r="BT141" s="122"/>
      <c r="BU141" s="122"/>
      <c r="BV141" s="122"/>
      <c r="BW141" s="122"/>
      <c r="BX141" s="122"/>
      <c r="BY141" s="122"/>
      <c r="BZ141" s="122"/>
      <c r="CA141" s="122"/>
      <c r="CB141" s="122"/>
      <c r="CC141" s="122"/>
      <c r="CD141" s="122"/>
      <c r="CE141" s="122"/>
      <c r="CF141" s="122"/>
      <c r="CG141" s="122"/>
      <c r="CH141" s="122"/>
      <c r="CI141" s="122"/>
      <c r="CJ141" s="122"/>
      <c r="CK141" s="122"/>
      <c r="CL141" s="122"/>
      <c r="CM141" s="122"/>
      <c r="CN141" s="122"/>
      <c r="CO141" s="122"/>
      <c r="CP141" s="122"/>
      <c r="CQ141" s="122"/>
      <c r="CR141" s="122"/>
      <c r="CS141" s="122"/>
      <c r="CT141" s="122"/>
      <c r="CU141" s="122"/>
      <c r="CV141" s="122"/>
      <c r="CW141" s="122"/>
      <c r="CX141" s="122"/>
      <c r="CY141" s="122"/>
      <c r="CZ141" s="122"/>
      <c r="DA141" s="122"/>
      <c r="DB141" s="122"/>
      <c r="DC141" s="122"/>
      <c r="DD141" s="122"/>
      <c r="DE141" s="122"/>
      <c r="DF141" s="122"/>
      <c r="DG141" s="122"/>
      <c r="DH141" s="122"/>
      <c r="DI141" s="122"/>
      <c r="DJ141" s="122"/>
      <c r="DK141" s="122"/>
      <c r="DL141" s="122"/>
      <c r="DM141" s="122"/>
      <c r="DN141" s="122"/>
      <c r="DO141" s="122"/>
      <c r="DP141" s="122"/>
      <c r="DQ141" s="122"/>
      <c r="DR141" s="122"/>
      <c r="DS141" s="122"/>
      <c r="DT141" s="122"/>
      <c r="DU141" s="122"/>
      <c r="DV141" s="122"/>
      <c r="DW141" s="122"/>
      <c r="DX141" s="122"/>
      <c r="DY141" s="122"/>
      <c r="DZ141" s="122"/>
      <c r="EA141" s="122"/>
      <c r="EB141" s="122"/>
      <c r="EC141" s="122"/>
      <c r="ED141" s="122"/>
      <c r="EE141" s="122"/>
      <c r="EF141" s="122"/>
      <c r="EG141" s="122"/>
      <c r="EH141" s="122"/>
      <c r="EI141" s="122"/>
      <c r="EJ141" s="122"/>
      <c r="EK141" s="122"/>
      <c r="EL141" s="122"/>
      <c r="EM141" s="122"/>
      <c r="EN141" s="122"/>
      <c r="EO141" s="122"/>
      <c r="EP141" s="122"/>
      <c r="EQ141" s="122"/>
      <c r="ER141" s="122"/>
      <c r="ES141" s="122"/>
      <c r="ET141" s="122"/>
      <c r="EU141" s="122"/>
      <c r="EV141" s="122"/>
      <c r="EW141" s="122"/>
      <c r="EX141" s="122"/>
      <c r="EY141" s="122"/>
      <c r="EZ141" s="122"/>
      <c r="FA141" s="122"/>
      <c r="FB141" s="122"/>
      <c r="FC141" s="122"/>
      <c r="FD141" s="122"/>
      <c r="FE141" s="122"/>
      <c r="FF141" s="122"/>
      <c r="FG141" s="122"/>
      <c r="FH141" s="122"/>
      <c r="FI141" s="122"/>
      <c r="FJ141" s="122"/>
      <c r="FK141" s="122"/>
      <c r="FL141" s="122"/>
      <c r="FM141" s="122"/>
      <c r="FN141" s="122"/>
      <c r="FO141" s="122"/>
      <c r="FP141" s="122"/>
      <c r="FQ141" s="122"/>
      <c r="FR141" s="122"/>
      <c r="FS141" s="122"/>
      <c r="FT141" s="122"/>
      <c r="FU141" s="122"/>
      <c r="FV141" s="122"/>
      <c r="FW141" s="122"/>
      <c r="FX141" s="122"/>
      <c r="FY141" s="122"/>
      <c r="FZ141" s="122"/>
      <c r="GA141" s="122"/>
      <c r="GB141" s="122"/>
      <c r="GC141" s="122"/>
      <c r="GD141" s="122"/>
      <c r="GE141" s="122"/>
      <c r="GF141" s="122"/>
      <c r="GG141" s="122"/>
      <c r="GH141" s="122"/>
      <c r="GI141" s="122"/>
      <c r="GJ141" s="122"/>
      <c r="GK141" s="122"/>
      <c r="GL141" s="122"/>
      <c r="GM141" s="122"/>
      <c r="GN141" s="122"/>
      <c r="GO141" s="122"/>
      <c r="GP141" s="122"/>
      <c r="GQ141" s="122"/>
      <c r="GR141" s="122"/>
      <c r="GS141" s="122"/>
      <c r="GT141" s="122"/>
      <c r="GU141" s="122"/>
      <c r="GV141" s="122"/>
      <c r="GW141" s="122"/>
      <c r="GX141" s="122"/>
      <c r="GY141" s="122"/>
      <c r="GZ141" s="122"/>
      <c r="HA141" s="122"/>
      <c r="HB141" s="122"/>
      <c r="HC141" s="122"/>
      <c r="HD141" s="122"/>
      <c r="HE141" s="122"/>
      <c r="HF141" s="122"/>
      <c r="HG141" s="122"/>
      <c r="HH141" s="122"/>
      <c r="HI141" s="122"/>
      <c r="HJ141" s="122"/>
      <c r="HK141" s="122"/>
      <c r="HL141" s="122"/>
      <c r="HM141" s="122"/>
      <c r="HN141" s="122"/>
      <c r="HO141" s="122"/>
      <c r="HP141" s="122"/>
      <c r="HQ141" s="122"/>
      <c r="HR141" s="122"/>
      <c r="HS141" s="122"/>
      <c r="HT141" s="122"/>
      <c r="HU141" s="122"/>
      <c r="HV141" s="122"/>
      <c r="HW141" s="122"/>
      <c r="HX141" s="122"/>
      <c r="HY141" s="122"/>
      <c r="HZ141" s="122"/>
      <c r="IA141" s="122"/>
      <c r="IB141" s="122"/>
      <c r="IC141" s="122"/>
      <c r="ID141" s="122"/>
      <c r="IE141" s="122"/>
      <c r="IF141" s="122"/>
      <c r="IG141" s="122"/>
      <c r="IH141" s="122"/>
      <c r="II141" s="122"/>
      <c r="IJ141" s="122"/>
      <c r="IK141" s="122"/>
      <c r="IL141" s="122"/>
      <c r="IM141" s="122"/>
      <c r="IN141" s="122"/>
      <c r="IO141" s="122"/>
      <c r="IP141" s="122"/>
      <c r="IQ141" s="122"/>
      <c r="IR141" s="122"/>
      <c r="IS141" s="122"/>
      <c r="IT141" s="122"/>
      <c r="IU141" s="122"/>
      <c r="IV141" s="122"/>
      <c r="IW141" s="122"/>
    </row>
    <row r="142" customFormat="false" ht="12.75" hidden="false" customHeight="false" outlineLevel="0" collapsed="false">
      <c r="A142" s="122"/>
      <c r="B142" s="103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BB142" s="122"/>
      <c r="BC142" s="122"/>
      <c r="BD142" s="122"/>
      <c r="BE142" s="122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22"/>
      <c r="BQ142" s="122"/>
      <c r="BR142" s="122"/>
      <c r="BS142" s="122"/>
      <c r="BT142" s="122"/>
      <c r="BU142" s="122"/>
      <c r="BV142" s="122"/>
      <c r="BW142" s="122"/>
      <c r="BX142" s="122"/>
      <c r="BY142" s="122"/>
      <c r="BZ142" s="122"/>
      <c r="CA142" s="122"/>
      <c r="CB142" s="122"/>
      <c r="CC142" s="122"/>
      <c r="CD142" s="122"/>
      <c r="CE142" s="122"/>
      <c r="CF142" s="122"/>
      <c r="CG142" s="122"/>
      <c r="CH142" s="122"/>
      <c r="CI142" s="122"/>
      <c r="CJ142" s="122"/>
      <c r="CK142" s="122"/>
      <c r="CL142" s="122"/>
      <c r="CM142" s="122"/>
      <c r="CN142" s="122"/>
      <c r="CO142" s="122"/>
      <c r="CP142" s="122"/>
      <c r="CQ142" s="122"/>
      <c r="CR142" s="122"/>
      <c r="CS142" s="122"/>
      <c r="CT142" s="122"/>
      <c r="CU142" s="122"/>
      <c r="CV142" s="122"/>
      <c r="CW142" s="122"/>
      <c r="CX142" s="122"/>
      <c r="CY142" s="122"/>
      <c r="CZ142" s="122"/>
      <c r="DA142" s="122"/>
      <c r="DB142" s="122"/>
      <c r="DC142" s="122"/>
      <c r="DD142" s="122"/>
      <c r="DE142" s="122"/>
      <c r="DF142" s="122"/>
      <c r="DG142" s="122"/>
      <c r="DH142" s="122"/>
      <c r="DI142" s="122"/>
      <c r="DJ142" s="122"/>
      <c r="DK142" s="122"/>
      <c r="DL142" s="122"/>
      <c r="DM142" s="122"/>
      <c r="DN142" s="122"/>
      <c r="DO142" s="122"/>
      <c r="DP142" s="122"/>
      <c r="DQ142" s="122"/>
      <c r="DR142" s="122"/>
      <c r="DS142" s="122"/>
      <c r="DT142" s="122"/>
      <c r="DU142" s="122"/>
      <c r="DV142" s="122"/>
      <c r="DW142" s="122"/>
      <c r="DX142" s="122"/>
      <c r="DY142" s="122"/>
      <c r="DZ142" s="122"/>
      <c r="EA142" s="122"/>
      <c r="EB142" s="122"/>
      <c r="EC142" s="122"/>
      <c r="ED142" s="122"/>
      <c r="EE142" s="122"/>
      <c r="EF142" s="122"/>
      <c r="EG142" s="122"/>
      <c r="EH142" s="122"/>
      <c r="EI142" s="122"/>
      <c r="EJ142" s="122"/>
      <c r="EK142" s="122"/>
      <c r="EL142" s="122"/>
      <c r="EM142" s="122"/>
      <c r="EN142" s="122"/>
      <c r="EO142" s="122"/>
      <c r="EP142" s="122"/>
      <c r="EQ142" s="122"/>
      <c r="ER142" s="122"/>
      <c r="ES142" s="122"/>
      <c r="ET142" s="122"/>
      <c r="EU142" s="122"/>
      <c r="EV142" s="122"/>
      <c r="EW142" s="122"/>
      <c r="EX142" s="122"/>
      <c r="EY142" s="122"/>
      <c r="EZ142" s="122"/>
      <c r="FA142" s="122"/>
      <c r="FB142" s="122"/>
      <c r="FC142" s="122"/>
      <c r="FD142" s="122"/>
      <c r="FE142" s="122"/>
      <c r="FF142" s="122"/>
      <c r="FG142" s="122"/>
      <c r="FH142" s="122"/>
      <c r="FI142" s="122"/>
      <c r="FJ142" s="122"/>
      <c r="FK142" s="122"/>
      <c r="FL142" s="122"/>
      <c r="FM142" s="122"/>
      <c r="FN142" s="122"/>
      <c r="FO142" s="122"/>
      <c r="FP142" s="122"/>
      <c r="FQ142" s="122"/>
      <c r="FR142" s="122"/>
      <c r="FS142" s="122"/>
      <c r="FT142" s="122"/>
      <c r="FU142" s="122"/>
      <c r="FV142" s="122"/>
      <c r="FW142" s="122"/>
      <c r="FX142" s="122"/>
      <c r="FY142" s="122"/>
      <c r="FZ142" s="122"/>
      <c r="GA142" s="122"/>
      <c r="GB142" s="122"/>
      <c r="GC142" s="122"/>
      <c r="GD142" s="122"/>
      <c r="GE142" s="122"/>
      <c r="GF142" s="122"/>
      <c r="GG142" s="122"/>
      <c r="GH142" s="122"/>
      <c r="GI142" s="122"/>
      <c r="GJ142" s="122"/>
      <c r="GK142" s="122"/>
      <c r="GL142" s="122"/>
      <c r="GM142" s="122"/>
      <c r="GN142" s="122"/>
      <c r="GO142" s="122"/>
      <c r="GP142" s="122"/>
      <c r="GQ142" s="122"/>
      <c r="GR142" s="122"/>
      <c r="GS142" s="122"/>
      <c r="GT142" s="122"/>
      <c r="GU142" s="122"/>
      <c r="GV142" s="122"/>
      <c r="GW142" s="122"/>
      <c r="GX142" s="122"/>
      <c r="GY142" s="122"/>
      <c r="GZ142" s="122"/>
      <c r="HA142" s="122"/>
      <c r="HB142" s="122"/>
      <c r="HC142" s="122"/>
      <c r="HD142" s="122"/>
      <c r="HE142" s="122"/>
      <c r="HF142" s="122"/>
      <c r="HG142" s="122"/>
      <c r="HH142" s="122"/>
      <c r="HI142" s="122"/>
      <c r="HJ142" s="122"/>
      <c r="HK142" s="122"/>
      <c r="HL142" s="122"/>
      <c r="HM142" s="122"/>
      <c r="HN142" s="122"/>
      <c r="HO142" s="122"/>
      <c r="HP142" s="122"/>
      <c r="HQ142" s="122"/>
      <c r="HR142" s="122"/>
      <c r="HS142" s="122"/>
      <c r="HT142" s="122"/>
      <c r="HU142" s="122"/>
      <c r="HV142" s="122"/>
      <c r="HW142" s="122"/>
      <c r="HX142" s="122"/>
      <c r="HY142" s="122"/>
      <c r="HZ142" s="122"/>
      <c r="IA142" s="122"/>
      <c r="IB142" s="122"/>
      <c r="IC142" s="122"/>
      <c r="ID142" s="122"/>
      <c r="IE142" s="122"/>
      <c r="IF142" s="122"/>
      <c r="IG142" s="122"/>
      <c r="IH142" s="122"/>
      <c r="II142" s="122"/>
      <c r="IJ142" s="122"/>
      <c r="IK142" s="122"/>
      <c r="IL142" s="122"/>
      <c r="IM142" s="122"/>
      <c r="IN142" s="122"/>
      <c r="IO142" s="122"/>
      <c r="IP142" s="122"/>
      <c r="IQ142" s="122"/>
      <c r="IR142" s="122"/>
      <c r="IS142" s="122"/>
      <c r="IT142" s="122"/>
      <c r="IU142" s="122"/>
      <c r="IV142" s="122"/>
      <c r="IW142" s="122"/>
    </row>
    <row r="143" customFormat="false" ht="12.75" hidden="false" customHeight="false" outlineLevel="0" collapsed="false">
      <c r="A143" s="122"/>
      <c r="B143" s="103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  <c r="DA143" s="122"/>
      <c r="DB143" s="122"/>
      <c r="DC143" s="122"/>
      <c r="DD143" s="122"/>
      <c r="DE143" s="122"/>
      <c r="DF143" s="122"/>
      <c r="DG143" s="122"/>
      <c r="DH143" s="122"/>
      <c r="DI143" s="122"/>
      <c r="DJ143" s="122"/>
      <c r="DK143" s="122"/>
      <c r="DL143" s="122"/>
      <c r="DM143" s="122"/>
      <c r="DN143" s="122"/>
      <c r="DO143" s="122"/>
      <c r="DP143" s="122"/>
      <c r="DQ143" s="122"/>
      <c r="DR143" s="122"/>
      <c r="DS143" s="122"/>
      <c r="DT143" s="122"/>
      <c r="DU143" s="122"/>
      <c r="DV143" s="122"/>
      <c r="DW143" s="122"/>
      <c r="DX143" s="122"/>
      <c r="DY143" s="122"/>
      <c r="DZ143" s="122"/>
      <c r="EA143" s="122"/>
      <c r="EB143" s="122"/>
      <c r="EC143" s="122"/>
      <c r="ED143" s="122"/>
      <c r="EE143" s="122"/>
      <c r="EF143" s="122"/>
      <c r="EG143" s="122"/>
      <c r="EH143" s="122"/>
      <c r="EI143" s="122"/>
      <c r="EJ143" s="122"/>
      <c r="EK143" s="122"/>
      <c r="EL143" s="122"/>
      <c r="EM143" s="122"/>
      <c r="EN143" s="122"/>
      <c r="EO143" s="122"/>
      <c r="EP143" s="122"/>
      <c r="EQ143" s="122"/>
      <c r="ER143" s="122"/>
      <c r="ES143" s="122"/>
      <c r="ET143" s="122"/>
      <c r="EU143" s="122"/>
      <c r="EV143" s="122"/>
      <c r="EW143" s="122"/>
      <c r="EX143" s="122"/>
      <c r="EY143" s="122"/>
      <c r="EZ143" s="122"/>
      <c r="FA143" s="122"/>
      <c r="FB143" s="122"/>
      <c r="FC143" s="122"/>
      <c r="FD143" s="122"/>
      <c r="FE143" s="122"/>
      <c r="FF143" s="122"/>
      <c r="FG143" s="122"/>
      <c r="FH143" s="122"/>
      <c r="FI143" s="122"/>
      <c r="FJ143" s="122"/>
      <c r="FK143" s="122"/>
      <c r="FL143" s="122"/>
      <c r="FM143" s="122"/>
      <c r="FN143" s="122"/>
      <c r="FO143" s="122"/>
      <c r="FP143" s="122"/>
      <c r="FQ143" s="122"/>
      <c r="FR143" s="122"/>
      <c r="FS143" s="122"/>
      <c r="FT143" s="122"/>
      <c r="FU143" s="122"/>
      <c r="FV143" s="122"/>
      <c r="FW143" s="122"/>
      <c r="FX143" s="122"/>
      <c r="FY143" s="122"/>
      <c r="FZ143" s="122"/>
      <c r="GA143" s="122"/>
      <c r="GB143" s="122"/>
      <c r="GC143" s="122"/>
      <c r="GD143" s="122"/>
      <c r="GE143" s="122"/>
      <c r="GF143" s="122"/>
      <c r="GG143" s="122"/>
      <c r="GH143" s="122"/>
      <c r="GI143" s="122"/>
      <c r="GJ143" s="122"/>
      <c r="GK143" s="122"/>
      <c r="GL143" s="122"/>
      <c r="GM143" s="122"/>
      <c r="GN143" s="122"/>
      <c r="GO143" s="122"/>
      <c r="GP143" s="122"/>
      <c r="GQ143" s="122"/>
      <c r="GR143" s="122"/>
      <c r="GS143" s="122"/>
      <c r="GT143" s="122"/>
      <c r="GU143" s="122"/>
      <c r="GV143" s="122"/>
      <c r="GW143" s="122"/>
      <c r="GX143" s="122"/>
      <c r="GY143" s="122"/>
      <c r="GZ143" s="122"/>
      <c r="HA143" s="122"/>
      <c r="HB143" s="122"/>
      <c r="HC143" s="122"/>
      <c r="HD143" s="122"/>
      <c r="HE143" s="122"/>
      <c r="HF143" s="122"/>
      <c r="HG143" s="122"/>
      <c r="HH143" s="122"/>
      <c r="HI143" s="122"/>
      <c r="HJ143" s="122"/>
      <c r="HK143" s="122"/>
      <c r="HL143" s="122"/>
      <c r="HM143" s="122"/>
      <c r="HN143" s="122"/>
      <c r="HO143" s="122"/>
      <c r="HP143" s="122"/>
      <c r="HQ143" s="122"/>
      <c r="HR143" s="122"/>
      <c r="HS143" s="122"/>
      <c r="HT143" s="122"/>
      <c r="HU143" s="122"/>
      <c r="HV143" s="122"/>
      <c r="HW143" s="122"/>
      <c r="HX143" s="122"/>
      <c r="HY143" s="122"/>
      <c r="HZ143" s="122"/>
      <c r="IA143" s="122"/>
      <c r="IB143" s="122"/>
      <c r="IC143" s="122"/>
      <c r="ID143" s="122"/>
      <c r="IE143" s="122"/>
      <c r="IF143" s="122"/>
      <c r="IG143" s="122"/>
      <c r="IH143" s="122"/>
      <c r="II143" s="122"/>
      <c r="IJ143" s="122"/>
      <c r="IK143" s="122"/>
      <c r="IL143" s="122"/>
      <c r="IM143" s="122"/>
      <c r="IN143" s="122"/>
      <c r="IO143" s="122"/>
      <c r="IP143" s="122"/>
      <c r="IQ143" s="122"/>
      <c r="IR143" s="122"/>
      <c r="IS143" s="122"/>
      <c r="IT143" s="122"/>
      <c r="IU143" s="122"/>
      <c r="IV143" s="122"/>
      <c r="IW143" s="122"/>
    </row>
    <row r="144" customFormat="false" ht="12.75" hidden="false" customHeight="false" outlineLevel="0" collapsed="false">
      <c r="A144" s="122"/>
      <c r="B144" s="103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  <c r="BI144" s="122"/>
      <c r="BJ144" s="122"/>
      <c r="BK144" s="122"/>
      <c r="BL144" s="122"/>
      <c r="BM144" s="122"/>
      <c r="BN144" s="122"/>
      <c r="BO144" s="122"/>
      <c r="BP144" s="122"/>
      <c r="BQ144" s="122"/>
      <c r="BR144" s="122"/>
      <c r="BS144" s="122"/>
      <c r="BT144" s="122"/>
      <c r="BU144" s="122"/>
      <c r="BV144" s="122"/>
      <c r="BW144" s="122"/>
      <c r="BX144" s="122"/>
      <c r="BY144" s="122"/>
      <c r="BZ144" s="122"/>
      <c r="CA144" s="122"/>
      <c r="CB144" s="122"/>
      <c r="CC144" s="122"/>
      <c r="CD144" s="122"/>
      <c r="CE144" s="122"/>
      <c r="CF144" s="122"/>
      <c r="CG144" s="122"/>
      <c r="CH144" s="122"/>
      <c r="CI144" s="122"/>
      <c r="CJ144" s="122"/>
      <c r="CK144" s="122"/>
      <c r="CL144" s="122"/>
      <c r="CM144" s="122"/>
      <c r="CN144" s="122"/>
      <c r="CO144" s="122"/>
      <c r="CP144" s="122"/>
      <c r="CQ144" s="122"/>
      <c r="CR144" s="122"/>
      <c r="CS144" s="122"/>
      <c r="CT144" s="122"/>
      <c r="CU144" s="122"/>
      <c r="CV144" s="122"/>
      <c r="CW144" s="122"/>
      <c r="CX144" s="122"/>
      <c r="CY144" s="122"/>
      <c r="CZ144" s="122"/>
      <c r="DA144" s="122"/>
      <c r="DB144" s="122"/>
      <c r="DC144" s="122"/>
      <c r="DD144" s="122"/>
      <c r="DE144" s="122"/>
      <c r="DF144" s="122"/>
      <c r="DG144" s="122"/>
      <c r="DH144" s="122"/>
      <c r="DI144" s="122"/>
      <c r="DJ144" s="122"/>
      <c r="DK144" s="122"/>
      <c r="DL144" s="122"/>
      <c r="DM144" s="122"/>
      <c r="DN144" s="122"/>
      <c r="DO144" s="122"/>
      <c r="DP144" s="122"/>
      <c r="DQ144" s="122"/>
      <c r="DR144" s="122"/>
      <c r="DS144" s="122"/>
      <c r="DT144" s="122"/>
      <c r="DU144" s="122"/>
      <c r="DV144" s="122"/>
      <c r="DW144" s="122"/>
      <c r="DX144" s="122"/>
      <c r="DY144" s="122"/>
      <c r="DZ144" s="122"/>
      <c r="EA144" s="122"/>
      <c r="EB144" s="122"/>
      <c r="EC144" s="122"/>
      <c r="ED144" s="122"/>
      <c r="EE144" s="122"/>
      <c r="EF144" s="122"/>
      <c r="EG144" s="122"/>
      <c r="EH144" s="122"/>
      <c r="EI144" s="122"/>
      <c r="EJ144" s="122"/>
      <c r="EK144" s="122"/>
      <c r="EL144" s="122"/>
      <c r="EM144" s="122"/>
      <c r="EN144" s="122"/>
      <c r="EO144" s="122"/>
      <c r="EP144" s="122"/>
      <c r="EQ144" s="122"/>
      <c r="ER144" s="122"/>
      <c r="ES144" s="122"/>
      <c r="ET144" s="122"/>
      <c r="EU144" s="122"/>
      <c r="EV144" s="122"/>
      <c r="EW144" s="122"/>
      <c r="EX144" s="122"/>
      <c r="EY144" s="122"/>
      <c r="EZ144" s="122"/>
      <c r="FA144" s="122"/>
      <c r="FB144" s="122"/>
      <c r="FC144" s="122"/>
      <c r="FD144" s="122"/>
      <c r="FE144" s="122"/>
      <c r="FF144" s="122"/>
      <c r="FG144" s="122"/>
      <c r="FH144" s="122"/>
      <c r="FI144" s="122"/>
      <c r="FJ144" s="122"/>
      <c r="FK144" s="122"/>
      <c r="FL144" s="122"/>
      <c r="FM144" s="122"/>
      <c r="FN144" s="122"/>
      <c r="FO144" s="122"/>
      <c r="FP144" s="122"/>
      <c r="FQ144" s="122"/>
      <c r="FR144" s="122"/>
      <c r="FS144" s="122"/>
      <c r="FT144" s="122"/>
      <c r="FU144" s="122"/>
      <c r="FV144" s="122"/>
      <c r="FW144" s="122"/>
      <c r="FX144" s="122"/>
      <c r="FY144" s="122"/>
      <c r="FZ144" s="122"/>
      <c r="GA144" s="122"/>
      <c r="GB144" s="122"/>
      <c r="GC144" s="122"/>
      <c r="GD144" s="122"/>
      <c r="GE144" s="122"/>
      <c r="GF144" s="122"/>
      <c r="GG144" s="122"/>
      <c r="GH144" s="122"/>
      <c r="GI144" s="122"/>
      <c r="GJ144" s="122"/>
      <c r="GK144" s="122"/>
      <c r="GL144" s="122"/>
      <c r="GM144" s="122"/>
      <c r="GN144" s="122"/>
      <c r="GO144" s="122"/>
      <c r="GP144" s="122"/>
      <c r="GQ144" s="122"/>
      <c r="GR144" s="122"/>
      <c r="GS144" s="122"/>
      <c r="GT144" s="122"/>
      <c r="GU144" s="122"/>
      <c r="GV144" s="122"/>
      <c r="GW144" s="122"/>
      <c r="GX144" s="122"/>
      <c r="GY144" s="122"/>
      <c r="GZ144" s="122"/>
      <c r="HA144" s="122"/>
      <c r="HB144" s="122"/>
      <c r="HC144" s="122"/>
      <c r="HD144" s="122"/>
      <c r="HE144" s="122"/>
      <c r="HF144" s="122"/>
      <c r="HG144" s="122"/>
      <c r="HH144" s="122"/>
      <c r="HI144" s="122"/>
      <c r="HJ144" s="122"/>
      <c r="HK144" s="122"/>
      <c r="HL144" s="122"/>
      <c r="HM144" s="122"/>
      <c r="HN144" s="122"/>
      <c r="HO144" s="122"/>
      <c r="HP144" s="122"/>
      <c r="HQ144" s="122"/>
      <c r="HR144" s="122"/>
      <c r="HS144" s="122"/>
      <c r="HT144" s="122"/>
      <c r="HU144" s="122"/>
      <c r="HV144" s="122"/>
      <c r="HW144" s="122"/>
      <c r="HX144" s="122"/>
      <c r="HY144" s="122"/>
      <c r="HZ144" s="122"/>
      <c r="IA144" s="122"/>
      <c r="IB144" s="122"/>
      <c r="IC144" s="122"/>
      <c r="ID144" s="122"/>
      <c r="IE144" s="122"/>
      <c r="IF144" s="122"/>
      <c r="IG144" s="122"/>
      <c r="IH144" s="122"/>
      <c r="II144" s="122"/>
      <c r="IJ144" s="122"/>
      <c r="IK144" s="122"/>
      <c r="IL144" s="122"/>
      <c r="IM144" s="122"/>
      <c r="IN144" s="122"/>
      <c r="IO144" s="122"/>
      <c r="IP144" s="122"/>
      <c r="IQ144" s="122"/>
      <c r="IR144" s="122"/>
      <c r="IS144" s="122"/>
      <c r="IT144" s="122"/>
      <c r="IU144" s="122"/>
      <c r="IV144" s="122"/>
      <c r="IW144" s="122"/>
    </row>
    <row r="145" customFormat="false" ht="12.75" hidden="false" customHeight="false" outlineLevel="0" collapsed="false">
      <c r="A145" s="122"/>
      <c r="B145" s="103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  <c r="BI145" s="122"/>
      <c r="BJ145" s="122"/>
      <c r="BK145" s="122"/>
      <c r="BL145" s="122"/>
      <c r="BM145" s="122"/>
      <c r="BN145" s="122"/>
      <c r="BO145" s="122"/>
      <c r="BP145" s="122"/>
      <c r="BQ145" s="122"/>
      <c r="BR145" s="122"/>
      <c r="BS145" s="122"/>
      <c r="BT145" s="122"/>
      <c r="BU145" s="122"/>
      <c r="BV145" s="122"/>
      <c r="BW145" s="122"/>
      <c r="BX145" s="122"/>
      <c r="BY145" s="122"/>
      <c r="BZ145" s="122"/>
      <c r="CA145" s="122"/>
      <c r="CB145" s="122"/>
      <c r="CC145" s="122"/>
      <c r="CD145" s="122"/>
      <c r="CE145" s="122"/>
      <c r="CF145" s="122"/>
      <c r="CG145" s="122"/>
      <c r="CH145" s="122"/>
      <c r="CI145" s="122"/>
      <c r="CJ145" s="122"/>
      <c r="CK145" s="122"/>
      <c r="CL145" s="122"/>
      <c r="CM145" s="122"/>
      <c r="CN145" s="122"/>
      <c r="CO145" s="122"/>
      <c r="CP145" s="122"/>
      <c r="CQ145" s="122"/>
      <c r="CR145" s="122"/>
      <c r="CS145" s="122"/>
      <c r="CT145" s="122"/>
      <c r="CU145" s="122"/>
      <c r="CV145" s="122"/>
      <c r="CW145" s="122"/>
      <c r="CX145" s="122"/>
      <c r="CY145" s="122"/>
      <c r="CZ145" s="122"/>
      <c r="DA145" s="122"/>
      <c r="DB145" s="122"/>
      <c r="DC145" s="122"/>
      <c r="DD145" s="122"/>
      <c r="DE145" s="122"/>
      <c r="DF145" s="122"/>
      <c r="DG145" s="122"/>
      <c r="DH145" s="122"/>
      <c r="DI145" s="122"/>
      <c r="DJ145" s="122"/>
      <c r="DK145" s="122"/>
      <c r="DL145" s="122"/>
      <c r="DM145" s="122"/>
      <c r="DN145" s="122"/>
      <c r="DO145" s="122"/>
      <c r="DP145" s="122"/>
      <c r="DQ145" s="122"/>
      <c r="DR145" s="122"/>
      <c r="DS145" s="122"/>
      <c r="DT145" s="122"/>
      <c r="DU145" s="122"/>
      <c r="DV145" s="122"/>
      <c r="DW145" s="122"/>
      <c r="DX145" s="122"/>
      <c r="DY145" s="122"/>
      <c r="DZ145" s="122"/>
      <c r="EA145" s="122"/>
      <c r="EB145" s="122"/>
      <c r="EC145" s="122"/>
      <c r="ED145" s="122"/>
      <c r="EE145" s="122"/>
      <c r="EF145" s="122"/>
      <c r="EG145" s="122"/>
      <c r="EH145" s="122"/>
      <c r="EI145" s="122"/>
      <c r="EJ145" s="122"/>
      <c r="EK145" s="122"/>
      <c r="EL145" s="122"/>
      <c r="EM145" s="122"/>
      <c r="EN145" s="122"/>
      <c r="EO145" s="122"/>
      <c r="EP145" s="122"/>
      <c r="EQ145" s="122"/>
      <c r="ER145" s="122"/>
      <c r="ES145" s="122"/>
      <c r="ET145" s="122"/>
      <c r="EU145" s="122"/>
      <c r="EV145" s="122"/>
      <c r="EW145" s="122"/>
      <c r="EX145" s="122"/>
      <c r="EY145" s="122"/>
      <c r="EZ145" s="122"/>
      <c r="FA145" s="122"/>
      <c r="FB145" s="122"/>
      <c r="FC145" s="122"/>
      <c r="FD145" s="122"/>
      <c r="FE145" s="122"/>
      <c r="FF145" s="122"/>
      <c r="FG145" s="122"/>
      <c r="FH145" s="122"/>
      <c r="FI145" s="122"/>
      <c r="FJ145" s="122"/>
      <c r="FK145" s="122"/>
      <c r="FL145" s="122"/>
      <c r="FM145" s="122"/>
      <c r="FN145" s="122"/>
      <c r="FO145" s="122"/>
      <c r="FP145" s="122"/>
      <c r="FQ145" s="122"/>
      <c r="FR145" s="122"/>
      <c r="FS145" s="122"/>
      <c r="FT145" s="122"/>
      <c r="FU145" s="122"/>
      <c r="FV145" s="122"/>
      <c r="FW145" s="122"/>
      <c r="FX145" s="122"/>
      <c r="FY145" s="122"/>
      <c r="FZ145" s="122"/>
      <c r="GA145" s="122"/>
      <c r="GB145" s="122"/>
      <c r="GC145" s="122"/>
      <c r="GD145" s="122"/>
      <c r="GE145" s="122"/>
      <c r="GF145" s="122"/>
      <c r="GG145" s="122"/>
      <c r="GH145" s="122"/>
      <c r="GI145" s="122"/>
      <c r="GJ145" s="122"/>
      <c r="GK145" s="122"/>
      <c r="GL145" s="122"/>
      <c r="GM145" s="122"/>
      <c r="GN145" s="122"/>
      <c r="GO145" s="122"/>
      <c r="GP145" s="122"/>
      <c r="GQ145" s="122"/>
      <c r="GR145" s="122"/>
      <c r="GS145" s="122"/>
      <c r="GT145" s="122"/>
      <c r="GU145" s="122"/>
      <c r="GV145" s="122"/>
      <c r="GW145" s="122"/>
      <c r="GX145" s="122"/>
      <c r="GY145" s="122"/>
      <c r="GZ145" s="122"/>
      <c r="HA145" s="122"/>
      <c r="HB145" s="122"/>
      <c r="HC145" s="122"/>
      <c r="HD145" s="122"/>
      <c r="HE145" s="122"/>
      <c r="HF145" s="122"/>
      <c r="HG145" s="122"/>
      <c r="HH145" s="122"/>
      <c r="HI145" s="122"/>
      <c r="HJ145" s="122"/>
      <c r="HK145" s="122"/>
      <c r="HL145" s="122"/>
      <c r="HM145" s="122"/>
      <c r="HN145" s="122"/>
      <c r="HO145" s="122"/>
      <c r="HP145" s="122"/>
      <c r="HQ145" s="122"/>
      <c r="HR145" s="122"/>
      <c r="HS145" s="122"/>
      <c r="HT145" s="122"/>
      <c r="HU145" s="122"/>
      <c r="HV145" s="122"/>
      <c r="HW145" s="122"/>
      <c r="HX145" s="122"/>
      <c r="HY145" s="122"/>
      <c r="HZ145" s="122"/>
      <c r="IA145" s="122"/>
      <c r="IB145" s="122"/>
      <c r="IC145" s="122"/>
      <c r="ID145" s="122"/>
      <c r="IE145" s="122"/>
      <c r="IF145" s="122"/>
      <c r="IG145" s="122"/>
      <c r="IH145" s="122"/>
      <c r="II145" s="122"/>
      <c r="IJ145" s="122"/>
      <c r="IK145" s="122"/>
      <c r="IL145" s="122"/>
      <c r="IM145" s="122"/>
      <c r="IN145" s="122"/>
      <c r="IO145" s="122"/>
      <c r="IP145" s="122"/>
      <c r="IQ145" s="122"/>
      <c r="IR145" s="122"/>
      <c r="IS145" s="122"/>
      <c r="IT145" s="122"/>
      <c r="IU145" s="122"/>
      <c r="IV145" s="122"/>
      <c r="IW145" s="122"/>
    </row>
    <row r="146" customFormat="false" ht="12.75" hidden="false" customHeight="false" outlineLevel="0" collapsed="false">
      <c r="A146" s="122"/>
      <c r="B146" s="103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/>
      <c r="BJ146" s="122"/>
      <c r="BK146" s="122"/>
      <c r="BL146" s="122"/>
      <c r="BM146" s="122"/>
      <c r="BN146" s="122"/>
      <c r="BO146" s="122"/>
      <c r="BP146" s="122"/>
      <c r="BQ146" s="122"/>
      <c r="BR146" s="122"/>
      <c r="BS146" s="122"/>
      <c r="BT146" s="122"/>
      <c r="BU146" s="122"/>
      <c r="BV146" s="122"/>
      <c r="BW146" s="122"/>
      <c r="BX146" s="122"/>
      <c r="BY146" s="122"/>
      <c r="BZ146" s="122"/>
      <c r="CA146" s="122"/>
      <c r="CB146" s="122"/>
      <c r="CC146" s="122"/>
      <c r="CD146" s="122"/>
      <c r="CE146" s="122"/>
      <c r="CF146" s="122"/>
      <c r="CG146" s="122"/>
      <c r="CH146" s="122"/>
      <c r="CI146" s="122"/>
      <c r="CJ146" s="122"/>
      <c r="CK146" s="122"/>
      <c r="CL146" s="122"/>
      <c r="CM146" s="122"/>
      <c r="CN146" s="122"/>
      <c r="CO146" s="122"/>
      <c r="CP146" s="122"/>
      <c r="CQ146" s="122"/>
      <c r="CR146" s="122"/>
      <c r="CS146" s="122"/>
      <c r="CT146" s="122"/>
      <c r="CU146" s="122"/>
      <c r="CV146" s="122"/>
      <c r="CW146" s="122"/>
      <c r="CX146" s="122"/>
      <c r="CY146" s="122"/>
      <c r="CZ146" s="122"/>
      <c r="DA146" s="122"/>
      <c r="DB146" s="122"/>
      <c r="DC146" s="122"/>
      <c r="DD146" s="122"/>
      <c r="DE146" s="122"/>
      <c r="DF146" s="122"/>
      <c r="DG146" s="122"/>
      <c r="DH146" s="122"/>
      <c r="DI146" s="122"/>
      <c r="DJ146" s="122"/>
      <c r="DK146" s="122"/>
      <c r="DL146" s="122"/>
      <c r="DM146" s="122"/>
      <c r="DN146" s="122"/>
      <c r="DO146" s="122"/>
      <c r="DP146" s="122"/>
      <c r="DQ146" s="122"/>
      <c r="DR146" s="122"/>
      <c r="DS146" s="122"/>
      <c r="DT146" s="122"/>
      <c r="DU146" s="122"/>
      <c r="DV146" s="122"/>
      <c r="DW146" s="122"/>
      <c r="DX146" s="122"/>
      <c r="DY146" s="122"/>
      <c r="DZ146" s="122"/>
      <c r="EA146" s="122"/>
      <c r="EB146" s="122"/>
      <c r="EC146" s="122"/>
      <c r="ED146" s="122"/>
      <c r="EE146" s="122"/>
      <c r="EF146" s="122"/>
      <c r="EG146" s="122"/>
      <c r="EH146" s="122"/>
      <c r="EI146" s="122"/>
      <c r="EJ146" s="122"/>
      <c r="EK146" s="122"/>
      <c r="EL146" s="122"/>
      <c r="EM146" s="122"/>
      <c r="EN146" s="122"/>
      <c r="EO146" s="122"/>
      <c r="EP146" s="122"/>
      <c r="EQ146" s="122"/>
      <c r="ER146" s="122"/>
      <c r="ES146" s="122"/>
      <c r="ET146" s="122"/>
      <c r="EU146" s="122"/>
      <c r="EV146" s="122"/>
      <c r="EW146" s="122"/>
      <c r="EX146" s="122"/>
      <c r="EY146" s="122"/>
      <c r="EZ146" s="122"/>
      <c r="FA146" s="122"/>
      <c r="FB146" s="122"/>
      <c r="FC146" s="122"/>
      <c r="FD146" s="122"/>
      <c r="FE146" s="122"/>
      <c r="FF146" s="122"/>
      <c r="FG146" s="122"/>
      <c r="FH146" s="122"/>
      <c r="FI146" s="122"/>
      <c r="FJ146" s="122"/>
      <c r="FK146" s="122"/>
      <c r="FL146" s="122"/>
      <c r="FM146" s="122"/>
      <c r="FN146" s="122"/>
      <c r="FO146" s="122"/>
      <c r="FP146" s="122"/>
      <c r="FQ146" s="122"/>
      <c r="FR146" s="122"/>
      <c r="FS146" s="122"/>
      <c r="FT146" s="122"/>
      <c r="FU146" s="122"/>
      <c r="FV146" s="122"/>
      <c r="FW146" s="122"/>
      <c r="FX146" s="122"/>
      <c r="FY146" s="122"/>
      <c r="FZ146" s="122"/>
      <c r="GA146" s="122"/>
      <c r="GB146" s="122"/>
      <c r="GC146" s="122"/>
      <c r="GD146" s="122"/>
      <c r="GE146" s="122"/>
      <c r="GF146" s="122"/>
      <c r="GG146" s="122"/>
      <c r="GH146" s="122"/>
      <c r="GI146" s="122"/>
      <c r="GJ146" s="122"/>
      <c r="GK146" s="122"/>
      <c r="GL146" s="122"/>
      <c r="GM146" s="122"/>
      <c r="GN146" s="122"/>
      <c r="GO146" s="122"/>
      <c r="GP146" s="122"/>
      <c r="GQ146" s="122"/>
      <c r="GR146" s="122"/>
      <c r="GS146" s="122"/>
      <c r="GT146" s="122"/>
      <c r="GU146" s="122"/>
      <c r="GV146" s="122"/>
      <c r="GW146" s="122"/>
      <c r="GX146" s="122"/>
      <c r="GY146" s="122"/>
      <c r="GZ146" s="122"/>
      <c r="HA146" s="122"/>
      <c r="HB146" s="122"/>
      <c r="HC146" s="122"/>
      <c r="HD146" s="122"/>
      <c r="HE146" s="122"/>
      <c r="HF146" s="122"/>
      <c r="HG146" s="122"/>
      <c r="HH146" s="122"/>
      <c r="HI146" s="122"/>
      <c r="HJ146" s="122"/>
      <c r="HK146" s="122"/>
      <c r="HL146" s="122"/>
      <c r="HM146" s="122"/>
      <c r="HN146" s="122"/>
      <c r="HO146" s="122"/>
      <c r="HP146" s="122"/>
      <c r="HQ146" s="122"/>
      <c r="HR146" s="122"/>
      <c r="HS146" s="122"/>
      <c r="HT146" s="122"/>
      <c r="HU146" s="122"/>
      <c r="HV146" s="122"/>
      <c r="HW146" s="122"/>
      <c r="HX146" s="122"/>
      <c r="HY146" s="122"/>
      <c r="HZ146" s="122"/>
      <c r="IA146" s="122"/>
      <c r="IB146" s="122"/>
      <c r="IC146" s="122"/>
      <c r="ID146" s="122"/>
      <c r="IE146" s="122"/>
      <c r="IF146" s="122"/>
      <c r="IG146" s="122"/>
      <c r="IH146" s="122"/>
      <c r="II146" s="122"/>
      <c r="IJ146" s="122"/>
      <c r="IK146" s="122"/>
      <c r="IL146" s="122"/>
      <c r="IM146" s="122"/>
      <c r="IN146" s="122"/>
      <c r="IO146" s="122"/>
      <c r="IP146" s="122"/>
      <c r="IQ146" s="122"/>
      <c r="IR146" s="122"/>
      <c r="IS146" s="122"/>
      <c r="IT146" s="122"/>
      <c r="IU146" s="122"/>
      <c r="IV146" s="122"/>
      <c r="IW146" s="122"/>
    </row>
    <row r="147" customFormat="false" ht="12.75" hidden="false" customHeight="false" outlineLevel="0" collapsed="false">
      <c r="A147" s="122"/>
      <c r="B147" s="103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  <c r="AS147" s="122"/>
      <c r="AT147" s="122"/>
      <c r="AU147" s="122"/>
      <c r="AV147" s="122"/>
      <c r="AW147" s="122"/>
      <c r="AX147" s="122"/>
      <c r="AY147" s="122"/>
      <c r="AZ147" s="122"/>
      <c r="BA147" s="122"/>
      <c r="BB147" s="122"/>
      <c r="BC147" s="122"/>
      <c r="BD147" s="122"/>
      <c r="BE147" s="122"/>
      <c r="BF147" s="122"/>
      <c r="BG147" s="122"/>
      <c r="BH147" s="122"/>
      <c r="BI147" s="122"/>
      <c r="BJ147" s="122"/>
      <c r="BK147" s="122"/>
      <c r="BL147" s="122"/>
      <c r="BM147" s="122"/>
      <c r="BN147" s="122"/>
      <c r="BO147" s="122"/>
      <c r="BP147" s="122"/>
      <c r="BQ147" s="122"/>
      <c r="BR147" s="122"/>
      <c r="BS147" s="122"/>
      <c r="BT147" s="122"/>
      <c r="BU147" s="122"/>
      <c r="BV147" s="122"/>
      <c r="BW147" s="122"/>
      <c r="BX147" s="122"/>
      <c r="BY147" s="122"/>
      <c r="BZ147" s="122"/>
      <c r="CA147" s="122"/>
      <c r="CB147" s="122"/>
      <c r="CC147" s="122"/>
      <c r="CD147" s="122"/>
      <c r="CE147" s="122"/>
      <c r="CF147" s="122"/>
      <c r="CG147" s="122"/>
      <c r="CH147" s="122"/>
      <c r="CI147" s="122"/>
      <c r="CJ147" s="122"/>
      <c r="CK147" s="122"/>
      <c r="CL147" s="122"/>
      <c r="CM147" s="122"/>
      <c r="CN147" s="122"/>
      <c r="CO147" s="122"/>
      <c r="CP147" s="122"/>
      <c r="CQ147" s="122"/>
      <c r="CR147" s="122"/>
      <c r="CS147" s="122"/>
      <c r="CT147" s="122"/>
      <c r="CU147" s="122"/>
      <c r="CV147" s="122"/>
      <c r="CW147" s="122"/>
      <c r="CX147" s="122"/>
      <c r="CY147" s="122"/>
      <c r="CZ147" s="122"/>
      <c r="DA147" s="122"/>
      <c r="DB147" s="122"/>
      <c r="DC147" s="122"/>
      <c r="DD147" s="122"/>
      <c r="DE147" s="122"/>
      <c r="DF147" s="122"/>
      <c r="DG147" s="122"/>
      <c r="DH147" s="122"/>
      <c r="DI147" s="122"/>
      <c r="DJ147" s="122"/>
      <c r="DK147" s="122"/>
      <c r="DL147" s="122"/>
      <c r="DM147" s="122"/>
      <c r="DN147" s="122"/>
      <c r="DO147" s="122"/>
      <c r="DP147" s="122"/>
      <c r="DQ147" s="122"/>
      <c r="DR147" s="122"/>
      <c r="DS147" s="122"/>
      <c r="DT147" s="122"/>
      <c r="DU147" s="122"/>
      <c r="DV147" s="122"/>
      <c r="DW147" s="122"/>
      <c r="DX147" s="122"/>
      <c r="DY147" s="122"/>
      <c r="DZ147" s="122"/>
      <c r="EA147" s="122"/>
      <c r="EB147" s="122"/>
      <c r="EC147" s="122"/>
      <c r="ED147" s="122"/>
      <c r="EE147" s="122"/>
      <c r="EF147" s="122"/>
      <c r="EG147" s="122"/>
      <c r="EH147" s="122"/>
      <c r="EI147" s="122"/>
      <c r="EJ147" s="122"/>
      <c r="EK147" s="122"/>
      <c r="EL147" s="122"/>
      <c r="EM147" s="122"/>
      <c r="EN147" s="122"/>
      <c r="EO147" s="122"/>
      <c r="EP147" s="122"/>
      <c r="EQ147" s="122"/>
      <c r="ER147" s="122"/>
      <c r="ES147" s="122"/>
      <c r="ET147" s="122"/>
      <c r="EU147" s="122"/>
      <c r="EV147" s="122"/>
      <c r="EW147" s="122"/>
      <c r="EX147" s="122"/>
      <c r="EY147" s="122"/>
      <c r="EZ147" s="122"/>
      <c r="FA147" s="122"/>
      <c r="FB147" s="122"/>
      <c r="FC147" s="122"/>
      <c r="FD147" s="122"/>
      <c r="FE147" s="122"/>
      <c r="FF147" s="122"/>
      <c r="FG147" s="122"/>
      <c r="FH147" s="122"/>
      <c r="FI147" s="122"/>
      <c r="FJ147" s="122"/>
      <c r="FK147" s="122"/>
      <c r="FL147" s="122"/>
      <c r="FM147" s="122"/>
      <c r="FN147" s="122"/>
      <c r="FO147" s="122"/>
      <c r="FP147" s="122"/>
      <c r="FQ147" s="122"/>
      <c r="FR147" s="122"/>
      <c r="FS147" s="122"/>
      <c r="FT147" s="122"/>
      <c r="FU147" s="122"/>
      <c r="FV147" s="122"/>
      <c r="FW147" s="122"/>
      <c r="FX147" s="122"/>
      <c r="FY147" s="122"/>
      <c r="FZ147" s="122"/>
      <c r="GA147" s="122"/>
      <c r="GB147" s="122"/>
      <c r="GC147" s="122"/>
      <c r="GD147" s="122"/>
      <c r="GE147" s="122"/>
      <c r="GF147" s="122"/>
      <c r="GG147" s="122"/>
      <c r="GH147" s="122"/>
      <c r="GI147" s="122"/>
      <c r="GJ147" s="122"/>
      <c r="GK147" s="122"/>
      <c r="GL147" s="122"/>
      <c r="GM147" s="122"/>
      <c r="GN147" s="122"/>
      <c r="GO147" s="122"/>
      <c r="GP147" s="122"/>
      <c r="GQ147" s="122"/>
      <c r="GR147" s="122"/>
      <c r="GS147" s="122"/>
      <c r="GT147" s="122"/>
      <c r="GU147" s="122"/>
      <c r="GV147" s="122"/>
      <c r="GW147" s="122"/>
      <c r="GX147" s="122"/>
      <c r="GY147" s="122"/>
      <c r="GZ147" s="122"/>
      <c r="HA147" s="122"/>
      <c r="HB147" s="122"/>
      <c r="HC147" s="122"/>
      <c r="HD147" s="122"/>
      <c r="HE147" s="122"/>
      <c r="HF147" s="122"/>
      <c r="HG147" s="122"/>
      <c r="HH147" s="122"/>
      <c r="HI147" s="122"/>
      <c r="HJ147" s="122"/>
      <c r="HK147" s="122"/>
      <c r="HL147" s="122"/>
      <c r="HM147" s="122"/>
      <c r="HN147" s="122"/>
      <c r="HO147" s="122"/>
      <c r="HP147" s="122"/>
      <c r="HQ147" s="122"/>
      <c r="HR147" s="122"/>
      <c r="HS147" s="122"/>
      <c r="HT147" s="122"/>
      <c r="HU147" s="122"/>
      <c r="HV147" s="122"/>
      <c r="HW147" s="122"/>
      <c r="HX147" s="122"/>
      <c r="HY147" s="122"/>
      <c r="HZ147" s="122"/>
      <c r="IA147" s="122"/>
      <c r="IB147" s="122"/>
      <c r="IC147" s="122"/>
      <c r="ID147" s="122"/>
      <c r="IE147" s="122"/>
      <c r="IF147" s="122"/>
      <c r="IG147" s="122"/>
      <c r="IH147" s="122"/>
      <c r="II147" s="122"/>
      <c r="IJ147" s="122"/>
      <c r="IK147" s="122"/>
      <c r="IL147" s="122"/>
      <c r="IM147" s="122"/>
      <c r="IN147" s="122"/>
      <c r="IO147" s="122"/>
      <c r="IP147" s="122"/>
      <c r="IQ147" s="122"/>
      <c r="IR147" s="122"/>
      <c r="IS147" s="122"/>
      <c r="IT147" s="122"/>
      <c r="IU147" s="122"/>
      <c r="IV147" s="122"/>
      <c r="IW147" s="122"/>
    </row>
    <row r="148" customFormat="false" ht="12.75" hidden="false" customHeight="false" outlineLevel="0" collapsed="false">
      <c r="A148" s="122"/>
      <c r="B148" s="103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2"/>
      <c r="AI148" s="122"/>
      <c r="AJ148" s="122"/>
      <c r="AK148" s="122"/>
      <c r="AL148" s="122"/>
      <c r="AM148" s="122"/>
      <c r="AN148" s="122"/>
      <c r="AO148" s="122"/>
      <c r="AP148" s="122"/>
      <c r="AQ148" s="122"/>
      <c r="AR148" s="122"/>
      <c r="AS148" s="122"/>
      <c r="AT148" s="122"/>
      <c r="AU148" s="122"/>
      <c r="AV148" s="122"/>
      <c r="AW148" s="122"/>
      <c r="AX148" s="122"/>
      <c r="AY148" s="122"/>
      <c r="AZ148" s="122"/>
      <c r="BA148" s="122"/>
      <c r="BB148" s="122"/>
      <c r="BC148" s="122"/>
      <c r="BD148" s="122"/>
      <c r="BE148" s="122"/>
      <c r="BF148" s="122"/>
      <c r="BG148" s="122"/>
      <c r="BH148" s="122"/>
      <c r="BI148" s="122"/>
      <c r="BJ148" s="122"/>
      <c r="BK148" s="122"/>
      <c r="BL148" s="122"/>
      <c r="BM148" s="122"/>
      <c r="BN148" s="122"/>
      <c r="BO148" s="122"/>
      <c r="BP148" s="122"/>
      <c r="BQ148" s="122"/>
      <c r="BR148" s="122"/>
      <c r="BS148" s="122"/>
      <c r="BT148" s="122"/>
      <c r="BU148" s="122"/>
      <c r="BV148" s="122"/>
      <c r="BW148" s="122"/>
      <c r="BX148" s="122"/>
      <c r="BY148" s="122"/>
      <c r="BZ148" s="122"/>
      <c r="CA148" s="122"/>
      <c r="CB148" s="122"/>
      <c r="CC148" s="122"/>
      <c r="CD148" s="122"/>
      <c r="CE148" s="122"/>
      <c r="CF148" s="122"/>
      <c r="CG148" s="122"/>
      <c r="CH148" s="122"/>
      <c r="CI148" s="122"/>
      <c r="CJ148" s="122"/>
      <c r="CK148" s="122"/>
      <c r="CL148" s="122"/>
      <c r="CM148" s="122"/>
      <c r="CN148" s="122"/>
      <c r="CO148" s="122"/>
      <c r="CP148" s="122"/>
      <c r="CQ148" s="122"/>
      <c r="CR148" s="122"/>
      <c r="CS148" s="122"/>
      <c r="CT148" s="122"/>
      <c r="CU148" s="122"/>
      <c r="CV148" s="122"/>
      <c r="CW148" s="122"/>
      <c r="CX148" s="122"/>
      <c r="CY148" s="122"/>
      <c r="CZ148" s="122"/>
      <c r="DA148" s="122"/>
      <c r="DB148" s="122"/>
      <c r="DC148" s="122"/>
      <c r="DD148" s="122"/>
      <c r="DE148" s="122"/>
      <c r="DF148" s="122"/>
      <c r="DG148" s="122"/>
      <c r="DH148" s="122"/>
      <c r="DI148" s="122"/>
      <c r="DJ148" s="122"/>
      <c r="DK148" s="122"/>
      <c r="DL148" s="122"/>
      <c r="DM148" s="122"/>
      <c r="DN148" s="122"/>
      <c r="DO148" s="122"/>
      <c r="DP148" s="122"/>
      <c r="DQ148" s="122"/>
      <c r="DR148" s="122"/>
      <c r="DS148" s="122"/>
      <c r="DT148" s="122"/>
      <c r="DU148" s="122"/>
      <c r="DV148" s="122"/>
      <c r="DW148" s="122"/>
      <c r="DX148" s="122"/>
      <c r="DY148" s="122"/>
      <c r="DZ148" s="122"/>
      <c r="EA148" s="122"/>
      <c r="EB148" s="122"/>
      <c r="EC148" s="122"/>
      <c r="ED148" s="122"/>
      <c r="EE148" s="122"/>
      <c r="EF148" s="122"/>
      <c r="EG148" s="122"/>
      <c r="EH148" s="122"/>
      <c r="EI148" s="122"/>
      <c r="EJ148" s="122"/>
      <c r="EK148" s="122"/>
      <c r="EL148" s="122"/>
      <c r="EM148" s="122"/>
      <c r="EN148" s="122"/>
      <c r="EO148" s="122"/>
      <c r="EP148" s="122"/>
      <c r="EQ148" s="122"/>
      <c r="ER148" s="122"/>
      <c r="ES148" s="122"/>
      <c r="ET148" s="122"/>
      <c r="EU148" s="122"/>
      <c r="EV148" s="122"/>
      <c r="EW148" s="122"/>
      <c r="EX148" s="122"/>
      <c r="EY148" s="122"/>
      <c r="EZ148" s="122"/>
      <c r="FA148" s="122"/>
      <c r="FB148" s="122"/>
      <c r="FC148" s="122"/>
      <c r="FD148" s="122"/>
      <c r="FE148" s="122"/>
      <c r="FF148" s="122"/>
      <c r="FG148" s="122"/>
      <c r="FH148" s="122"/>
      <c r="FI148" s="122"/>
      <c r="FJ148" s="122"/>
      <c r="FK148" s="122"/>
      <c r="FL148" s="122"/>
      <c r="FM148" s="122"/>
      <c r="FN148" s="122"/>
      <c r="FO148" s="122"/>
      <c r="FP148" s="122"/>
      <c r="FQ148" s="122"/>
      <c r="FR148" s="122"/>
      <c r="FS148" s="122"/>
      <c r="FT148" s="122"/>
      <c r="FU148" s="122"/>
      <c r="FV148" s="122"/>
      <c r="FW148" s="122"/>
      <c r="FX148" s="122"/>
      <c r="FY148" s="122"/>
      <c r="FZ148" s="122"/>
      <c r="GA148" s="122"/>
      <c r="GB148" s="122"/>
      <c r="GC148" s="122"/>
      <c r="GD148" s="122"/>
      <c r="GE148" s="122"/>
      <c r="GF148" s="122"/>
      <c r="GG148" s="122"/>
      <c r="GH148" s="122"/>
      <c r="GI148" s="122"/>
      <c r="GJ148" s="122"/>
      <c r="GK148" s="122"/>
      <c r="GL148" s="122"/>
      <c r="GM148" s="122"/>
      <c r="GN148" s="122"/>
      <c r="GO148" s="122"/>
      <c r="GP148" s="122"/>
      <c r="GQ148" s="122"/>
      <c r="GR148" s="122"/>
      <c r="GS148" s="122"/>
      <c r="GT148" s="122"/>
      <c r="GU148" s="122"/>
      <c r="GV148" s="122"/>
      <c r="GW148" s="122"/>
      <c r="GX148" s="122"/>
      <c r="GY148" s="122"/>
      <c r="GZ148" s="122"/>
      <c r="HA148" s="122"/>
      <c r="HB148" s="122"/>
      <c r="HC148" s="122"/>
      <c r="HD148" s="122"/>
      <c r="HE148" s="122"/>
      <c r="HF148" s="122"/>
      <c r="HG148" s="122"/>
      <c r="HH148" s="122"/>
      <c r="HI148" s="122"/>
      <c r="HJ148" s="122"/>
      <c r="HK148" s="122"/>
      <c r="HL148" s="122"/>
      <c r="HM148" s="122"/>
      <c r="HN148" s="122"/>
      <c r="HO148" s="122"/>
      <c r="HP148" s="122"/>
      <c r="HQ148" s="122"/>
      <c r="HR148" s="122"/>
      <c r="HS148" s="122"/>
      <c r="HT148" s="122"/>
      <c r="HU148" s="122"/>
      <c r="HV148" s="122"/>
      <c r="HW148" s="122"/>
      <c r="HX148" s="122"/>
      <c r="HY148" s="122"/>
      <c r="HZ148" s="122"/>
      <c r="IA148" s="122"/>
      <c r="IB148" s="122"/>
      <c r="IC148" s="122"/>
      <c r="ID148" s="122"/>
      <c r="IE148" s="122"/>
      <c r="IF148" s="122"/>
      <c r="IG148" s="122"/>
      <c r="IH148" s="122"/>
      <c r="II148" s="122"/>
      <c r="IJ148" s="122"/>
      <c r="IK148" s="122"/>
      <c r="IL148" s="122"/>
      <c r="IM148" s="122"/>
      <c r="IN148" s="122"/>
      <c r="IO148" s="122"/>
      <c r="IP148" s="122"/>
      <c r="IQ148" s="122"/>
      <c r="IR148" s="122"/>
      <c r="IS148" s="122"/>
      <c r="IT148" s="122"/>
      <c r="IU148" s="122"/>
      <c r="IV148" s="122"/>
      <c r="IW148" s="122"/>
    </row>
    <row r="149" customFormat="false" ht="12.75" hidden="false" customHeight="false" outlineLevel="0" collapsed="false">
      <c r="A149" s="122"/>
      <c r="B149" s="103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22"/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22"/>
      <c r="AU149" s="122"/>
      <c r="AV149" s="122"/>
      <c r="AW149" s="122"/>
      <c r="AX149" s="122"/>
      <c r="AY149" s="122"/>
      <c r="AZ149" s="122"/>
      <c r="BA149" s="122"/>
      <c r="BB149" s="122"/>
      <c r="BC149" s="122"/>
      <c r="BD149" s="122"/>
      <c r="BE149" s="122"/>
      <c r="BF149" s="122"/>
      <c r="BG149" s="122"/>
      <c r="BH149" s="122"/>
      <c r="BI149" s="122"/>
      <c r="BJ149" s="122"/>
      <c r="BK149" s="122"/>
      <c r="BL149" s="122"/>
      <c r="BM149" s="122"/>
      <c r="BN149" s="122"/>
      <c r="BO149" s="122"/>
      <c r="BP149" s="122"/>
      <c r="BQ149" s="122"/>
      <c r="BR149" s="122"/>
      <c r="BS149" s="122"/>
      <c r="BT149" s="122"/>
      <c r="BU149" s="122"/>
      <c r="BV149" s="122"/>
      <c r="BW149" s="122"/>
      <c r="BX149" s="122"/>
      <c r="BY149" s="122"/>
      <c r="BZ149" s="122"/>
      <c r="CA149" s="122"/>
      <c r="CB149" s="122"/>
      <c r="CC149" s="122"/>
      <c r="CD149" s="122"/>
      <c r="CE149" s="122"/>
      <c r="CF149" s="122"/>
      <c r="CG149" s="122"/>
      <c r="CH149" s="122"/>
      <c r="CI149" s="122"/>
      <c r="CJ149" s="122"/>
      <c r="CK149" s="122"/>
      <c r="CL149" s="122"/>
      <c r="CM149" s="122"/>
      <c r="CN149" s="122"/>
      <c r="CO149" s="122"/>
      <c r="CP149" s="122"/>
      <c r="CQ149" s="122"/>
      <c r="CR149" s="122"/>
      <c r="CS149" s="122"/>
      <c r="CT149" s="122"/>
      <c r="CU149" s="122"/>
      <c r="CV149" s="122"/>
      <c r="CW149" s="122"/>
      <c r="CX149" s="122"/>
      <c r="CY149" s="122"/>
      <c r="CZ149" s="122"/>
      <c r="DA149" s="122"/>
      <c r="DB149" s="122"/>
      <c r="DC149" s="122"/>
      <c r="DD149" s="122"/>
      <c r="DE149" s="122"/>
      <c r="DF149" s="122"/>
      <c r="DG149" s="122"/>
      <c r="DH149" s="122"/>
      <c r="DI149" s="122"/>
      <c r="DJ149" s="122"/>
      <c r="DK149" s="122"/>
      <c r="DL149" s="122"/>
      <c r="DM149" s="122"/>
      <c r="DN149" s="122"/>
      <c r="DO149" s="122"/>
      <c r="DP149" s="122"/>
      <c r="DQ149" s="122"/>
      <c r="DR149" s="122"/>
      <c r="DS149" s="122"/>
      <c r="DT149" s="122"/>
      <c r="DU149" s="122"/>
      <c r="DV149" s="122"/>
      <c r="DW149" s="122"/>
      <c r="DX149" s="122"/>
      <c r="DY149" s="122"/>
      <c r="DZ149" s="122"/>
      <c r="EA149" s="122"/>
      <c r="EB149" s="122"/>
      <c r="EC149" s="122"/>
      <c r="ED149" s="122"/>
      <c r="EE149" s="122"/>
      <c r="EF149" s="122"/>
      <c r="EG149" s="122"/>
      <c r="EH149" s="122"/>
      <c r="EI149" s="122"/>
      <c r="EJ149" s="122"/>
      <c r="EK149" s="122"/>
      <c r="EL149" s="122"/>
      <c r="EM149" s="122"/>
      <c r="EN149" s="122"/>
      <c r="EO149" s="122"/>
      <c r="EP149" s="122"/>
      <c r="EQ149" s="122"/>
      <c r="ER149" s="122"/>
      <c r="ES149" s="122"/>
      <c r="ET149" s="122"/>
      <c r="EU149" s="122"/>
      <c r="EV149" s="122"/>
      <c r="EW149" s="122"/>
      <c r="EX149" s="122"/>
      <c r="EY149" s="122"/>
      <c r="EZ149" s="122"/>
      <c r="FA149" s="122"/>
      <c r="FB149" s="122"/>
      <c r="FC149" s="122"/>
      <c r="FD149" s="122"/>
      <c r="FE149" s="122"/>
      <c r="FF149" s="122"/>
      <c r="FG149" s="122"/>
      <c r="FH149" s="122"/>
      <c r="FI149" s="122"/>
      <c r="FJ149" s="122"/>
      <c r="FK149" s="122"/>
      <c r="FL149" s="122"/>
      <c r="FM149" s="122"/>
      <c r="FN149" s="122"/>
      <c r="FO149" s="122"/>
      <c r="FP149" s="122"/>
      <c r="FQ149" s="122"/>
      <c r="FR149" s="122"/>
      <c r="FS149" s="122"/>
      <c r="FT149" s="122"/>
      <c r="FU149" s="122"/>
      <c r="FV149" s="122"/>
      <c r="FW149" s="122"/>
      <c r="FX149" s="122"/>
      <c r="FY149" s="122"/>
      <c r="FZ149" s="122"/>
      <c r="GA149" s="122"/>
      <c r="GB149" s="122"/>
      <c r="GC149" s="122"/>
      <c r="GD149" s="122"/>
      <c r="GE149" s="122"/>
      <c r="GF149" s="122"/>
      <c r="GG149" s="122"/>
      <c r="GH149" s="122"/>
      <c r="GI149" s="122"/>
      <c r="GJ149" s="122"/>
      <c r="GK149" s="122"/>
      <c r="GL149" s="122"/>
      <c r="GM149" s="122"/>
      <c r="GN149" s="122"/>
      <c r="GO149" s="122"/>
      <c r="GP149" s="122"/>
      <c r="GQ149" s="122"/>
      <c r="GR149" s="122"/>
      <c r="GS149" s="122"/>
      <c r="GT149" s="122"/>
      <c r="GU149" s="122"/>
      <c r="GV149" s="122"/>
      <c r="GW149" s="122"/>
      <c r="GX149" s="122"/>
      <c r="GY149" s="122"/>
      <c r="GZ149" s="122"/>
      <c r="HA149" s="122"/>
      <c r="HB149" s="122"/>
      <c r="HC149" s="122"/>
      <c r="HD149" s="122"/>
      <c r="HE149" s="122"/>
      <c r="HF149" s="122"/>
      <c r="HG149" s="122"/>
      <c r="HH149" s="122"/>
      <c r="HI149" s="122"/>
      <c r="HJ149" s="122"/>
      <c r="HK149" s="122"/>
      <c r="HL149" s="122"/>
      <c r="HM149" s="122"/>
      <c r="HN149" s="122"/>
      <c r="HO149" s="122"/>
      <c r="HP149" s="122"/>
      <c r="HQ149" s="122"/>
      <c r="HR149" s="122"/>
      <c r="HS149" s="122"/>
      <c r="HT149" s="122"/>
      <c r="HU149" s="122"/>
      <c r="HV149" s="122"/>
      <c r="HW149" s="122"/>
      <c r="HX149" s="122"/>
      <c r="HY149" s="122"/>
      <c r="HZ149" s="122"/>
      <c r="IA149" s="122"/>
      <c r="IB149" s="122"/>
      <c r="IC149" s="122"/>
      <c r="ID149" s="122"/>
      <c r="IE149" s="122"/>
      <c r="IF149" s="122"/>
      <c r="IG149" s="122"/>
      <c r="IH149" s="122"/>
      <c r="II149" s="122"/>
      <c r="IJ149" s="122"/>
      <c r="IK149" s="122"/>
      <c r="IL149" s="122"/>
      <c r="IM149" s="122"/>
      <c r="IN149" s="122"/>
      <c r="IO149" s="122"/>
      <c r="IP149" s="122"/>
      <c r="IQ149" s="122"/>
      <c r="IR149" s="122"/>
      <c r="IS149" s="122"/>
      <c r="IT149" s="122"/>
      <c r="IU149" s="122"/>
      <c r="IV149" s="122"/>
      <c r="IW149" s="122"/>
    </row>
    <row r="150" customFormat="false" ht="12.75" hidden="false" customHeight="false" outlineLevel="0" collapsed="false">
      <c r="A150" s="122"/>
      <c r="B150" s="103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22"/>
      <c r="AK150" s="122"/>
      <c r="AL150" s="122"/>
      <c r="AM150" s="122"/>
      <c r="AN150" s="122"/>
      <c r="AO150" s="122"/>
      <c r="AP150" s="122"/>
      <c r="AQ150" s="122"/>
      <c r="AR150" s="122"/>
      <c r="AS150" s="122"/>
      <c r="AT150" s="122"/>
      <c r="AU150" s="122"/>
      <c r="AV150" s="122"/>
      <c r="AW150" s="122"/>
      <c r="AX150" s="122"/>
      <c r="AY150" s="122"/>
      <c r="AZ150" s="122"/>
      <c r="BA150" s="122"/>
      <c r="BB150" s="122"/>
      <c r="BC150" s="122"/>
      <c r="BD150" s="122"/>
      <c r="BE150" s="122"/>
      <c r="BF150" s="122"/>
      <c r="BG150" s="122"/>
      <c r="BH150" s="122"/>
      <c r="BI150" s="122"/>
      <c r="BJ150" s="122"/>
      <c r="BK150" s="122"/>
      <c r="BL150" s="122"/>
      <c r="BM150" s="122"/>
      <c r="BN150" s="122"/>
      <c r="BO150" s="122"/>
      <c r="BP150" s="122"/>
      <c r="BQ150" s="122"/>
      <c r="BR150" s="122"/>
      <c r="BS150" s="122"/>
      <c r="BT150" s="122"/>
      <c r="BU150" s="122"/>
      <c r="BV150" s="122"/>
      <c r="BW150" s="122"/>
      <c r="BX150" s="122"/>
      <c r="BY150" s="122"/>
      <c r="BZ150" s="122"/>
      <c r="CA150" s="122"/>
      <c r="CB150" s="122"/>
      <c r="CC150" s="122"/>
      <c r="CD150" s="122"/>
      <c r="CE150" s="122"/>
      <c r="CF150" s="122"/>
      <c r="CG150" s="122"/>
      <c r="CH150" s="122"/>
      <c r="CI150" s="122"/>
      <c r="CJ150" s="122"/>
      <c r="CK150" s="122"/>
      <c r="CL150" s="122"/>
      <c r="CM150" s="122"/>
      <c r="CN150" s="122"/>
      <c r="CO150" s="122"/>
      <c r="CP150" s="122"/>
      <c r="CQ150" s="122"/>
      <c r="CR150" s="122"/>
      <c r="CS150" s="122"/>
      <c r="CT150" s="122"/>
      <c r="CU150" s="122"/>
      <c r="CV150" s="122"/>
      <c r="CW150" s="122"/>
      <c r="CX150" s="122"/>
      <c r="CY150" s="122"/>
      <c r="CZ150" s="122"/>
      <c r="DA150" s="122"/>
      <c r="DB150" s="122"/>
      <c r="DC150" s="122"/>
      <c r="DD150" s="122"/>
      <c r="DE150" s="122"/>
      <c r="DF150" s="122"/>
      <c r="DG150" s="122"/>
      <c r="DH150" s="122"/>
      <c r="DI150" s="122"/>
      <c r="DJ150" s="122"/>
      <c r="DK150" s="122"/>
      <c r="DL150" s="122"/>
      <c r="DM150" s="122"/>
      <c r="DN150" s="122"/>
      <c r="DO150" s="122"/>
      <c r="DP150" s="122"/>
      <c r="DQ150" s="122"/>
      <c r="DR150" s="122"/>
      <c r="DS150" s="122"/>
      <c r="DT150" s="122"/>
      <c r="DU150" s="122"/>
      <c r="DV150" s="122"/>
      <c r="DW150" s="122"/>
      <c r="DX150" s="122"/>
      <c r="DY150" s="122"/>
      <c r="DZ150" s="122"/>
      <c r="EA150" s="122"/>
      <c r="EB150" s="122"/>
      <c r="EC150" s="122"/>
      <c r="ED150" s="122"/>
      <c r="EE150" s="122"/>
      <c r="EF150" s="122"/>
      <c r="EG150" s="122"/>
      <c r="EH150" s="122"/>
      <c r="EI150" s="122"/>
      <c r="EJ150" s="122"/>
      <c r="EK150" s="122"/>
      <c r="EL150" s="122"/>
      <c r="EM150" s="122"/>
      <c r="EN150" s="122"/>
      <c r="EO150" s="122"/>
      <c r="EP150" s="122"/>
      <c r="EQ150" s="122"/>
      <c r="ER150" s="122"/>
      <c r="ES150" s="122"/>
      <c r="ET150" s="122"/>
      <c r="EU150" s="122"/>
      <c r="EV150" s="122"/>
      <c r="EW150" s="122"/>
      <c r="EX150" s="122"/>
      <c r="EY150" s="122"/>
      <c r="EZ150" s="122"/>
      <c r="FA150" s="122"/>
      <c r="FB150" s="122"/>
      <c r="FC150" s="122"/>
      <c r="FD150" s="122"/>
      <c r="FE150" s="122"/>
      <c r="FF150" s="122"/>
      <c r="FG150" s="122"/>
      <c r="FH150" s="122"/>
      <c r="FI150" s="122"/>
      <c r="FJ150" s="122"/>
      <c r="FK150" s="122"/>
      <c r="FL150" s="122"/>
      <c r="FM150" s="122"/>
      <c r="FN150" s="122"/>
      <c r="FO150" s="122"/>
      <c r="FP150" s="122"/>
      <c r="FQ150" s="122"/>
      <c r="FR150" s="122"/>
      <c r="FS150" s="122"/>
      <c r="FT150" s="122"/>
      <c r="FU150" s="122"/>
      <c r="FV150" s="122"/>
      <c r="FW150" s="122"/>
      <c r="FX150" s="122"/>
      <c r="FY150" s="122"/>
      <c r="FZ150" s="122"/>
      <c r="GA150" s="122"/>
      <c r="GB150" s="122"/>
      <c r="GC150" s="122"/>
      <c r="GD150" s="122"/>
      <c r="GE150" s="122"/>
      <c r="GF150" s="122"/>
      <c r="GG150" s="122"/>
      <c r="GH150" s="122"/>
      <c r="GI150" s="122"/>
      <c r="GJ150" s="122"/>
      <c r="GK150" s="122"/>
      <c r="GL150" s="122"/>
      <c r="GM150" s="122"/>
      <c r="GN150" s="122"/>
      <c r="GO150" s="122"/>
      <c r="GP150" s="122"/>
      <c r="GQ150" s="122"/>
      <c r="GR150" s="122"/>
      <c r="GS150" s="122"/>
      <c r="GT150" s="122"/>
      <c r="GU150" s="122"/>
      <c r="GV150" s="122"/>
      <c r="GW150" s="122"/>
      <c r="GX150" s="122"/>
      <c r="GY150" s="122"/>
      <c r="GZ150" s="122"/>
      <c r="HA150" s="122"/>
      <c r="HB150" s="122"/>
      <c r="HC150" s="122"/>
      <c r="HD150" s="122"/>
      <c r="HE150" s="122"/>
      <c r="HF150" s="122"/>
      <c r="HG150" s="122"/>
      <c r="HH150" s="122"/>
      <c r="HI150" s="122"/>
      <c r="HJ150" s="122"/>
      <c r="HK150" s="122"/>
      <c r="HL150" s="122"/>
      <c r="HM150" s="122"/>
      <c r="HN150" s="122"/>
      <c r="HO150" s="122"/>
      <c r="HP150" s="122"/>
      <c r="HQ150" s="122"/>
      <c r="HR150" s="122"/>
      <c r="HS150" s="122"/>
      <c r="HT150" s="122"/>
      <c r="HU150" s="122"/>
      <c r="HV150" s="122"/>
      <c r="HW150" s="122"/>
      <c r="HX150" s="122"/>
      <c r="HY150" s="122"/>
      <c r="HZ150" s="122"/>
      <c r="IA150" s="122"/>
      <c r="IB150" s="122"/>
      <c r="IC150" s="122"/>
      <c r="ID150" s="122"/>
      <c r="IE150" s="122"/>
      <c r="IF150" s="122"/>
      <c r="IG150" s="122"/>
      <c r="IH150" s="122"/>
      <c r="II150" s="122"/>
      <c r="IJ150" s="122"/>
      <c r="IK150" s="122"/>
      <c r="IL150" s="122"/>
      <c r="IM150" s="122"/>
      <c r="IN150" s="122"/>
      <c r="IO150" s="122"/>
      <c r="IP150" s="122"/>
      <c r="IQ150" s="122"/>
      <c r="IR150" s="122"/>
      <c r="IS150" s="122"/>
      <c r="IT150" s="122"/>
      <c r="IU150" s="122"/>
      <c r="IV150" s="122"/>
      <c r="IW150" s="122"/>
    </row>
    <row r="151" customFormat="false" ht="12.75" hidden="false" customHeight="false" outlineLevel="0" collapsed="false">
      <c r="A151" s="122"/>
      <c r="B151" s="103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22"/>
      <c r="AK151" s="122"/>
      <c r="AL151" s="122"/>
      <c r="AM151" s="122"/>
      <c r="AN151" s="122"/>
      <c r="AO151" s="122"/>
      <c r="AP151" s="122"/>
      <c r="AQ151" s="122"/>
      <c r="AR151" s="122"/>
      <c r="AS151" s="122"/>
      <c r="AT151" s="122"/>
      <c r="AU151" s="122"/>
      <c r="AV151" s="122"/>
      <c r="AW151" s="122"/>
      <c r="AX151" s="122"/>
      <c r="AY151" s="122"/>
      <c r="AZ151" s="122"/>
      <c r="BA151" s="122"/>
      <c r="BB151" s="122"/>
      <c r="BC151" s="122"/>
      <c r="BD151" s="122"/>
      <c r="BE151" s="122"/>
      <c r="BF151" s="122"/>
      <c r="BG151" s="122"/>
      <c r="BH151" s="122"/>
      <c r="BI151" s="122"/>
      <c r="BJ151" s="122"/>
      <c r="BK151" s="122"/>
      <c r="BL151" s="122"/>
      <c r="BM151" s="122"/>
      <c r="BN151" s="122"/>
      <c r="BO151" s="122"/>
      <c r="BP151" s="122"/>
      <c r="BQ151" s="122"/>
      <c r="BR151" s="122"/>
      <c r="BS151" s="122"/>
      <c r="BT151" s="122"/>
      <c r="BU151" s="122"/>
      <c r="BV151" s="122"/>
      <c r="BW151" s="122"/>
      <c r="BX151" s="122"/>
      <c r="BY151" s="122"/>
      <c r="BZ151" s="122"/>
      <c r="CA151" s="122"/>
      <c r="CB151" s="122"/>
      <c r="CC151" s="122"/>
      <c r="CD151" s="122"/>
      <c r="CE151" s="122"/>
      <c r="CF151" s="122"/>
      <c r="CG151" s="122"/>
      <c r="CH151" s="122"/>
      <c r="CI151" s="122"/>
      <c r="CJ151" s="122"/>
      <c r="CK151" s="122"/>
      <c r="CL151" s="122"/>
      <c r="CM151" s="122"/>
      <c r="CN151" s="122"/>
      <c r="CO151" s="122"/>
      <c r="CP151" s="122"/>
      <c r="CQ151" s="122"/>
      <c r="CR151" s="122"/>
      <c r="CS151" s="122"/>
      <c r="CT151" s="122"/>
      <c r="CU151" s="122"/>
      <c r="CV151" s="122"/>
      <c r="CW151" s="122"/>
      <c r="CX151" s="122"/>
      <c r="CY151" s="122"/>
      <c r="CZ151" s="122"/>
      <c r="DA151" s="122"/>
      <c r="DB151" s="122"/>
      <c r="DC151" s="122"/>
      <c r="DD151" s="122"/>
      <c r="DE151" s="122"/>
      <c r="DF151" s="122"/>
      <c r="DG151" s="122"/>
      <c r="DH151" s="122"/>
      <c r="DI151" s="122"/>
      <c r="DJ151" s="122"/>
      <c r="DK151" s="122"/>
      <c r="DL151" s="122"/>
      <c r="DM151" s="122"/>
      <c r="DN151" s="122"/>
      <c r="DO151" s="122"/>
      <c r="DP151" s="122"/>
      <c r="DQ151" s="122"/>
      <c r="DR151" s="122"/>
      <c r="DS151" s="122"/>
      <c r="DT151" s="122"/>
      <c r="DU151" s="122"/>
      <c r="DV151" s="122"/>
      <c r="DW151" s="122"/>
      <c r="DX151" s="122"/>
      <c r="DY151" s="122"/>
      <c r="DZ151" s="122"/>
      <c r="EA151" s="122"/>
      <c r="EB151" s="122"/>
      <c r="EC151" s="122"/>
      <c r="ED151" s="122"/>
      <c r="EE151" s="122"/>
      <c r="EF151" s="122"/>
      <c r="EG151" s="122"/>
      <c r="EH151" s="122"/>
      <c r="EI151" s="122"/>
      <c r="EJ151" s="122"/>
      <c r="EK151" s="122"/>
      <c r="EL151" s="122"/>
      <c r="EM151" s="122"/>
      <c r="EN151" s="122"/>
      <c r="EO151" s="122"/>
      <c r="EP151" s="122"/>
      <c r="EQ151" s="122"/>
      <c r="ER151" s="122"/>
      <c r="ES151" s="122"/>
      <c r="ET151" s="122"/>
      <c r="EU151" s="122"/>
      <c r="EV151" s="122"/>
      <c r="EW151" s="122"/>
      <c r="EX151" s="122"/>
      <c r="EY151" s="122"/>
      <c r="EZ151" s="122"/>
      <c r="FA151" s="122"/>
      <c r="FB151" s="122"/>
      <c r="FC151" s="122"/>
      <c r="FD151" s="122"/>
      <c r="FE151" s="122"/>
      <c r="FF151" s="122"/>
      <c r="FG151" s="122"/>
      <c r="FH151" s="122"/>
      <c r="FI151" s="122"/>
      <c r="FJ151" s="122"/>
      <c r="FK151" s="122"/>
      <c r="FL151" s="122"/>
      <c r="FM151" s="122"/>
      <c r="FN151" s="122"/>
      <c r="FO151" s="122"/>
      <c r="FP151" s="122"/>
      <c r="FQ151" s="122"/>
      <c r="FR151" s="122"/>
      <c r="FS151" s="122"/>
      <c r="FT151" s="122"/>
      <c r="FU151" s="122"/>
      <c r="FV151" s="122"/>
      <c r="FW151" s="122"/>
      <c r="FX151" s="122"/>
      <c r="FY151" s="122"/>
      <c r="FZ151" s="122"/>
      <c r="GA151" s="122"/>
      <c r="GB151" s="122"/>
      <c r="GC151" s="122"/>
      <c r="GD151" s="122"/>
      <c r="GE151" s="122"/>
      <c r="GF151" s="122"/>
      <c r="GG151" s="122"/>
      <c r="GH151" s="122"/>
      <c r="GI151" s="122"/>
      <c r="GJ151" s="122"/>
      <c r="GK151" s="122"/>
      <c r="GL151" s="122"/>
      <c r="GM151" s="122"/>
      <c r="GN151" s="122"/>
      <c r="GO151" s="122"/>
      <c r="GP151" s="122"/>
      <c r="GQ151" s="122"/>
      <c r="GR151" s="122"/>
      <c r="GS151" s="122"/>
      <c r="GT151" s="122"/>
      <c r="GU151" s="122"/>
      <c r="GV151" s="122"/>
      <c r="GW151" s="122"/>
      <c r="GX151" s="122"/>
      <c r="GY151" s="122"/>
      <c r="GZ151" s="122"/>
      <c r="HA151" s="122"/>
      <c r="HB151" s="122"/>
      <c r="HC151" s="122"/>
      <c r="HD151" s="122"/>
      <c r="HE151" s="122"/>
      <c r="HF151" s="122"/>
      <c r="HG151" s="122"/>
      <c r="HH151" s="122"/>
      <c r="HI151" s="122"/>
      <c r="HJ151" s="122"/>
      <c r="HK151" s="122"/>
      <c r="HL151" s="122"/>
      <c r="HM151" s="122"/>
      <c r="HN151" s="122"/>
      <c r="HO151" s="122"/>
      <c r="HP151" s="122"/>
      <c r="HQ151" s="122"/>
      <c r="HR151" s="122"/>
      <c r="HS151" s="122"/>
      <c r="HT151" s="122"/>
      <c r="HU151" s="122"/>
      <c r="HV151" s="122"/>
      <c r="HW151" s="122"/>
      <c r="HX151" s="122"/>
      <c r="HY151" s="122"/>
      <c r="HZ151" s="122"/>
      <c r="IA151" s="122"/>
      <c r="IB151" s="122"/>
      <c r="IC151" s="122"/>
      <c r="ID151" s="122"/>
      <c r="IE151" s="122"/>
      <c r="IF151" s="122"/>
      <c r="IG151" s="122"/>
      <c r="IH151" s="122"/>
      <c r="II151" s="122"/>
      <c r="IJ151" s="122"/>
      <c r="IK151" s="122"/>
      <c r="IL151" s="122"/>
      <c r="IM151" s="122"/>
      <c r="IN151" s="122"/>
      <c r="IO151" s="122"/>
      <c r="IP151" s="122"/>
      <c r="IQ151" s="122"/>
      <c r="IR151" s="122"/>
      <c r="IS151" s="122"/>
      <c r="IT151" s="122"/>
      <c r="IU151" s="122"/>
      <c r="IV151" s="122"/>
      <c r="IW151" s="122"/>
    </row>
    <row r="152" customFormat="false" ht="12.75" hidden="false" customHeight="false" outlineLevel="0" collapsed="false">
      <c r="A152" s="122"/>
      <c r="B152" s="103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122"/>
      <c r="BD152" s="122"/>
      <c r="BE152" s="122"/>
      <c r="BF152" s="122"/>
      <c r="BG152" s="122"/>
      <c r="BH152" s="122"/>
      <c r="BI152" s="122"/>
      <c r="BJ152" s="122"/>
      <c r="BK152" s="122"/>
      <c r="BL152" s="122"/>
      <c r="BM152" s="122"/>
      <c r="BN152" s="122"/>
      <c r="BO152" s="122"/>
      <c r="BP152" s="122"/>
      <c r="BQ152" s="122"/>
      <c r="BR152" s="122"/>
      <c r="BS152" s="122"/>
      <c r="BT152" s="122"/>
      <c r="BU152" s="122"/>
      <c r="BV152" s="122"/>
      <c r="BW152" s="122"/>
      <c r="BX152" s="122"/>
      <c r="BY152" s="122"/>
      <c r="BZ152" s="122"/>
      <c r="CA152" s="122"/>
      <c r="CB152" s="122"/>
      <c r="CC152" s="122"/>
      <c r="CD152" s="122"/>
      <c r="CE152" s="122"/>
      <c r="CF152" s="122"/>
      <c r="CG152" s="122"/>
      <c r="CH152" s="122"/>
      <c r="CI152" s="122"/>
      <c r="CJ152" s="122"/>
      <c r="CK152" s="122"/>
      <c r="CL152" s="122"/>
      <c r="CM152" s="122"/>
      <c r="CN152" s="122"/>
      <c r="CO152" s="122"/>
      <c r="CP152" s="122"/>
      <c r="CQ152" s="122"/>
      <c r="CR152" s="122"/>
      <c r="CS152" s="122"/>
      <c r="CT152" s="122"/>
      <c r="CU152" s="122"/>
      <c r="CV152" s="122"/>
      <c r="CW152" s="122"/>
      <c r="CX152" s="122"/>
      <c r="CY152" s="122"/>
      <c r="CZ152" s="122"/>
      <c r="DA152" s="122"/>
      <c r="DB152" s="122"/>
      <c r="DC152" s="122"/>
      <c r="DD152" s="122"/>
      <c r="DE152" s="122"/>
      <c r="DF152" s="122"/>
      <c r="DG152" s="122"/>
      <c r="DH152" s="122"/>
      <c r="DI152" s="122"/>
      <c r="DJ152" s="122"/>
      <c r="DK152" s="122"/>
      <c r="DL152" s="122"/>
      <c r="DM152" s="122"/>
      <c r="DN152" s="122"/>
      <c r="DO152" s="122"/>
      <c r="DP152" s="122"/>
      <c r="DQ152" s="122"/>
      <c r="DR152" s="122"/>
      <c r="DS152" s="122"/>
      <c r="DT152" s="122"/>
      <c r="DU152" s="122"/>
      <c r="DV152" s="122"/>
      <c r="DW152" s="122"/>
      <c r="DX152" s="122"/>
      <c r="DY152" s="122"/>
      <c r="DZ152" s="122"/>
      <c r="EA152" s="122"/>
      <c r="EB152" s="122"/>
      <c r="EC152" s="122"/>
      <c r="ED152" s="122"/>
      <c r="EE152" s="122"/>
      <c r="EF152" s="122"/>
      <c r="EG152" s="122"/>
      <c r="EH152" s="122"/>
      <c r="EI152" s="122"/>
      <c r="EJ152" s="122"/>
      <c r="EK152" s="122"/>
      <c r="EL152" s="122"/>
      <c r="EM152" s="122"/>
      <c r="EN152" s="122"/>
      <c r="EO152" s="122"/>
      <c r="EP152" s="122"/>
      <c r="EQ152" s="122"/>
      <c r="ER152" s="122"/>
      <c r="ES152" s="122"/>
      <c r="ET152" s="122"/>
      <c r="EU152" s="122"/>
      <c r="EV152" s="122"/>
      <c r="EW152" s="122"/>
      <c r="EX152" s="122"/>
      <c r="EY152" s="122"/>
      <c r="EZ152" s="122"/>
      <c r="FA152" s="122"/>
      <c r="FB152" s="122"/>
      <c r="FC152" s="122"/>
      <c r="FD152" s="122"/>
      <c r="FE152" s="122"/>
      <c r="FF152" s="122"/>
      <c r="FG152" s="122"/>
      <c r="FH152" s="122"/>
      <c r="FI152" s="122"/>
      <c r="FJ152" s="122"/>
      <c r="FK152" s="122"/>
      <c r="FL152" s="122"/>
      <c r="FM152" s="122"/>
      <c r="FN152" s="122"/>
      <c r="FO152" s="122"/>
      <c r="FP152" s="122"/>
      <c r="FQ152" s="122"/>
      <c r="FR152" s="122"/>
      <c r="FS152" s="122"/>
      <c r="FT152" s="122"/>
      <c r="FU152" s="122"/>
      <c r="FV152" s="122"/>
      <c r="FW152" s="122"/>
      <c r="FX152" s="122"/>
      <c r="FY152" s="122"/>
      <c r="FZ152" s="122"/>
      <c r="GA152" s="122"/>
      <c r="GB152" s="122"/>
      <c r="GC152" s="122"/>
      <c r="GD152" s="122"/>
      <c r="GE152" s="122"/>
      <c r="GF152" s="122"/>
      <c r="GG152" s="122"/>
      <c r="GH152" s="122"/>
      <c r="GI152" s="122"/>
      <c r="GJ152" s="122"/>
      <c r="GK152" s="122"/>
      <c r="GL152" s="122"/>
      <c r="GM152" s="122"/>
      <c r="GN152" s="122"/>
      <c r="GO152" s="122"/>
      <c r="GP152" s="122"/>
      <c r="GQ152" s="122"/>
      <c r="GR152" s="122"/>
      <c r="GS152" s="122"/>
      <c r="GT152" s="122"/>
      <c r="GU152" s="122"/>
      <c r="GV152" s="122"/>
      <c r="GW152" s="122"/>
      <c r="GX152" s="122"/>
      <c r="GY152" s="122"/>
      <c r="GZ152" s="122"/>
      <c r="HA152" s="122"/>
      <c r="HB152" s="122"/>
      <c r="HC152" s="122"/>
      <c r="HD152" s="122"/>
      <c r="HE152" s="122"/>
      <c r="HF152" s="122"/>
      <c r="HG152" s="122"/>
      <c r="HH152" s="122"/>
      <c r="HI152" s="122"/>
      <c r="HJ152" s="122"/>
      <c r="HK152" s="122"/>
      <c r="HL152" s="122"/>
      <c r="HM152" s="122"/>
      <c r="HN152" s="122"/>
      <c r="HO152" s="122"/>
      <c r="HP152" s="122"/>
      <c r="HQ152" s="122"/>
      <c r="HR152" s="122"/>
      <c r="HS152" s="122"/>
      <c r="HT152" s="122"/>
      <c r="HU152" s="122"/>
      <c r="HV152" s="122"/>
      <c r="HW152" s="122"/>
      <c r="HX152" s="122"/>
      <c r="HY152" s="122"/>
      <c r="HZ152" s="122"/>
      <c r="IA152" s="122"/>
      <c r="IB152" s="122"/>
      <c r="IC152" s="122"/>
      <c r="ID152" s="122"/>
      <c r="IE152" s="122"/>
      <c r="IF152" s="122"/>
      <c r="IG152" s="122"/>
      <c r="IH152" s="122"/>
      <c r="II152" s="122"/>
      <c r="IJ152" s="122"/>
      <c r="IK152" s="122"/>
      <c r="IL152" s="122"/>
      <c r="IM152" s="122"/>
      <c r="IN152" s="122"/>
      <c r="IO152" s="122"/>
      <c r="IP152" s="122"/>
      <c r="IQ152" s="122"/>
      <c r="IR152" s="122"/>
      <c r="IS152" s="122"/>
      <c r="IT152" s="122"/>
      <c r="IU152" s="122"/>
      <c r="IV152" s="122"/>
      <c r="IW152" s="122"/>
    </row>
    <row r="153" customFormat="false" ht="12.75" hidden="false" customHeight="false" outlineLevel="0" collapsed="false">
      <c r="A153" s="122"/>
      <c r="B153" s="103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  <c r="BJ153" s="122"/>
      <c r="BK153" s="122"/>
      <c r="BL153" s="122"/>
      <c r="BM153" s="122"/>
      <c r="BN153" s="122"/>
      <c r="BO153" s="122"/>
      <c r="BP153" s="122"/>
      <c r="BQ153" s="122"/>
      <c r="BR153" s="122"/>
      <c r="BS153" s="122"/>
      <c r="BT153" s="122"/>
      <c r="BU153" s="122"/>
      <c r="BV153" s="122"/>
      <c r="BW153" s="122"/>
      <c r="BX153" s="122"/>
      <c r="BY153" s="122"/>
      <c r="BZ153" s="122"/>
      <c r="CA153" s="122"/>
      <c r="CB153" s="122"/>
      <c r="CC153" s="122"/>
      <c r="CD153" s="122"/>
      <c r="CE153" s="122"/>
      <c r="CF153" s="122"/>
      <c r="CG153" s="122"/>
      <c r="CH153" s="122"/>
      <c r="CI153" s="122"/>
      <c r="CJ153" s="122"/>
      <c r="CK153" s="122"/>
      <c r="CL153" s="122"/>
      <c r="CM153" s="122"/>
      <c r="CN153" s="122"/>
      <c r="CO153" s="122"/>
      <c r="CP153" s="122"/>
      <c r="CQ153" s="122"/>
      <c r="CR153" s="122"/>
      <c r="CS153" s="122"/>
      <c r="CT153" s="122"/>
      <c r="CU153" s="122"/>
      <c r="CV153" s="122"/>
      <c r="CW153" s="122"/>
      <c r="CX153" s="122"/>
      <c r="CY153" s="122"/>
      <c r="CZ153" s="122"/>
      <c r="DA153" s="122"/>
      <c r="DB153" s="122"/>
      <c r="DC153" s="122"/>
      <c r="DD153" s="122"/>
      <c r="DE153" s="122"/>
      <c r="DF153" s="122"/>
      <c r="DG153" s="122"/>
      <c r="DH153" s="122"/>
      <c r="DI153" s="122"/>
      <c r="DJ153" s="122"/>
      <c r="DK153" s="122"/>
      <c r="DL153" s="122"/>
      <c r="DM153" s="122"/>
      <c r="DN153" s="122"/>
      <c r="DO153" s="122"/>
      <c r="DP153" s="122"/>
      <c r="DQ153" s="122"/>
      <c r="DR153" s="122"/>
      <c r="DS153" s="122"/>
      <c r="DT153" s="122"/>
      <c r="DU153" s="122"/>
      <c r="DV153" s="122"/>
      <c r="DW153" s="122"/>
      <c r="DX153" s="122"/>
      <c r="DY153" s="122"/>
      <c r="DZ153" s="122"/>
      <c r="EA153" s="122"/>
      <c r="EB153" s="122"/>
      <c r="EC153" s="122"/>
      <c r="ED153" s="122"/>
      <c r="EE153" s="122"/>
      <c r="EF153" s="122"/>
      <c r="EG153" s="122"/>
      <c r="EH153" s="122"/>
      <c r="EI153" s="122"/>
      <c r="EJ153" s="122"/>
      <c r="EK153" s="122"/>
      <c r="EL153" s="122"/>
      <c r="EM153" s="122"/>
      <c r="EN153" s="122"/>
      <c r="EO153" s="122"/>
      <c r="EP153" s="122"/>
      <c r="EQ153" s="122"/>
      <c r="ER153" s="122"/>
      <c r="ES153" s="122"/>
      <c r="ET153" s="122"/>
      <c r="EU153" s="122"/>
      <c r="EV153" s="122"/>
      <c r="EW153" s="122"/>
      <c r="EX153" s="122"/>
      <c r="EY153" s="122"/>
      <c r="EZ153" s="122"/>
      <c r="FA153" s="122"/>
      <c r="FB153" s="122"/>
      <c r="FC153" s="122"/>
      <c r="FD153" s="122"/>
      <c r="FE153" s="122"/>
      <c r="FF153" s="122"/>
      <c r="FG153" s="122"/>
      <c r="FH153" s="122"/>
      <c r="FI153" s="122"/>
      <c r="FJ153" s="122"/>
      <c r="FK153" s="122"/>
      <c r="FL153" s="122"/>
      <c r="FM153" s="122"/>
      <c r="FN153" s="122"/>
      <c r="FO153" s="122"/>
      <c r="FP153" s="122"/>
      <c r="FQ153" s="122"/>
      <c r="FR153" s="122"/>
      <c r="FS153" s="122"/>
      <c r="FT153" s="122"/>
      <c r="FU153" s="122"/>
      <c r="FV153" s="122"/>
      <c r="FW153" s="122"/>
      <c r="FX153" s="122"/>
      <c r="FY153" s="122"/>
      <c r="FZ153" s="122"/>
      <c r="GA153" s="122"/>
      <c r="GB153" s="122"/>
      <c r="GC153" s="122"/>
      <c r="GD153" s="122"/>
      <c r="GE153" s="122"/>
      <c r="GF153" s="122"/>
      <c r="GG153" s="122"/>
      <c r="GH153" s="122"/>
      <c r="GI153" s="122"/>
      <c r="GJ153" s="122"/>
      <c r="GK153" s="122"/>
      <c r="GL153" s="122"/>
      <c r="GM153" s="122"/>
      <c r="GN153" s="122"/>
      <c r="GO153" s="122"/>
      <c r="GP153" s="122"/>
      <c r="GQ153" s="122"/>
      <c r="GR153" s="122"/>
      <c r="GS153" s="122"/>
      <c r="GT153" s="122"/>
      <c r="GU153" s="122"/>
      <c r="GV153" s="122"/>
      <c r="GW153" s="122"/>
      <c r="GX153" s="122"/>
      <c r="GY153" s="122"/>
      <c r="GZ153" s="122"/>
      <c r="HA153" s="122"/>
      <c r="HB153" s="122"/>
      <c r="HC153" s="122"/>
      <c r="HD153" s="122"/>
      <c r="HE153" s="122"/>
      <c r="HF153" s="122"/>
      <c r="HG153" s="122"/>
      <c r="HH153" s="122"/>
      <c r="HI153" s="122"/>
      <c r="HJ153" s="122"/>
      <c r="HK153" s="122"/>
      <c r="HL153" s="122"/>
      <c r="HM153" s="122"/>
      <c r="HN153" s="122"/>
      <c r="HO153" s="122"/>
      <c r="HP153" s="122"/>
      <c r="HQ153" s="122"/>
      <c r="HR153" s="122"/>
      <c r="HS153" s="122"/>
      <c r="HT153" s="122"/>
      <c r="HU153" s="122"/>
      <c r="HV153" s="122"/>
      <c r="HW153" s="122"/>
      <c r="HX153" s="122"/>
      <c r="HY153" s="122"/>
      <c r="HZ153" s="122"/>
      <c r="IA153" s="122"/>
      <c r="IB153" s="122"/>
      <c r="IC153" s="122"/>
      <c r="ID153" s="122"/>
      <c r="IE153" s="122"/>
      <c r="IF153" s="122"/>
      <c r="IG153" s="122"/>
      <c r="IH153" s="122"/>
      <c r="II153" s="122"/>
      <c r="IJ153" s="122"/>
      <c r="IK153" s="122"/>
      <c r="IL153" s="122"/>
      <c r="IM153" s="122"/>
      <c r="IN153" s="122"/>
      <c r="IO153" s="122"/>
      <c r="IP153" s="122"/>
      <c r="IQ153" s="122"/>
      <c r="IR153" s="122"/>
      <c r="IS153" s="122"/>
      <c r="IT153" s="122"/>
      <c r="IU153" s="122"/>
      <c r="IV153" s="122"/>
      <c r="IW153" s="122"/>
    </row>
    <row r="154" customFormat="false" ht="12.75" hidden="false" customHeight="false" outlineLevel="0" collapsed="false">
      <c r="A154" s="122"/>
      <c r="B154" s="103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122"/>
      <c r="BD154" s="122"/>
      <c r="BE154" s="122"/>
      <c r="BF154" s="122"/>
      <c r="BG154" s="122"/>
      <c r="BH154" s="122"/>
      <c r="BI154" s="122"/>
      <c r="BJ154" s="122"/>
      <c r="BK154" s="122"/>
      <c r="BL154" s="122"/>
      <c r="BM154" s="122"/>
      <c r="BN154" s="122"/>
      <c r="BO154" s="122"/>
      <c r="BP154" s="122"/>
      <c r="BQ154" s="122"/>
      <c r="BR154" s="122"/>
      <c r="BS154" s="122"/>
      <c r="BT154" s="122"/>
      <c r="BU154" s="122"/>
      <c r="BV154" s="122"/>
      <c r="BW154" s="122"/>
      <c r="BX154" s="122"/>
      <c r="BY154" s="122"/>
      <c r="BZ154" s="122"/>
      <c r="CA154" s="122"/>
      <c r="CB154" s="122"/>
      <c r="CC154" s="122"/>
      <c r="CD154" s="122"/>
      <c r="CE154" s="122"/>
      <c r="CF154" s="122"/>
      <c r="CG154" s="122"/>
      <c r="CH154" s="122"/>
      <c r="CI154" s="122"/>
      <c r="CJ154" s="122"/>
      <c r="CK154" s="122"/>
      <c r="CL154" s="122"/>
      <c r="CM154" s="122"/>
      <c r="CN154" s="122"/>
      <c r="CO154" s="122"/>
      <c r="CP154" s="122"/>
      <c r="CQ154" s="122"/>
      <c r="CR154" s="122"/>
      <c r="CS154" s="122"/>
      <c r="CT154" s="122"/>
      <c r="CU154" s="122"/>
      <c r="CV154" s="122"/>
      <c r="CW154" s="122"/>
      <c r="CX154" s="122"/>
      <c r="CY154" s="122"/>
      <c r="CZ154" s="122"/>
      <c r="DA154" s="122"/>
      <c r="DB154" s="122"/>
      <c r="DC154" s="122"/>
      <c r="DD154" s="122"/>
      <c r="DE154" s="122"/>
      <c r="DF154" s="122"/>
      <c r="DG154" s="122"/>
      <c r="DH154" s="122"/>
      <c r="DI154" s="122"/>
      <c r="DJ154" s="122"/>
      <c r="DK154" s="122"/>
      <c r="DL154" s="122"/>
      <c r="DM154" s="122"/>
      <c r="DN154" s="122"/>
      <c r="DO154" s="122"/>
      <c r="DP154" s="122"/>
      <c r="DQ154" s="122"/>
      <c r="DR154" s="122"/>
      <c r="DS154" s="122"/>
      <c r="DT154" s="122"/>
      <c r="DU154" s="122"/>
      <c r="DV154" s="122"/>
      <c r="DW154" s="122"/>
      <c r="DX154" s="122"/>
      <c r="DY154" s="122"/>
      <c r="DZ154" s="122"/>
      <c r="EA154" s="122"/>
      <c r="EB154" s="122"/>
      <c r="EC154" s="122"/>
      <c r="ED154" s="122"/>
      <c r="EE154" s="122"/>
      <c r="EF154" s="122"/>
      <c r="EG154" s="122"/>
      <c r="EH154" s="122"/>
      <c r="EI154" s="122"/>
      <c r="EJ154" s="122"/>
      <c r="EK154" s="122"/>
      <c r="EL154" s="122"/>
      <c r="EM154" s="122"/>
      <c r="EN154" s="122"/>
      <c r="EO154" s="122"/>
      <c r="EP154" s="122"/>
      <c r="EQ154" s="122"/>
      <c r="ER154" s="122"/>
      <c r="ES154" s="122"/>
      <c r="ET154" s="122"/>
      <c r="EU154" s="122"/>
      <c r="EV154" s="122"/>
      <c r="EW154" s="122"/>
      <c r="EX154" s="122"/>
      <c r="EY154" s="122"/>
      <c r="EZ154" s="122"/>
      <c r="FA154" s="122"/>
      <c r="FB154" s="122"/>
      <c r="FC154" s="122"/>
      <c r="FD154" s="122"/>
      <c r="FE154" s="122"/>
      <c r="FF154" s="122"/>
      <c r="FG154" s="122"/>
      <c r="FH154" s="122"/>
      <c r="FI154" s="122"/>
      <c r="FJ154" s="122"/>
      <c r="FK154" s="122"/>
      <c r="FL154" s="122"/>
      <c r="FM154" s="122"/>
      <c r="FN154" s="122"/>
      <c r="FO154" s="122"/>
      <c r="FP154" s="122"/>
      <c r="FQ154" s="122"/>
      <c r="FR154" s="122"/>
      <c r="FS154" s="122"/>
      <c r="FT154" s="122"/>
      <c r="FU154" s="122"/>
      <c r="FV154" s="122"/>
      <c r="FW154" s="122"/>
      <c r="FX154" s="122"/>
      <c r="FY154" s="122"/>
      <c r="FZ154" s="122"/>
      <c r="GA154" s="122"/>
      <c r="GB154" s="122"/>
      <c r="GC154" s="122"/>
      <c r="GD154" s="122"/>
      <c r="GE154" s="122"/>
      <c r="GF154" s="122"/>
      <c r="GG154" s="122"/>
      <c r="GH154" s="122"/>
      <c r="GI154" s="122"/>
      <c r="GJ154" s="122"/>
      <c r="GK154" s="122"/>
      <c r="GL154" s="122"/>
      <c r="GM154" s="122"/>
      <c r="GN154" s="122"/>
      <c r="GO154" s="122"/>
      <c r="GP154" s="122"/>
      <c r="GQ154" s="122"/>
      <c r="GR154" s="122"/>
      <c r="GS154" s="122"/>
      <c r="GT154" s="122"/>
      <c r="GU154" s="122"/>
      <c r="GV154" s="122"/>
      <c r="GW154" s="122"/>
      <c r="GX154" s="122"/>
      <c r="GY154" s="122"/>
      <c r="GZ154" s="122"/>
      <c r="HA154" s="122"/>
      <c r="HB154" s="122"/>
      <c r="HC154" s="122"/>
      <c r="HD154" s="122"/>
      <c r="HE154" s="122"/>
      <c r="HF154" s="122"/>
      <c r="HG154" s="122"/>
      <c r="HH154" s="122"/>
      <c r="HI154" s="122"/>
      <c r="HJ154" s="122"/>
      <c r="HK154" s="122"/>
      <c r="HL154" s="122"/>
      <c r="HM154" s="122"/>
      <c r="HN154" s="122"/>
      <c r="HO154" s="122"/>
      <c r="HP154" s="122"/>
      <c r="HQ154" s="122"/>
      <c r="HR154" s="122"/>
      <c r="HS154" s="122"/>
      <c r="HT154" s="122"/>
      <c r="HU154" s="122"/>
      <c r="HV154" s="122"/>
      <c r="HW154" s="122"/>
      <c r="HX154" s="122"/>
      <c r="HY154" s="122"/>
      <c r="HZ154" s="122"/>
      <c r="IA154" s="122"/>
      <c r="IB154" s="122"/>
      <c r="IC154" s="122"/>
      <c r="ID154" s="122"/>
      <c r="IE154" s="122"/>
      <c r="IF154" s="122"/>
      <c r="IG154" s="122"/>
      <c r="IH154" s="122"/>
      <c r="II154" s="122"/>
      <c r="IJ154" s="122"/>
      <c r="IK154" s="122"/>
      <c r="IL154" s="122"/>
      <c r="IM154" s="122"/>
      <c r="IN154" s="122"/>
      <c r="IO154" s="122"/>
      <c r="IP154" s="122"/>
      <c r="IQ154" s="122"/>
      <c r="IR154" s="122"/>
      <c r="IS154" s="122"/>
      <c r="IT154" s="122"/>
      <c r="IU154" s="122"/>
      <c r="IV154" s="122"/>
      <c r="IW154" s="122"/>
    </row>
    <row r="155" customFormat="false" ht="12.75" hidden="false" customHeight="false" outlineLevel="0" collapsed="false">
      <c r="A155" s="122"/>
      <c r="B155" s="103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  <c r="AV155" s="122"/>
      <c r="AW155" s="122"/>
      <c r="AX155" s="122"/>
      <c r="AY155" s="122"/>
      <c r="AZ155" s="122"/>
      <c r="BA155" s="122"/>
      <c r="BB155" s="122"/>
      <c r="BC155" s="122"/>
      <c r="BD155" s="122"/>
      <c r="BE155" s="122"/>
      <c r="BF155" s="122"/>
      <c r="BG155" s="122"/>
      <c r="BH155" s="122"/>
      <c r="BI155" s="122"/>
      <c r="BJ155" s="122"/>
      <c r="BK155" s="122"/>
      <c r="BL155" s="122"/>
      <c r="BM155" s="122"/>
      <c r="BN155" s="122"/>
      <c r="BO155" s="122"/>
      <c r="BP155" s="122"/>
      <c r="BQ155" s="122"/>
      <c r="BR155" s="122"/>
      <c r="BS155" s="122"/>
      <c r="BT155" s="122"/>
      <c r="BU155" s="122"/>
      <c r="BV155" s="122"/>
      <c r="BW155" s="122"/>
      <c r="BX155" s="122"/>
      <c r="BY155" s="122"/>
      <c r="BZ155" s="122"/>
      <c r="CA155" s="122"/>
      <c r="CB155" s="122"/>
      <c r="CC155" s="122"/>
      <c r="CD155" s="122"/>
      <c r="CE155" s="122"/>
      <c r="CF155" s="122"/>
      <c r="CG155" s="122"/>
      <c r="CH155" s="122"/>
      <c r="CI155" s="122"/>
      <c r="CJ155" s="122"/>
      <c r="CK155" s="122"/>
      <c r="CL155" s="122"/>
      <c r="CM155" s="122"/>
      <c r="CN155" s="122"/>
      <c r="CO155" s="122"/>
      <c r="CP155" s="122"/>
      <c r="CQ155" s="122"/>
      <c r="CR155" s="122"/>
      <c r="CS155" s="122"/>
      <c r="CT155" s="122"/>
      <c r="CU155" s="122"/>
      <c r="CV155" s="122"/>
      <c r="CW155" s="122"/>
      <c r="CX155" s="122"/>
      <c r="CY155" s="122"/>
      <c r="CZ155" s="122"/>
      <c r="DA155" s="122"/>
      <c r="DB155" s="122"/>
      <c r="DC155" s="122"/>
      <c r="DD155" s="122"/>
      <c r="DE155" s="122"/>
      <c r="DF155" s="122"/>
      <c r="DG155" s="122"/>
      <c r="DH155" s="122"/>
      <c r="DI155" s="122"/>
      <c r="DJ155" s="122"/>
      <c r="DK155" s="122"/>
      <c r="DL155" s="122"/>
      <c r="DM155" s="122"/>
      <c r="DN155" s="122"/>
      <c r="DO155" s="122"/>
      <c r="DP155" s="122"/>
      <c r="DQ155" s="122"/>
      <c r="DR155" s="122"/>
      <c r="DS155" s="122"/>
      <c r="DT155" s="122"/>
      <c r="DU155" s="122"/>
      <c r="DV155" s="122"/>
      <c r="DW155" s="122"/>
      <c r="DX155" s="122"/>
      <c r="DY155" s="122"/>
      <c r="DZ155" s="122"/>
      <c r="EA155" s="122"/>
      <c r="EB155" s="122"/>
      <c r="EC155" s="122"/>
      <c r="ED155" s="122"/>
      <c r="EE155" s="122"/>
      <c r="EF155" s="122"/>
      <c r="EG155" s="122"/>
      <c r="EH155" s="122"/>
      <c r="EI155" s="122"/>
      <c r="EJ155" s="122"/>
      <c r="EK155" s="122"/>
      <c r="EL155" s="122"/>
      <c r="EM155" s="122"/>
      <c r="EN155" s="122"/>
      <c r="EO155" s="122"/>
      <c r="EP155" s="122"/>
      <c r="EQ155" s="122"/>
      <c r="ER155" s="122"/>
      <c r="ES155" s="122"/>
      <c r="ET155" s="122"/>
      <c r="EU155" s="122"/>
      <c r="EV155" s="122"/>
      <c r="EW155" s="122"/>
      <c r="EX155" s="122"/>
      <c r="EY155" s="122"/>
      <c r="EZ155" s="122"/>
      <c r="FA155" s="122"/>
      <c r="FB155" s="122"/>
      <c r="FC155" s="122"/>
      <c r="FD155" s="122"/>
      <c r="FE155" s="122"/>
      <c r="FF155" s="122"/>
      <c r="FG155" s="122"/>
      <c r="FH155" s="122"/>
      <c r="FI155" s="122"/>
      <c r="FJ155" s="122"/>
      <c r="FK155" s="122"/>
      <c r="FL155" s="122"/>
      <c r="FM155" s="122"/>
      <c r="FN155" s="122"/>
      <c r="FO155" s="122"/>
      <c r="FP155" s="122"/>
      <c r="FQ155" s="122"/>
      <c r="FR155" s="122"/>
      <c r="FS155" s="122"/>
      <c r="FT155" s="122"/>
      <c r="FU155" s="122"/>
      <c r="FV155" s="122"/>
      <c r="FW155" s="122"/>
      <c r="FX155" s="122"/>
      <c r="FY155" s="122"/>
      <c r="FZ155" s="122"/>
      <c r="GA155" s="122"/>
      <c r="GB155" s="122"/>
      <c r="GC155" s="122"/>
      <c r="GD155" s="122"/>
      <c r="GE155" s="122"/>
      <c r="GF155" s="122"/>
      <c r="GG155" s="122"/>
      <c r="GH155" s="122"/>
      <c r="GI155" s="122"/>
      <c r="GJ155" s="122"/>
      <c r="GK155" s="122"/>
      <c r="GL155" s="122"/>
      <c r="GM155" s="122"/>
      <c r="GN155" s="122"/>
      <c r="GO155" s="122"/>
      <c r="GP155" s="122"/>
      <c r="GQ155" s="122"/>
      <c r="GR155" s="122"/>
      <c r="GS155" s="122"/>
      <c r="GT155" s="122"/>
      <c r="GU155" s="122"/>
      <c r="GV155" s="122"/>
      <c r="GW155" s="122"/>
      <c r="GX155" s="122"/>
      <c r="GY155" s="122"/>
      <c r="GZ155" s="122"/>
      <c r="HA155" s="122"/>
      <c r="HB155" s="122"/>
      <c r="HC155" s="122"/>
      <c r="HD155" s="122"/>
      <c r="HE155" s="122"/>
      <c r="HF155" s="122"/>
      <c r="HG155" s="122"/>
      <c r="HH155" s="122"/>
      <c r="HI155" s="122"/>
      <c r="HJ155" s="122"/>
      <c r="HK155" s="122"/>
      <c r="HL155" s="122"/>
      <c r="HM155" s="122"/>
      <c r="HN155" s="122"/>
      <c r="HO155" s="122"/>
      <c r="HP155" s="122"/>
      <c r="HQ155" s="122"/>
      <c r="HR155" s="122"/>
      <c r="HS155" s="122"/>
      <c r="HT155" s="122"/>
      <c r="HU155" s="122"/>
      <c r="HV155" s="122"/>
      <c r="HW155" s="122"/>
      <c r="HX155" s="122"/>
      <c r="HY155" s="122"/>
      <c r="HZ155" s="122"/>
      <c r="IA155" s="122"/>
      <c r="IB155" s="122"/>
      <c r="IC155" s="122"/>
      <c r="ID155" s="122"/>
      <c r="IE155" s="122"/>
      <c r="IF155" s="122"/>
      <c r="IG155" s="122"/>
      <c r="IH155" s="122"/>
      <c r="II155" s="122"/>
      <c r="IJ155" s="122"/>
      <c r="IK155" s="122"/>
      <c r="IL155" s="122"/>
      <c r="IM155" s="122"/>
      <c r="IN155" s="122"/>
      <c r="IO155" s="122"/>
      <c r="IP155" s="122"/>
      <c r="IQ155" s="122"/>
      <c r="IR155" s="122"/>
      <c r="IS155" s="122"/>
      <c r="IT155" s="122"/>
      <c r="IU155" s="122"/>
      <c r="IV155" s="122"/>
      <c r="IW155" s="122"/>
    </row>
    <row r="156" customFormat="false" ht="12.75" hidden="false" customHeight="false" outlineLevel="0" collapsed="false">
      <c r="A156" s="122"/>
      <c r="B156" s="103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2"/>
      <c r="AX156" s="122"/>
      <c r="AY156" s="122"/>
      <c r="AZ156" s="122"/>
      <c r="BA156" s="122"/>
      <c r="BB156" s="122"/>
      <c r="BC156" s="122"/>
      <c r="BD156" s="122"/>
      <c r="BE156" s="122"/>
      <c r="BF156" s="122"/>
      <c r="BG156" s="122"/>
      <c r="BH156" s="122"/>
      <c r="BI156" s="122"/>
      <c r="BJ156" s="122"/>
      <c r="BK156" s="122"/>
      <c r="BL156" s="122"/>
      <c r="BM156" s="122"/>
      <c r="BN156" s="122"/>
      <c r="BO156" s="122"/>
      <c r="BP156" s="122"/>
      <c r="BQ156" s="122"/>
      <c r="BR156" s="122"/>
      <c r="BS156" s="122"/>
      <c r="BT156" s="122"/>
      <c r="BU156" s="122"/>
      <c r="BV156" s="122"/>
      <c r="BW156" s="122"/>
      <c r="BX156" s="122"/>
      <c r="BY156" s="122"/>
      <c r="BZ156" s="122"/>
      <c r="CA156" s="122"/>
      <c r="CB156" s="122"/>
      <c r="CC156" s="122"/>
      <c r="CD156" s="122"/>
      <c r="CE156" s="122"/>
      <c r="CF156" s="122"/>
      <c r="CG156" s="122"/>
      <c r="CH156" s="122"/>
      <c r="CI156" s="122"/>
      <c r="CJ156" s="122"/>
      <c r="CK156" s="122"/>
      <c r="CL156" s="122"/>
      <c r="CM156" s="122"/>
      <c r="CN156" s="122"/>
      <c r="CO156" s="122"/>
      <c r="CP156" s="122"/>
      <c r="CQ156" s="122"/>
      <c r="CR156" s="122"/>
      <c r="CS156" s="122"/>
      <c r="CT156" s="122"/>
      <c r="CU156" s="122"/>
      <c r="CV156" s="122"/>
      <c r="CW156" s="122"/>
      <c r="CX156" s="122"/>
      <c r="CY156" s="122"/>
      <c r="CZ156" s="122"/>
      <c r="DA156" s="122"/>
      <c r="DB156" s="122"/>
      <c r="DC156" s="122"/>
      <c r="DD156" s="122"/>
      <c r="DE156" s="122"/>
      <c r="DF156" s="122"/>
      <c r="DG156" s="122"/>
      <c r="DH156" s="122"/>
      <c r="DI156" s="122"/>
      <c r="DJ156" s="122"/>
      <c r="DK156" s="122"/>
      <c r="DL156" s="122"/>
      <c r="DM156" s="122"/>
      <c r="DN156" s="122"/>
      <c r="DO156" s="122"/>
      <c r="DP156" s="122"/>
      <c r="DQ156" s="122"/>
      <c r="DR156" s="122"/>
      <c r="DS156" s="122"/>
      <c r="DT156" s="122"/>
      <c r="DU156" s="122"/>
      <c r="DV156" s="122"/>
      <c r="DW156" s="122"/>
      <c r="DX156" s="122"/>
      <c r="DY156" s="122"/>
      <c r="DZ156" s="122"/>
      <c r="EA156" s="122"/>
      <c r="EB156" s="122"/>
      <c r="EC156" s="122"/>
      <c r="ED156" s="122"/>
      <c r="EE156" s="122"/>
      <c r="EF156" s="122"/>
      <c r="EG156" s="122"/>
      <c r="EH156" s="122"/>
      <c r="EI156" s="122"/>
      <c r="EJ156" s="122"/>
      <c r="EK156" s="122"/>
      <c r="EL156" s="122"/>
      <c r="EM156" s="122"/>
      <c r="EN156" s="122"/>
      <c r="EO156" s="122"/>
      <c r="EP156" s="122"/>
      <c r="EQ156" s="122"/>
      <c r="ER156" s="122"/>
      <c r="ES156" s="122"/>
      <c r="ET156" s="122"/>
      <c r="EU156" s="122"/>
      <c r="EV156" s="122"/>
      <c r="EW156" s="122"/>
      <c r="EX156" s="122"/>
      <c r="EY156" s="122"/>
      <c r="EZ156" s="122"/>
      <c r="FA156" s="122"/>
      <c r="FB156" s="122"/>
      <c r="FC156" s="122"/>
      <c r="FD156" s="122"/>
      <c r="FE156" s="122"/>
      <c r="FF156" s="122"/>
      <c r="FG156" s="122"/>
      <c r="FH156" s="122"/>
      <c r="FI156" s="122"/>
      <c r="FJ156" s="122"/>
      <c r="FK156" s="122"/>
      <c r="FL156" s="122"/>
      <c r="FM156" s="122"/>
      <c r="FN156" s="122"/>
      <c r="FO156" s="122"/>
      <c r="FP156" s="122"/>
      <c r="FQ156" s="122"/>
      <c r="FR156" s="122"/>
      <c r="FS156" s="122"/>
      <c r="FT156" s="122"/>
      <c r="FU156" s="122"/>
      <c r="FV156" s="122"/>
      <c r="FW156" s="122"/>
      <c r="FX156" s="122"/>
      <c r="FY156" s="122"/>
      <c r="FZ156" s="122"/>
      <c r="GA156" s="122"/>
      <c r="GB156" s="122"/>
      <c r="GC156" s="122"/>
      <c r="GD156" s="122"/>
      <c r="GE156" s="122"/>
      <c r="GF156" s="122"/>
      <c r="GG156" s="122"/>
      <c r="GH156" s="122"/>
      <c r="GI156" s="122"/>
      <c r="GJ156" s="122"/>
      <c r="GK156" s="122"/>
      <c r="GL156" s="122"/>
      <c r="GM156" s="122"/>
      <c r="GN156" s="122"/>
      <c r="GO156" s="122"/>
      <c r="GP156" s="122"/>
      <c r="GQ156" s="122"/>
      <c r="GR156" s="122"/>
      <c r="GS156" s="122"/>
      <c r="GT156" s="122"/>
      <c r="GU156" s="122"/>
      <c r="GV156" s="122"/>
      <c r="GW156" s="122"/>
      <c r="GX156" s="122"/>
      <c r="GY156" s="122"/>
      <c r="GZ156" s="122"/>
      <c r="HA156" s="122"/>
      <c r="HB156" s="122"/>
      <c r="HC156" s="122"/>
      <c r="HD156" s="122"/>
      <c r="HE156" s="122"/>
      <c r="HF156" s="122"/>
      <c r="HG156" s="122"/>
      <c r="HH156" s="122"/>
      <c r="HI156" s="122"/>
      <c r="HJ156" s="122"/>
      <c r="HK156" s="122"/>
      <c r="HL156" s="122"/>
      <c r="HM156" s="122"/>
      <c r="HN156" s="122"/>
      <c r="HO156" s="122"/>
      <c r="HP156" s="122"/>
      <c r="HQ156" s="122"/>
      <c r="HR156" s="122"/>
      <c r="HS156" s="122"/>
      <c r="HT156" s="122"/>
      <c r="HU156" s="122"/>
      <c r="HV156" s="122"/>
      <c r="HW156" s="122"/>
      <c r="HX156" s="122"/>
      <c r="HY156" s="122"/>
      <c r="HZ156" s="122"/>
      <c r="IA156" s="122"/>
      <c r="IB156" s="122"/>
      <c r="IC156" s="122"/>
      <c r="ID156" s="122"/>
      <c r="IE156" s="122"/>
      <c r="IF156" s="122"/>
      <c r="IG156" s="122"/>
      <c r="IH156" s="122"/>
      <c r="II156" s="122"/>
      <c r="IJ156" s="122"/>
      <c r="IK156" s="122"/>
      <c r="IL156" s="122"/>
      <c r="IM156" s="122"/>
      <c r="IN156" s="122"/>
      <c r="IO156" s="122"/>
      <c r="IP156" s="122"/>
      <c r="IQ156" s="122"/>
      <c r="IR156" s="122"/>
      <c r="IS156" s="122"/>
      <c r="IT156" s="122"/>
      <c r="IU156" s="122"/>
      <c r="IV156" s="122"/>
      <c r="IW156" s="122"/>
    </row>
    <row r="157" customFormat="false" ht="12.75" hidden="false" customHeight="false" outlineLevel="0" collapsed="false">
      <c r="A157" s="122"/>
      <c r="B157" s="103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22"/>
      <c r="BD157" s="122"/>
      <c r="BE157" s="122"/>
      <c r="BF157" s="122"/>
      <c r="BG157" s="122"/>
      <c r="BH157" s="122"/>
      <c r="BI157" s="122"/>
      <c r="BJ157" s="122"/>
      <c r="BK157" s="122"/>
      <c r="BL157" s="122"/>
      <c r="BM157" s="122"/>
      <c r="BN157" s="122"/>
      <c r="BO157" s="122"/>
      <c r="BP157" s="122"/>
      <c r="BQ157" s="122"/>
      <c r="BR157" s="122"/>
      <c r="BS157" s="122"/>
      <c r="BT157" s="122"/>
      <c r="BU157" s="122"/>
      <c r="BV157" s="122"/>
      <c r="BW157" s="122"/>
      <c r="BX157" s="122"/>
      <c r="BY157" s="122"/>
      <c r="BZ157" s="122"/>
      <c r="CA157" s="122"/>
      <c r="CB157" s="122"/>
      <c r="CC157" s="122"/>
      <c r="CD157" s="122"/>
      <c r="CE157" s="122"/>
      <c r="CF157" s="122"/>
      <c r="CG157" s="122"/>
      <c r="CH157" s="122"/>
      <c r="CI157" s="122"/>
      <c r="CJ157" s="122"/>
      <c r="CK157" s="122"/>
      <c r="CL157" s="122"/>
      <c r="CM157" s="122"/>
      <c r="CN157" s="122"/>
      <c r="CO157" s="122"/>
      <c r="CP157" s="122"/>
      <c r="CQ157" s="122"/>
      <c r="CR157" s="122"/>
      <c r="CS157" s="122"/>
      <c r="CT157" s="122"/>
      <c r="CU157" s="122"/>
      <c r="CV157" s="122"/>
      <c r="CW157" s="122"/>
      <c r="CX157" s="122"/>
      <c r="CY157" s="122"/>
      <c r="CZ157" s="122"/>
      <c r="DA157" s="122"/>
      <c r="DB157" s="122"/>
      <c r="DC157" s="122"/>
      <c r="DD157" s="122"/>
      <c r="DE157" s="122"/>
      <c r="DF157" s="122"/>
      <c r="DG157" s="122"/>
      <c r="DH157" s="122"/>
      <c r="DI157" s="122"/>
      <c r="DJ157" s="122"/>
      <c r="DK157" s="122"/>
      <c r="DL157" s="122"/>
      <c r="DM157" s="122"/>
      <c r="DN157" s="122"/>
      <c r="DO157" s="122"/>
      <c r="DP157" s="122"/>
      <c r="DQ157" s="122"/>
      <c r="DR157" s="122"/>
      <c r="DS157" s="122"/>
      <c r="DT157" s="122"/>
      <c r="DU157" s="122"/>
      <c r="DV157" s="122"/>
      <c r="DW157" s="122"/>
      <c r="DX157" s="122"/>
      <c r="DY157" s="122"/>
      <c r="DZ157" s="122"/>
      <c r="EA157" s="122"/>
      <c r="EB157" s="122"/>
      <c r="EC157" s="122"/>
      <c r="ED157" s="122"/>
      <c r="EE157" s="122"/>
      <c r="EF157" s="122"/>
      <c r="EG157" s="122"/>
      <c r="EH157" s="122"/>
      <c r="EI157" s="122"/>
      <c r="EJ157" s="122"/>
      <c r="EK157" s="122"/>
      <c r="EL157" s="122"/>
      <c r="EM157" s="122"/>
      <c r="EN157" s="122"/>
      <c r="EO157" s="122"/>
      <c r="EP157" s="122"/>
      <c r="EQ157" s="122"/>
      <c r="ER157" s="122"/>
      <c r="ES157" s="122"/>
      <c r="ET157" s="122"/>
      <c r="EU157" s="122"/>
      <c r="EV157" s="122"/>
      <c r="EW157" s="122"/>
      <c r="EX157" s="122"/>
      <c r="EY157" s="122"/>
      <c r="EZ157" s="122"/>
      <c r="FA157" s="122"/>
      <c r="FB157" s="122"/>
      <c r="FC157" s="122"/>
      <c r="FD157" s="122"/>
      <c r="FE157" s="122"/>
      <c r="FF157" s="122"/>
      <c r="FG157" s="122"/>
      <c r="FH157" s="122"/>
      <c r="FI157" s="122"/>
      <c r="FJ157" s="122"/>
      <c r="FK157" s="122"/>
      <c r="FL157" s="122"/>
      <c r="FM157" s="122"/>
      <c r="FN157" s="122"/>
      <c r="FO157" s="122"/>
      <c r="FP157" s="122"/>
      <c r="FQ157" s="122"/>
      <c r="FR157" s="122"/>
      <c r="FS157" s="122"/>
      <c r="FT157" s="122"/>
      <c r="FU157" s="122"/>
      <c r="FV157" s="122"/>
      <c r="FW157" s="122"/>
      <c r="FX157" s="122"/>
      <c r="FY157" s="122"/>
      <c r="FZ157" s="122"/>
      <c r="GA157" s="122"/>
      <c r="GB157" s="122"/>
      <c r="GC157" s="122"/>
      <c r="GD157" s="122"/>
      <c r="GE157" s="122"/>
      <c r="GF157" s="122"/>
      <c r="GG157" s="122"/>
      <c r="GH157" s="122"/>
      <c r="GI157" s="122"/>
      <c r="GJ157" s="122"/>
      <c r="GK157" s="122"/>
      <c r="GL157" s="122"/>
      <c r="GM157" s="122"/>
      <c r="GN157" s="122"/>
      <c r="GO157" s="122"/>
      <c r="GP157" s="122"/>
      <c r="GQ157" s="122"/>
      <c r="GR157" s="122"/>
      <c r="GS157" s="122"/>
      <c r="GT157" s="122"/>
      <c r="GU157" s="122"/>
      <c r="GV157" s="122"/>
      <c r="GW157" s="122"/>
      <c r="GX157" s="122"/>
      <c r="GY157" s="122"/>
      <c r="GZ157" s="122"/>
      <c r="HA157" s="122"/>
      <c r="HB157" s="122"/>
      <c r="HC157" s="122"/>
      <c r="HD157" s="122"/>
      <c r="HE157" s="122"/>
      <c r="HF157" s="122"/>
      <c r="HG157" s="122"/>
      <c r="HH157" s="122"/>
      <c r="HI157" s="122"/>
      <c r="HJ157" s="122"/>
      <c r="HK157" s="122"/>
      <c r="HL157" s="122"/>
      <c r="HM157" s="122"/>
      <c r="HN157" s="122"/>
      <c r="HO157" s="122"/>
      <c r="HP157" s="122"/>
      <c r="HQ157" s="122"/>
      <c r="HR157" s="122"/>
      <c r="HS157" s="122"/>
      <c r="HT157" s="122"/>
      <c r="HU157" s="122"/>
      <c r="HV157" s="122"/>
      <c r="HW157" s="122"/>
      <c r="HX157" s="122"/>
      <c r="HY157" s="122"/>
      <c r="HZ157" s="122"/>
      <c r="IA157" s="122"/>
      <c r="IB157" s="122"/>
      <c r="IC157" s="122"/>
      <c r="ID157" s="122"/>
      <c r="IE157" s="122"/>
      <c r="IF157" s="122"/>
      <c r="IG157" s="122"/>
      <c r="IH157" s="122"/>
      <c r="II157" s="122"/>
      <c r="IJ157" s="122"/>
      <c r="IK157" s="122"/>
      <c r="IL157" s="122"/>
      <c r="IM157" s="122"/>
      <c r="IN157" s="122"/>
      <c r="IO157" s="122"/>
      <c r="IP157" s="122"/>
      <c r="IQ157" s="122"/>
      <c r="IR157" s="122"/>
      <c r="IS157" s="122"/>
      <c r="IT157" s="122"/>
      <c r="IU157" s="122"/>
      <c r="IV157" s="122"/>
      <c r="IW157" s="122"/>
    </row>
    <row r="158" customFormat="false" ht="12.75" hidden="false" customHeight="false" outlineLevel="0" collapsed="false">
      <c r="A158" s="122"/>
      <c r="B158" s="103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22"/>
      <c r="AL158" s="122"/>
      <c r="AM158" s="122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122"/>
      <c r="AY158" s="122"/>
      <c r="AZ158" s="122"/>
      <c r="BA158" s="122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122"/>
      <c r="BM158" s="122"/>
      <c r="BN158" s="122"/>
      <c r="BO158" s="122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122"/>
      <c r="CA158" s="122"/>
      <c r="CB158" s="122"/>
      <c r="CC158" s="122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122"/>
      <c r="CO158" s="122"/>
      <c r="CP158" s="122"/>
      <c r="CQ158" s="122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122"/>
      <c r="DC158" s="122"/>
      <c r="DD158" s="122"/>
      <c r="DE158" s="122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122"/>
      <c r="DQ158" s="122"/>
      <c r="DR158" s="122"/>
      <c r="DS158" s="122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122"/>
      <c r="EE158" s="122"/>
      <c r="EF158" s="122"/>
      <c r="EG158" s="122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122"/>
      <c r="ES158" s="122"/>
      <c r="ET158" s="122"/>
      <c r="EU158" s="122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122"/>
      <c r="FG158" s="122"/>
      <c r="FH158" s="122"/>
      <c r="FI158" s="122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122"/>
      <c r="FU158" s="122"/>
      <c r="FV158" s="122"/>
      <c r="FW158" s="122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122"/>
      <c r="GI158" s="122"/>
      <c r="GJ158" s="122"/>
      <c r="GK158" s="122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  <c r="GV158" s="122"/>
      <c r="GW158" s="122"/>
      <c r="GX158" s="122"/>
      <c r="GY158" s="122"/>
      <c r="GZ158" s="122"/>
      <c r="HA158" s="122"/>
      <c r="HB158" s="122"/>
      <c r="HC158" s="122"/>
      <c r="HD158" s="122"/>
      <c r="HE158" s="122"/>
      <c r="HF158" s="122"/>
      <c r="HG158" s="122"/>
      <c r="HH158" s="122"/>
      <c r="HI158" s="122"/>
      <c r="HJ158" s="122"/>
      <c r="HK158" s="122"/>
      <c r="HL158" s="122"/>
      <c r="HM158" s="122"/>
      <c r="HN158" s="122"/>
      <c r="HO158" s="122"/>
      <c r="HP158" s="122"/>
      <c r="HQ158" s="122"/>
      <c r="HR158" s="122"/>
      <c r="HS158" s="122"/>
      <c r="HT158" s="122"/>
      <c r="HU158" s="122"/>
      <c r="HV158" s="122"/>
      <c r="HW158" s="122"/>
      <c r="HX158" s="122"/>
      <c r="HY158" s="122"/>
      <c r="HZ158" s="122"/>
      <c r="IA158" s="122"/>
      <c r="IB158" s="122"/>
      <c r="IC158" s="122"/>
      <c r="ID158" s="122"/>
      <c r="IE158" s="122"/>
      <c r="IF158" s="122"/>
      <c r="IG158" s="122"/>
      <c r="IH158" s="122"/>
      <c r="II158" s="122"/>
      <c r="IJ158" s="122"/>
      <c r="IK158" s="122"/>
      <c r="IL158" s="122"/>
      <c r="IM158" s="122"/>
      <c r="IN158" s="122"/>
      <c r="IO158" s="122"/>
      <c r="IP158" s="122"/>
      <c r="IQ158" s="122"/>
      <c r="IR158" s="122"/>
      <c r="IS158" s="122"/>
      <c r="IT158" s="122"/>
      <c r="IU158" s="122"/>
      <c r="IV158" s="122"/>
      <c r="IW158" s="122"/>
    </row>
    <row r="159" customFormat="false" ht="12.75" hidden="false" customHeight="false" outlineLevel="0" collapsed="false">
      <c r="A159" s="122"/>
      <c r="B159" s="103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122"/>
      <c r="AL159" s="122"/>
      <c r="AM159" s="122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/>
      <c r="BL159" s="122"/>
      <c r="BM159" s="122"/>
      <c r="BN159" s="122"/>
      <c r="BO159" s="122"/>
      <c r="BP159" s="122"/>
      <c r="BQ159" s="122"/>
      <c r="BR159" s="122"/>
      <c r="BS159" s="122"/>
      <c r="BT159" s="122"/>
      <c r="BU159" s="122"/>
      <c r="BV159" s="122"/>
      <c r="BW159" s="122"/>
      <c r="BX159" s="122"/>
      <c r="BY159" s="122"/>
      <c r="BZ159" s="122"/>
      <c r="CA159" s="122"/>
      <c r="CB159" s="122"/>
      <c r="CC159" s="122"/>
      <c r="CD159" s="122"/>
      <c r="CE159" s="122"/>
      <c r="CF159" s="122"/>
      <c r="CG159" s="122"/>
      <c r="CH159" s="122"/>
      <c r="CI159" s="122"/>
      <c r="CJ159" s="122"/>
      <c r="CK159" s="122"/>
      <c r="CL159" s="122"/>
      <c r="CM159" s="122"/>
      <c r="CN159" s="122"/>
      <c r="CO159" s="122"/>
      <c r="CP159" s="122"/>
      <c r="CQ159" s="122"/>
      <c r="CR159" s="122"/>
      <c r="CS159" s="122"/>
      <c r="CT159" s="122"/>
      <c r="CU159" s="122"/>
      <c r="CV159" s="122"/>
      <c r="CW159" s="122"/>
      <c r="CX159" s="122"/>
      <c r="CY159" s="122"/>
      <c r="CZ159" s="122"/>
      <c r="DA159" s="122"/>
      <c r="DB159" s="122"/>
      <c r="DC159" s="122"/>
      <c r="DD159" s="122"/>
      <c r="DE159" s="122"/>
      <c r="DF159" s="122"/>
      <c r="DG159" s="122"/>
      <c r="DH159" s="122"/>
      <c r="DI159" s="122"/>
      <c r="DJ159" s="122"/>
      <c r="DK159" s="122"/>
      <c r="DL159" s="122"/>
      <c r="DM159" s="122"/>
      <c r="DN159" s="122"/>
      <c r="DO159" s="122"/>
      <c r="DP159" s="122"/>
      <c r="DQ159" s="122"/>
      <c r="DR159" s="122"/>
      <c r="DS159" s="122"/>
      <c r="DT159" s="122"/>
      <c r="DU159" s="122"/>
      <c r="DV159" s="122"/>
      <c r="DW159" s="122"/>
      <c r="DX159" s="122"/>
      <c r="DY159" s="122"/>
      <c r="DZ159" s="122"/>
      <c r="EA159" s="122"/>
      <c r="EB159" s="122"/>
      <c r="EC159" s="122"/>
      <c r="ED159" s="122"/>
      <c r="EE159" s="122"/>
      <c r="EF159" s="122"/>
      <c r="EG159" s="122"/>
      <c r="EH159" s="122"/>
      <c r="EI159" s="122"/>
      <c r="EJ159" s="122"/>
      <c r="EK159" s="122"/>
      <c r="EL159" s="122"/>
      <c r="EM159" s="122"/>
      <c r="EN159" s="122"/>
      <c r="EO159" s="122"/>
      <c r="EP159" s="122"/>
      <c r="EQ159" s="122"/>
      <c r="ER159" s="122"/>
      <c r="ES159" s="122"/>
      <c r="ET159" s="122"/>
      <c r="EU159" s="122"/>
      <c r="EV159" s="122"/>
      <c r="EW159" s="122"/>
      <c r="EX159" s="122"/>
      <c r="EY159" s="122"/>
      <c r="EZ159" s="122"/>
      <c r="FA159" s="122"/>
      <c r="FB159" s="122"/>
      <c r="FC159" s="122"/>
      <c r="FD159" s="122"/>
      <c r="FE159" s="122"/>
      <c r="FF159" s="122"/>
      <c r="FG159" s="122"/>
      <c r="FH159" s="122"/>
      <c r="FI159" s="122"/>
      <c r="FJ159" s="122"/>
      <c r="FK159" s="122"/>
      <c r="FL159" s="122"/>
      <c r="FM159" s="122"/>
      <c r="FN159" s="122"/>
      <c r="FO159" s="122"/>
      <c r="FP159" s="122"/>
      <c r="FQ159" s="122"/>
      <c r="FR159" s="122"/>
      <c r="FS159" s="122"/>
      <c r="FT159" s="122"/>
      <c r="FU159" s="122"/>
      <c r="FV159" s="122"/>
      <c r="FW159" s="122"/>
      <c r="FX159" s="122"/>
      <c r="FY159" s="122"/>
      <c r="FZ159" s="122"/>
      <c r="GA159" s="122"/>
      <c r="GB159" s="122"/>
      <c r="GC159" s="122"/>
      <c r="GD159" s="122"/>
      <c r="GE159" s="122"/>
      <c r="GF159" s="122"/>
      <c r="GG159" s="122"/>
      <c r="GH159" s="122"/>
      <c r="GI159" s="122"/>
      <c r="GJ159" s="122"/>
      <c r="GK159" s="122"/>
      <c r="GL159" s="122"/>
      <c r="GM159" s="122"/>
      <c r="GN159" s="122"/>
      <c r="GO159" s="122"/>
      <c r="GP159" s="122"/>
      <c r="GQ159" s="122"/>
      <c r="GR159" s="122"/>
      <c r="GS159" s="122"/>
      <c r="GT159" s="122"/>
      <c r="GU159" s="122"/>
      <c r="GV159" s="122"/>
      <c r="GW159" s="122"/>
      <c r="GX159" s="122"/>
      <c r="GY159" s="122"/>
      <c r="GZ159" s="122"/>
      <c r="HA159" s="122"/>
      <c r="HB159" s="122"/>
      <c r="HC159" s="122"/>
      <c r="HD159" s="122"/>
      <c r="HE159" s="122"/>
      <c r="HF159" s="122"/>
      <c r="HG159" s="122"/>
      <c r="HH159" s="122"/>
      <c r="HI159" s="122"/>
      <c r="HJ159" s="122"/>
      <c r="HK159" s="122"/>
      <c r="HL159" s="122"/>
      <c r="HM159" s="122"/>
      <c r="HN159" s="122"/>
      <c r="HO159" s="122"/>
      <c r="HP159" s="122"/>
      <c r="HQ159" s="122"/>
      <c r="HR159" s="122"/>
      <c r="HS159" s="122"/>
      <c r="HT159" s="122"/>
      <c r="HU159" s="122"/>
      <c r="HV159" s="122"/>
      <c r="HW159" s="122"/>
      <c r="HX159" s="122"/>
      <c r="HY159" s="122"/>
      <c r="HZ159" s="122"/>
      <c r="IA159" s="122"/>
      <c r="IB159" s="122"/>
      <c r="IC159" s="122"/>
      <c r="ID159" s="122"/>
      <c r="IE159" s="122"/>
      <c r="IF159" s="122"/>
      <c r="IG159" s="122"/>
      <c r="IH159" s="122"/>
      <c r="II159" s="122"/>
      <c r="IJ159" s="122"/>
      <c r="IK159" s="122"/>
      <c r="IL159" s="122"/>
      <c r="IM159" s="122"/>
      <c r="IN159" s="122"/>
      <c r="IO159" s="122"/>
      <c r="IP159" s="122"/>
      <c r="IQ159" s="122"/>
      <c r="IR159" s="122"/>
      <c r="IS159" s="122"/>
      <c r="IT159" s="122"/>
      <c r="IU159" s="122"/>
      <c r="IV159" s="122"/>
      <c r="IW159" s="122"/>
    </row>
    <row r="160" customFormat="false" ht="12.75" hidden="false" customHeight="false" outlineLevel="0" collapsed="false">
      <c r="A160" s="122"/>
      <c r="B160" s="103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  <c r="DD160" s="122"/>
      <c r="DE160" s="122"/>
      <c r="DF160" s="122"/>
      <c r="DG160" s="122"/>
      <c r="DH160" s="122"/>
      <c r="DI160" s="122"/>
      <c r="DJ160" s="122"/>
      <c r="DK160" s="122"/>
      <c r="DL160" s="122"/>
      <c r="DM160" s="122"/>
      <c r="DN160" s="122"/>
      <c r="DO160" s="122"/>
      <c r="DP160" s="122"/>
      <c r="DQ160" s="122"/>
      <c r="DR160" s="122"/>
      <c r="DS160" s="122"/>
      <c r="DT160" s="122"/>
      <c r="DU160" s="122"/>
      <c r="DV160" s="122"/>
      <c r="DW160" s="122"/>
      <c r="DX160" s="122"/>
      <c r="DY160" s="122"/>
      <c r="DZ160" s="122"/>
      <c r="EA160" s="122"/>
      <c r="EB160" s="122"/>
      <c r="EC160" s="122"/>
      <c r="ED160" s="122"/>
      <c r="EE160" s="122"/>
      <c r="EF160" s="122"/>
      <c r="EG160" s="122"/>
      <c r="EH160" s="122"/>
      <c r="EI160" s="122"/>
      <c r="EJ160" s="122"/>
      <c r="EK160" s="122"/>
      <c r="EL160" s="122"/>
      <c r="EM160" s="122"/>
      <c r="EN160" s="122"/>
      <c r="EO160" s="122"/>
      <c r="EP160" s="122"/>
      <c r="EQ160" s="122"/>
      <c r="ER160" s="122"/>
      <c r="ES160" s="122"/>
      <c r="ET160" s="122"/>
      <c r="EU160" s="122"/>
      <c r="EV160" s="122"/>
      <c r="EW160" s="122"/>
      <c r="EX160" s="122"/>
      <c r="EY160" s="122"/>
      <c r="EZ160" s="122"/>
      <c r="FA160" s="122"/>
      <c r="FB160" s="122"/>
      <c r="FC160" s="122"/>
      <c r="FD160" s="122"/>
      <c r="FE160" s="122"/>
      <c r="FF160" s="122"/>
      <c r="FG160" s="122"/>
      <c r="FH160" s="122"/>
      <c r="FI160" s="122"/>
      <c r="FJ160" s="122"/>
      <c r="FK160" s="122"/>
      <c r="FL160" s="122"/>
      <c r="FM160" s="122"/>
      <c r="FN160" s="122"/>
      <c r="FO160" s="122"/>
      <c r="FP160" s="122"/>
      <c r="FQ160" s="122"/>
      <c r="FR160" s="122"/>
      <c r="FS160" s="122"/>
      <c r="FT160" s="122"/>
      <c r="FU160" s="122"/>
      <c r="FV160" s="122"/>
      <c r="FW160" s="122"/>
      <c r="FX160" s="122"/>
      <c r="FY160" s="122"/>
      <c r="FZ160" s="122"/>
      <c r="GA160" s="122"/>
      <c r="GB160" s="122"/>
      <c r="GC160" s="122"/>
      <c r="GD160" s="122"/>
      <c r="GE160" s="122"/>
      <c r="GF160" s="122"/>
      <c r="GG160" s="122"/>
      <c r="GH160" s="122"/>
      <c r="GI160" s="122"/>
      <c r="GJ160" s="122"/>
      <c r="GK160" s="122"/>
      <c r="GL160" s="122"/>
      <c r="GM160" s="122"/>
      <c r="GN160" s="122"/>
      <c r="GO160" s="122"/>
      <c r="GP160" s="122"/>
      <c r="GQ160" s="122"/>
      <c r="GR160" s="122"/>
      <c r="GS160" s="122"/>
      <c r="GT160" s="122"/>
      <c r="GU160" s="122"/>
      <c r="GV160" s="122"/>
      <c r="GW160" s="122"/>
      <c r="GX160" s="122"/>
      <c r="GY160" s="122"/>
      <c r="GZ160" s="122"/>
      <c r="HA160" s="122"/>
      <c r="HB160" s="122"/>
      <c r="HC160" s="122"/>
      <c r="HD160" s="122"/>
      <c r="HE160" s="122"/>
      <c r="HF160" s="122"/>
      <c r="HG160" s="122"/>
      <c r="HH160" s="122"/>
      <c r="HI160" s="122"/>
      <c r="HJ160" s="122"/>
      <c r="HK160" s="122"/>
      <c r="HL160" s="122"/>
      <c r="HM160" s="122"/>
      <c r="HN160" s="122"/>
      <c r="HO160" s="122"/>
      <c r="HP160" s="122"/>
      <c r="HQ160" s="122"/>
      <c r="HR160" s="122"/>
      <c r="HS160" s="122"/>
      <c r="HT160" s="122"/>
      <c r="HU160" s="122"/>
      <c r="HV160" s="122"/>
      <c r="HW160" s="122"/>
      <c r="HX160" s="122"/>
      <c r="HY160" s="122"/>
      <c r="HZ160" s="122"/>
      <c r="IA160" s="122"/>
      <c r="IB160" s="122"/>
      <c r="IC160" s="122"/>
      <c r="ID160" s="122"/>
      <c r="IE160" s="122"/>
      <c r="IF160" s="122"/>
      <c r="IG160" s="122"/>
      <c r="IH160" s="122"/>
      <c r="II160" s="122"/>
      <c r="IJ160" s="122"/>
      <c r="IK160" s="122"/>
      <c r="IL160" s="122"/>
      <c r="IM160" s="122"/>
      <c r="IN160" s="122"/>
      <c r="IO160" s="122"/>
      <c r="IP160" s="122"/>
      <c r="IQ160" s="122"/>
      <c r="IR160" s="122"/>
      <c r="IS160" s="122"/>
      <c r="IT160" s="122"/>
      <c r="IU160" s="122"/>
      <c r="IV160" s="122"/>
      <c r="IW160" s="122"/>
    </row>
    <row r="161" customFormat="false" ht="12.75" hidden="false" customHeight="false" outlineLevel="0" collapsed="false">
      <c r="A161" s="122"/>
      <c r="B161" s="103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22"/>
      <c r="AS161" s="122"/>
      <c r="AT161" s="122"/>
      <c r="AU161" s="122"/>
      <c r="AV161" s="122"/>
      <c r="AW161" s="122"/>
      <c r="AX161" s="122"/>
      <c r="AY161" s="122"/>
      <c r="AZ161" s="122"/>
      <c r="BA161" s="122"/>
      <c r="BB161" s="122"/>
      <c r="BC161" s="122"/>
      <c r="BD161" s="122"/>
      <c r="BE161" s="122"/>
      <c r="BF161" s="122"/>
      <c r="BG161" s="122"/>
      <c r="BH161" s="122"/>
      <c r="BI161" s="122"/>
      <c r="BJ161" s="122"/>
      <c r="BK161" s="122"/>
      <c r="BL161" s="122"/>
      <c r="BM161" s="122"/>
      <c r="BN161" s="122"/>
      <c r="BO161" s="122"/>
      <c r="BP161" s="122"/>
      <c r="BQ161" s="122"/>
      <c r="BR161" s="122"/>
      <c r="BS161" s="122"/>
      <c r="BT161" s="122"/>
      <c r="BU161" s="122"/>
      <c r="BV161" s="122"/>
      <c r="BW161" s="122"/>
      <c r="BX161" s="122"/>
      <c r="BY161" s="122"/>
      <c r="BZ161" s="122"/>
      <c r="CA161" s="122"/>
      <c r="CB161" s="122"/>
      <c r="CC161" s="122"/>
      <c r="CD161" s="122"/>
      <c r="CE161" s="122"/>
      <c r="CF161" s="122"/>
      <c r="CG161" s="122"/>
      <c r="CH161" s="122"/>
      <c r="CI161" s="122"/>
      <c r="CJ161" s="122"/>
      <c r="CK161" s="122"/>
      <c r="CL161" s="122"/>
      <c r="CM161" s="122"/>
      <c r="CN161" s="122"/>
      <c r="CO161" s="122"/>
      <c r="CP161" s="122"/>
      <c r="CQ161" s="122"/>
      <c r="CR161" s="122"/>
      <c r="CS161" s="122"/>
      <c r="CT161" s="122"/>
      <c r="CU161" s="122"/>
      <c r="CV161" s="122"/>
      <c r="CW161" s="122"/>
      <c r="CX161" s="122"/>
      <c r="CY161" s="122"/>
      <c r="CZ161" s="122"/>
      <c r="DA161" s="122"/>
      <c r="DB161" s="122"/>
      <c r="DC161" s="122"/>
      <c r="DD161" s="122"/>
      <c r="DE161" s="122"/>
      <c r="DF161" s="122"/>
      <c r="DG161" s="122"/>
      <c r="DH161" s="122"/>
      <c r="DI161" s="122"/>
      <c r="DJ161" s="122"/>
      <c r="DK161" s="122"/>
      <c r="DL161" s="122"/>
      <c r="DM161" s="122"/>
      <c r="DN161" s="122"/>
      <c r="DO161" s="122"/>
      <c r="DP161" s="122"/>
      <c r="DQ161" s="122"/>
      <c r="DR161" s="122"/>
      <c r="DS161" s="122"/>
      <c r="DT161" s="122"/>
      <c r="DU161" s="122"/>
      <c r="DV161" s="122"/>
      <c r="DW161" s="122"/>
      <c r="DX161" s="122"/>
      <c r="DY161" s="122"/>
      <c r="DZ161" s="122"/>
      <c r="EA161" s="122"/>
      <c r="EB161" s="122"/>
      <c r="EC161" s="122"/>
      <c r="ED161" s="122"/>
      <c r="EE161" s="122"/>
      <c r="EF161" s="122"/>
      <c r="EG161" s="122"/>
      <c r="EH161" s="122"/>
      <c r="EI161" s="122"/>
      <c r="EJ161" s="122"/>
      <c r="EK161" s="122"/>
      <c r="EL161" s="122"/>
      <c r="EM161" s="122"/>
      <c r="EN161" s="122"/>
      <c r="EO161" s="122"/>
      <c r="EP161" s="122"/>
      <c r="EQ161" s="122"/>
      <c r="ER161" s="122"/>
      <c r="ES161" s="122"/>
      <c r="ET161" s="122"/>
      <c r="EU161" s="122"/>
      <c r="EV161" s="122"/>
      <c r="EW161" s="122"/>
      <c r="EX161" s="122"/>
      <c r="EY161" s="122"/>
      <c r="EZ161" s="122"/>
      <c r="FA161" s="122"/>
      <c r="FB161" s="122"/>
      <c r="FC161" s="122"/>
      <c r="FD161" s="122"/>
      <c r="FE161" s="122"/>
      <c r="FF161" s="122"/>
      <c r="FG161" s="122"/>
      <c r="FH161" s="122"/>
      <c r="FI161" s="122"/>
      <c r="FJ161" s="122"/>
      <c r="FK161" s="122"/>
      <c r="FL161" s="122"/>
      <c r="FM161" s="122"/>
      <c r="FN161" s="122"/>
      <c r="FO161" s="122"/>
      <c r="FP161" s="122"/>
      <c r="FQ161" s="122"/>
      <c r="FR161" s="122"/>
      <c r="FS161" s="122"/>
      <c r="FT161" s="122"/>
      <c r="FU161" s="122"/>
      <c r="FV161" s="122"/>
      <c r="FW161" s="122"/>
      <c r="FX161" s="122"/>
      <c r="FY161" s="122"/>
      <c r="FZ161" s="122"/>
      <c r="GA161" s="122"/>
      <c r="GB161" s="122"/>
      <c r="GC161" s="122"/>
      <c r="GD161" s="122"/>
      <c r="GE161" s="122"/>
      <c r="GF161" s="122"/>
      <c r="GG161" s="122"/>
      <c r="GH161" s="122"/>
      <c r="GI161" s="122"/>
      <c r="GJ161" s="122"/>
      <c r="GK161" s="122"/>
      <c r="GL161" s="122"/>
      <c r="GM161" s="122"/>
      <c r="GN161" s="122"/>
      <c r="GO161" s="122"/>
      <c r="GP161" s="122"/>
      <c r="GQ161" s="122"/>
      <c r="GR161" s="122"/>
      <c r="GS161" s="122"/>
      <c r="GT161" s="122"/>
      <c r="GU161" s="122"/>
      <c r="GV161" s="122"/>
      <c r="GW161" s="122"/>
      <c r="GX161" s="122"/>
      <c r="GY161" s="122"/>
      <c r="GZ161" s="122"/>
      <c r="HA161" s="122"/>
      <c r="HB161" s="122"/>
      <c r="HC161" s="122"/>
      <c r="HD161" s="122"/>
      <c r="HE161" s="122"/>
      <c r="HF161" s="122"/>
      <c r="HG161" s="122"/>
      <c r="HH161" s="122"/>
      <c r="HI161" s="122"/>
      <c r="HJ161" s="122"/>
      <c r="HK161" s="122"/>
      <c r="HL161" s="122"/>
      <c r="HM161" s="122"/>
      <c r="HN161" s="122"/>
      <c r="HO161" s="122"/>
      <c r="HP161" s="122"/>
      <c r="HQ161" s="122"/>
      <c r="HR161" s="122"/>
      <c r="HS161" s="122"/>
      <c r="HT161" s="122"/>
      <c r="HU161" s="122"/>
      <c r="HV161" s="122"/>
      <c r="HW161" s="122"/>
      <c r="HX161" s="122"/>
      <c r="HY161" s="122"/>
      <c r="HZ161" s="122"/>
      <c r="IA161" s="122"/>
      <c r="IB161" s="122"/>
      <c r="IC161" s="122"/>
      <c r="ID161" s="122"/>
      <c r="IE161" s="122"/>
      <c r="IF161" s="122"/>
      <c r="IG161" s="122"/>
      <c r="IH161" s="122"/>
      <c r="II161" s="122"/>
      <c r="IJ161" s="122"/>
      <c r="IK161" s="122"/>
      <c r="IL161" s="122"/>
      <c r="IM161" s="122"/>
      <c r="IN161" s="122"/>
      <c r="IO161" s="122"/>
      <c r="IP161" s="122"/>
      <c r="IQ161" s="122"/>
      <c r="IR161" s="122"/>
      <c r="IS161" s="122"/>
      <c r="IT161" s="122"/>
      <c r="IU161" s="122"/>
      <c r="IV161" s="122"/>
      <c r="IW161" s="122"/>
    </row>
    <row r="162" customFormat="false" ht="12.75" hidden="false" customHeight="false" outlineLevel="0" collapsed="false">
      <c r="A162" s="122"/>
      <c r="B162" s="103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22"/>
      <c r="AK162" s="122"/>
      <c r="AL162" s="122"/>
      <c r="AM162" s="122"/>
      <c r="AN162" s="122"/>
      <c r="AO162" s="122"/>
      <c r="AP162" s="122"/>
      <c r="AQ162" s="122"/>
      <c r="AR162" s="122"/>
      <c r="AS162" s="122"/>
      <c r="AT162" s="122"/>
      <c r="AU162" s="122"/>
      <c r="AV162" s="122"/>
      <c r="AW162" s="122"/>
      <c r="AX162" s="122"/>
      <c r="AY162" s="122"/>
      <c r="AZ162" s="122"/>
      <c r="BA162" s="122"/>
      <c r="BB162" s="122"/>
      <c r="BC162" s="122"/>
      <c r="BD162" s="122"/>
      <c r="BE162" s="122"/>
      <c r="BF162" s="122"/>
      <c r="BG162" s="122"/>
      <c r="BH162" s="122"/>
      <c r="BI162" s="122"/>
      <c r="BJ162" s="122"/>
      <c r="BK162" s="122"/>
      <c r="BL162" s="122"/>
      <c r="BM162" s="122"/>
      <c r="BN162" s="122"/>
      <c r="BO162" s="122"/>
      <c r="BP162" s="122"/>
      <c r="BQ162" s="122"/>
      <c r="BR162" s="122"/>
      <c r="BS162" s="122"/>
      <c r="BT162" s="122"/>
      <c r="BU162" s="122"/>
      <c r="BV162" s="122"/>
      <c r="BW162" s="122"/>
      <c r="BX162" s="122"/>
      <c r="BY162" s="122"/>
      <c r="BZ162" s="122"/>
      <c r="CA162" s="122"/>
      <c r="CB162" s="122"/>
      <c r="CC162" s="122"/>
      <c r="CD162" s="122"/>
      <c r="CE162" s="122"/>
      <c r="CF162" s="122"/>
      <c r="CG162" s="122"/>
      <c r="CH162" s="122"/>
      <c r="CI162" s="122"/>
      <c r="CJ162" s="122"/>
      <c r="CK162" s="122"/>
      <c r="CL162" s="122"/>
      <c r="CM162" s="122"/>
      <c r="CN162" s="122"/>
      <c r="CO162" s="122"/>
      <c r="CP162" s="122"/>
      <c r="CQ162" s="122"/>
      <c r="CR162" s="122"/>
      <c r="CS162" s="122"/>
      <c r="CT162" s="122"/>
      <c r="CU162" s="122"/>
      <c r="CV162" s="122"/>
      <c r="CW162" s="122"/>
      <c r="CX162" s="122"/>
      <c r="CY162" s="122"/>
      <c r="CZ162" s="122"/>
      <c r="DA162" s="122"/>
      <c r="DB162" s="122"/>
      <c r="DC162" s="122"/>
      <c r="DD162" s="122"/>
      <c r="DE162" s="122"/>
      <c r="DF162" s="122"/>
      <c r="DG162" s="122"/>
      <c r="DH162" s="122"/>
      <c r="DI162" s="122"/>
      <c r="DJ162" s="122"/>
      <c r="DK162" s="122"/>
      <c r="DL162" s="122"/>
      <c r="DM162" s="122"/>
      <c r="DN162" s="122"/>
      <c r="DO162" s="122"/>
      <c r="DP162" s="122"/>
      <c r="DQ162" s="122"/>
      <c r="DR162" s="122"/>
      <c r="DS162" s="122"/>
      <c r="DT162" s="122"/>
      <c r="DU162" s="122"/>
      <c r="DV162" s="122"/>
      <c r="DW162" s="122"/>
      <c r="DX162" s="122"/>
      <c r="DY162" s="122"/>
      <c r="DZ162" s="122"/>
      <c r="EA162" s="122"/>
      <c r="EB162" s="122"/>
      <c r="EC162" s="122"/>
      <c r="ED162" s="122"/>
      <c r="EE162" s="122"/>
      <c r="EF162" s="122"/>
      <c r="EG162" s="122"/>
      <c r="EH162" s="122"/>
      <c r="EI162" s="122"/>
      <c r="EJ162" s="122"/>
      <c r="EK162" s="122"/>
      <c r="EL162" s="122"/>
      <c r="EM162" s="122"/>
      <c r="EN162" s="122"/>
      <c r="EO162" s="122"/>
      <c r="EP162" s="122"/>
      <c r="EQ162" s="122"/>
      <c r="ER162" s="122"/>
      <c r="ES162" s="122"/>
      <c r="ET162" s="122"/>
      <c r="EU162" s="122"/>
      <c r="EV162" s="122"/>
      <c r="EW162" s="122"/>
      <c r="EX162" s="122"/>
      <c r="EY162" s="122"/>
      <c r="EZ162" s="122"/>
      <c r="FA162" s="122"/>
      <c r="FB162" s="122"/>
      <c r="FC162" s="122"/>
      <c r="FD162" s="122"/>
      <c r="FE162" s="122"/>
      <c r="FF162" s="122"/>
      <c r="FG162" s="122"/>
      <c r="FH162" s="122"/>
      <c r="FI162" s="122"/>
      <c r="FJ162" s="122"/>
      <c r="FK162" s="122"/>
      <c r="FL162" s="122"/>
      <c r="FM162" s="122"/>
      <c r="FN162" s="122"/>
      <c r="FO162" s="122"/>
      <c r="FP162" s="122"/>
      <c r="FQ162" s="122"/>
      <c r="FR162" s="122"/>
      <c r="FS162" s="122"/>
      <c r="FT162" s="122"/>
      <c r="FU162" s="122"/>
      <c r="FV162" s="122"/>
      <c r="FW162" s="122"/>
      <c r="FX162" s="122"/>
      <c r="FY162" s="122"/>
      <c r="FZ162" s="122"/>
      <c r="GA162" s="122"/>
      <c r="GB162" s="122"/>
      <c r="GC162" s="122"/>
      <c r="GD162" s="122"/>
      <c r="GE162" s="122"/>
      <c r="GF162" s="122"/>
      <c r="GG162" s="122"/>
      <c r="GH162" s="122"/>
      <c r="GI162" s="122"/>
      <c r="GJ162" s="122"/>
      <c r="GK162" s="122"/>
      <c r="GL162" s="122"/>
      <c r="GM162" s="122"/>
      <c r="GN162" s="122"/>
      <c r="GO162" s="122"/>
      <c r="GP162" s="122"/>
      <c r="GQ162" s="122"/>
      <c r="GR162" s="122"/>
      <c r="GS162" s="122"/>
      <c r="GT162" s="122"/>
      <c r="GU162" s="122"/>
      <c r="GV162" s="122"/>
      <c r="GW162" s="122"/>
      <c r="GX162" s="122"/>
      <c r="GY162" s="122"/>
      <c r="GZ162" s="122"/>
      <c r="HA162" s="122"/>
      <c r="HB162" s="122"/>
      <c r="HC162" s="122"/>
      <c r="HD162" s="122"/>
      <c r="HE162" s="122"/>
      <c r="HF162" s="122"/>
      <c r="HG162" s="122"/>
      <c r="HH162" s="122"/>
      <c r="HI162" s="122"/>
      <c r="HJ162" s="122"/>
      <c r="HK162" s="122"/>
      <c r="HL162" s="122"/>
      <c r="HM162" s="122"/>
      <c r="HN162" s="122"/>
      <c r="HO162" s="122"/>
      <c r="HP162" s="122"/>
      <c r="HQ162" s="122"/>
      <c r="HR162" s="122"/>
      <c r="HS162" s="122"/>
      <c r="HT162" s="122"/>
      <c r="HU162" s="122"/>
      <c r="HV162" s="122"/>
      <c r="HW162" s="122"/>
      <c r="HX162" s="122"/>
      <c r="HY162" s="122"/>
      <c r="HZ162" s="122"/>
      <c r="IA162" s="122"/>
      <c r="IB162" s="122"/>
      <c r="IC162" s="122"/>
      <c r="ID162" s="122"/>
      <c r="IE162" s="122"/>
      <c r="IF162" s="122"/>
      <c r="IG162" s="122"/>
      <c r="IH162" s="122"/>
      <c r="II162" s="122"/>
      <c r="IJ162" s="122"/>
      <c r="IK162" s="122"/>
      <c r="IL162" s="122"/>
      <c r="IM162" s="122"/>
      <c r="IN162" s="122"/>
      <c r="IO162" s="122"/>
      <c r="IP162" s="122"/>
      <c r="IQ162" s="122"/>
      <c r="IR162" s="122"/>
      <c r="IS162" s="122"/>
      <c r="IT162" s="122"/>
      <c r="IU162" s="122"/>
      <c r="IV162" s="122"/>
      <c r="IW162" s="122"/>
    </row>
    <row r="163" customFormat="false" ht="12.75" hidden="false" customHeight="false" outlineLevel="0" collapsed="false">
      <c r="A163" s="122"/>
      <c r="B163" s="103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  <c r="AJ163" s="122"/>
      <c r="AK163" s="122"/>
      <c r="AL163" s="122"/>
      <c r="AM163" s="122"/>
      <c r="AN163" s="122"/>
      <c r="AO163" s="122"/>
      <c r="AP163" s="122"/>
      <c r="AQ163" s="122"/>
      <c r="AR163" s="122"/>
      <c r="AS163" s="122"/>
      <c r="AT163" s="122"/>
      <c r="AU163" s="122"/>
      <c r="AV163" s="122"/>
      <c r="AW163" s="122"/>
      <c r="AX163" s="122"/>
      <c r="AY163" s="122"/>
      <c r="AZ163" s="122"/>
      <c r="BA163" s="122"/>
      <c r="BB163" s="122"/>
      <c r="BC163" s="122"/>
      <c r="BD163" s="122"/>
      <c r="BE163" s="122"/>
      <c r="BF163" s="122"/>
      <c r="BG163" s="122"/>
      <c r="BH163" s="122"/>
      <c r="BI163" s="122"/>
      <c r="BJ163" s="122"/>
      <c r="BK163" s="122"/>
      <c r="BL163" s="122"/>
      <c r="BM163" s="122"/>
      <c r="BN163" s="122"/>
      <c r="BO163" s="122"/>
      <c r="BP163" s="122"/>
      <c r="BQ163" s="122"/>
      <c r="BR163" s="122"/>
      <c r="BS163" s="122"/>
      <c r="BT163" s="122"/>
      <c r="BU163" s="122"/>
      <c r="BV163" s="122"/>
      <c r="BW163" s="122"/>
      <c r="BX163" s="122"/>
      <c r="BY163" s="122"/>
      <c r="BZ163" s="122"/>
      <c r="CA163" s="122"/>
      <c r="CB163" s="122"/>
      <c r="CC163" s="122"/>
      <c r="CD163" s="122"/>
      <c r="CE163" s="122"/>
      <c r="CF163" s="122"/>
      <c r="CG163" s="122"/>
      <c r="CH163" s="122"/>
      <c r="CI163" s="122"/>
      <c r="CJ163" s="122"/>
      <c r="CK163" s="122"/>
      <c r="CL163" s="122"/>
      <c r="CM163" s="122"/>
      <c r="CN163" s="122"/>
      <c r="CO163" s="122"/>
      <c r="CP163" s="122"/>
      <c r="CQ163" s="122"/>
      <c r="CR163" s="122"/>
      <c r="CS163" s="122"/>
      <c r="CT163" s="122"/>
      <c r="CU163" s="122"/>
      <c r="CV163" s="122"/>
      <c r="CW163" s="122"/>
      <c r="CX163" s="122"/>
      <c r="CY163" s="122"/>
      <c r="CZ163" s="122"/>
      <c r="DA163" s="122"/>
      <c r="DB163" s="122"/>
      <c r="DC163" s="122"/>
      <c r="DD163" s="122"/>
      <c r="DE163" s="122"/>
      <c r="DF163" s="122"/>
      <c r="DG163" s="122"/>
      <c r="DH163" s="122"/>
      <c r="DI163" s="122"/>
      <c r="DJ163" s="122"/>
      <c r="DK163" s="122"/>
      <c r="DL163" s="122"/>
      <c r="DM163" s="122"/>
      <c r="DN163" s="122"/>
      <c r="DO163" s="122"/>
      <c r="DP163" s="122"/>
      <c r="DQ163" s="122"/>
      <c r="DR163" s="122"/>
      <c r="DS163" s="122"/>
      <c r="DT163" s="122"/>
      <c r="DU163" s="122"/>
      <c r="DV163" s="122"/>
      <c r="DW163" s="122"/>
      <c r="DX163" s="122"/>
      <c r="DY163" s="122"/>
      <c r="DZ163" s="122"/>
      <c r="EA163" s="122"/>
      <c r="EB163" s="122"/>
      <c r="EC163" s="122"/>
      <c r="ED163" s="122"/>
      <c r="EE163" s="122"/>
      <c r="EF163" s="122"/>
      <c r="EG163" s="122"/>
      <c r="EH163" s="122"/>
      <c r="EI163" s="122"/>
      <c r="EJ163" s="122"/>
      <c r="EK163" s="122"/>
      <c r="EL163" s="122"/>
      <c r="EM163" s="122"/>
      <c r="EN163" s="122"/>
      <c r="EO163" s="122"/>
      <c r="EP163" s="122"/>
      <c r="EQ163" s="122"/>
      <c r="ER163" s="122"/>
      <c r="ES163" s="122"/>
      <c r="ET163" s="122"/>
      <c r="EU163" s="122"/>
      <c r="EV163" s="122"/>
      <c r="EW163" s="122"/>
      <c r="EX163" s="122"/>
      <c r="EY163" s="122"/>
      <c r="EZ163" s="122"/>
      <c r="FA163" s="122"/>
      <c r="FB163" s="122"/>
      <c r="FC163" s="122"/>
      <c r="FD163" s="122"/>
      <c r="FE163" s="122"/>
      <c r="FF163" s="122"/>
      <c r="FG163" s="122"/>
      <c r="FH163" s="122"/>
      <c r="FI163" s="122"/>
      <c r="FJ163" s="122"/>
      <c r="FK163" s="122"/>
      <c r="FL163" s="122"/>
      <c r="FM163" s="122"/>
      <c r="FN163" s="122"/>
      <c r="FO163" s="122"/>
      <c r="FP163" s="122"/>
      <c r="FQ163" s="122"/>
      <c r="FR163" s="122"/>
      <c r="FS163" s="122"/>
      <c r="FT163" s="122"/>
      <c r="FU163" s="122"/>
      <c r="FV163" s="122"/>
      <c r="FW163" s="122"/>
      <c r="FX163" s="122"/>
      <c r="FY163" s="122"/>
      <c r="FZ163" s="122"/>
      <c r="GA163" s="122"/>
      <c r="GB163" s="122"/>
      <c r="GC163" s="122"/>
      <c r="GD163" s="122"/>
      <c r="GE163" s="122"/>
      <c r="GF163" s="122"/>
      <c r="GG163" s="122"/>
      <c r="GH163" s="122"/>
      <c r="GI163" s="122"/>
      <c r="GJ163" s="122"/>
      <c r="GK163" s="122"/>
      <c r="GL163" s="122"/>
      <c r="GM163" s="122"/>
      <c r="GN163" s="122"/>
      <c r="GO163" s="122"/>
      <c r="GP163" s="122"/>
      <c r="GQ163" s="122"/>
      <c r="GR163" s="122"/>
      <c r="GS163" s="122"/>
      <c r="GT163" s="122"/>
      <c r="GU163" s="122"/>
      <c r="GV163" s="122"/>
      <c r="GW163" s="122"/>
      <c r="GX163" s="122"/>
      <c r="GY163" s="122"/>
      <c r="GZ163" s="122"/>
      <c r="HA163" s="122"/>
      <c r="HB163" s="122"/>
      <c r="HC163" s="122"/>
      <c r="HD163" s="122"/>
      <c r="HE163" s="122"/>
      <c r="HF163" s="122"/>
      <c r="HG163" s="122"/>
      <c r="HH163" s="122"/>
      <c r="HI163" s="122"/>
      <c r="HJ163" s="122"/>
      <c r="HK163" s="122"/>
      <c r="HL163" s="122"/>
      <c r="HM163" s="122"/>
      <c r="HN163" s="122"/>
      <c r="HO163" s="122"/>
      <c r="HP163" s="122"/>
      <c r="HQ163" s="122"/>
      <c r="HR163" s="122"/>
      <c r="HS163" s="122"/>
      <c r="HT163" s="122"/>
      <c r="HU163" s="122"/>
      <c r="HV163" s="122"/>
      <c r="HW163" s="122"/>
      <c r="HX163" s="122"/>
      <c r="HY163" s="122"/>
      <c r="HZ163" s="122"/>
      <c r="IA163" s="122"/>
      <c r="IB163" s="122"/>
      <c r="IC163" s="122"/>
      <c r="ID163" s="122"/>
      <c r="IE163" s="122"/>
      <c r="IF163" s="122"/>
      <c r="IG163" s="122"/>
      <c r="IH163" s="122"/>
      <c r="II163" s="122"/>
      <c r="IJ163" s="122"/>
      <c r="IK163" s="122"/>
      <c r="IL163" s="122"/>
      <c r="IM163" s="122"/>
      <c r="IN163" s="122"/>
      <c r="IO163" s="122"/>
      <c r="IP163" s="122"/>
      <c r="IQ163" s="122"/>
      <c r="IR163" s="122"/>
      <c r="IS163" s="122"/>
      <c r="IT163" s="122"/>
      <c r="IU163" s="122"/>
      <c r="IV163" s="122"/>
      <c r="IW163" s="122"/>
    </row>
    <row r="164" customFormat="false" ht="12.75" hidden="false" customHeight="false" outlineLevel="0" collapsed="false">
      <c r="A164" s="122"/>
      <c r="B164" s="103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122"/>
      <c r="AL164" s="122"/>
      <c r="AM164" s="122"/>
      <c r="AN164" s="122"/>
      <c r="AO164" s="122"/>
      <c r="AP164" s="122"/>
      <c r="AQ164" s="122"/>
      <c r="AR164" s="122"/>
      <c r="AS164" s="122"/>
      <c r="AT164" s="122"/>
      <c r="AU164" s="122"/>
      <c r="AV164" s="122"/>
      <c r="AW164" s="122"/>
      <c r="AX164" s="122"/>
      <c r="AY164" s="122"/>
      <c r="AZ164" s="122"/>
      <c r="BA164" s="122"/>
      <c r="BB164" s="122"/>
      <c r="BC164" s="122"/>
      <c r="BD164" s="122"/>
      <c r="BE164" s="122"/>
      <c r="BF164" s="122"/>
      <c r="BG164" s="122"/>
      <c r="BH164" s="122"/>
      <c r="BI164" s="122"/>
      <c r="BJ164" s="122"/>
      <c r="BK164" s="122"/>
      <c r="BL164" s="122"/>
      <c r="BM164" s="122"/>
      <c r="BN164" s="122"/>
      <c r="BO164" s="122"/>
      <c r="BP164" s="122"/>
      <c r="BQ164" s="122"/>
      <c r="BR164" s="122"/>
      <c r="BS164" s="122"/>
      <c r="BT164" s="122"/>
      <c r="BU164" s="122"/>
      <c r="BV164" s="122"/>
      <c r="BW164" s="122"/>
      <c r="BX164" s="122"/>
      <c r="BY164" s="122"/>
      <c r="BZ164" s="122"/>
      <c r="CA164" s="122"/>
      <c r="CB164" s="122"/>
      <c r="CC164" s="122"/>
      <c r="CD164" s="122"/>
      <c r="CE164" s="122"/>
      <c r="CF164" s="122"/>
      <c r="CG164" s="122"/>
      <c r="CH164" s="122"/>
      <c r="CI164" s="122"/>
      <c r="CJ164" s="122"/>
      <c r="CK164" s="122"/>
      <c r="CL164" s="122"/>
      <c r="CM164" s="122"/>
      <c r="CN164" s="122"/>
      <c r="CO164" s="122"/>
      <c r="CP164" s="122"/>
      <c r="CQ164" s="122"/>
      <c r="CR164" s="122"/>
      <c r="CS164" s="122"/>
      <c r="CT164" s="122"/>
      <c r="CU164" s="122"/>
      <c r="CV164" s="122"/>
      <c r="CW164" s="122"/>
      <c r="CX164" s="122"/>
      <c r="CY164" s="122"/>
      <c r="CZ164" s="122"/>
      <c r="DA164" s="122"/>
      <c r="DB164" s="122"/>
      <c r="DC164" s="122"/>
      <c r="DD164" s="122"/>
      <c r="DE164" s="122"/>
      <c r="DF164" s="122"/>
      <c r="DG164" s="122"/>
      <c r="DH164" s="122"/>
      <c r="DI164" s="122"/>
      <c r="DJ164" s="122"/>
      <c r="DK164" s="122"/>
      <c r="DL164" s="122"/>
      <c r="DM164" s="122"/>
      <c r="DN164" s="122"/>
      <c r="DO164" s="122"/>
      <c r="DP164" s="122"/>
      <c r="DQ164" s="122"/>
      <c r="DR164" s="122"/>
      <c r="DS164" s="122"/>
      <c r="DT164" s="122"/>
      <c r="DU164" s="122"/>
      <c r="DV164" s="122"/>
      <c r="DW164" s="122"/>
      <c r="DX164" s="122"/>
      <c r="DY164" s="122"/>
      <c r="DZ164" s="122"/>
      <c r="EA164" s="122"/>
      <c r="EB164" s="122"/>
      <c r="EC164" s="122"/>
      <c r="ED164" s="122"/>
      <c r="EE164" s="122"/>
      <c r="EF164" s="122"/>
      <c r="EG164" s="122"/>
      <c r="EH164" s="122"/>
      <c r="EI164" s="122"/>
      <c r="EJ164" s="122"/>
      <c r="EK164" s="122"/>
      <c r="EL164" s="122"/>
      <c r="EM164" s="122"/>
      <c r="EN164" s="122"/>
      <c r="EO164" s="122"/>
      <c r="EP164" s="122"/>
      <c r="EQ164" s="122"/>
      <c r="ER164" s="122"/>
      <c r="ES164" s="122"/>
      <c r="ET164" s="122"/>
      <c r="EU164" s="122"/>
      <c r="EV164" s="122"/>
      <c r="EW164" s="122"/>
      <c r="EX164" s="122"/>
      <c r="EY164" s="122"/>
      <c r="EZ164" s="122"/>
      <c r="FA164" s="122"/>
      <c r="FB164" s="122"/>
      <c r="FC164" s="122"/>
      <c r="FD164" s="122"/>
      <c r="FE164" s="122"/>
      <c r="FF164" s="122"/>
      <c r="FG164" s="122"/>
      <c r="FH164" s="122"/>
      <c r="FI164" s="122"/>
      <c r="FJ164" s="122"/>
      <c r="FK164" s="122"/>
      <c r="FL164" s="122"/>
      <c r="FM164" s="122"/>
      <c r="FN164" s="122"/>
      <c r="FO164" s="122"/>
      <c r="FP164" s="122"/>
      <c r="FQ164" s="122"/>
      <c r="FR164" s="122"/>
      <c r="FS164" s="122"/>
      <c r="FT164" s="122"/>
      <c r="FU164" s="122"/>
      <c r="FV164" s="122"/>
      <c r="FW164" s="122"/>
      <c r="FX164" s="122"/>
      <c r="FY164" s="122"/>
      <c r="FZ164" s="122"/>
      <c r="GA164" s="122"/>
      <c r="GB164" s="122"/>
      <c r="GC164" s="122"/>
      <c r="GD164" s="122"/>
      <c r="GE164" s="122"/>
      <c r="GF164" s="122"/>
      <c r="GG164" s="122"/>
      <c r="GH164" s="122"/>
      <c r="GI164" s="122"/>
      <c r="GJ164" s="122"/>
      <c r="GK164" s="122"/>
      <c r="GL164" s="122"/>
      <c r="GM164" s="122"/>
      <c r="GN164" s="122"/>
      <c r="GO164" s="122"/>
      <c r="GP164" s="122"/>
      <c r="GQ164" s="122"/>
      <c r="GR164" s="122"/>
      <c r="GS164" s="122"/>
      <c r="GT164" s="122"/>
      <c r="GU164" s="122"/>
      <c r="GV164" s="122"/>
      <c r="GW164" s="122"/>
      <c r="GX164" s="122"/>
      <c r="GY164" s="122"/>
      <c r="GZ164" s="122"/>
      <c r="HA164" s="122"/>
      <c r="HB164" s="122"/>
      <c r="HC164" s="122"/>
      <c r="HD164" s="122"/>
      <c r="HE164" s="122"/>
      <c r="HF164" s="122"/>
      <c r="HG164" s="122"/>
      <c r="HH164" s="122"/>
      <c r="HI164" s="122"/>
      <c r="HJ164" s="122"/>
      <c r="HK164" s="122"/>
      <c r="HL164" s="122"/>
      <c r="HM164" s="122"/>
      <c r="HN164" s="122"/>
      <c r="HO164" s="122"/>
      <c r="HP164" s="122"/>
      <c r="HQ164" s="122"/>
      <c r="HR164" s="122"/>
      <c r="HS164" s="122"/>
      <c r="HT164" s="122"/>
      <c r="HU164" s="122"/>
      <c r="HV164" s="122"/>
      <c r="HW164" s="122"/>
      <c r="HX164" s="122"/>
      <c r="HY164" s="122"/>
      <c r="HZ164" s="122"/>
      <c r="IA164" s="122"/>
      <c r="IB164" s="122"/>
      <c r="IC164" s="122"/>
      <c r="ID164" s="122"/>
      <c r="IE164" s="122"/>
      <c r="IF164" s="122"/>
      <c r="IG164" s="122"/>
      <c r="IH164" s="122"/>
      <c r="II164" s="122"/>
      <c r="IJ164" s="122"/>
      <c r="IK164" s="122"/>
      <c r="IL164" s="122"/>
      <c r="IM164" s="122"/>
      <c r="IN164" s="122"/>
      <c r="IO164" s="122"/>
      <c r="IP164" s="122"/>
      <c r="IQ164" s="122"/>
      <c r="IR164" s="122"/>
      <c r="IS164" s="122"/>
      <c r="IT164" s="122"/>
      <c r="IU164" s="122"/>
      <c r="IV164" s="122"/>
      <c r="IW164" s="122"/>
    </row>
    <row r="165" customFormat="false" ht="12.75" hidden="false" customHeight="false" outlineLevel="0" collapsed="false">
      <c r="A165" s="122"/>
      <c r="B165" s="103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22"/>
      <c r="AK165" s="122"/>
      <c r="AL165" s="122"/>
      <c r="AM165" s="122"/>
      <c r="AN165" s="122"/>
      <c r="AO165" s="122"/>
      <c r="AP165" s="122"/>
      <c r="AQ165" s="122"/>
      <c r="AR165" s="122"/>
      <c r="AS165" s="122"/>
      <c r="AT165" s="122"/>
      <c r="AU165" s="122"/>
      <c r="AV165" s="122"/>
      <c r="AW165" s="122"/>
      <c r="AX165" s="122"/>
      <c r="AY165" s="122"/>
      <c r="AZ165" s="122"/>
      <c r="BA165" s="122"/>
      <c r="BB165" s="122"/>
      <c r="BC165" s="122"/>
      <c r="BD165" s="122"/>
      <c r="BE165" s="122"/>
      <c r="BF165" s="122"/>
      <c r="BG165" s="122"/>
      <c r="BH165" s="122"/>
      <c r="BI165" s="122"/>
      <c r="BJ165" s="122"/>
      <c r="BK165" s="122"/>
      <c r="BL165" s="122"/>
      <c r="BM165" s="122"/>
      <c r="BN165" s="122"/>
      <c r="BO165" s="122"/>
      <c r="BP165" s="122"/>
      <c r="BQ165" s="122"/>
      <c r="BR165" s="122"/>
      <c r="BS165" s="122"/>
      <c r="BT165" s="122"/>
      <c r="BU165" s="122"/>
      <c r="BV165" s="122"/>
      <c r="BW165" s="122"/>
      <c r="BX165" s="122"/>
      <c r="BY165" s="122"/>
      <c r="BZ165" s="122"/>
      <c r="CA165" s="122"/>
      <c r="CB165" s="122"/>
      <c r="CC165" s="122"/>
      <c r="CD165" s="122"/>
      <c r="CE165" s="122"/>
      <c r="CF165" s="122"/>
      <c r="CG165" s="122"/>
      <c r="CH165" s="122"/>
      <c r="CI165" s="122"/>
      <c r="CJ165" s="122"/>
      <c r="CK165" s="122"/>
      <c r="CL165" s="122"/>
      <c r="CM165" s="122"/>
      <c r="CN165" s="122"/>
      <c r="CO165" s="122"/>
      <c r="CP165" s="122"/>
      <c r="CQ165" s="122"/>
      <c r="CR165" s="122"/>
      <c r="CS165" s="122"/>
      <c r="CT165" s="122"/>
      <c r="CU165" s="122"/>
      <c r="CV165" s="122"/>
      <c r="CW165" s="122"/>
      <c r="CX165" s="122"/>
      <c r="CY165" s="122"/>
      <c r="CZ165" s="122"/>
      <c r="DA165" s="122"/>
      <c r="DB165" s="122"/>
      <c r="DC165" s="122"/>
      <c r="DD165" s="122"/>
      <c r="DE165" s="122"/>
      <c r="DF165" s="122"/>
      <c r="DG165" s="122"/>
      <c r="DH165" s="122"/>
      <c r="DI165" s="122"/>
      <c r="DJ165" s="122"/>
      <c r="DK165" s="122"/>
      <c r="DL165" s="122"/>
      <c r="DM165" s="122"/>
      <c r="DN165" s="122"/>
      <c r="DO165" s="122"/>
      <c r="DP165" s="122"/>
      <c r="DQ165" s="122"/>
      <c r="DR165" s="122"/>
      <c r="DS165" s="122"/>
      <c r="DT165" s="122"/>
      <c r="DU165" s="122"/>
      <c r="DV165" s="122"/>
      <c r="DW165" s="122"/>
      <c r="DX165" s="122"/>
      <c r="DY165" s="122"/>
      <c r="DZ165" s="122"/>
      <c r="EA165" s="122"/>
      <c r="EB165" s="122"/>
      <c r="EC165" s="122"/>
      <c r="ED165" s="122"/>
      <c r="EE165" s="122"/>
      <c r="EF165" s="122"/>
      <c r="EG165" s="122"/>
      <c r="EH165" s="122"/>
      <c r="EI165" s="122"/>
      <c r="EJ165" s="122"/>
      <c r="EK165" s="122"/>
      <c r="EL165" s="122"/>
      <c r="EM165" s="122"/>
      <c r="EN165" s="122"/>
      <c r="EO165" s="122"/>
      <c r="EP165" s="122"/>
      <c r="EQ165" s="122"/>
      <c r="ER165" s="122"/>
      <c r="ES165" s="122"/>
      <c r="ET165" s="122"/>
      <c r="EU165" s="122"/>
      <c r="EV165" s="122"/>
      <c r="EW165" s="122"/>
      <c r="EX165" s="122"/>
      <c r="EY165" s="122"/>
      <c r="EZ165" s="122"/>
      <c r="FA165" s="122"/>
      <c r="FB165" s="122"/>
      <c r="FC165" s="122"/>
      <c r="FD165" s="122"/>
      <c r="FE165" s="122"/>
      <c r="FF165" s="122"/>
      <c r="FG165" s="122"/>
      <c r="FH165" s="122"/>
      <c r="FI165" s="122"/>
      <c r="FJ165" s="122"/>
      <c r="FK165" s="122"/>
      <c r="FL165" s="122"/>
      <c r="FM165" s="122"/>
      <c r="FN165" s="122"/>
      <c r="FO165" s="122"/>
      <c r="FP165" s="122"/>
      <c r="FQ165" s="122"/>
      <c r="FR165" s="122"/>
      <c r="FS165" s="122"/>
      <c r="FT165" s="122"/>
      <c r="FU165" s="122"/>
      <c r="FV165" s="122"/>
      <c r="FW165" s="122"/>
      <c r="FX165" s="122"/>
      <c r="FY165" s="122"/>
      <c r="FZ165" s="122"/>
      <c r="GA165" s="122"/>
      <c r="GB165" s="122"/>
      <c r="GC165" s="122"/>
      <c r="GD165" s="122"/>
      <c r="GE165" s="122"/>
      <c r="GF165" s="122"/>
      <c r="GG165" s="122"/>
      <c r="GH165" s="122"/>
      <c r="GI165" s="122"/>
      <c r="GJ165" s="122"/>
      <c r="GK165" s="122"/>
      <c r="GL165" s="122"/>
      <c r="GM165" s="122"/>
      <c r="GN165" s="122"/>
      <c r="GO165" s="122"/>
      <c r="GP165" s="122"/>
      <c r="GQ165" s="122"/>
      <c r="GR165" s="122"/>
      <c r="GS165" s="122"/>
      <c r="GT165" s="122"/>
      <c r="GU165" s="122"/>
      <c r="GV165" s="122"/>
      <c r="GW165" s="122"/>
      <c r="GX165" s="122"/>
      <c r="GY165" s="122"/>
      <c r="GZ165" s="122"/>
      <c r="HA165" s="122"/>
      <c r="HB165" s="122"/>
      <c r="HC165" s="122"/>
      <c r="HD165" s="122"/>
      <c r="HE165" s="122"/>
      <c r="HF165" s="122"/>
      <c r="HG165" s="122"/>
      <c r="HH165" s="122"/>
      <c r="HI165" s="122"/>
      <c r="HJ165" s="122"/>
      <c r="HK165" s="122"/>
      <c r="HL165" s="122"/>
      <c r="HM165" s="122"/>
      <c r="HN165" s="122"/>
      <c r="HO165" s="122"/>
      <c r="HP165" s="122"/>
      <c r="HQ165" s="122"/>
      <c r="HR165" s="122"/>
      <c r="HS165" s="122"/>
      <c r="HT165" s="122"/>
      <c r="HU165" s="122"/>
      <c r="HV165" s="122"/>
      <c r="HW165" s="122"/>
      <c r="HX165" s="122"/>
      <c r="HY165" s="122"/>
      <c r="HZ165" s="122"/>
      <c r="IA165" s="122"/>
      <c r="IB165" s="122"/>
      <c r="IC165" s="122"/>
      <c r="ID165" s="122"/>
      <c r="IE165" s="122"/>
      <c r="IF165" s="122"/>
      <c r="IG165" s="122"/>
      <c r="IH165" s="122"/>
      <c r="II165" s="122"/>
      <c r="IJ165" s="122"/>
      <c r="IK165" s="122"/>
      <c r="IL165" s="122"/>
      <c r="IM165" s="122"/>
      <c r="IN165" s="122"/>
      <c r="IO165" s="122"/>
      <c r="IP165" s="122"/>
      <c r="IQ165" s="122"/>
      <c r="IR165" s="122"/>
      <c r="IS165" s="122"/>
      <c r="IT165" s="122"/>
      <c r="IU165" s="122"/>
      <c r="IV165" s="122"/>
      <c r="IW165" s="122"/>
    </row>
    <row r="166" customFormat="false" ht="12.75" hidden="false" customHeight="false" outlineLevel="0" collapsed="false">
      <c r="A166" s="122"/>
      <c r="B166" s="103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  <c r="AH166" s="122"/>
      <c r="AI166" s="122"/>
      <c r="AJ166" s="122"/>
      <c r="AK166" s="122"/>
      <c r="AL166" s="122"/>
      <c r="AM166" s="122"/>
      <c r="AN166" s="122"/>
      <c r="AO166" s="122"/>
      <c r="AP166" s="122"/>
      <c r="AQ166" s="122"/>
      <c r="AR166" s="122"/>
      <c r="AS166" s="122"/>
      <c r="AT166" s="122"/>
      <c r="AU166" s="122"/>
      <c r="AV166" s="122"/>
      <c r="AW166" s="122"/>
      <c r="AX166" s="122"/>
      <c r="AY166" s="122"/>
      <c r="AZ166" s="122"/>
      <c r="BA166" s="122"/>
      <c r="BB166" s="122"/>
      <c r="BC166" s="122"/>
      <c r="BD166" s="122"/>
      <c r="BE166" s="122"/>
      <c r="BF166" s="122"/>
      <c r="BG166" s="122"/>
      <c r="BH166" s="122"/>
      <c r="BI166" s="122"/>
      <c r="BJ166" s="122"/>
      <c r="BK166" s="122"/>
      <c r="BL166" s="122"/>
      <c r="BM166" s="122"/>
      <c r="BN166" s="122"/>
      <c r="BO166" s="122"/>
      <c r="BP166" s="122"/>
      <c r="BQ166" s="122"/>
      <c r="BR166" s="122"/>
      <c r="BS166" s="122"/>
      <c r="BT166" s="122"/>
      <c r="BU166" s="122"/>
      <c r="BV166" s="122"/>
      <c r="BW166" s="122"/>
      <c r="BX166" s="122"/>
      <c r="BY166" s="122"/>
      <c r="BZ166" s="122"/>
      <c r="CA166" s="122"/>
      <c r="CB166" s="122"/>
      <c r="CC166" s="122"/>
      <c r="CD166" s="122"/>
      <c r="CE166" s="122"/>
      <c r="CF166" s="122"/>
      <c r="CG166" s="122"/>
      <c r="CH166" s="122"/>
      <c r="CI166" s="122"/>
      <c r="CJ166" s="122"/>
      <c r="CK166" s="122"/>
      <c r="CL166" s="122"/>
      <c r="CM166" s="122"/>
      <c r="CN166" s="122"/>
      <c r="CO166" s="122"/>
      <c r="CP166" s="122"/>
      <c r="CQ166" s="122"/>
      <c r="CR166" s="122"/>
      <c r="CS166" s="122"/>
      <c r="CT166" s="122"/>
      <c r="CU166" s="122"/>
      <c r="CV166" s="122"/>
      <c r="CW166" s="122"/>
      <c r="CX166" s="122"/>
      <c r="CY166" s="122"/>
      <c r="CZ166" s="122"/>
      <c r="DA166" s="122"/>
      <c r="DB166" s="122"/>
      <c r="DC166" s="122"/>
      <c r="DD166" s="122"/>
      <c r="DE166" s="122"/>
      <c r="DF166" s="122"/>
      <c r="DG166" s="122"/>
      <c r="DH166" s="122"/>
      <c r="DI166" s="122"/>
      <c r="DJ166" s="122"/>
      <c r="DK166" s="122"/>
      <c r="DL166" s="122"/>
      <c r="DM166" s="122"/>
      <c r="DN166" s="122"/>
      <c r="DO166" s="122"/>
      <c r="DP166" s="122"/>
      <c r="DQ166" s="122"/>
      <c r="DR166" s="122"/>
      <c r="DS166" s="122"/>
      <c r="DT166" s="122"/>
      <c r="DU166" s="122"/>
      <c r="DV166" s="122"/>
      <c r="DW166" s="122"/>
      <c r="DX166" s="122"/>
      <c r="DY166" s="122"/>
      <c r="DZ166" s="122"/>
      <c r="EA166" s="122"/>
      <c r="EB166" s="122"/>
      <c r="EC166" s="122"/>
      <c r="ED166" s="122"/>
      <c r="EE166" s="122"/>
      <c r="EF166" s="122"/>
      <c r="EG166" s="122"/>
      <c r="EH166" s="122"/>
      <c r="EI166" s="122"/>
      <c r="EJ166" s="122"/>
      <c r="EK166" s="122"/>
      <c r="EL166" s="122"/>
      <c r="EM166" s="122"/>
      <c r="EN166" s="122"/>
      <c r="EO166" s="122"/>
      <c r="EP166" s="122"/>
      <c r="EQ166" s="122"/>
      <c r="ER166" s="122"/>
      <c r="ES166" s="122"/>
      <c r="ET166" s="122"/>
      <c r="EU166" s="122"/>
      <c r="EV166" s="122"/>
      <c r="EW166" s="122"/>
      <c r="EX166" s="122"/>
      <c r="EY166" s="122"/>
      <c r="EZ166" s="122"/>
      <c r="FA166" s="122"/>
      <c r="FB166" s="122"/>
      <c r="FC166" s="122"/>
      <c r="FD166" s="122"/>
      <c r="FE166" s="122"/>
      <c r="FF166" s="122"/>
      <c r="FG166" s="122"/>
      <c r="FH166" s="122"/>
      <c r="FI166" s="122"/>
      <c r="FJ166" s="122"/>
      <c r="FK166" s="122"/>
      <c r="FL166" s="122"/>
      <c r="FM166" s="122"/>
      <c r="FN166" s="122"/>
      <c r="FO166" s="122"/>
      <c r="FP166" s="122"/>
      <c r="FQ166" s="122"/>
      <c r="FR166" s="122"/>
      <c r="FS166" s="122"/>
      <c r="FT166" s="122"/>
      <c r="FU166" s="122"/>
      <c r="FV166" s="122"/>
      <c r="FW166" s="122"/>
      <c r="FX166" s="122"/>
      <c r="FY166" s="122"/>
      <c r="FZ166" s="122"/>
      <c r="GA166" s="122"/>
      <c r="GB166" s="122"/>
      <c r="GC166" s="122"/>
      <c r="GD166" s="122"/>
      <c r="GE166" s="122"/>
      <c r="GF166" s="122"/>
      <c r="GG166" s="122"/>
      <c r="GH166" s="122"/>
      <c r="GI166" s="122"/>
      <c r="GJ166" s="122"/>
      <c r="GK166" s="122"/>
      <c r="GL166" s="122"/>
      <c r="GM166" s="122"/>
      <c r="GN166" s="122"/>
      <c r="GO166" s="122"/>
      <c r="GP166" s="122"/>
      <c r="GQ166" s="122"/>
      <c r="GR166" s="122"/>
      <c r="GS166" s="122"/>
      <c r="GT166" s="122"/>
      <c r="GU166" s="122"/>
      <c r="GV166" s="122"/>
      <c r="GW166" s="122"/>
      <c r="GX166" s="122"/>
      <c r="GY166" s="122"/>
      <c r="GZ166" s="122"/>
      <c r="HA166" s="122"/>
      <c r="HB166" s="122"/>
      <c r="HC166" s="122"/>
      <c r="HD166" s="122"/>
      <c r="HE166" s="122"/>
      <c r="HF166" s="122"/>
      <c r="HG166" s="122"/>
      <c r="HH166" s="122"/>
      <c r="HI166" s="122"/>
      <c r="HJ166" s="122"/>
      <c r="HK166" s="122"/>
      <c r="HL166" s="122"/>
      <c r="HM166" s="122"/>
      <c r="HN166" s="122"/>
      <c r="HO166" s="122"/>
      <c r="HP166" s="122"/>
      <c r="HQ166" s="122"/>
      <c r="HR166" s="122"/>
      <c r="HS166" s="122"/>
      <c r="HT166" s="122"/>
      <c r="HU166" s="122"/>
      <c r="HV166" s="122"/>
      <c r="HW166" s="122"/>
      <c r="HX166" s="122"/>
      <c r="HY166" s="122"/>
      <c r="HZ166" s="122"/>
      <c r="IA166" s="122"/>
      <c r="IB166" s="122"/>
      <c r="IC166" s="122"/>
      <c r="ID166" s="122"/>
      <c r="IE166" s="122"/>
      <c r="IF166" s="122"/>
      <c r="IG166" s="122"/>
      <c r="IH166" s="122"/>
      <c r="II166" s="122"/>
      <c r="IJ166" s="122"/>
      <c r="IK166" s="122"/>
      <c r="IL166" s="122"/>
      <c r="IM166" s="122"/>
      <c r="IN166" s="122"/>
      <c r="IO166" s="122"/>
      <c r="IP166" s="122"/>
      <c r="IQ166" s="122"/>
      <c r="IR166" s="122"/>
      <c r="IS166" s="122"/>
      <c r="IT166" s="122"/>
      <c r="IU166" s="122"/>
      <c r="IV166" s="122"/>
      <c r="IW166" s="122"/>
    </row>
    <row r="167" customFormat="false" ht="12.75" hidden="false" customHeight="false" outlineLevel="0" collapsed="false">
      <c r="A167" s="122"/>
      <c r="B167" s="103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22"/>
      <c r="AK167" s="122"/>
      <c r="AL167" s="122"/>
      <c r="AM167" s="122"/>
      <c r="AN167" s="122"/>
      <c r="AO167" s="122"/>
      <c r="AP167" s="122"/>
      <c r="AQ167" s="122"/>
      <c r="AR167" s="122"/>
      <c r="AS167" s="122"/>
      <c r="AT167" s="122"/>
      <c r="AU167" s="122"/>
      <c r="AV167" s="122"/>
      <c r="AW167" s="122"/>
      <c r="AX167" s="122"/>
      <c r="AY167" s="122"/>
      <c r="AZ167" s="122"/>
      <c r="BA167" s="122"/>
      <c r="BB167" s="122"/>
      <c r="BC167" s="122"/>
      <c r="BD167" s="122"/>
      <c r="BE167" s="122"/>
      <c r="BF167" s="122"/>
      <c r="BG167" s="122"/>
      <c r="BH167" s="122"/>
      <c r="BI167" s="122"/>
      <c r="BJ167" s="122"/>
      <c r="BK167" s="122"/>
      <c r="BL167" s="122"/>
      <c r="BM167" s="122"/>
      <c r="BN167" s="122"/>
      <c r="BO167" s="122"/>
      <c r="BP167" s="122"/>
      <c r="BQ167" s="122"/>
      <c r="BR167" s="122"/>
      <c r="BS167" s="122"/>
      <c r="BT167" s="122"/>
      <c r="BU167" s="122"/>
      <c r="BV167" s="122"/>
      <c r="BW167" s="122"/>
      <c r="BX167" s="122"/>
      <c r="BY167" s="122"/>
      <c r="BZ167" s="122"/>
      <c r="CA167" s="122"/>
      <c r="CB167" s="122"/>
      <c r="CC167" s="122"/>
      <c r="CD167" s="122"/>
      <c r="CE167" s="122"/>
      <c r="CF167" s="122"/>
      <c r="CG167" s="122"/>
      <c r="CH167" s="122"/>
      <c r="CI167" s="122"/>
      <c r="CJ167" s="122"/>
      <c r="CK167" s="122"/>
      <c r="CL167" s="122"/>
      <c r="CM167" s="122"/>
      <c r="CN167" s="122"/>
      <c r="CO167" s="122"/>
      <c r="CP167" s="122"/>
      <c r="CQ167" s="122"/>
      <c r="CR167" s="122"/>
      <c r="CS167" s="122"/>
      <c r="CT167" s="122"/>
      <c r="CU167" s="122"/>
      <c r="CV167" s="122"/>
      <c r="CW167" s="122"/>
      <c r="CX167" s="122"/>
      <c r="CY167" s="122"/>
      <c r="CZ167" s="122"/>
      <c r="DA167" s="122"/>
      <c r="DB167" s="122"/>
      <c r="DC167" s="122"/>
      <c r="DD167" s="122"/>
      <c r="DE167" s="122"/>
      <c r="DF167" s="122"/>
      <c r="DG167" s="122"/>
      <c r="DH167" s="122"/>
      <c r="DI167" s="122"/>
      <c r="DJ167" s="122"/>
      <c r="DK167" s="122"/>
      <c r="DL167" s="122"/>
      <c r="DM167" s="122"/>
      <c r="DN167" s="122"/>
      <c r="DO167" s="122"/>
      <c r="DP167" s="122"/>
      <c r="DQ167" s="122"/>
      <c r="DR167" s="122"/>
      <c r="DS167" s="122"/>
      <c r="DT167" s="122"/>
      <c r="DU167" s="122"/>
      <c r="DV167" s="122"/>
      <c r="DW167" s="122"/>
      <c r="DX167" s="122"/>
      <c r="DY167" s="122"/>
      <c r="DZ167" s="122"/>
      <c r="EA167" s="122"/>
      <c r="EB167" s="122"/>
      <c r="EC167" s="122"/>
      <c r="ED167" s="122"/>
      <c r="EE167" s="122"/>
      <c r="EF167" s="122"/>
      <c r="EG167" s="122"/>
      <c r="EH167" s="122"/>
      <c r="EI167" s="122"/>
      <c r="EJ167" s="122"/>
      <c r="EK167" s="122"/>
      <c r="EL167" s="122"/>
      <c r="EM167" s="122"/>
      <c r="EN167" s="122"/>
      <c r="EO167" s="122"/>
      <c r="EP167" s="122"/>
      <c r="EQ167" s="122"/>
      <c r="ER167" s="122"/>
      <c r="ES167" s="122"/>
      <c r="ET167" s="122"/>
      <c r="EU167" s="122"/>
      <c r="EV167" s="122"/>
      <c r="EW167" s="122"/>
      <c r="EX167" s="122"/>
      <c r="EY167" s="122"/>
      <c r="EZ167" s="122"/>
      <c r="FA167" s="122"/>
      <c r="FB167" s="122"/>
      <c r="FC167" s="122"/>
      <c r="FD167" s="122"/>
      <c r="FE167" s="122"/>
      <c r="FF167" s="122"/>
      <c r="FG167" s="122"/>
      <c r="FH167" s="122"/>
      <c r="FI167" s="122"/>
      <c r="FJ167" s="122"/>
      <c r="FK167" s="122"/>
      <c r="FL167" s="122"/>
      <c r="FM167" s="122"/>
      <c r="FN167" s="122"/>
      <c r="FO167" s="122"/>
      <c r="FP167" s="122"/>
      <c r="FQ167" s="122"/>
      <c r="FR167" s="122"/>
      <c r="FS167" s="122"/>
      <c r="FT167" s="122"/>
      <c r="FU167" s="122"/>
      <c r="FV167" s="122"/>
      <c r="FW167" s="122"/>
      <c r="FX167" s="122"/>
      <c r="FY167" s="122"/>
      <c r="FZ167" s="122"/>
      <c r="GA167" s="122"/>
      <c r="GB167" s="122"/>
      <c r="GC167" s="122"/>
      <c r="GD167" s="122"/>
      <c r="GE167" s="122"/>
      <c r="GF167" s="122"/>
      <c r="GG167" s="122"/>
      <c r="GH167" s="122"/>
      <c r="GI167" s="122"/>
      <c r="GJ167" s="122"/>
      <c r="GK167" s="122"/>
      <c r="GL167" s="122"/>
      <c r="GM167" s="122"/>
      <c r="GN167" s="122"/>
      <c r="GO167" s="122"/>
      <c r="GP167" s="122"/>
      <c r="GQ167" s="122"/>
      <c r="GR167" s="122"/>
      <c r="GS167" s="122"/>
      <c r="GT167" s="122"/>
      <c r="GU167" s="122"/>
      <c r="GV167" s="122"/>
      <c r="GW167" s="122"/>
      <c r="GX167" s="122"/>
      <c r="GY167" s="122"/>
      <c r="GZ167" s="122"/>
      <c r="HA167" s="122"/>
      <c r="HB167" s="122"/>
      <c r="HC167" s="122"/>
      <c r="HD167" s="122"/>
      <c r="HE167" s="122"/>
      <c r="HF167" s="122"/>
      <c r="HG167" s="122"/>
      <c r="HH167" s="122"/>
      <c r="HI167" s="122"/>
      <c r="HJ167" s="122"/>
      <c r="HK167" s="122"/>
      <c r="HL167" s="122"/>
      <c r="HM167" s="122"/>
      <c r="HN167" s="122"/>
      <c r="HO167" s="122"/>
      <c r="HP167" s="122"/>
      <c r="HQ167" s="122"/>
      <c r="HR167" s="122"/>
      <c r="HS167" s="122"/>
      <c r="HT167" s="122"/>
      <c r="HU167" s="122"/>
      <c r="HV167" s="122"/>
      <c r="HW167" s="122"/>
      <c r="HX167" s="122"/>
      <c r="HY167" s="122"/>
      <c r="HZ167" s="122"/>
      <c r="IA167" s="122"/>
      <c r="IB167" s="122"/>
      <c r="IC167" s="122"/>
      <c r="ID167" s="122"/>
      <c r="IE167" s="122"/>
      <c r="IF167" s="122"/>
      <c r="IG167" s="122"/>
      <c r="IH167" s="122"/>
      <c r="II167" s="122"/>
      <c r="IJ167" s="122"/>
      <c r="IK167" s="122"/>
      <c r="IL167" s="122"/>
      <c r="IM167" s="122"/>
      <c r="IN167" s="122"/>
      <c r="IO167" s="122"/>
      <c r="IP167" s="122"/>
      <c r="IQ167" s="122"/>
      <c r="IR167" s="122"/>
      <c r="IS167" s="122"/>
      <c r="IT167" s="122"/>
      <c r="IU167" s="122"/>
      <c r="IV167" s="122"/>
      <c r="IW167" s="122"/>
    </row>
    <row r="168" customFormat="false" ht="12.75" hidden="false" customHeight="false" outlineLevel="0" collapsed="false">
      <c r="A168" s="122"/>
      <c r="B168" s="103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  <c r="AU168" s="122"/>
      <c r="AV168" s="122"/>
      <c r="AW168" s="122"/>
      <c r="AX168" s="122"/>
      <c r="AY168" s="122"/>
      <c r="AZ168" s="122"/>
      <c r="BA168" s="122"/>
      <c r="BB168" s="122"/>
      <c r="BC168" s="122"/>
      <c r="BD168" s="122"/>
      <c r="BE168" s="122"/>
      <c r="BF168" s="122"/>
      <c r="BG168" s="122"/>
      <c r="BH168" s="122"/>
      <c r="BI168" s="122"/>
      <c r="BJ168" s="122"/>
      <c r="BK168" s="122"/>
      <c r="BL168" s="122"/>
      <c r="BM168" s="122"/>
      <c r="BN168" s="122"/>
      <c r="BO168" s="122"/>
      <c r="BP168" s="122"/>
      <c r="BQ168" s="122"/>
      <c r="BR168" s="122"/>
      <c r="BS168" s="122"/>
      <c r="BT168" s="122"/>
      <c r="BU168" s="122"/>
      <c r="BV168" s="122"/>
      <c r="BW168" s="122"/>
      <c r="BX168" s="122"/>
      <c r="BY168" s="122"/>
      <c r="BZ168" s="122"/>
      <c r="CA168" s="122"/>
      <c r="CB168" s="122"/>
      <c r="CC168" s="122"/>
      <c r="CD168" s="122"/>
      <c r="CE168" s="122"/>
      <c r="CF168" s="122"/>
      <c r="CG168" s="122"/>
      <c r="CH168" s="122"/>
      <c r="CI168" s="122"/>
      <c r="CJ168" s="122"/>
      <c r="CK168" s="122"/>
      <c r="CL168" s="122"/>
      <c r="CM168" s="122"/>
      <c r="CN168" s="122"/>
      <c r="CO168" s="122"/>
      <c r="CP168" s="122"/>
      <c r="CQ168" s="122"/>
      <c r="CR168" s="122"/>
      <c r="CS168" s="122"/>
      <c r="CT168" s="122"/>
      <c r="CU168" s="122"/>
      <c r="CV168" s="122"/>
      <c r="CW168" s="122"/>
      <c r="CX168" s="122"/>
      <c r="CY168" s="122"/>
      <c r="CZ168" s="122"/>
      <c r="DA168" s="122"/>
      <c r="DB168" s="122"/>
      <c r="DC168" s="122"/>
      <c r="DD168" s="122"/>
      <c r="DE168" s="122"/>
      <c r="DF168" s="122"/>
      <c r="DG168" s="122"/>
      <c r="DH168" s="122"/>
      <c r="DI168" s="122"/>
      <c r="DJ168" s="122"/>
      <c r="DK168" s="122"/>
      <c r="DL168" s="122"/>
      <c r="DM168" s="122"/>
      <c r="DN168" s="122"/>
      <c r="DO168" s="122"/>
      <c r="DP168" s="122"/>
      <c r="DQ168" s="122"/>
      <c r="DR168" s="122"/>
      <c r="DS168" s="122"/>
      <c r="DT168" s="122"/>
      <c r="DU168" s="122"/>
      <c r="DV168" s="122"/>
      <c r="DW168" s="122"/>
      <c r="DX168" s="122"/>
      <c r="DY168" s="122"/>
      <c r="DZ168" s="122"/>
      <c r="EA168" s="122"/>
      <c r="EB168" s="122"/>
      <c r="EC168" s="122"/>
      <c r="ED168" s="122"/>
      <c r="EE168" s="122"/>
      <c r="EF168" s="122"/>
      <c r="EG168" s="122"/>
      <c r="EH168" s="122"/>
      <c r="EI168" s="122"/>
      <c r="EJ168" s="122"/>
      <c r="EK168" s="122"/>
      <c r="EL168" s="122"/>
      <c r="EM168" s="122"/>
      <c r="EN168" s="122"/>
      <c r="EO168" s="122"/>
      <c r="EP168" s="122"/>
      <c r="EQ168" s="122"/>
      <c r="ER168" s="122"/>
      <c r="ES168" s="122"/>
      <c r="ET168" s="122"/>
      <c r="EU168" s="122"/>
      <c r="EV168" s="122"/>
      <c r="EW168" s="122"/>
      <c r="EX168" s="122"/>
      <c r="EY168" s="122"/>
      <c r="EZ168" s="122"/>
      <c r="FA168" s="122"/>
      <c r="FB168" s="122"/>
      <c r="FC168" s="122"/>
      <c r="FD168" s="122"/>
      <c r="FE168" s="122"/>
      <c r="FF168" s="122"/>
      <c r="FG168" s="122"/>
      <c r="FH168" s="122"/>
      <c r="FI168" s="122"/>
      <c r="FJ168" s="122"/>
      <c r="FK168" s="122"/>
      <c r="FL168" s="122"/>
      <c r="FM168" s="122"/>
      <c r="FN168" s="122"/>
      <c r="FO168" s="122"/>
      <c r="FP168" s="122"/>
      <c r="FQ168" s="122"/>
      <c r="FR168" s="122"/>
      <c r="FS168" s="122"/>
      <c r="FT168" s="122"/>
      <c r="FU168" s="122"/>
      <c r="FV168" s="122"/>
      <c r="FW168" s="122"/>
      <c r="FX168" s="122"/>
      <c r="FY168" s="122"/>
      <c r="FZ168" s="122"/>
      <c r="GA168" s="122"/>
      <c r="GB168" s="122"/>
      <c r="GC168" s="122"/>
      <c r="GD168" s="122"/>
      <c r="GE168" s="122"/>
      <c r="GF168" s="122"/>
      <c r="GG168" s="122"/>
      <c r="GH168" s="122"/>
      <c r="GI168" s="122"/>
      <c r="GJ168" s="122"/>
      <c r="GK168" s="122"/>
      <c r="GL168" s="122"/>
      <c r="GM168" s="122"/>
      <c r="GN168" s="122"/>
      <c r="GO168" s="122"/>
      <c r="GP168" s="122"/>
      <c r="GQ168" s="122"/>
      <c r="GR168" s="122"/>
      <c r="GS168" s="122"/>
      <c r="GT168" s="122"/>
      <c r="GU168" s="122"/>
      <c r="GV168" s="122"/>
      <c r="GW168" s="122"/>
      <c r="GX168" s="122"/>
      <c r="GY168" s="122"/>
      <c r="GZ168" s="122"/>
      <c r="HA168" s="122"/>
      <c r="HB168" s="122"/>
      <c r="HC168" s="122"/>
      <c r="HD168" s="122"/>
      <c r="HE168" s="122"/>
      <c r="HF168" s="122"/>
      <c r="HG168" s="122"/>
      <c r="HH168" s="122"/>
      <c r="HI168" s="122"/>
      <c r="HJ168" s="122"/>
      <c r="HK168" s="122"/>
      <c r="HL168" s="122"/>
      <c r="HM168" s="122"/>
      <c r="HN168" s="122"/>
      <c r="HO168" s="122"/>
      <c r="HP168" s="122"/>
      <c r="HQ168" s="122"/>
      <c r="HR168" s="122"/>
      <c r="HS168" s="122"/>
      <c r="HT168" s="122"/>
      <c r="HU168" s="122"/>
      <c r="HV168" s="122"/>
      <c r="HW168" s="122"/>
      <c r="HX168" s="122"/>
      <c r="HY168" s="122"/>
      <c r="HZ168" s="122"/>
      <c r="IA168" s="122"/>
      <c r="IB168" s="122"/>
      <c r="IC168" s="122"/>
      <c r="ID168" s="122"/>
      <c r="IE168" s="122"/>
      <c r="IF168" s="122"/>
      <c r="IG168" s="122"/>
      <c r="IH168" s="122"/>
      <c r="II168" s="122"/>
      <c r="IJ168" s="122"/>
      <c r="IK168" s="122"/>
      <c r="IL168" s="122"/>
      <c r="IM168" s="122"/>
      <c r="IN168" s="122"/>
      <c r="IO168" s="122"/>
      <c r="IP168" s="122"/>
      <c r="IQ168" s="122"/>
      <c r="IR168" s="122"/>
      <c r="IS168" s="122"/>
      <c r="IT168" s="122"/>
      <c r="IU168" s="122"/>
      <c r="IV168" s="122"/>
      <c r="IW168" s="122"/>
    </row>
    <row r="169" customFormat="false" ht="12.75" hidden="false" customHeight="false" outlineLevel="0" collapsed="false">
      <c r="A169" s="122"/>
      <c r="B169" s="103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  <c r="AU169" s="122"/>
      <c r="AV169" s="122"/>
      <c r="AW169" s="122"/>
      <c r="AX169" s="122"/>
      <c r="AY169" s="122"/>
      <c r="AZ169" s="122"/>
      <c r="BA169" s="122"/>
      <c r="BB169" s="122"/>
      <c r="BC169" s="122"/>
      <c r="BD169" s="122"/>
      <c r="BE169" s="122"/>
      <c r="BF169" s="122"/>
      <c r="BG169" s="122"/>
      <c r="BH169" s="122"/>
      <c r="BI169" s="122"/>
      <c r="BJ169" s="122"/>
      <c r="BK169" s="122"/>
      <c r="BL169" s="122"/>
      <c r="BM169" s="122"/>
      <c r="BN169" s="122"/>
      <c r="BO169" s="122"/>
      <c r="BP169" s="122"/>
      <c r="BQ169" s="122"/>
      <c r="BR169" s="122"/>
      <c r="BS169" s="122"/>
      <c r="BT169" s="122"/>
      <c r="BU169" s="122"/>
      <c r="BV169" s="122"/>
      <c r="BW169" s="122"/>
      <c r="BX169" s="122"/>
      <c r="BY169" s="122"/>
      <c r="BZ169" s="122"/>
      <c r="CA169" s="122"/>
      <c r="CB169" s="122"/>
      <c r="CC169" s="122"/>
      <c r="CD169" s="122"/>
      <c r="CE169" s="122"/>
      <c r="CF169" s="122"/>
      <c r="CG169" s="122"/>
      <c r="CH169" s="122"/>
      <c r="CI169" s="122"/>
      <c r="CJ169" s="122"/>
      <c r="CK169" s="122"/>
      <c r="CL169" s="122"/>
      <c r="CM169" s="122"/>
      <c r="CN169" s="122"/>
      <c r="CO169" s="122"/>
      <c r="CP169" s="122"/>
      <c r="CQ169" s="122"/>
      <c r="CR169" s="122"/>
      <c r="CS169" s="122"/>
      <c r="CT169" s="122"/>
      <c r="CU169" s="122"/>
      <c r="CV169" s="122"/>
      <c r="CW169" s="122"/>
      <c r="CX169" s="122"/>
      <c r="CY169" s="122"/>
      <c r="CZ169" s="122"/>
      <c r="DA169" s="122"/>
      <c r="DB169" s="122"/>
      <c r="DC169" s="122"/>
      <c r="DD169" s="122"/>
      <c r="DE169" s="122"/>
      <c r="DF169" s="122"/>
      <c r="DG169" s="122"/>
      <c r="DH169" s="122"/>
      <c r="DI169" s="122"/>
      <c r="DJ169" s="122"/>
      <c r="DK169" s="122"/>
      <c r="DL169" s="122"/>
      <c r="DM169" s="122"/>
      <c r="DN169" s="122"/>
      <c r="DO169" s="122"/>
      <c r="DP169" s="122"/>
      <c r="DQ169" s="122"/>
      <c r="DR169" s="122"/>
      <c r="DS169" s="122"/>
      <c r="DT169" s="122"/>
      <c r="DU169" s="122"/>
      <c r="DV169" s="122"/>
      <c r="DW169" s="122"/>
      <c r="DX169" s="122"/>
      <c r="DY169" s="122"/>
      <c r="DZ169" s="122"/>
      <c r="EA169" s="122"/>
      <c r="EB169" s="122"/>
      <c r="EC169" s="122"/>
      <c r="ED169" s="122"/>
      <c r="EE169" s="122"/>
      <c r="EF169" s="122"/>
      <c r="EG169" s="122"/>
      <c r="EH169" s="122"/>
      <c r="EI169" s="122"/>
      <c r="EJ169" s="122"/>
      <c r="EK169" s="122"/>
      <c r="EL169" s="122"/>
      <c r="EM169" s="122"/>
      <c r="EN169" s="122"/>
      <c r="EO169" s="122"/>
      <c r="EP169" s="122"/>
      <c r="EQ169" s="122"/>
      <c r="ER169" s="122"/>
      <c r="ES169" s="122"/>
      <c r="ET169" s="122"/>
      <c r="EU169" s="122"/>
      <c r="EV169" s="122"/>
      <c r="EW169" s="122"/>
      <c r="EX169" s="122"/>
      <c r="EY169" s="122"/>
      <c r="EZ169" s="122"/>
      <c r="FA169" s="122"/>
      <c r="FB169" s="122"/>
      <c r="FC169" s="122"/>
      <c r="FD169" s="122"/>
      <c r="FE169" s="122"/>
      <c r="FF169" s="122"/>
      <c r="FG169" s="122"/>
      <c r="FH169" s="122"/>
      <c r="FI169" s="122"/>
      <c r="FJ169" s="122"/>
      <c r="FK169" s="122"/>
      <c r="FL169" s="122"/>
      <c r="FM169" s="122"/>
      <c r="FN169" s="122"/>
      <c r="FO169" s="122"/>
      <c r="FP169" s="122"/>
      <c r="FQ169" s="122"/>
      <c r="FR169" s="122"/>
      <c r="FS169" s="122"/>
      <c r="FT169" s="122"/>
      <c r="FU169" s="122"/>
      <c r="FV169" s="122"/>
      <c r="FW169" s="122"/>
      <c r="FX169" s="122"/>
      <c r="FY169" s="122"/>
      <c r="FZ169" s="122"/>
      <c r="GA169" s="122"/>
      <c r="GB169" s="122"/>
      <c r="GC169" s="122"/>
      <c r="GD169" s="122"/>
      <c r="GE169" s="122"/>
      <c r="GF169" s="122"/>
      <c r="GG169" s="122"/>
      <c r="GH169" s="122"/>
      <c r="GI169" s="122"/>
      <c r="GJ169" s="122"/>
      <c r="GK169" s="122"/>
      <c r="GL169" s="122"/>
      <c r="GM169" s="122"/>
      <c r="GN169" s="122"/>
      <c r="GO169" s="122"/>
      <c r="GP169" s="122"/>
      <c r="GQ169" s="122"/>
      <c r="GR169" s="122"/>
      <c r="GS169" s="122"/>
      <c r="GT169" s="122"/>
      <c r="GU169" s="122"/>
      <c r="GV169" s="122"/>
      <c r="GW169" s="122"/>
      <c r="GX169" s="122"/>
      <c r="GY169" s="122"/>
      <c r="GZ169" s="122"/>
      <c r="HA169" s="122"/>
      <c r="HB169" s="122"/>
      <c r="HC169" s="122"/>
      <c r="HD169" s="122"/>
      <c r="HE169" s="122"/>
      <c r="HF169" s="122"/>
      <c r="HG169" s="122"/>
      <c r="HH169" s="122"/>
      <c r="HI169" s="122"/>
      <c r="HJ169" s="122"/>
      <c r="HK169" s="122"/>
      <c r="HL169" s="122"/>
      <c r="HM169" s="122"/>
      <c r="HN169" s="122"/>
      <c r="HO169" s="122"/>
      <c r="HP169" s="122"/>
      <c r="HQ169" s="122"/>
      <c r="HR169" s="122"/>
      <c r="HS169" s="122"/>
      <c r="HT169" s="122"/>
      <c r="HU169" s="122"/>
      <c r="HV169" s="122"/>
      <c r="HW169" s="122"/>
      <c r="HX169" s="122"/>
      <c r="HY169" s="122"/>
      <c r="HZ169" s="122"/>
      <c r="IA169" s="122"/>
      <c r="IB169" s="122"/>
      <c r="IC169" s="122"/>
      <c r="ID169" s="122"/>
      <c r="IE169" s="122"/>
      <c r="IF169" s="122"/>
      <c r="IG169" s="122"/>
      <c r="IH169" s="122"/>
      <c r="II169" s="122"/>
      <c r="IJ169" s="122"/>
      <c r="IK169" s="122"/>
      <c r="IL169" s="122"/>
      <c r="IM169" s="122"/>
      <c r="IN169" s="122"/>
      <c r="IO169" s="122"/>
      <c r="IP169" s="122"/>
      <c r="IQ169" s="122"/>
      <c r="IR169" s="122"/>
      <c r="IS169" s="122"/>
      <c r="IT169" s="122"/>
      <c r="IU169" s="122"/>
      <c r="IV169" s="122"/>
      <c r="IW169" s="122"/>
    </row>
    <row r="170" customFormat="false" ht="12.75" hidden="false" customHeight="false" outlineLevel="0" collapsed="false">
      <c r="A170" s="122"/>
      <c r="B170" s="103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2"/>
      <c r="BB170" s="122"/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2"/>
      <c r="BW170" s="122"/>
      <c r="BX170" s="122"/>
      <c r="BY170" s="122"/>
      <c r="BZ170" s="122"/>
      <c r="CA170" s="122"/>
      <c r="CB170" s="122"/>
      <c r="CC170" s="122"/>
      <c r="CD170" s="122"/>
      <c r="CE170" s="122"/>
      <c r="CF170" s="122"/>
      <c r="CG170" s="122"/>
      <c r="CH170" s="122"/>
      <c r="CI170" s="122"/>
      <c r="CJ170" s="122"/>
      <c r="CK170" s="122"/>
      <c r="CL170" s="122"/>
      <c r="CM170" s="122"/>
      <c r="CN170" s="122"/>
      <c r="CO170" s="122"/>
      <c r="CP170" s="122"/>
      <c r="CQ170" s="122"/>
      <c r="CR170" s="122"/>
      <c r="CS170" s="122"/>
      <c r="CT170" s="122"/>
      <c r="CU170" s="122"/>
      <c r="CV170" s="122"/>
      <c r="CW170" s="122"/>
      <c r="CX170" s="122"/>
      <c r="CY170" s="122"/>
      <c r="CZ170" s="122"/>
      <c r="DA170" s="122"/>
      <c r="DB170" s="122"/>
      <c r="DC170" s="122"/>
      <c r="DD170" s="122"/>
      <c r="DE170" s="122"/>
      <c r="DF170" s="122"/>
      <c r="DG170" s="122"/>
      <c r="DH170" s="122"/>
      <c r="DI170" s="122"/>
      <c r="DJ170" s="122"/>
      <c r="DK170" s="122"/>
      <c r="DL170" s="122"/>
      <c r="DM170" s="122"/>
      <c r="DN170" s="122"/>
      <c r="DO170" s="122"/>
      <c r="DP170" s="122"/>
      <c r="DQ170" s="122"/>
      <c r="DR170" s="122"/>
      <c r="DS170" s="122"/>
      <c r="DT170" s="122"/>
      <c r="DU170" s="122"/>
      <c r="DV170" s="122"/>
      <c r="DW170" s="122"/>
      <c r="DX170" s="122"/>
      <c r="DY170" s="122"/>
      <c r="DZ170" s="122"/>
      <c r="EA170" s="122"/>
      <c r="EB170" s="122"/>
      <c r="EC170" s="122"/>
      <c r="ED170" s="122"/>
      <c r="EE170" s="122"/>
      <c r="EF170" s="122"/>
      <c r="EG170" s="122"/>
      <c r="EH170" s="122"/>
      <c r="EI170" s="122"/>
      <c r="EJ170" s="122"/>
      <c r="EK170" s="122"/>
      <c r="EL170" s="122"/>
      <c r="EM170" s="122"/>
      <c r="EN170" s="122"/>
      <c r="EO170" s="122"/>
      <c r="EP170" s="122"/>
      <c r="EQ170" s="122"/>
      <c r="ER170" s="122"/>
      <c r="ES170" s="122"/>
      <c r="ET170" s="122"/>
      <c r="EU170" s="122"/>
      <c r="EV170" s="122"/>
      <c r="EW170" s="122"/>
      <c r="EX170" s="122"/>
      <c r="EY170" s="122"/>
      <c r="EZ170" s="122"/>
      <c r="FA170" s="122"/>
      <c r="FB170" s="122"/>
      <c r="FC170" s="122"/>
      <c r="FD170" s="122"/>
      <c r="FE170" s="122"/>
      <c r="FF170" s="122"/>
      <c r="FG170" s="122"/>
      <c r="FH170" s="122"/>
      <c r="FI170" s="122"/>
      <c r="FJ170" s="122"/>
      <c r="FK170" s="122"/>
      <c r="FL170" s="122"/>
      <c r="FM170" s="122"/>
      <c r="FN170" s="122"/>
      <c r="FO170" s="122"/>
      <c r="FP170" s="122"/>
      <c r="FQ170" s="122"/>
      <c r="FR170" s="122"/>
      <c r="FS170" s="122"/>
      <c r="FT170" s="122"/>
      <c r="FU170" s="122"/>
      <c r="FV170" s="122"/>
      <c r="FW170" s="122"/>
      <c r="FX170" s="122"/>
      <c r="FY170" s="122"/>
      <c r="FZ170" s="122"/>
      <c r="GA170" s="122"/>
      <c r="GB170" s="122"/>
      <c r="GC170" s="122"/>
      <c r="GD170" s="122"/>
      <c r="GE170" s="122"/>
      <c r="GF170" s="122"/>
      <c r="GG170" s="122"/>
      <c r="GH170" s="122"/>
      <c r="GI170" s="122"/>
      <c r="GJ170" s="122"/>
      <c r="GK170" s="122"/>
      <c r="GL170" s="122"/>
      <c r="GM170" s="122"/>
      <c r="GN170" s="122"/>
      <c r="GO170" s="122"/>
      <c r="GP170" s="122"/>
      <c r="GQ170" s="122"/>
      <c r="GR170" s="122"/>
      <c r="GS170" s="122"/>
      <c r="GT170" s="122"/>
      <c r="GU170" s="122"/>
      <c r="GV170" s="122"/>
      <c r="GW170" s="122"/>
      <c r="GX170" s="122"/>
      <c r="GY170" s="122"/>
      <c r="GZ170" s="122"/>
      <c r="HA170" s="122"/>
      <c r="HB170" s="122"/>
      <c r="HC170" s="122"/>
      <c r="HD170" s="122"/>
      <c r="HE170" s="122"/>
      <c r="HF170" s="122"/>
      <c r="HG170" s="122"/>
      <c r="HH170" s="122"/>
      <c r="HI170" s="122"/>
      <c r="HJ170" s="122"/>
      <c r="HK170" s="122"/>
      <c r="HL170" s="122"/>
      <c r="HM170" s="122"/>
      <c r="HN170" s="122"/>
      <c r="HO170" s="122"/>
      <c r="HP170" s="122"/>
      <c r="HQ170" s="122"/>
      <c r="HR170" s="122"/>
      <c r="HS170" s="122"/>
      <c r="HT170" s="122"/>
      <c r="HU170" s="122"/>
      <c r="HV170" s="122"/>
      <c r="HW170" s="122"/>
      <c r="HX170" s="122"/>
      <c r="HY170" s="122"/>
      <c r="HZ170" s="122"/>
      <c r="IA170" s="122"/>
      <c r="IB170" s="122"/>
      <c r="IC170" s="122"/>
      <c r="ID170" s="122"/>
      <c r="IE170" s="122"/>
      <c r="IF170" s="122"/>
      <c r="IG170" s="122"/>
      <c r="IH170" s="122"/>
      <c r="II170" s="122"/>
      <c r="IJ170" s="122"/>
      <c r="IK170" s="122"/>
      <c r="IL170" s="122"/>
      <c r="IM170" s="122"/>
      <c r="IN170" s="122"/>
      <c r="IO170" s="122"/>
      <c r="IP170" s="122"/>
      <c r="IQ170" s="122"/>
      <c r="IR170" s="122"/>
      <c r="IS170" s="122"/>
      <c r="IT170" s="122"/>
      <c r="IU170" s="122"/>
      <c r="IV170" s="122"/>
      <c r="IW170" s="122"/>
    </row>
    <row r="171" customFormat="false" ht="12.75" hidden="false" customHeight="false" outlineLevel="0" collapsed="false">
      <c r="A171" s="122"/>
      <c r="B171" s="103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  <c r="AU171" s="122"/>
      <c r="AV171" s="122"/>
      <c r="AW171" s="122"/>
      <c r="AX171" s="122"/>
      <c r="AY171" s="122"/>
      <c r="AZ171" s="122"/>
      <c r="BA171" s="122"/>
      <c r="BB171" s="122"/>
      <c r="BC171" s="122"/>
      <c r="BD171" s="122"/>
      <c r="BE171" s="122"/>
      <c r="BF171" s="122"/>
      <c r="BG171" s="122"/>
      <c r="BH171" s="122"/>
      <c r="BI171" s="122"/>
      <c r="BJ171" s="122"/>
      <c r="BK171" s="122"/>
      <c r="BL171" s="122"/>
      <c r="BM171" s="122"/>
      <c r="BN171" s="122"/>
      <c r="BO171" s="122"/>
      <c r="BP171" s="122"/>
      <c r="BQ171" s="122"/>
      <c r="BR171" s="122"/>
      <c r="BS171" s="122"/>
      <c r="BT171" s="122"/>
      <c r="BU171" s="122"/>
      <c r="BV171" s="122"/>
      <c r="BW171" s="122"/>
      <c r="BX171" s="122"/>
      <c r="BY171" s="122"/>
      <c r="BZ171" s="122"/>
      <c r="CA171" s="122"/>
      <c r="CB171" s="122"/>
      <c r="CC171" s="122"/>
      <c r="CD171" s="122"/>
      <c r="CE171" s="122"/>
      <c r="CF171" s="122"/>
      <c r="CG171" s="122"/>
      <c r="CH171" s="122"/>
      <c r="CI171" s="122"/>
      <c r="CJ171" s="122"/>
      <c r="CK171" s="122"/>
      <c r="CL171" s="122"/>
      <c r="CM171" s="122"/>
      <c r="CN171" s="122"/>
      <c r="CO171" s="122"/>
      <c r="CP171" s="122"/>
      <c r="CQ171" s="122"/>
      <c r="CR171" s="122"/>
      <c r="CS171" s="122"/>
      <c r="CT171" s="122"/>
      <c r="CU171" s="122"/>
      <c r="CV171" s="122"/>
      <c r="CW171" s="122"/>
      <c r="CX171" s="122"/>
      <c r="CY171" s="122"/>
      <c r="CZ171" s="122"/>
      <c r="DA171" s="122"/>
      <c r="DB171" s="122"/>
      <c r="DC171" s="122"/>
      <c r="DD171" s="122"/>
      <c r="DE171" s="122"/>
      <c r="DF171" s="122"/>
      <c r="DG171" s="122"/>
      <c r="DH171" s="122"/>
      <c r="DI171" s="122"/>
      <c r="DJ171" s="122"/>
      <c r="DK171" s="122"/>
      <c r="DL171" s="122"/>
      <c r="DM171" s="122"/>
      <c r="DN171" s="122"/>
      <c r="DO171" s="122"/>
      <c r="DP171" s="122"/>
      <c r="DQ171" s="122"/>
      <c r="DR171" s="122"/>
      <c r="DS171" s="122"/>
      <c r="DT171" s="122"/>
      <c r="DU171" s="122"/>
      <c r="DV171" s="122"/>
      <c r="DW171" s="122"/>
      <c r="DX171" s="122"/>
      <c r="DY171" s="122"/>
      <c r="DZ171" s="122"/>
      <c r="EA171" s="122"/>
      <c r="EB171" s="122"/>
      <c r="EC171" s="122"/>
      <c r="ED171" s="122"/>
      <c r="EE171" s="122"/>
      <c r="EF171" s="122"/>
      <c r="EG171" s="122"/>
      <c r="EH171" s="122"/>
      <c r="EI171" s="122"/>
      <c r="EJ171" s="122"/>
      <c r="EK171" s="122"/>
      <c r="EL171" s="122"/>
      <c r="EM171" s="122"/>
      <c r="EN171" s="122"/>
      <c r="EO171" s="122"/>
      <c r="EP171" s="122"/>
      <c r="EQ171" s="122"/>
      <c r="ER171" s="122"/>
      <c r="ES171" s="122"/>
      <c r="ET171" s="122"/>
      <c r="EU171" s="122"/>
      <c r="EV171" s="122"/>
      <c r="EW171" s="122"/>
      <c r="EX171" s="122"/>
      <c r="EY171" s="122"/>
      <c r="EZ171" s="122"/>
      <c r="FA171" s="122"/>
      <c r="FB171" s="122"/>
      <c r="FC171" s="122"/>
      <c r="FD171" s="122"/>
      <c r="FE171" s="122"/>
      <c r="FF171" s="122"/>
      <c r="FG171" s="122"/>
      <c r="FH171" s="122"/>
      <c r="FI171" s="122"/>
      <c r="FJ171" s="122"/>
      <c r="FK171" s="122"/>
      <c r="FL171" s="122"/>
      <c r="FM171" s="122"/>
      <c r="FN171" s="122"/>
      <c r="FO171" s="122"/>
      <c r="FP171" s="122"/>
      <c r="FQ171" s="122"/>
      <c r="FR171" s="122"/>
      <c r="FS171" s="122"/>
      <c r="FT171" s="122"/>
      <c r="FU171" s="122"/>
      <c r="FV171" s="122"/>
      <c r="FW171" s="122"/>
      <c r="FX171" s="122"/>
      <c r="FY171" s="122"/>
      <c r="FZ171" s="122"/>
      <c r="GA171" s="122"/>
      <c r="GB171" s="122"/>
      <c r="GC171" s="122"/>
      <c r="GD171" s="122"/>
      <c r="GE171" s="122"/>
      <c r="GF171" s="122"/>
      <c r="GG171" s="122"/>
      <c r="GH171" s="122"/>
      <c r="GI171" s="122"/>
      <c r="GJ171" s="122"/>
      <c r="GK171" s="122"/>
      <c r="GL171" s="122"/>
      <c r="GM171" s="122"/>
      <c r="GN171" s="122"/>
      <c r="GO171" s="122"/>
      <c r="GP171" s="122"/>
      <c r="GQ171" s="122"/>
      <c r="GR171" s="122"/>
      <c r="GS171" s="122"/>
      <c r="GT171" s="122"/>
      <c r="GU171" s="122"/>
      <c r="GV171" s="122"/>
      <c r="GW171" s="122"/>
      <c r="GX171" s="122"/>
      <c r="GY171" s="122"/>
      <c r="GZ171" s="122"/>
      <c r="HA171" s="122"/>
      <c r="HB171" s="122"/>
      <c r="HC171" s="122"/>
      <c r="HD171" s="122"/>
      <c r="HE171" s="122"/>
      <c r="HF171" s="122"/>
      <c r="HG171" s="122"/>
      <c r="HH171" s="122"/>
      <c r="HI171" s="122"/>
      <c r="HJ171" s="122"/>
      <c r="HK171" s="122"/>
      <c r="HL171" s="122"/>
      <c r="HM171" s="122"/>
      <c r="HN171" s="122"/>
      <c r="HO171" s="122"/>
      <c r="HP171" s="122"/>
      <c r="HQ171" s="122"/>
      <c r="HR171" s="122"/>
      <c r="HS171" s="122"/>
      <c r="HT171" s="122"/>
      <c r="HU171" s="122"/>
      <c r="HV171" s="122"/>
      <c r="HW171" s="122"/>
      <c r="HX171" s="122"/>
      <c r="HY171" s="122"/>
      <c r="HZ171" s="122"/>
      <c r="IA171" s="122"/>
      <c r="IB171" s="122"/>
      <c r="IC171" s="122"/>
      <c r="ID171" s="122"/>
      <c r="IE171" s="122"/>
      <c r="IF171" s="122"/>
      <c r="IG171" s="122"/>
      <c r="IH171" s="122"/>
      <c r="II171" s="122"/>
      <c r="IJ171" s="122"/>
      <c r="IK171" s="122"/>
      <c r="IL171" s="122"/>
      <c r="IM171" s="122"/>
      <c r="IN171" s="122"/>
      <c r="IO171" s="122"/>
      <c r="IP171" s="122"/>
      <c r="IQ171" s="122"/>
      <c r="IR171" s="122"/>
      <c r="IS171" s="122"/>
      <c r="IT171" s="122"/>
      <c r="IU171" s="122"/>
      <c r="IV171" s="122"/>
      <c r="IW171" s="122"/>
    </row>
    <row r="172" customFormat="false" ht="12.75" hidden="false" customHeight="false" outlineLevel="0" collapsed="false">
      <c r="A172" s="122"/>
      <c r="B172" s="103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22"/>
      <c r="AY172" s="122"/>
      <c r="AZ172" s="122"/>
      <c r="BA172" s="122"/>
      <c r="BB172" s="122"/>
      <c r="BC172" s="122"/>
      <c r="BD172" s="122"/>
      <c r="BE172" s="122"/>
      <c r="BF172" s="122"/>
      <c r="BG172" s="122"/>
      <c r="BH172" s="122"/>
      <c r="BI172" s="122"/>
      <c r="BJ172" s="122"/>
      <c r="BK172" s="122"/>
      <c r="BL172" s="122"/>
      <c r="BM172" s="122"/>
      <c r="BN172" s="122"/>
      <c r="BO172" s="122"/>
      <c r="BP172" s="122"/>
      <c r="BQ172" s="122"/>
      <c r="BR172" s="122"/>
      <c r="BS172" s="122"/>
      <c r="BT172" s="122"/>
      <c r="BU172" s="122"/>
      <c r="BV172" s="122"/>
      <c r="BW172" s="122"/>
      <c r="BX172" s="122"/>
      <c r="BY172" s="122"/>
      <c r="BZ172" s="122"/>
      <c r="CA172" s="122"/>
      <c r="CB172" s="122"/>
      <c r="CC172" s="122"/>
      <c r="CD172" s="122"/>
      <c r="CE172" s="122"/>
      <c r="CF172" s="122"/>
      <c r="CG172" s="122"/>
      <c r="CH172" s="122"/>
      <c r="CI172" s="122"/>
      <c r="CJ172" s="122"/>
      <c r="CK172" s="122"/>
      <c r="CL172" s="122"/>
      <c r="CM172" s="122"/>
      <c r="CN172" s="122"/>
      <c r="CO172" s="122"/>
      <c r="CP172" s="122"/>
      <c r="CQ172" s="122"/>
      <c r="CR172" s="122"/>
      <c r="CS172" s="122"/>
      <c r="CT172" s="122"/>
      <c r="CU172" s="122"/>
      <c r="CV172" s="122"/>
      <c r="CW172" s="122"/>
      <c r="CX172" s="122"/>
      <c r="CY172" s="122"/>
      <c r="CZ172" s="122"/>
      <c r="DA172" s="122"/>
      <c r="DB172" s="122"/>
      <c r="DC172" s="122"/>
      <c r="DD172" s="122"/>
      <c r="DE172" s="122"/>
      <c r="DF172" s="122"/>
      <c r="DG172" s="122"/>
      <c r="DH172" s="122"/>
      <c r="DI172" s="122"/>
      <c r="DJ172" s="122"/>
      <c r="DK172" s="122"/>
      <c r="DL172" s="122"/>
      <c r="DM172" s="122"/>
      <c r="DN172" s="122"/>
      <c r="DO172" s="122"/>
      <c r="DP172" s="122"/>
      <c r="DQ172" s="122"/>
      <c r="DR172" s="122"/>
      <c r="DS172" s="122"/>
      <c r="DT172" s="122"/>
      <c r="DU172" s="122"/>
      <c r="DV172" s="122"/>
      <c r="DW172" s="122"/>
      <c r="DX172" s="122"/>
      <c r="DY172" s="122"/>
      <c r="DZ172" s="122"/>
      <c r="EA172" s="122"/>
      <c r="EB172" s="122"/>
      <c r="EC172" s="122"/>
      <c r="ED172" s="122"/>
      <c r="EE172" s="122"/>
      <c r="EF172" s="122"/>
      <c r="EG172" s="122"/>
      <c r="EH172" s="122"/>
      <c r="EI172" s="122"/>
      <c r="EJ172" s="122"/>
      <c r="EK172" s="122"/>
      <c r="EL172" s="122"/>
      <c r="EM172" s="122"/>
      <c r="EN172" s="122"/>
      <c r="EO172" s="122"/>
      <c r="EP172" s="122"/>
      <c r="EQ172" s="122"/>
      <c r="ER172" s="122"/>
      <c r="ES172" s="122"/>
      <c r="ET172" s="122"/>
      <c r="EU172" s="122"/>
      <c r="EV172" s="122"/>
      <c r="EW172" s="122"/>
      <c r="EX172" s="122"/>
      <c r="EY172" s="122"/>
      <c r="EZ172" s="122"/>
      <c r="FA172" s="122"/>
      <c r="FB172" s="122"/>
      <c r="FC172" s="122"/>
      <c r="FD172" s="122"/>
      <c r="FE172" s="122"/>
      <c r="FF172" s="122"/>
      <c r="FG172" s="122"/>
      <c r="FH172" s="122"/>
      <c r="FI172" s="122"/>
      <c r="FJ172" s="122"/>
      <c r="FK172" s="122"/>
      <c r="FL172" s="122"/>
      <c r="FM172" s="122"/>
      <c r="FN172" s="122"/>
      <c r="FO172" s="122"/>
      <c r="FP172" s="122"/>
      <c r="FQ172" s="122"/>
      <c r="FR172" s="122"/>
      <c r="FS172" s="122"/>
      <c r="FT172" s="122"/>
      <c r="FU172" s="122"/>
      <c r="FV172" s="122"/>
      <c r="FW172" s="122"/>
      <c r="FX172" s="122"/>
      <c r="FY172" s="122"/>
      <c r="FZ172" s="122"/>
      <c r="GA172" s="122"/>
      <c r="GB172" s="122"/>
      <c r="GC172" s="122"/>
      <c r="GD172" s="122"/>
      <c r="GE172" s="122"/>
      <c r="GF172" s="122"/>
      <c r="GG172" s="122"/>
      <c r="GH172" s="122"/>
      <c r="GI172" s="122"/>
      <c r="GJ172" s="122"/>
      <c r="GK172" s="122"/>
      <c r="GL172" s="122"/>
      <c r="GM172" s="122"/>
      <c r="GN172" s="122"/>
      <c r="GO172" s="122"/>
      <c r="GP172" s="122"/>
      <c r="GQ172" s="122"/>
      <c r="GR172" s="122"/>
      <c r="GS172" s="122"/>
      <c r="GT172" s="122"/>
      <c r="GU172" s="122"/>
      <c r="GV172" s="122"/>
      <c r="GW172" s="122"/>
      <c r="GX172" s="122"/>
      <c r="GY172" s="122"/>
      <c r="GZ172" s="122"/>
      <c r="HA172" s="122"/>
      <c r="HB172" s="122"/>
      <c r="HC172" s="122"/>
      <c r="HD172" s="122"/>
      <c r="HE172" s="122"/>
      <c r="HF172" s="122"/>
      <c r="HG172" s="122"/>
      <c r="HH172" s="122"/>
      <c r="HI172" s="122"/>
      <c r="HJ172" s="122"/>
      <c r="HK172" s="122"/>
      <c r="HL172" s="122"/>
      <c r="HM172" s="122"/>
      <c r="HN172" s="122"/>
      <c r="HO172" s="122"/>
      <c r="HP172" s="122"/>
      <c r="HQ172" s="122"/>
      <c r="HR172" s="122"/>
      <c r="HS172" s="122"/>
      <c r="HT172" s="122"/>
      <c r="HU172" s="122"/>
      <c r="HV172" s="122"/>
      <c r="HW172" s="122"/>
      <c r="HX172" s="122"/>
      <c r="HY172" s="122"/>
      <c r="HZ172" s="122"/>
      <c r="IA172" s="122"/>
      <c r="IB172" s="122"/>
      <c r="IC172" s="122"/>
      <c r="ID172" s="122"/>
      <c r="IE172" s="122"/>
      <c r="IF172" s="122"/>
      <c r="IG172" s="122"/>
      <c r="IH172" s="122"/>
      <c r="II172" s="122"/>
      <c r="IJ172" s="122"/>
      <c r="IK172" s="122"/>
      <c r="IL172" s="122"/>
      <c r="IM172" s="122"/>
      <c r="IN172" s="122"/>
      <c r="IO172" s="122"/>
      <c r="IP172" s="122"/>
      <c r="IQ172" s="122"/>
      <c r="IR172" s="122"/>
      <c r="IS172" s="122"/>
      <c r="IT172" s="122"/>
      <c r="IU172" s="122"/>
      <c r="IV172" s="122"/>
      <c r="IW172" s="122"/>
    </row>
    <row r="173" customFormat="false" ht="12.75" hidden="false" customHeight="false" outlineLevel="0" collapsed="false">
      <c r="A173" s="122"/>
      <c r="B173" s="103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22"/>
      <c r="AK173" s="122"/>
      <c r="AL173" s="122"/>
      <c r="AM173" s="122"/>
      <c r="AN173" s="122"/>
      <c r="AO173" s="122"/>
      <c r="AP173" s="122"/>
      <c r="AQ173" s="122"/>
      <c r="AR173" s="122"/>
      <c r="AS173" s="122"/>
      <c r="AT173" s="122"/>
      <c r="AU173" s="122"/>
      <c r="AV173" s="122"/>
      <c r="AW173" s="122"/>
      <c r="AX173" s="122"/>
      <c r="AY173" s="122"/>
      <c r="AZ173" s="122"/>
      <c r="BA173" s="122"/>
      <c r="BB173" s="122"/>
      <c r="BC173" s="122"/>
      <c r="BD173" s="122"/>
      <c r="BE173" s="122"/>
      <c r="BF173" s="122"/>
      <c r="BG173" s="122"/>
      <c r="BH173" s="122"/>
      <c r="BI173" s="122"/>
      <c r="BJ173" s="122"/>
      <c r="BK173" s="122"/>
      <c r="BL173" s="122"/>
      <c r="BM173" s="122"/>
      <c r="BN173" s="122"/>
      <c r="BO173" s="122"/>
      <c r="BP173" s="122"/>
      <c r="BQ173" s="122"/>
      <c r="BR173" s="122"/>
      <c r="BS173" s="122"/>
      <c r="BT173" s="122"/>
      <c r="BU173" s="122"/>
      <c r="BV173" s="122"/>
      <c r="BW173" s="122"/>
      <c r="BX173" s="122"/>
      <c r="BY173" s="122"/>
      <c r="BZ173" s="122"/>
      <c r="CA173" s="122"/>
      <c r="CB173" s="122"/>
      <c r="CC173" s="122"/>
      <c r="CD173" s="122"/>
      <c r="CE173" s="122"/>
      <c r="CF173" s="122"/>
      <c r="CG173" s="122"/>
      <c r="CH173" s="122"/>
      <c r="CI173" s="122"/>
      <c r="CJ173" s="122"/>
      <c r="CK173" s="122"/>
      <c r="CL173" s="122"/>
      <c r="CM173" s="122"/>
      <c r="CN173" s="122"/>
      <c r="CO173" s="122"/>
      <c r="CP173" s="122"/>
      <c r="CQ173" s="122"/>
      <c r="CR173" s="122"/>
      <c r="CS173" s="122"/>
      <c r="CT173" s="122"/>
      <c r="CU173" s="122"/>
      <c r="CV173" s="122"/>
      <c r="CW173" s="122"/>
      <c r="CX173" s="122"/>
      <c r="CY173" s="122"/>
      <c r="CZ173" s="122"/>
      <c r="DA173" s="122"/>
      <c r="DB173" s="122"/>
      <c r="DC173" s="122"/>
      <c r="DD173" s="122"/>
      <c r="DE173" s="122"/>
      <c r="DF173" s="122"/>
      <c r="DG173" s="122"/>
      <c r="DH173" s="122"/>
      <c r="DI173" s="122"/>
      <c r="DJ173" s="122"/>
      <c r="DK173" s="122"/>
      <c r="DL173" s="122"/>
      <c r="DM173" s="122"/>
      <c r="DN173" s="122"/>
      <c r="DO173" s="122"/>
      <c r="DP173" s="122"/>
      <c r="DQ173" s="122"/>
      <c r="DR173" s="122"/>
      <c r="DS173" s="122"/>
      <c r="DT173" s="122"/>
      <c r="DU173" s="122"/>
      <c r="DV173" s="122"/>
      <c r="DW173" s="122"/>
      <c r="DX173" s="122"/>
      <c r="DY173" s="122"/>
      <c r="DZ173" s="122"/>
      <c r="EA173" s="122"/>
      <c r="EB173" s="122"/>
      <c r="EC173" s="122"/>
      <c r="ED173" s="122"/>
      <c r="EE173" s="122"/>
      <c r="EF173" s="122"/>
      <c r="EG173" s="122"/>
      <c r="EH173" s="122"/>
      <c r="EI173" s="122"/>
      <c r="EJ173" s="122"/>
      <c r="EK173" s="122"/>
      <c r="EL173" s="122"/>
      <c r="EM173" s="122"/>
      <c r="EN173" s="122"/>
      <c r="EO173" s="122"/>
      <c r="EP173" s="122"/>
      <c r="EQ173" s="122"/>
      <c r="ER173" s="122"/>
      <c r="ES173" s="122"/>
      <c r="ET173" s="122"/>
      <c r="EU173" s="122"/>
      <c r="EV173" s="122"/>
      <c r="EW173" s="122"/>
      <c r="EX173" s="122"/>
      <c r="EY173" s="122"/>
      <c r="EZ173" s="122"/>
      <c r="FA173" s="122"/>
      <c r="FB173" s="122"/>
      <c r="FC173" s="122"/>
      <c r="FD173" s="122"/>
      <c r="FE173" s="122"/>
      <c r="FF173" s="122"/>
      <c r="FG173" s="122"/>
      <c r="FH173" s="122"/>
      <c r="FI173" s="122"/>
      <c r="FJ173" s="122"/>
      <c r="FK173" s="122"/>
      <c r="FL173" s="122"/>
      <c r="FM173" s="122"/>
      <c r="FN173" s="122"/>
      <c r="FO173" s="122"/>
      <c r="FP173" s="122"/>
      <c r="FQ173" s="122"/>
      <c r="FR173" s="122"/>
      <c r="FS173" s="122"/>
      <c r="FT173" s="122"/>
      <c r="FU173" s="122"/>
      <c r="FV173" s="122"/>
      <c r="FW173" s="122"/>
      <c r="FX173" s="122"/>
      <c r="FY173" s="122"/>
      <c r="FZ173" s="122"/>
      <c r="GA173" s="122"/>
      <c r="GB173" s="122"/>
      <c r="GC173" s="122"/>
      <c r="GD173" s="122"/>
      <c r="GE173" s="122"/>
      <c r="GF173" s="122"/>
      <c r="GG173" s="122"/>
      <c r="GH173" s="122"/>
      <c r="GI173" s="122"/>
      <c r="GJ173" s="122"/>
      <c r="GK173" s="122"/>
      <c r="GL173" s="122"/>
      <c r="GM173" s="122"/>
      <c r="GN173" s="122"/>
      <c r="GO173" s="122"/>
      <c r="GP173" s="122"/>
      <c r="GQ173" s="122"/>
      <c r="GR173" s="122"/>
      <c r="GS173" s="122"/>
      <c r="GT173" s="122"/>
      <c r="GU173" s="122"/>
      <c r="GV173" s="122"/>
      <c r="GW173" s="122"/>
      <c r="GX173" s="122"/>
      <c r="GY173" s="122"/>
      <c r="GZ173" s="122"/>
      <c r="HA173" s="122"/>
      <c r="HB173" s="122"/>
      <c r="HC173" s="122"/>
      <c r="HD173" s="122"/>
      <c r="HE173" s="122"/>
      <c r="HF173" s="122"/>
      <c r="HG173" s="122"/>
      <c r="HH173" s="122"/>
      <c r="HI173" s="122"/>
      <c r="HJ173" s="122"/>
      <c r="HK173" s="122"/>
      <c r="HL173" s="122"/>
      <c r="HM173" s="122"/>
      <c r="HN173" s="122"/>
      <c r="HO173" s="122"/>
      <c r="HP173" s="122"/>
      <c r="HQ173" s="122"/>
      <c r="HR173" s="122"/>
      <c r="HS173" s="122"/>
      <c r="HT173" s="122"/>
      <c r="HU173" s="122"/>
      <c r="HV173" s="122"/>
      <c r="HW173" s="122"/>
      <c r="HX173" s="122"/>
      <c r="HY173" s="122"/>
      <c r="HZ173" s="122"/>
      <c r="IA173" s="122"/>
      <c r="IB173" s="122"/>
      <c r="IC173" s="122"/>
      <c r="ID173" s="122"/>
      <c r="IE173" s="122"/>
      <c r="IF173" s="122"/>
      <c r="IG173" s="122"/>
      <c r="IH173" s="122"/>
      <c r="II173" s="122"/>
      <c r="IJ173" s="122"/>
      <c r="IK173" s="122"/>
      <c r="IL173" s="122"/>
      <c r="IM173" s="122"/>
      <c r="IN173" s="122"/>
      <c r="IO173" s="122"/>
      <c r="IP173" s="122"/>
      <c r="IQ173" s="122"/>
      <c r="IR173" s="122"/>
      <c r="IS173" s="122"/>
      <c r="IT173" s="122"/>
      <c r="IU173" s="122"/>
      <c r="IV173" s="122"/>
      <c r="IW173" s="122"/>
    </row>
    <row r="174" customFormat="false" ht="12.75" hidden="false" customHeight="false" outlineLevel="0" collapsed="false">
      <c r="A174" s="122"/>
      <c r="B174" s="103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  <c r="AG174" s="122"/>
      <c r="AH174" s="122"/>
      <c r="AI174" s="122"/>
      <c r="AJ174" s="122"/>
      <c r="AK174" s="122"/>
      <c r="AL174" s="122"/>
      <c r="AM174" s="122"/>
      <c r="AN174" s="122"/>
      <c r="AO174" s="122"/>
      <c r="AP174" s="122"/>
      <c r="AQ174" s="122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22"/>
      <c r="BD174" s="122"/>
      <c r="BE174" s="122"/>
      <c r="BF174" s="122"/>
      <c r="BG174" s="122"/>
      <c r="BH174" s="122"/>
      <c r="BI174" s="122"/>
      <c r="BJ174" s="122"/>
      <c r="BK174" s="122"/>
      <c r="BL174" s="122"/>
      <c r="BM174" s="122"/>
      <c r="BN174" s="122"/>
      <c r="BO174" s="122"/>
      <c r="BP174" s="122"/>
      <c r="BQ174" s="122"/>
      <c r="BR174" s="122"/>
      <c r="BS174" s="122"/>
      <c r="BT174" s="122"/>
      <c r="BU174" s="122"/>
      <c r="BV174" s="122"/>
      <c r="BW174" s="122"/>
      <c r="BX174" s="122"/>
      <c r="BY174" s="122"/>
      <c r="BZ174" s="122"/>
      <c r="CA174" s="122"/>
      <c r="CB174" s="122"/>
      <c r="CC174" s="122"/>
      <c r="CD174" s="122"/>
      <c r="CE174" s="122"/>
      <c r="CF174" s="122"/>
      <c r="CG174" s="122"/>
      <c r="CH174" s="122"/>
      <c r="CI174" s="122"/>
      <c r="CJ174" s="122"/>
      <c r="CK174" s="122"/>
      <c r="CL174" s="122"/>
      <c r="CM174" s="122"/>
      <c r="CN174" s="122"/>
      <c r="CO174" s="122"/>
      <c r="CP174" s="122"/>
      <c r="CQ174" s="122"/>
      <c r="CR174" s="122"/>
      <c r="CS174" s="122"/>
      <c r="CT174" s="122"/>
      <c r="CU174" s="122"/>
      <c r="CV174" s="122"/>
      <c r="CW174" s="122"/>
      <c r="CX174" s="122"/>
      <c r="CY174" s="122"/>
      <c r="CZ174" s="122"/>
      <c r="DA174" s="122"/>
      <c r="DB174" s="122"/>
      <c r="DC174" s="122"/>
      <c r="DD174" s="122"/>
      <c r="DE174" s="122"/>
      <c r="DF174" s="122"/>
      <c r="DG174" s="122"/>
      <c r="DH174" s="122"/>
      <c r="DI174" s="122"/>
      <c r="DJ174" s="122"/>
      <c r="DK174" s="122"/>
      <c r="DL174" s="122"/>
      <c r="DM174" s="122"/>
      <c r="DN174" s="122"/>
      <c r="DO174" s="122"/>
      <c r="DP174" s="122"/>
      <c r="DQ174" s="122"/>
      <c r="DR174" s="122"/>
      <c r="DS174" s="122"/>
      <c r="DT174" s="122"/>
      <c r="DU174" s="122"/>
      <c r="DV174" s="122"/>
      <c r="DW174" s="122"/>
      <c r="DX174" s="122"/>
      <c r="DY174" s="122"/>
      <c r="DZ174" s="122"/>
      <c r="EA174" s="122"/>
      <c r="EB174" s="122"/>
      <c r="EC174" s="122"/>
      <c r="ED174" s="122"/>
      <c r="EE174" s="122"/>
      <c r="EF174" s="122"/>
      <c r="EG174" s="122"/>
      <c r="EH174" s="122"/>
      <c r="EI174" s="122"/>
      <c r="EJ174" s="122"/>
      <c r="EK174" s="122"/>
      <c r="EL174" s="122"/>
      <c r="EM174" s="122"/>
      <c r="EN174" s="122"/>
      <c r="EO174" s="122"/>
      <c r="EP174" s="122"/>
      <c r="EQ174" s="122"/>
      <c r="ER174" s="122"/>
      <c r="ES174" s="122"/>
      <c r="ET174" s="122"/>
      <c r="EU174" s="122"/>
      <c r="EV174" s="122"/>
      <c r="EW174" s="122"/>
      <c r="EX174" s="122"/>
      <c r="EY174" s="122"/>
      <c r="EZ174" s="122"/>
      <c r="FA174" s="122"/>
      <c r="FB174" s="122"/>
      <c r="FC174" s="122"/>
      <c r="FD174" s="122"/>
      <c r="FE174" s="122"/>
      <c r="FF174" s="122"/>
      <c r="FG174" s="122"/>
      <c r="FH174" s="122"/>
      <c r="FI174" s="122"/>
      <c r="FJ174" s="122"/>
      <c r="FK174" s="122"/>
      <c r="FL174" s="122"/>
      <c r="FM174" s="122"/>
      <c r="FN174" s="122"/>
      <c r="FO174" s="122"/>
      <c r="FP174" s="122"/>
      <c r="FQ174" s="122"/>
      <c r="FR174" s="122"/>
      <c r="FS174" s="122"/>
      <c r="FT174" s="122"/>
      <c r="FU174" s="122"/>
      <c r="FV174" s="122"/>
      <c r="FW174" s="122"/>
      <c r="FX174" s="122"/>
      <c r="FY174" s="122"/>
      <c r="FZ174" s="122"/>
      <c r="GA174" s="122"/>
      <c r="GB174" s="122"/>
      <c r="GC174" s="122"/>
      <c r="GD174" s="122"/>
      <c r="GE174" s="122"/>
      <c r="GF174" s="122"/>
      <c r="GG174" s="122"/>
      <c r="GH174" s="122"/>
      <c r="GI174" s="122"/>
      <c r="GJ174" s="122"/>
      <c r="GK174" s="122"/>
      <c r="GL174" s="122"/>
      <c r="GM174" s="122"/>
      <c r="GN174" s="122"/>
      <c r="GO174" s="122"/>
      <c r="GP174" s="122"/>
      <c r="GQ174" s="122"/>
      <c r="GR174" s="122"/>
      <c r="GS174" s="122"/>
      <c r="GT174" s="122"/>
      <c r="GU174" s="122"/>
      <c r="GV174" s="122"/>
      <c r="GW174" s="122"/>
      <c r="GX174" s="122"/>
      <c r="GY174" s="122"/>
      <c r="GZ174" s="122"/>
      <c r="HA174" s="122"/>
      <c r="HB174" s="122"/>
      <c r="HC174" s="122"/>
      <c r="HD174" s="122"/>
      <c r="HE174" s="122"/>
      <c r="HF174" s="122"/>
      <c r="HG174" s="122"/>
      <c r="HH174" s="122"/>
      <c r="HI174" s="122"/>
      <c r="HJ174" s="122"/>
      <c r="HK174" s="122"/>
      <c r="HL174" s="122"/>
      <c r="HM174" s="122"/>
      <c r="HN174" s="122"/>
      <c r="HO174" s="122"/>
      <c r="HP174" s="122"/>
      <c r="HQ174" s="122"/>
      <c r="HR174" s="122"/>
      <c r="HS174" s="122"/>
      <c r="HT174" s="122"/>
      <c r="HU174" s="122"/>
      <c r="HV174" s="122"/>
      <c r="HW174" s="122"/>
      <c r="HX174" s="122"/>
      <c r="HY174" s="122"/>
      <c r="HZ174" s="122"/>
      <c r="IA174" s="122"/>
      <c r="IB174" s="122"/>
      <c r="IC174" s="122"/>
      <c r="ID174" s="122"/>
      <c r="IE174" s="122"/>
      <c r="IF174" s="122"/>
      <c r="IG174" s="122"/>
      <c r="IH174" s="122"/>
      <c r="II174" s="122"/>
      <c r="IJ174" s="122"/>
      <c r="IK174" s="122"/>
      <c r="IL174" s="122"/>
      <c r="IM174" s="122"/>
      <c r="IN174" s="122"/>
      <c r="IO174" s="122"/>
      <c r="IP174" s="122"/>
      <c r="IQ174" s="122"/>
      <c r="IR174" s="122"/>
      <c r="IS174" s="122"/>
      <c r="IT174" s="122"/>
      <c r="IU174" s="122"/>
      <c r="IV174" s="122"/>
      <c r="IW174" s="122"/>
    </row>
    <row r="175" customFormat="false" ht="12.75" hidden="false" customHeight="false" outlineLevel="0" collapsed="false">
      <c r="A175" s="122"/>
      <c r="B175" s="103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  <c r="AG175" s="122"/>
      <c r="AH175" s="122"/>
      <c r="AI175" s="122"/>
      <c r="AJ175" s="122"/>
      <c r="AK175" s="122"/>
      <c r="AL175" s="122"/>
      <c r="AM175" s="122"/>
      <c r="AN175" s="122"/>
      <c r="AO175" s="122"/>
      <c r="AP175" s="122"/>
      <c r="AQ175" s="122"/>
      <c r="AR175" s="122"/>
      <c r="AS175" s="122"/>
      <c r="AT175" s="122"/>
      <c r="AU175" s="122"/>
      <c r="AV175" s="122"/>
      <c r="AW175" s="122"/>
      <c r="AX175" s="122"/>
      <c r="AY175" s="122"/>
      <c r="AZ175" s="122"/>
      <c r="BA175" s="122"/>
      <c r="BB175" s="122"/>
      <c r="BC175" s="122"/>
      <c r="BD175" s="122"/>
      <c r="BE175" s="122"/>
      <c r="BF175" s="122"/>
      <c r="BG175" s="122"/>
      <c r="BH175" s="122"/>
      <c r="BI175" s="122"/>
      <c r="BJ175" s="122"/>
      <c r="BK175" s="122"/>
      <c r="BL175" s="122"/>
      <c r="BM175" s="122"/>
      <c r="BN175" s="122"/>
      <c r="BO175" s="122"/>
      <c r="BP175" s="122"/>
      <c r="BQ175" s="122"/>
      <c r="BR175" s="122"/>
      <c r="BS175" s="122"/>
      <c r="BT175" s="122"/>
      <c r="BU175" s="122"/>
      <c r="BV175" s="122"/>
      <c r="BW175" s="122"/>
      <c r="BX175" s="122"/>
      <c r="BY175" s="122"/>
      <c r="BZ175" s="122"/>
      <c r="CA175" s="122"/>
      <c r="CB175" s="122"/>
      <c r="CC175" s="122"/>
      <c r="CD175" s="122"/>
      <c r="CE175" s="122"/>
      <c r="CF175" s="122"/>
      <c r="CG175" s="122"/>
      <c r="CH175" s="122"/>
      <c r="CI175" s="122"/>
      <c r="CJ175" s="122"/>
      <c r="CK175" s="122"/>
      <c r="CL175" s="122"/>
      <c r="CM175" s="122"/>
      <c r="CN175" s="122"/>
      <c r="CO175" s="122"/>
      <c r="CP175" s="122"/>
      <c r="CQ175" s="122"/>
      <c r="CR175" s="122"/>
      <c r="CS175" s="122"/>
      <c r="CT175" s="122"/>
      <c r="CU175" s="122"/>
      <c r="CV175" s="122"/>
      <c r="CW175" s="122"/>
      <c r="CX175" s="122"/>
      <c r="CY175" s="122"/>
      <c r="CZ175" s="122"/>
      <c r="DA175" s="122"/>
      <c r="DB175" s="122"/>
      <c r="DC175" s="122"/>
      <c r="DD175" s="122"/>
      <c r="DE175" s="122"/>
      <c r="DF175" s="122"/>
      <c r="DG175" s="122"/>
      <c r="DH175" s="122"/>
      <c r="DI175" s="122"/>
      <c r="DJ175" s="122"/>
      <c r="DK175" s="122"/>
      <c r="DL175" s="122"/>
      <c r="DM175" s="122"/>
      <c r="DN175" s="122"/>
      <c r="DO175" s="122"/>
      <c r="DP175" s="122"/>
      <c r="DQ175" s="122"/>
      <c r="DR175" s="122"/>
      <c r="DS175" s="122"/>
      <c r="DT175" s="122"/>
      <c r="DU175" s="122"/>
      <c r="DV175" s="122"/>
      <c r="DW175" s="122"/>
      <c r="DX175" s="122"/>
      <c r="DY175" s="122"/>
      <c r="DZ175" s="122"/>
      <c r="EA175" s="122"/>
      <c r="EB175" s="122"/>
      <c r="EC175" s="122"/>
      <c r="ED175" s="122"/>
      <c r="EE175" s="122"/>
      <c r="EF175" s="122"/>
      <c r="EG175" s="122"/>
      <c r="EH175" s="122"/>
      <c r="EI175" s="122"/>
      <c r="EJ175" s="122"/>
      <c r="EK175" s="122"/>
      <c r="EL175" s="122"/>
      <c r="EM175" s="122"/>
      <c r="EN175" s="122"/>
      <c r="EO175" s="122"/>
      <c r="EP175" s="122"/>
      <c r="EQ175" s="122"/>
      <c r="ER175" s="122"/>
      <c r="ES175" s="122"/>
      <c r="ET175" s="122"/>
      <c r="EU175" s="122"/>
      <c r="EV175" s="122"/>
      <c r="EW175" s="122"/>
      <c r="EX175" s="122"/>
      <c r="EY175" s="122"/>
      <c r="EZ175" s="122"/>
      <c r="FA175" s="122"/>
      <c r="FB175" s="122"/>
      <c r="FC175" s="122"/>
      <c r="FD175" s="122"/>
      <c r="FE175" s="122"/>
      <c r="FF175" s="122"/>
      <c r="FG175" s="122"/>
      <c r="FH175" s="122"/>
      <c r="FI175" s="122"/>
      <c r="FJ175" s="122"/>
      <c r="FK175" s="122"/>
      <c r="FL175" s="122"/>
      <c r="FM175" s="122"/>
      <c r="FN175" s="122"/>
      <c r="FO175" s="122"/>
      <c r="FP175" s="122"/>
      <c r="FQ175" s="122"/>
      <c r="FR175" s="122"/>
      <c r="FS175" s="122"/>
      <c r="FT175" s="122"/>
      <c r="FU175" s="122"/>
      <c r="FV175" s="122"/>
      <c r="FW175" s="122"/>
      <c r="FX175" s="122"/>
      <c r="FY175" s="122"/>
      <c r="FZ175" s="122"/>
      <c r="GA175" s="122"/>
      <c r="GB175" s="122"/>
      <c r="GC175" s="122"/>
      <c r="GD175" s="122"/>
      <c r="GE175" s="122"/>
      <c r="GF175" s="122"/>
      <c r="GG175" s="122"/>
      <c r="GH175" s="122"/>
      <c r="GI175" s="122"/>
      <c r="GJ175" s="122"/>
      <c r="GK175" s="122"/>
      <c r="GL175" s="122"/>
      <c r="GM175" s="122"/>
      <c r="GN175" s="122"/>
      <c r="GO175" s="122"/>
      <c r="GP175" s="122"/>
      <c r="GQ175" s="122"/>
      <c r="GR175" s="122"/>
      <c r="GS175" s="122"/>
      <c r="GT175" s="122"/>
      <c r="GU175" s="122"/>
      <c r="GV175" s="122"/>
      <c r="GW175" s="122"/>
      <c r="GX175" s="122"/>
      <c r="GY175" s="122"/>
      <c r="GZ175" s="122"/>
      <c r="HA175" s="122"/>
      <c r="HB175" s="122"/>
      <c r="HC175" s="122"/>
      <c r="HD175" s="122"/>
      <c r="HE175" s="122"/>
      <c r="HF175" s="122"/>
      <c r="HG175" s="122"/>
      <c r="HH175" s="122"/>
      <c r="HI175" s="122"/>
      <c r="HJ175" s="122"/>
      <c r="HK175" s="122"/>
      <c r="HL175" s="122"/>
      <c r="HM175" s="122"/>
      <c r="HN175" s="122"/>
      <c r="HO175" s="122"/>
      <c r="HP175" s="122"/>
      <c r="HQ175" s="122"/>
      <c r="HR175" s="122"/>
      <c r="HS175" s="122"/>
      <c r="HT175" s="122"/>
      <c r="HU175" s="122"/>
      <c r="HV175" s="122"/>
      <c r="HW175" s="122"/>
      <c r="HX175" s="122"/>
      <c r="HY175" s="122"/>
      <c r="HZ175" s="122"/>
      <c r="IA175" s="122"/>
      <c r="IB175" s="122"/>
      <c r="IC175" s="122"/>
      <c r="ID175" s="122"/>
      <c r="IE175" s="122"/>
      <c r="IF175" s="122"/>
      <c r="IG175" s="122"/>
      <c r="IH175" s="122"/>
      <c r="II175" s="122"/>
      <c r="IJ175" s="122"/>
      <c r="IK175" s="122"/>
      <c r="IL175" s="122"/>
      <c r="IM175" s="122"/>
      <c r="IN175" s="122"/>
      <c r="IO175" s="122"/>
      <c r="IP175" s="122"/>
      <c r="IQ175" s="122"/>
      <c r="IR175" s="122"/>
      <c r="IS175" s="122"/>
      <c r="IT175" s="122"/>
      <c r="IU175" s="122"/>
      <c r="IV175" s="122"/>
      <c r="IW175" s="122"/>
    </row>
    <row r="176" customFormat="false" ht="12.75" hidden="false" customHeight="false" outlineLevel="0" collapsed="false">
      <c r="A176" s="122"/>
      <c r="B176" s="103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2"/>
      <c r="BB176" s="122"/>
      <c r="BC176" s="122"/>
      <c r="BD176" s="122"/>
      <c r="BE176" s="122"/>
      <c r="BF176" s="122"/>
      <c r="BG176" s="122"/>
      <c r="BH176" s="122"/>
      <c r="BI176" s="122"/>
      <c r="BJ176" s="122"/>
      <c r="BK176" s="122"/>
      <c r="BL176" s="122"/>
      <c r="BM176" s="122"/>
      <c r="BN176" s="122"/>
      <c r="BO176" s="122"/>
      <c r="BP176" s="122"/>
      <c r="BQ176" s="122"/>
      <c r="BR176" s="122"/>
      <c r="BS176" s="122"/>
      <c r="BT176" s="122"/>
      <c r="BU176" s="122"/>
      <c r="BV176" s="122"/>
      <c r="BW176" s="122"/>
      <c r="BX176" s="122"/>
      <c r="BY176" s="122"/>
      <c r="BZ176" s="122"/>
      <c r="CA176" s="122"/>
      <c r="CB176" s="122"/>
      <c r="CC176" s="122"/>
      <c r="CD176" s="122"/>
      <c r="CE176" s="122"/>
      <c r="CF176" s="122"/>
      <c r="CG176" s="122"/>
      <c r="CH176" s="122"/>
      <c r="CI176" s="122"/>
      <c r="CJ176" s="122"/>
      <c r="CK176" s="122"/>
      <c r="CL176" s="122"/>
      <c r="CM176" s="122"/>
      <c r="CN176" s="122"/>
      <c r="CO176" s="122"/>
      <c r="CP176" s="122"/>
      <c r="CQ176" s="122"/>
      <c r="CR176" s="122"/>
      <c r="CS176" s="122"/>
      <c r="CT176" s="122"/>
      <c r="CU176" s="122"/>
      <c r="CV176" s="122"/>
      <c r="CW176" s="122"/>
      <c r="CX176" s="122"/>
      <c r="CY176" s="122"/>
      <c r="CZ176" s="122"/>
      <c r="DA176" s="122"/>
      <c r="DB176" s="122"/>
      <c r="DC176" s="122"/>
      <c r="DD176" s="122"/>
      <c r="DE176" s="122"/>
      <c r="DF176" s="122"/>
      <c r="DG176" s="122"/>
      <c r="DH176" s="122"/>
      <c r="DI176" s="122"/>
      <c r="DJ176" s="122"/>
      <c r="DK176" s="122"/>
      <c r="DL176" s="122"/>
      <c r="DM176" s="122"/>
      <c r="DN176" s="122"/>
      <c r="DO176" s="122"/>
      <c r="DP176" s="122"/>
      <c r="DQ176" s="122"/>
      <c r="DR176" s="122"/>
      <c r="DS176" s="122"/>
      <c r="DT176" s="122"/>
      <c r="DU176" s="122"/>
      <c r="DV176" s="122"/>
      <c r="DW176" s="122"/>
      <c r="DX176" s="122"/>
      <c r="DY176" s="122"/>
      <c r="DZ176" s="122"/>
      <c r="EA176" s="122"/>
      <c r="EB176" s="122"/>
      <c r="EC176" s="122"/>
      <c r="ED176" s="122"/>
      <c r="EE176" s="122"/>
      <c r="EF176" s="122"/>
      <c r="EG176" s="122"/>
      <c r="EH176" s="122"/>
      <c r="EI176" s="122"/>
      <c r="EJ176" s="122"/>
      <c r="EK176" s="122"/>
      <c r="EL176" s="122"/>
      <c r="EM176" s="122"/>
      <c r="EN176" s="122"/>
      <c r="EO176" s="122"/>
      <c r="EP176" s="122"/>
      <c r="EQ176" s="122"/>
      <c r="ER176" s="122"/>
      <c r="ES176" s="122"/>
      <c r="ET176" s="122"/>
      <c r="EU176" s="122"/>
      <c r="EV176" s="122"/>
      <c r="EW176" s="122"/>
      <c r="EX176" s="122"/>
      <c r="EY176" s="122"/>
      <c r="EZ176" s="122"/>
      <c r="FA176" s="122"/>
      <c r="FB176" s="122"/>
      <c r="FC176" s="122"/>
      <c r="FD176" s="122"/>
      <c r="FE176" s="122"/>
      <c r="FF176" s="122"/>
      <c r="FG176" s="122"/>
      <c r="FH176" s="122"/>
      <c r="FI176" s="122"/>
      <c r="FJ176" s="122"/>
      <c r="FK176" s="122"/>
      <c r="FL176" s="122"/>
      <c r="FM176" s="122"/>
      <c r="FN176" s="122"/>
      <c r="FO176" s="122"/>
      <c r="FP176" s="122"/>
      <c r="FQ176" s="122"/>
      <c r="FR176" s="122"/>
      <c r="FS176" s="122"/>
      <c r="FT176" s="122"/>
      <c r="FU176" s="122"/>
      <c r="FV176" s="122"/>
      <c r="FW176" s="122"/>
      <c r="FX176" s="122"/>
      <c r="FY176" s="122"/>
      <c r="FZ176" s="122"/>
      <c r="GA176" s="122"/>
      <c r="GB176" s="122"/>
      <c r="GC176" s="122"/>
      <c r="GD176" s="122"/>
      <c r="GE176" s="122"/>
      <c r="GF176" s="122"/>
      <c r="GG176" s="122"/>
      <c r="GH176" s="122"/>
      <c r="GI176" s="122"/>
      <c r="GJ176" s="122"/>
      <c r="GK176" s="122"/>
      <c r="GL176" s="122"/>
      <c r="GM176" s="122"/>
      <c r="GN176" s="122"/>
      <c r="GO176" s="122"/>
      <c r="GP176" s="122"/>
      <c r="GQ176" s="122"/>
      <c r="GR176" s="122"/>
      <c r="GS176" s="122"/>
      <c r="GT176" s="122"/>
      <c r="GU176" s="122"/>
      <c r="GV176" s="122"/>
      <c r="GW176" s="122"/>
      <c r="GX176" s="122"/>
      <c r="GY176" s="122"/>
      <c r="GZ176" s="122"/>
      <c r="HA176" s="122"/>
      <c r="HB176" s="122"/>
      <c r="HC176" s="122"/>
      <c r="HD176" s="122"/>
      <c r="HE176" s="122"/>
      <c r="HF176" s="122"/>
      <c r="HG176" s="122"/>
      <c r="HH176" s="122"/>
      <c r="HI176" s="122"/>
      <c r="HJ176" s="122"/>
      <c r="HK176" s="122"/>
      <c r="HL176" s="122"/>
      <c r="HM176" s="122"/>
      <c r="HN176" s="122"/>
      <c r="HO176" s="122"/>
      <c r="HP176" s="122"/>
      <c r="HQ176" s="122"/>
      <c r="HR176" s="122"/>
      <c r="HS176" s="122"/>
      <c r="HT176" s="122"/>
      <c r="HU176" s="122"/>
      <c r="HV176" s="122"/>
      <c r="HW176" s="122"/>
      <c r="HX176" s="122"/>
      <c r="HY176" s="122"/>
      <c r="HZ176" s="122"/>
      <c r="IA176" s="122"/>
      <c r="IB176" s="122"/>
      <c r="IC176" s="122"/>
      <c r="ID176" s="122"/>
      <c r="IE176" s="122"/>
      <c r="IF176" s="122"/>
      <c r="IG176" s="122"/>
      <c r="IH176" s="122"/>
      <c r="II176" s="122"/>
      <c r="IJ176" s="122"/>
      <c r="IK176" s="122"/>
      <c r="IL176" s="122"/>
      <c r="IM176" s="122"/>
      <c r="IN176" s="122"/>
      <c r="IO176" s="122"/>
      <c r="IP176" s="122"/>
      <c r="IQ176" s="122"/>
      <c r="IR176" s="122"/>
      <c r="IS176" s="122"/>
      <c r="IT176" s="122"/>
      <c r="IU176" s="122"/>
      <c r="IV176" s="122"/>
      <c r="IW176" s="122"/>
    </row>
    <row r="177" customFormat="false" ht="12.75" hidden="false" customHeight="false" outlineLevel="0" collapsed="false">
      <c r="A177" s="122"/>
      <c r="B177" s="103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122"/>
      <c r="AR177" s="122"/>
      <c r="AS177" s="122"/>
      <c r="AT177" s="122"/>
      <c r="AU177" s="122"/>
      <c r="AV177" s="122"/>
      <c r="AW177" s="122"/>
      <c r="AX177" s="122"/>
      <c r="AY177" s="122"/>
      <c r="AZ177" s="122"/>
      <c r="BA177" s="122"/>
      <c r="BB177" s="122"/>
      <c r="BC177" s="122"/>
      <c r="BD177" s="122"/>
      <c r="BE177" s="122"/>
      <c r="BF177" s="122"/>
      <c r="BG177" s="122"/>
      <c r="BH177" s="122"/>
      <c r="BI177" s="122"/>
      <c r="BJ177" s="122"/>
      <c r="BK177" s="122"/>
      <c r="BL177" s="122"/>
      <c r="BM177" s="122"/>
      <c r="BN177" s="122"/>
      <c r="BO177" s="122"/>
      <c r="BP177" s="122"/>
      <c r="BQ177" s="122"/>
      <c r="BR177" s="122"/>
      <c r="BS177" s="122"/>
      <c r="BT177" s="122"/>
      <c r="BU177" s="122"/>
      <c r="BV177" s="122"/>
      <c r="BW177" s="122"/>
      <c r="BX177" s="122"/>
      <c r="BY177" s="122"/>
      <c r="BZ177" s="122"/>
      <c r="CA177" s="122"/>
      <c r="CB177" s="122"/>
      <c r="CC177" s="122"/>
      <c r="CD177" s="122"/>
      <c r="CE177" s="122"/>
      <c r="CF177" s="122"/>
      <c r="CG177" s="122"/>
      <c r="CH177" s="122"/>
      <c r="CI177" s="122"/>
      <c r="CJ177" s="122"/>
      <c r="CK177" s="122"/>
      <c r="CL177" s="122"/>
      <c r="CM177" s="122"/>
      <c r="CN177" s="122"/>
      <c r="CO177" s="122"/>
      <c r="CP177" s="122"/>
      <c r="CQ177" s="122"/>
      <c r="CR177" s="122"/>
      <c r="CS177" s="122"/>
      <c r="CT177" s="122"/>
      <c r="CU177" s="122"/>
      <c r="CV177" s="122"/>
      <c r="CW177" s="122"/>
      <c r="CX177" s="122"/>
      <c r="CY177" s="122"/>
      <c r="CZ177" s="122"/>
      <c r="DA177" s="122"/>
      <c r="DB177" s="122"/>
      <c r="DC177" s="122"/>
      <c r="DD177" s="122"/>
      <c r="DE177" s="122"/>
      <c r="DF177" s="122"/>
      <c r="DG177" s="122"/>
      <c r="DH177" s="122"/>
      <c r="DI177" s="122"/>
      <c r="DJ177" s="122"/>
      <c r="DK177" s="122"/>
      <c r="DL177" s="122"/>
      <c r="DM177" s="122"/>
      <c r="DN177" s="122"/>
      <c r="DO177" s="122"/>
      <c r="DP177" s="122"/>
      <c r="DQ177" s="122"/>
      <c r="DR177" s="122"/>
      <c r="DS177" s="122"/>
      <c r="DT177" s="122"/>
      <c r="DU177" s="122"/>
      <c r="DV177" s="122"/>
      <c r="DW177" s="122"/>
      <c r="DX177" s="122"/>
      <c r="DY177" s="122"/>
      <c r="DZ177" s="122"/>
      <c r="EA177" s="122"/>
      <c r="EB177" s="122"/>
      <c r="EC177" s="122"/>
      <c r="ED177" s="122"/>
      <c r="EE177" s="122"/>
      <c r="EF177" s="122"/>
      <c r="EG177" s="122"/>
      <c r="EH177" s="122"/>
      <c r="EI177" s="122"/>
      <c r="EJ177" s="122"/>
      <c r="EK177" s="122"/>
      <c r="EL177" s="122"/>
      <c r="EM177" s="122"/>
      <c r="EN177" s="122"/>
      <c r="EO177" s="122"/>
      <c r="EP177" s="122"/>
      <c r="EQ177" s="122"/>
      <c r="ER177" s="122"/>
      <c r="ES177" s="122"/>
      <c r="ET177" s="122"/>
      <c r="EU177" s="122"/>
      <c r="EV177" s="122"/>
      <c r="EW177" s="122"/>
      <c r="EX177" s="122"/>
      <c r="EY177" s="122"/>
      <c r="EZ177" s="122"/>
      <c r="FA177" s="122"/>
      <c r="FB177" s="122"/>
      <c r="FC177" s="122"/>
      <c r="FD177" s="122"/>
      <c r="FE177" s="122"/>
      <c r="FF177" s="122"/>
      <c r="FG177" s="122"/>
      <c r="FH177" s="122"/>
      <c r="FI177" s="122"/>
      <c r="FJ177" s="122"/>
      <c r="FK177" s="122"/>
      <c r="FL177" s="122"/>
      <c r="FM177" s="122"/>
      <c r="FN177" s="122"/>
      <c r="FO177" s="122"/>
      <c r="FP177" s="122"/>
      <c r="FQ177" s="122"/>
      <c r="FR177" s="122"/>
      <c r="FS177" s="122"/>
      <c r="FT177" s="122"/>
      <c r="FU177" s="122"/>
      <c r="FV177" s="122"/>
      <c r="FW177" s="122"/>
      <c r="FX177" s="122"/>
      <c r="FY177" s="122"/>
      <c r="FZ177" s="122"/>
      <c r="GA177" s="122"/>
      <c r="GB177" s="122"/>
      <c r="GC177" s="122"/>
      <c r="GD177" s="122"/>
      <c r="GE177" s="122"/>
      <c r="GF177" s="122"/>
      <c r="GG177" s="122"/>
      <c r="GH177" s="122"/>
      <c r="GI177" s="122"/>
      <c r="GJ177" s="122"/>
      <c r="GK177" s="122"/>
      <c r="GL177" s="122"/>
      <c r="GM177" s="122"/>
      <c r="GN177" s="122"/>
      <c r="GO177" s="122"/>
      <c r="GP177" s="122"/>
      <c r="GQ177" s="122"/>
      <c r="GR177" s="122"/>
      <c r="GS177" s="122"/>
      <c r="GT177" s="122"/>
      <c r="GU177" s="122"/>
      <c r="GV177" s="122"/>
      <c r="GW177" s="122"/>
      <c r="GX177" s="122"/>
      <c r="GY177" s="122"/>
      <c r="GZ177" s="122"/>
      <c r="HA177" s="122"/>
      <c r="HB177" s="122"/>
      <c r="HC177" s="122"/>
      <c r="HD177" s="122"/>
      <c r="HE177" s="122"/>
      <c r="HF177" s="122"/>
      <c r="HG177" s="122"/>
      <c r="HH177" s="122"/>
      <c r="HI177" s="122"/>
      <c r="HJ177" s="122"/>
      <c r="HK177" s="122"/>
      <c r="HL177" s="122"/>
      <c r="HM177" s="122"/>
      <c r="HN177" s="122"/>
      <c r="HO177" s="122"/>
      <c r="HP177" s="122"/>
      <c r="HQ177" s="122"/>
      <c r="HR177" s="122"/>
      <c r="HS177" s="122"/>
      <c r="HT177" s="122"/>
      <c r="HU177" s="122"/>
      <c r="HV177" s="122"/>
      <c r="HW177" s="122"/>
      <c r="HX177" s="122"/>
      <c r="HY177" s="122"/>
      <c r="HZ177" s="122"/>
      <c r="IA177" s="122"/>
      <c r="IB177" s="122"/>
      <c r="IC177" s="122"/>
      <c r="ID177" s="122"/>
      <c r="IE177" s="122"/>
      <c r="IF177" s="122"/>
      <c r="IG177" s="122"/>
      <c r="IH177" s="122"/>
      <c r="II177" s="122"/>
      <c r="IJ177" s="122"/>
      <c r="IK177" s="122"/>
      <c r="IL177" s="122"/>
      <c r="IM177" s="122"/>
      <c r="IN177" s="122"/>
      <c r="IO177" s="122"/>
      <c r="IP177" s="122"/>
      <c r="IQ177" s="122"/>
      <c r="IR177" s="122"/>
      <c r="IS177" s="122"/>
      <c r="IT177" s="122"/>
      <c r="IU177" s="122"/>
      <c r="IV177" s="122"/>
      <c r="IW177" s="122"/>
    </row>
    <row r="178" customFormat="false" ht="12.75" hidden="false" customHeight="false" outlineLevel="0" collapsed="false">
      <c r="A178" s="122"/>
      <c r="B178" s="103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22"/>
      <c r="AX178" s="122"/>
      <c r="AY178" s="122"/>
      <c r="AZ178" s="122"/>
      <c r="BA178" s="122"/>
      <c r="BB178" s="122"/>
      <c r="BC178" s="122"/>
      <c r="BD178" s="122"/>
      <c r="BE178" s="122"/>
      <c r="BF178" s="122"/>
      <c r="BG178" s="122"/>
      <c r="BH178" s="122"/>
      <c r="BI178" s="122"/>
      <c r="BJ178" s="122"/>
      <c r="BK178" s="122"/>
      <c r="BL178" s="122"/>
      <c r="BM178" s="122"/>
      <c r="BN178" s="122"/>
      <c r="BO178" s="122"/>
      <c r="BP178" s="122"/>
      <c r="BQ178" s="122"/>
      <c r="BR178" s="122"/>
      <c r="BS178" s="122"/>
      <c r="BT178" s="122"/>
      <c r="BU178" s="122"/>
      <c r="BV178" s="122"/>
      <c r="BW178" s="122"/>
      <c r="BX178" s="122"/>
      <c r="BY178" s="122"/>
      <c r="BZ178" s="122"/>
      <c r="CA178" s="122"/>
      <c r="CB178" s="122"/>
      <c r="CC178" s="122"/>
      <c r="CD178" s="122"/>
      <c r="CE178" s="122"/>
      <c r="CF178" s="122"/>
      <c r="CG178" s="122"/>
      <c r="CH178" s="122"/>
      <c r="CI178" s="122"/>
      <c r="CJ178" s="122"/>
      <c r="CK178" s="122"/>
      <c r="CL178" s="122"/>
      <c r="CM178" s="122"/>
      <c r="CN178" s="122"/>
      <c r="CO178" s="122"/>
      <c r="CP178" s="122"/>
      <c r="CQ178" s="122"/>
      <c r="CR178" s="122"/>
      <c r="CS178" s="122"/>
      <c r="CT178" s="122"/>
      <c r="CU178" s="122"/>
      <c r="CV178" s="122"/>
      <c r="CW178" s="122"/>
      <c r="CX178" s="122"/>
      <c r="CY178" s="122"/>
      <c r="CZ178" s="122"/>
      <c r="DA178" s="122"/>
      <c r="DB178" s="122"/>
      <c r="DC178" s="122"/>
      <c r="DD178" s="122"/>
      <c r="DE178" s="122"/>
      <c r="DF178" s="122"/>
      <c r="DG178" s="122"/>
      <c r="DH178" s="122"/>
      <c r="DI178" s="122"/>
      <c r="DJ178" s="122"/>
      <c r="DK178" s="122"/>
      <c r="DL178" s="122"/>
      <c r="DM178" s="122"/>
      <c r="DN178" s="122"/>
      <c r="DO178" s="122"/>
      <c r="DP178" s="122"/>
      <c r="DQ178" s="122"/>
      <c r="DR178" s="122"/>
      <c r="DS178" s="122"/>
      <c r="DT178" s="122"/>
      <c r="DU178" s="122"/>
      <c r="DV178" s="122"/>
      <c r="DW178" s="122"/>
      <c r="DX178" s="122"/>
      <c r="DY178" s="122"/>
      <c r="DZ178" s="122"/>
      <c r="EA178" s="122"/>
      <c r="EB178" s="122"/>
      <c r="EC178" s="122"/>
      <c r="ED178" s="122"/>
      <c r="EE178" s="122"/>
      <c r="EF178" s="122"/>
      <c r="EG178" s="122"/>
      <c r="EH178" s="122"/>
      <c r="EI178" s="122"/>
      <c r="EJ178" s="122"/>
      <c r="EK178" s="122"/>
      <c r="EL178" s="122"/>
      <c r="EM178" s="122"/>
      <c r="EN178" s="122"/>
      <c r="EO178" s="122"/>
      <c r="EP178" s="122"/>
      <c r="EQ178" s="122"/>
      <c r="ER178" s="122"/>
      <c r="ES178" s="122"/>
      <c r="ET178" s="122"/>
      <c r="EU178" s="122"/>
      <c r="EV178" s="122"/>
      <c r="EW178" s="122"/>
      <c r="EX178" s="122"/>
      <c r="EY178" s="122"/>
      <c r="EZ178" s="122"/>
      <c r="FA178" s="122"/>
      <c r="FB178" s="122"/>
      <c r="FC178" s="122"/>
      <c r="FD178" s="122"/>
      <c r="FE178" s="122"/>
      <c r="FF178" s="122"/>
      <c r="FG178" s="122"/>
      <c r="FH178" s="122"/>
      <c r="FI178" s="122"/>
      <c r="FJ178" s="122"/>
      <c r="FK178" s="122"/>
      <c r="FL178" s="122"/>
      <c r="FM178" s="122"/>
      <c r="FN178" s="122"/>
      <c r="FO178" s="122"/>
      <c r="FP178" s="122"/>
      <c r="FQ178" s="122"/>
      <c r="FR178" s="122"/>
      <c r="FS178" s="122"/>
      <c r="FT178" s="122"/>
      <c r="FU178" s="122"/>
      <c r="FV178" s="122"/>
      <c r="FW178" s="122"/>
      <c r="FX178" s="122"/>
      <c r="FY178" s="122"/>
      <c r="FZ178" s="122"/>
      <c r="GA178" s="122"/>
      <c r="GB178" s="122"/>
      <c r="GC178" s="122"/>
      <c r="GD178" s="122"/>
      <c r="GE178" s="122"/>
      <c r="GF178" s="122"/>
      <c r="GG178" s="122"/>
      <c r="GH178" s="122"/>
      <c r="GI178" s="122"/>
      <c r="GJ178" s="122"/>
      <c r="GK178" s="122"/>
      <c r="GL178" s="122"/>
      <c r="GM178" s="122"/>
      <c r="GN178" s="122"/>
      <c r="GO178" s="122"/>
      <c r="GP178" s="122"/>
      <c r="GQ178" s="122"/>
      <c r="GR178" s="122"/>
      <c r="GS178" s="122"/>
      <c r="GT178" s="122"/>
      <c r="GU178" s="122"/>
      <c r="GV178" s="122"/>
      <c r="GW178" s="122"/>
      <c r="GX178" s="122"/>
      <c r="GY178" s="122"/>
      <c r="GZ178" s="122"/>
      <c r="HA178" s="122"/>
      <c r="HB178" s="122"/>
      <c r="HC178" s="122"/>
      <c r="HD178" s="122"/>
      <c r="HE178" s="122"/>
      <c r="HF178" s="122"/>
      <c r="HG178" s="122"/>
      <c r="HH178" s="122"/>
      <c r="HI178" s="122"/>
      <c r="HJ178" s="122"/>
      <c r="HK178" s="122"/>
      <c r="HL178" s="122"/>
      <c r="HM178" s="122"/>
      <c r="HN178" s="122"/>
      <c r="HO178" s="122"/>
      <c r="HP178" s="122"/>
      <c r="HQ178" s="122"/>
      <c r="HR178" s="122"/>
      <c r="HS178" s="122"/>
      <c r="HT178" s="122"/>
      <c r="HU178" s="122"/>
      <c r="HV178" s="122"/>
      <c r="HW178" s="122"/>
      <c r="HX178" s="122"/>
      <c r="HY178" s="122"/>
      <c r="HZ178" s="122"/>
      <c r="IA178" s="122"/>
      <c r="IB178" s="122"/>
      <c r="IC178" s="122"/>
      <c r="ID178" s="122"/>
      <c r="IE178" s="122"/>
      <c r="IF178" s="122"/>
      <c r="IG178" s="122"/>
      <c r="IH178" s="122"/>
      <c r="II178" s="122"/>
      <c r="IJ178" s="122"/>
      <c r="IK178" s="122"/>
      <c r="IL178" s="122"/>
      <c r="IM178" s="122"/>
      <c r="IN178" s="122"/>
      <c r="IO178" s="122"/>
      <c r="IP178" s="122"/>
      <c r="IQ178" s="122"/>
      <c r="IR178" s="122"/>
      <c r="IS178" s="122"/>
      <c r="IT178" s="122"/>
      <c r="IU178" s="122"/>
      <c r="IV178" s="122"/>
      <c r="IW178" s="122"/>
    </row>
    <row r="179" customFormat="false" ht="12.75" hidden="false" customHeight="false" outlineLevel="0" collapsed="false">
      <c r="A179" s="122"/>
      <c r="B179" s="103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  <c r="AU179" s="122"/>
      <c r="AV179" s="122"/>
      <c r="AW179" s="122"/>
      <c r="AX179" s="122"/>
      <c r="AY179" s="122"/>
      <c r="AZ179" s="122"/>
      <c r="BA179" s="122"/>
      <c r="BB179" s="122"/>
      <c r="BC179" s="122"/>
      <c r="BD179" s="122"/>
      <c r="BE179" s="122"/>
      <c r="BF179" s="122"/>
      <c r="BG179" s="122"/>
      <c r="BH179" s="122"/>
      <c r="BI179" s="122"/>
      <c r="BJ179" s="122"/>
      <c r="BK179" s="122"/>
      <c r="BL179" s="122"/>
      <c r="BM179" s="122"/>
      <c r="BN179" s="122"/>
      <c r="BO179" s="122"/>
      <c r="BP179" s="122"/>
      <c r="BQ179" s="122"/>
      <c r="BR179" s="122"/>
      <c r="BS179" s="122"/>
      <c r="BT179" s="122"/>
      <c r="BU179" s="122"/>
      <c r="BV179" s="122"/>
      <c r="BW179" s="122"/>
      <c r="BX179" s="122"/>
      <c r="BY179" s="122"/>
      <c r="BZ179" s="122"/>
      <c r="CA179" s="122"/>
      <c r="CB179" s="122"/>
      <c r="CC179" s="122"/>
      <c r="CD179" s="122"/>
      <c r="CE179" s="122"/>
      <c r="CF179" s="122"/>
      <c r="CG179" s="122"/>
      <c r="CH179" s="122"/>
      <c r="CI179" s="122"/>
      <c r="CJ179" s="122"/>
      <c r="CK179" s="122"/>
      <c r="CL179" s="122"/>
      <c r="CM179" s="122"/>
      <c r="CN179" s="122"/>
      <c r="CO179" s="122"/>
      <c r="CP179" s="122"/>
      <c r="CQ179" s="122"/>
      <c r="CR179" s="122"/>
      <c r="CS179" s="122"/>
      <c r="CT179" s="122"/>
      <c r="CU179" s="122"/>
      <c r="CV179" s="122"/>
      <c r="CW179" s="122"/>
      <c r="CX179" s="122"/>
      <c r="CY179" s="122"/>
      <c r="CZ179" s="122"/>
      <c r="DA179" s="122"/>
      <c r="DB179" s="122"/>
      <c r="DC179" s="122"/>
      <c r="DD179" s="122"/>
      <c r="DE179" s="122"/>
      <c r="DF179" s="122"/>
      <c r="DG179" s="122"/>
      <c r="DH179" s="122"/>
      <c r="DI179" s="122"/>
      <c r="DJ179" s="122"/>
      <c r="DK179" s="122"/>
      <c r="DL179" s="122"/>
      <c r="DM179" s="122"/>
      <c r="DN179" s="122"/>
      <c r="DO179" s="122"/>
      <c r="DP179" s="122"/>
      <c r="DQ179" s="122"/>
      <c r="DR179" s="122"/>
      <c r="DS179" s="122"/>
      <c r="DT179" s="122"/>
      <c r="DU179" s="122"/>
      <c r="DV179" s="122"/>
      <c r="DW179" s="122"/>
      <c r="DX179" s="122"/>
      <c r="DY179" s="122"/>
      <c r="DZ179" s="122"/>
      <c r="EA179" s="122"/>
      <c r="EB179" s="122"/>
      <c r="EC179" s="122"/>
      <c r="ED179" s="122"/>
      <c r="EE179" s="122"/>
      <c r="EF179" s="122"/>
      <c r="EG179" s="122"/>
      <c r="EH179" s="122"/>
      <c r="EI179" s="122"/>
      <c r="EJ179" s="122"/>
      <c r="EK179" s="122"/>
      <c r="EL179" s="122"/>
      <c r="EM179" s="122"/>
      <c r="EN179" s="122"/>
      <c r="EO179" s="122"/>
      <c r="EP179" s="122"/>
      <c r="EQ179" s="122"/>
      <c r="ER179" s="122"/>
      <c r="ES179" s="122"/>
      <c r="ET179" s="122"/>
      <c r="EU179" s="122"/>
      <c r="EV179" s="122"/>
      <c r="EW179" s="122"/>
      <c r="EX179" s="122"/>
      <c r="EY179" s="122"/>
      <c r="EZ179" s="122"/>
      <c r="FA179" s="122"/>
      <c r="FB179" s="122"/>
      <c r="FC179" s="122"/>
      <c r="FD179" s="122"/>
      <c r="FE179" s="122"/>
      <c r="FF179" s="122"/>
      <c r="FG179" s="122"/>
      <c r="FH179" s="122"/>
      <c r="FI179" s="122"/>
      <c r="FJ179" s="122"/>
      <c r="FK179" s="122"/>
      <c r="FL179" s="122"/>
      <c r="FM179" s="122"/>
      <c r="FN179" s="122"/>
      <c r="FO179" s="122"/>
      <c r="FP179" s="122"/>
      <c r="FQ179" s="122"/>
      <c r="FR179" s="122"/>
      <c r="FS179" s="122"/>
      <c r="FT179" s="122"/>
      <c r="FU179" s="122"/>
      <c r="FV179" s="122"/>
      <c r="FW179" s="122"/>
      <c r="FX179" s="122"/>
      <c r="FY179" s="122"/>
      <c r="FZ179" s="122"/>
      <c r="GA179" s="122"/>
      <c r="GB179" s="122"/>
      <c r="GC179" s="122"/>
      <c r="GD179" s="122"/>
      <c r="GE179" s="122"/>
      <c r="GF179" s="122"/>
      <c r="GG179" s="122"/>
      <c r="GH179" s="122"/>
      <c r="GI179" s="122"/>
      <c r="GJ179" s="122"/>
      <c r="GK179" s="122"/>
      <c r="GL179" s="122"/>
      <c r="GM179" s="122"/>
      <c r="GN179" s="122"/>
      <c r="GO179" s="122"/>
      <c r="GP179" s="122"/>
      <c r="GQ179" s="122"/>
      <c r="GR179" s="122"/>
      <c r="GS179" s="122"/>
      <c r="GT179" s="122"/>
      <c r="GU179" s="122"/>
      <c r="GV179" s="122"/>
      <c r="GW179" s="122"/>
      <c r="GX179" s="122"/>
      <c r="GY179" s="122"/>
      <c r="GZ179" s="122"/>
      <c r="HA179" s="122"/>
      <c r="HB179" s="122"/>
      <c r="HC179" s="122"/>
      <c r="HD179" s="122"/>
      <c r="HE179" s="122"/>
      <c r="HF179" s="122"/>
      <c r="HG179" s="122"/>
      <c r="HH179" s="122"/>
      <c r="HI179" s="122"/>
      <c r="HJ179" s="122"/>
      <c r="HK179" s="122"/>
      <c r="HL179" s="122"/>
      <c r="HM179" s="122"/>
      <c r="HN179" s="122"/>
      <c r="HO179" s="122"/>
      <c r="HP179" s="122"/>
      <c r="HQ179" s="122"/>
      <c r="HR179" s="122"/>
      <c r="HS179" s="122"/>
      <c r="HT179" s="122"/>
      <c r="HU179" s="122"/>
      <c r="HV179" s="122"/>
      <c r="HW179" s="122"/>
      <c r="HX179" s="122"/>
      <c r="HY179" s="122"/>
      <c r="HZ179" s="122"/>
      <c r="IA179" s="122"/>
      <c r="IB179" s="122"/>
      <c r="IC179" s="122"/>
      <c r="ID179" s="122"/>
      <c r="IE179" s="122"/>
      <c r="IF179" s="122"/>
      <c r="IG179" s="122"/>
      <c r="IH179" s="122"/>
      <c r="II179" s="122"/>
      <c r="IJ179" s="122"/>
      <c r="IK179" s="122"/>
      <c r="IL179" s="122"/>
      <c r="IM179" s="122"/>
      <c r="IN179" s="122"/>
      <c r="IO179" s="122"/>
      <c r="IP179" s="122"/>
      <c r="IQ179" s="122"/>
      <c r="IR179" s="122"/>
      <c r="IS179" s="122"/>
      <c r="IT179" s="122"/>
      <c r="IU179" s="122"/>
      <c r="IV179" s="122"/>
      <c r="IW179" s="122"/>
    </row>
    <row r="180" customFormat="false" ht="12.75" hidden="false" customHeight="false" outlineLevel="0" collapsed="false">
      <c r="A180" s="122"/>
      <c r="B180" s="103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  <c r="AU180" s="122"/>
      <c r="AV180" s="122"/>
      <c r="AW180" s="122"/>
      <c r="AX180" s="122"/>
      <c r="AY180" s="122"/>
      <c r="AZ180" s="122"/>
      <c r="BA180" s="122"/>
      <c r="BB180" s="122"/>
      <c r="BC180" s="122"/>
      <c r="BD180" s="122"/>
      <c r="BE180" s="122"/>
      <c r="BF180" s="122"/>
      <c r="BG180" s="122"/>
      <c r="BH180" s="122"/>
      <c r="BI180" s="122"/>
      <c r="BJ180" s="122"/>
      <c r="BK180" s="122"/>
      <c r="BL180" s="122"/>
      <c r="BM180" s="122"/>
      <c r="BN180" s="122"/>
      <c r="BO180" s="122"/>
      <c r="BP180" s="122"/>
      <c r="BQ180" s="122"/>
      <c r="BR180" s="122"/>
      <c r="BS180" s="122"/>
      <c r="BT180" s="122"/>
      <c r="BU180" s="122"/>
      <c r="BV180" s="122"/>
      <c r="BW180" s="122"/>
      <c r="BX180" s="122"/>
      <c r="BY180" s="122"/>
      <c r="BZ180" s="122"/>
      <c r="CA180" s="122"/>
      <c r="CB180" s="122"/>
      <c r="CC180" s="122"/>
      <c r="CD180" s="122"/>
      <c r="CE180" s="122"/>
      <c r="CF180" s="122"/>
      <c r="CG180" s="122"/>
      <c r="CH180" s="122"/>
      <c r="CI180" s="122"/>
      <c r="CJ180" s="122"/>
      <c r="CK180" s="122"/>
      <c r="CL180" s="122"/>
      <c r="CM180" s="122"/>
      <c r="CN180" s="122"/>
      <c r="CO180" s="122"/>
      <c r="CP180" s="122"/>
      <c r="CQ180" s="122"/>
      <c r="CR180" s="122"/>
      <c r="CS180" s="122"/>
      <c r="CT180" s="122"/>
      <c r="CU180" s="122"/>
      <c r="CV180" s="122"/>
      <c r="CW180" s="122"/>
      <c r="CX180" s="122"/>
      <c r="CY180" s="122"/>
      <c r="CZ180" s="122"/>
      <c r="DA180" s="122"/>
      <c r="DB180" s="122"/>
      <c r="DC180" s="122"/>
      <c r="DD180" s="122"/>
      <c r="DE180" s="122"/>
      <c r="DF180" s="122"/>
      <c r="DG180" s="122"/>
      <c r="DH180" s="122"/>
      <c r="DI180" s="122"/>
      <c r="DJ180" s="122"/>
      <c r="DK180" s="122"/>
      <c r="DL180" s="122"/>
      <c r="DM180" s="122"/>
      <c r="DN180" s="122"/>
      <c r="DO180" s="122"/>
      <c r="DP180" s="122"/>
      <c r="DQ180" s="122"/>
      <c r="DR180" s="122"/>
      <c r="DS180" s="122"/>
      <c r="DT180" s="122"/>
      <c r="DU180" s="122"/>
      <c r="DV180" s="122"/>
      <c r="DW180" s="122"/>
      <c r="DX180" s="122"/>
      <c r="DY180" s="122"/>
      <c r="DZ180" s="122"/>
      <c r="EA180" s="122"/>
      <c r="EB180" s="122"/>
      <c r="EC180" s="122"/>
      <c r="ED180" s="122"/>
      <c r="EE180" s="122"/>
      <c r="EF180" s="122"/>
      <c r="EG180" s="122"/>
      <c r="EH180" s="122"/>
      <c r="EI180" s="122"/>
      <c r="EJ180" s="122"/>
      <c r="EK180" s="122"/>
      <c r="EL180" s="122"/>
      <c r="EM180" s="122"/>
      <c r="EN180" s="122"/>
      <c r="EO180" s="122"/>
      <c r="EP180" s="122"/>
      <c r="EQ180" s="122"/>
      <c r="ER180" s="122"/>
      <c r="ES180" s="122"/>
      <c r="ET180" s="122"/>
      <c r="EU180" s="122"/>
      <c r="EV180" s="122"/>
      <c r="EW180" s="122"/>
      <c r="EX180" s="122"/>
      <c r="EY180" s="122"/>
      <c r="EZ180" s="122"/>
      <c r="FA180" s="122"/>
      <c r="FB180" s="122"/>
      <c r="FC180" s="122"/>
      <c r="FD180" s="122"/>
      <c r="FE180" s="122"/>
      <c r="FF180" s="122"/>
      <c r="FG180" s="122"/>
      <c r="FH180" s="122"/>
      <c r="FI180" s="122"/>
      <c r="FJ180" s="122"/>
      <c r="FK180" s="122"/>
      <c r="FL180" s="122"/>
      <c r="FM180" s="122"/>
      <c r="FN180" s="122"/>
      <c r="FO180" s="122"/>
      <c r="FP180" s="122"/>
      <c r="FQ180" s="122"/>
      <c r="FR180" s="122"/>
      <c r="FS180" s="122"/>
      <c r="FT180" s="122"/>
      <c r="FU180" s="122"/>
      <c r="FV180" s="122"/>
      <c r="FW180" s="122"/>
      <c r="FX180" s="122"/>
      <c r="FY180" s="122"/>
      <c r="FZ180" s="122"/>
      <c r="GA180" s="122"/>
      <c r="GB180" s="122"/>
      <c r="GC180" s="122"/>
      <c r="GD180" s="122"/>
      <c r="GE180" s="122"/>
      <c r="GF180" s="122"/>
      <c r="GG180" s="122"/>
      <c r="GH180" s="122"/>
      <c r="GI180" s="122"/>
      <c r="GJ180" s="122"/>
      <c r="GK180" s="122"/>
      <c r="GL180" s="122"/>
      <c r="GM180" s="122"/>
      <c r="GN180" s="122"/>
      <c r="GO180" s="122"/>
      <c r="GP180" s="122"/>
      <c r="GQ180" s="122"/>
      <c r="GR180" s="122"/>
      <c r="GS180" s="122"/>
      <c r="GT180" s="122"/>
      <c r="GU180" s="122"/>
      <c r="GV180" s="122"/>
      <c r="GW180" s="122"/>
      <c r="GX180" s="122"/>
      <c r="GY180" s="122"/>
      <c r="GZ180" s="122"/>
      <c r="HA180" s="122"/>
      <c r="HB180" s="122"/>
      <c r="HC180" s="122"/>
      <c r="HD180" s="122"/>
      <c r="HE180" s="122"/>
      <c r="HF180" s="122"/>
      <c r="HG180" s="122"/>
      <c r="HH180" s="122"/>
      <c r="HI180" s="122"/>
      <c r="HJ180" s="122"/>
      <c r="HK180" s="122"/>
      <c r="HL180" s="122"/>
      <c r="HM180" s="122"/>
      <c r="HN180" s="122"/>
      <c r="HO180" s="122"/>
      <c r="HP180" s="122"/>
      <c r="HQ180" s="122"/>
      <c r="HR180" s="122"/>
      <c r="HS180" s="122"/>
      <c r="HT180" s="122"/>
      <c r="HU180" s="122"/>
      <c r="HV180" s="122"/>
      <c r="HW180" s="122"/>
      <c r="HX180" s="122"/>
      <c r="HY180" s="122"/>
      <c r="HZ180" s="122"/>
      <c r="IA180" s="122"/>
      <c r="IB180" s="122"/>
      <c r="IC180" s="122"/>
      <c r="ID180" s="122"/>
      <c r="IE180" s="122"/>
      <c r="IF180" s="122"/>
      <c r="IG180" s="122"/>
      <c r="IH180" s="122"/>
      <c r="II180" s="122"/>
      <c r="IJ180" s="122"/>
      <c r="IK180" s="122"/>
      <c r="IL180" s="122"/>
      <c r="IM180" s="122"/>
      <c r="IN180" s="122"/>
      <c r="IO180" s="122"/>
      <c r="IP180" s="122"/>
      <c r="IQ180" s="122"/>
      <c r="IR180" s="122"/>
      <c r="IS180" s="122"/>
      <c r="IT180" s="122"/>
      <c r="IU180" s="122"/>
      <c r="IV180" s="122"/>
      <c r="IW180" s="122"/>
    </row>
    <row r="181" customFormat="false" ht="12.75" hidden="false" customHeight="false" outlineLevel="0" collapsed="false">
      <c r="A181" s="122"/>
      <c r="B181" s="103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  <c r="BM181" s="122"/>
      <c r="BN181" s="122"/>
      <c r="BO181" s="122"/>
      <c r="BP181" s="122"/>
      <c r="BQ181" s="122"/>
      <c r="BR181" s="122"/>
      <c r="BS181" s="122"/>
      <c r="BT181" s="122"/>
      <c r="BU181" s="122"/>
      <c r="BV181" s="122"/>
      <c r="BW181" s="122"/>
      <c r="BX181" s="122"/>
      <c r="BY181" s="122"/>
      <c r="BZ181" s="122"/>
      <c r="CA181" s="122"/>
      <c r="CB181" s="122"/>
      <c r="CC181" s="122"/>
      <c r="CD181" s="122"/>
      <c r="CE181" s="122"/>
      <c r="CF181" s="122"/>
      <c r="CG181" s="122"/>
      <c r="CH181" s="122"/>
      <c r="CI181" s="122"/>
      <c r="CJ181" s="122"/>
      <c r="CK181" s="122"/>
      <c r="CL181" s="122"/>
      <c r="CM181" s="122"/>
      <c r="CN181" s="122"/>
      <c r="CO181" s="122"/>
      <c r="CP181" s="122"/>
      <c r="CQ181" s="122"/>
      <c r="CR181" s="122"/>
      <c r="CS181" s="122"/>
      <c r="CT181" s="122"/>
      <c r="CU181" s="122"/>
      <c r="CV181" s="122"/>
      <c r="CW181" s="122"/>
      <c r="CX181" s="122"/>
      <c r="CY181" s="122"/>
      <c r="CZ181" s="122"/>
      <c r="DA181" s="122"/>
      <c r="DB181" s="122"/>
      <c r="DC181" s="122"/>
      <c r="DD181" s="122"/>
      <c r="DE181" s="122"/>
      <c r="DF181" s="122"/>
      <c r="DG181" s="122"/>
      <c r="DH181" s="122"/>
      <c r="DI181" s="122"/>
      <c r="DJ181" s="122"/>
      <c r="DK181" s="122"/>
      <c r="DL181" s="122"/>
      <c r="DM181" s="122"/>
      <c r="DN181" s="122"/>
      <c r="DO181" s="122"/>
      <c r="DP181" s="122"/>
      <c r="DQ181" s="122"/>
      <c r="DR181" s="122"/>
      <c r="DS181" s="122"/>
      <c r="DT181" s="122"/>
      <c r="DU181" s="122"/>
      <c r="DV181" s="122"/>
      <c r="DW181" s="122"/>
      <c r="DX181" s="122"/>
      <c r="DY181" s="122"/>
      <c r="DZ181" s="122"/>
      <c r="EA181" s="122"/>
      <c r="EB181" s="122"/>
      <c r="EC181" s="122"/>
      <c r="ED181" s="122"/>
      <c r="EE181" s="122"/>
      <c r="EF181" s="122"/>
      <c r="EG181" s="122"/>
      <c r="EH181" s="122"/>
      <c r="EI181" s="122"/>
      <c r="EJ181" s="122"/>
      <c r="EK181" s="122"/>
      <c r="EL181" s="122"/>
      <c r="EM181" s="122"/>
      <c r="EN181" s="122"/>
      <c r="EO181" s="122"/>
      <c r="EP181" s="122"/>
      <c r="EQ181" s="122"/>
      <c r="ER181" s="122"/>
      <c r="ES181" s="122"/>
      <c r="ET181" s="122"/>
      <c r="EU181" s="122"/>
      <c r="EV181" s="122"/>
      <c r="EW181" s="122"/>
      <c r="EX181" s="122"/>
      <c r="EY181" s="122"/>
      <c r="EZ181" s="122"/>
      <c r="FA181" s="122"/>
      <c r="FB181" s="122"/>
      <c r="FC181" s="122"/>
      <c r="FD181" s="122"/>
      <c r="FE181" s="122"/>
      <c r="FF181" s="122"/>
      <c r="FG181" s="122"/>
      <c r="FH181" s="122"/>
      <c r="FI181" s="122"/>
      <c r="FJ181" s="122"/>
      <c r="FK181" s="122"/>
      <c r="FL181" s="122"/>
      <c r="FM181" s="122"/>
      <c r="FN181" s="122"/>
      <c r="FO181" s="122"/>
      <c r="FP181" s="122"/>
      <c r="FQ181" s="122"/>
      <c r="FR181" s="122"/>
      <c r="FS181" s="122"/>
      <c r="FT181" s="122"/>
      <c r="FU181" s="122"/>
      <c r="FV181" s="122"/>
      <c r="FW181" s="122"/>
      <c r="FX181" s="122"/>
      <c r="FY181" s="122"/>
      <c r="FZ181" s="122"/>
      <c r="GA181" s="122"/>
      <c r="GB181" s="122"/>
      <c r="GC181" s="122"/>
      <c r="GD181" s="122"/>
      <c r="GE181" s="122"/>
      <c r="GF181" s="122"/>
      <c r="GG181" s="122"/>
      <c r="GH181" s="122"/>
      <c r="GI181" s="122"/>
      <c r="GJ181" s="122"/>
      <c r="GK181" s="122"/>
      <c r="GL181" s="122"/>
      <c r="GM181" s="122"/>
      <c r="GN181" s="122"/>
      <c r="GO181" s="122"/>
      <c r="GP181" s="122"/>
      <c r="GQ181" s="122"/>
      <c r="GR181" s="122"/>
      <c r="GS181" s="122"/>
      <c r="GT181" s="122"/>
      <c r="GU181" s="122"/>
      <c r="GV181" s="122"/>
      <c r="GW181" s="122"/>
      <c r="GX181" s="122"/>
      <c r="GY181" s="122"/>
      <c r="GZ181" s="122"/>
      <c r="HA181" s="122"/>
      <c r="HB181" s="122"/>
      <c r="HC181" s="122"/>
      <c r="HD181" s="122"/>
      <c r="HE181" s="122"/>
      <c r="HF181" s="122"/>
      <c r="HG181" s="122"/>
      <c r="HH181" s="122"/>
      <c r="HI181" s="122"/>
      <c r="HJ181" s="122"/>
      <c r="HK181" s="122"/>
      <c r="HL181" s="122"/>
      <c r="HM181" s="122"/>
      <c r="HN181" s="122"/>
      <c r="HO181" s="122"/>
      <c r="HP181" s="122"/>
      <c r="HQ181" s="122"/>
      <c r="HR181" s="122"/>
      <c r="HS181" s="122"/>
      <c r="HT181" s="122"/>
      <c r="HU181" s="122"/>
      <c r="HV181" s="122"/>
      <c r="HW181" s="122"/>
      <c r="HX181" s="122"/>
      <c r="HY181" s="122"/>
      <c r="HZ181" s="122"/>
      <c r="IA181" s="122"/>
      <c r="IB181" s="122"/>
      <c r="IC181" s="122"/>
      <c r="ID181" s="122"/>
      <c r="IE181" s="122"/>
      <c r="IF181" s="122"/>
      <c r="IG181" s="122"/>
      <c r="IH181" s="122"/>
      <c r="II181" s="122"/>
      <c r="IJ181" s="122"/>
      <c r="IK181" s="122"/>
      <c r="IL181" s="122"/>
      <c r="IM181" s="122"/>
      <c r="IN181" s="122"/>
      <c r="IO181" s="122"/>
      <c r="IP181" s="122"/>
      <c r="IQ181" s="122"/>
      <c r="IR181" s="122"/>
      <c r="IS181" s="122"/>
      <c r="IT181" s="122"/>
      <c r="IU181" s="122"/>
      <c r="IV181" s="122"/>
      <c r="IW181" s="122"/>
    </row>
    <row r="182" customFormat="false" ht="12.75" hidden="false" customHeight="false" outlineLevel="0" collapsed="false">
      <c r="A182" s="122"/>
      <c r="B182" s="103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22"/>
      <c r="BQ182" s="122"/>
      <c r="BR182" s="122"/>
      <c r="BS182" s="122"/>
      <c r="BT182" s="122"/>
      <c r="BU182" s="122"/>
      <c r="BV182" s="122"/>
      <c r="BW182" s="122"/>
      <c r="BX182" s="122"/>
      <c r="BY182" s="122"/>
      <c r="BZ182" s="122"/>
      <c r="CA182" s="122"/>
      <c r="CB182" s="122"/>
      <c r="CC182" s="122"/>
      <c r="CD182" s="122"/>
      <c r="CE182" s="122"/>
      <c r="CF182" s="122"/>
      <c r="CG182" s="122"/>
      <c r="CH182" s="122"/>
      <c r="CI182" s="122"/>
      <c r="CJ182" s="122"/>
      <c r="CK182" s="122"/>
      <c r="CL182" s="122"/>
      <c r="CM182" s="122"/>
      <c r="CN182" s="122"/>
      <c r="CO182" s="122"/>
      <c r="CP182" s="122"/>
      <c r="CQ182" s="122"/>
      <c r="CR182" s="122"/>
      <c r="CS182" s="122"/>
      <c r="CT182" s="122"/>
      <c r="CU182" s="122"/>
      <c r="CV182" s="122"/>
      <c r="CW182" s="122"/>
      <c r="CX182" s="122"/>
      <c r="CY182" s="122"/>
      <c r="CZ182" s="122"/>
      <c r="DA182" s="122"/>
      <c r="DB182" s="122"/>
      <c r="DC182" s="122"/>
      <c r="DD182" s="122"/>
      <c r="DE182" s="122"/>
      <c r="DF182" s="122"/>
      <c r="DG182" s="122"/>
      <c r="DH182" s="122"/>
      <c r="DI182" s="122"/>
      <c r="DJ182" s="122"/>
      <c r="DK182" s="122"/>
      <c r="DL182" s="122"/>
      <c r="DM182" s="122"/>
      <c r="DN182" s="122"/>
      <c r="DO182" s="122"/>
      <c r="DP182" s="122"/>
      <c r="DQ182" s="122"/>
      <c r="DR182" s="122"/>
      <c r="DS182" s="122"/>
      <c r="DT182" s="122"/>
      <c r="DU182" s="122"/>
      <c r="DV182" s="122"/>
      <c r="DW182" s="122"/>
      <c r="DX182" s="122"/>
      <c r="DY182" s="122"/>
      <c r="DZ182" s="122"/>
      <c r="EA182" s="122"/>
      <c r="EB182" s="122"/>
      <c r="EC182" s="122"/>
      <c r="ED182" s="122"/>
      <c r="EE182" s="122"/>
      <c r="EF182" s="122"/>
      <c r="EG182" s="122"/>
      <c r="EH182" s="122"/>
      <c r="EI182" s="122"/>
      <c r="EJ182" s="122"/>
      <c r="EK182" s="122"/>
      <c r="EL182" s="122"/>
      <c r="EM182" s="122"/>
      <c r="EN182" s="122"/>
      <c r="EO182" s="122"/>
      <c r="EP182" s="122"/>
      <c r="EQ182" s="122"/>
      <c r="ER182" s="122"/>
      <c r="ES182" s="122"/>
      <c r="ET182" s="122"/>
      <c r="EU182" s="122"/>
      <c r="EV182" s="122"/>
      <c r="EW182" s="122"/>
      <c r="EX182" s="122"/>
      <c r="EY182" s="122"/>
      <c r="EZ182" s="122"/>
      <c r="FA182" s="122"/>
      <c r="FB182" s="122"/>
      <c r="FC182" s="122"/>
      <c r="FD182" s="122"/>
      <c r="FE182" s="122"/>
      <c r="FF182" s="122"/>
      <c r="FG182" s="122"/>
      <c r="FH182" s="122"/>
      <c r="FI182" s="122"/>
      <c r="FJ182" s="122"/>
      <c r="FK182" s="122"/>
      <c r="FL182" s="122"/>
      <c r="FM182" s="122"/>
      <c r="FN182" s="122"/>
      <c r="FO182" s="122"/>
      <c r="FP182" s="122"/>
      <c r="FQ182" s="122"/>
      <c r="FR182" s="122"/>
      <c r="FS182" s="122"/>
      <c r="FT182" s="122"/>
      <c r="FU182" s="122"/>
      <c r="FV182" s="122"/>
      <c r="FW182" s="122"/>
      <c r="FX182" s="122"/>
      <c r="FY182" s="122"/>
      <c r="FZ182" s="122"/>
      <c r="GA182" s="122"/>
      <c r="GB182" s="122"/>
      <c r="GC182" s="122"/>
      <c r="GD182" s="122"/>
      <c r="GE182" s="122"/>
      <c r="GF182" s="122"/>
      <c r="GG182" s="122"/>
      <c r="GH182" s="122"/>
      <c r="GI182" s="122"/>
      <c r="GJ182" s="122"/>
      <c r="GK182" s="122"/>
      <c r="GL182" s="122"/>
      <c r="GM182" s="122"/>
      <c r="GN182" s="122"/>
      <c r="GO182" s="122"/>
      <c r="GP182" s="122"/>
      <c r="GQ182" s="122"/>
      <c r="GR182" s="122"/>
      <c r="GS182" s="122"/>
      <c r="GT182" s="122"/>
      <c r="GU182" s="122"/>
      <c r="GV182" s="122"/>
      <c r="GW182" s="122"/>
      <c r="GX182" s="122"/>
      <c r="GY182" s="122"/>
      <c r="GZ182" s="122"/>
      <c r="HA182" s="122"/>
      <c r="HB182" s="122"/>
      <c r="HC182" s="122"/>
      <c r="HD182" s="122"/>
      <c r="HE182" s="122"/>
      <c r="HF182" s="122"/>
      <c r="HG182" s="122"/>
      <c r="HH182" s="122"/>
      <c r="HI182" s="122"/>
      <c r="HJ182" s="122"/>
      <c r="HK182" s="122"/>
      <c r="HL182" s="122"/>
      <c r="HM182" s="122"/>
      <c r="HN182" s="122"/>
      <c r="HO182" s="122"/>
      <c r="HP182" s="122"/>
      <c r="HQ182" s="122"/>
      <c r="HR182" s="122"/>
      <c r="HS182" s="122"/>
      <c r="HT182" s="122"/>
      <c r="HU182" s="122"/>
      <c r="HV182" s="122"/>
      <c r="HW182" s="122"/>
      <c r="HX182" s="122"/>
      <c r="HY182" s="122"/>
      <c r="HZ182" s="122"/>
      <c r="IA182" s="122"/>
      <c r="IB182" s="122"/>
      <c r="IC182" s="122"/>
      <c r="ID182" s="122"/>
      <c r="IE182" s="122"/>
      <c r="IF182" s="122"/>
      <c r="IG182" s="122"/>
      <c r="IH182" s="122"/>
      <c r="II182" s="122"/>
      <c r="IJ182" s="122"/>
      <c r="IK182" s="122"/>
      <c r="IL182" s="122"/>
      <c r="IM182" s="122"/>
      <c r="IN182" s="122"/>
      <c r="IO182" s="122"/>
      <c r="IP182" s="122"/>
      <c r="IQ182" s="122"/>
      <c r="IR182" s="122"/>
      <c r="IS182" s="122"/>
      <c r="IT182" s="122"/>
      <c r="IU182" s="122"/>
      <c r="IV182" s="122"/>
      <c r="IW182" s="122"/>
    </row>
    <row r="183" customFormat="false" ht="12.75" hidden="false" customHeight="false" outlineLevel="0" collapsed="false">
      <c r="A183" s="122"/>
      <c r="B183" s="103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22"/>
      <c r="AY183" s="122"/>
      <c r="AZ183" s="122"/>
      <c r="BA183" s="122"/>
      <c r="BB183" s="122"/>
      <c r="BC183" s="122"/>
      <c r="BD183" s="122"/>
      <c r="BE183" s="122"/>
      <c r="BF183" s="122"/>
      <c r="BG183" s="122"/>
      <c r="BH183" s="122"/>
      <c r="BI183" s="122"/>
      <c r="BJ183" s="122"/>
      <c r="BK183" s="122"/>
      <c r="BL183" s="122"/>
      <c r="BM183" s="122"/>
      <c r="BN183" s="122"/>
      <c r="BO183" s="122"/>
      <c r="BP183" s="122"/>
      <c r="BQ183" s="122"/>
      <c r="BR183" s="122"/>
      <c r="BS183" s="122"/>
      <c r="BT183" s="122"/>
      <c r="BU183" s="122"/>
      <c r="BV183" s="122"/>
      <c r="BW183" s="122"/>
      <c r="BX183" s="122"/>
      <c r="BY183" s="122"/>
      <c r="BZ183" s="122"/>
      <c r="CA183" s="122"/>
      <c r="CB183" s="122"/>
      <c r="CC183" s="122"/>
      <c r="CD183" s="122"/>
      <c r="CE183" s="122"/>
      <c r="CF183" s="122"/>
      <c r="CG183" s="122"/>
      <c r="CH183" s="122"/>
      <c r="CI183" s="122"/>
      <c r="CJ183" s="122"/>
      <c r="CK183" s="122"/>
      <c r="CL183" s="122"/>
      <c r="CM183" s="122"/>
      <c r="CN183" s="122"/>
      <c r="CO183" s="122"/>
      <c r="CP183" s="122"/>
      <c r="CQ183" s="122"/>
      <c r="CR183" s="122"/>
      <c r="CS183" s="122"/>
      <c r="CT183" s="122"/>
      <c r="CU183" s="122"/>
      <c r="CV183" s="122"/>
      <c r="CW183" s="122"/>
      <c r="CX183" s="122"/>
      <c r="CY183" s="122"/>
      <c r="CZ183" s="122"/>
      <c r="DA183" s="122"/>
      <c r="DB183" s="122"/>
      <c r="DC183" s="122"/>
      <c r="DD183" s="122"/>
      <c r="DE183" s="122"/>
      <c r="DF183" s="122"/>
      <c r="DG183" s="122"/>
      <c r="DH183" s="122"/>
      <c r="DI183" s="122"/>
      <c r="DJ183" s="122"/>
      <c r="DK183" s="122"/>
      <c r="DL183" s="122"/>
      <c r="DM183" s="122"/>
      <c r="DN183" s="122"/>
      <c r="DO183" s="122"/>
      <c r="DP183" s="122"/>
      <c r="DQ183" s="122"/>
      <c r="DR183" s="122"/>
      <c r="DS183" s="122"/>
      <c r="DT183" s="122"/>
      <c r="DU183" s="122"/>
      <c r="DV183" s="122"/>
      <c r="DW183" s="122"/>
      <c r="DX183" s="122"/>
      <c r="DY183" s="122"/>
      <c r="DZ183" s="122"/>
      <c r="EA183" s="122"/>
      <c r="EB183" s="122"/>
      <c r="EC183" s="122"/>
      <c r="ED183" s="122"/>
      <c r="EE183" s="122"/>
      <c r="EF183" s="122"/>
      <c r="EG183" s="122"/>
      <c r="EH183" s="122"/>
      <c r="EI183" s="122"/>
      <c r="EJ183" s="122"/>
      <c r="EK183" s="122"/>
      <c r="EL183" s="122"/>
      <c r="EM183" s="122"/>
      <c r="EN183" s="122"/>
      <c r="EO183" s="122"/>
      <c r="EP183" s="122"/>
      <c r="EQ183" s="122"/>
      <c r="ER183" s="122"/>
      <c r="ES183" s="122"/>
      <c r="ET183" s="122"/>
      <c r="EU183" s="122"/>
      <c r="EV183" s="122"/>
      <c r="EW183" s="122"/>
      <c r="EX183" s="122"/>
      <c r="EY183" s="122"/>
      <c r="EZ183" s="122"/>
      <c r="FA183" s="122"/>
      <c r="FB183" s="122"/>
      <c r="FC183" s="122"/>
      <c r="FD183" s="122"/>
      <c r="FE183" s="122"/>
      <c r="FF183" s="122"/>
      <c r="FG183" s="122"/>
      <c r="FH183" s="122"/>
      <c r="FI183" s="122"/>
      <c r="FJ183" s="122"/>
      <c r="FK183" s="122"/>
      <c r="FL183" s="122"/>
      <c r="FM183" s="122"/>
      <c r="FN183" s="122"/>
      <c r="FO183" s="122"/>
      <c r="FP183" s="122"/>
      <c r="FQ183" s="122"/>
      <c r="FR183" s="122"/>
      <c r="FS183" s="122"/>
      <c r="FT183" s="122"/>
      <c r="FU183" s="122"/>
      <c r="FV183" s="122"/>
      <c r="FW183" s="122"/>
      <c r="FX183" s="122"/>
      <c r="FY183" s="122"/>
      <c r="FZ183" s="122"/>
      <c r="GA183" s="122"/>
      <c r="GB183" s="122"/>
      <c r="GC183" s="122"/>
      <c r="GD183" s="122"/>
      <c r="GE183" s="122"/>
      <c r="GF183" s="122"/>
      <c r="GG183" s="122"/>
      <c r="GH183" s="122"/>
      <c r="GI183" s="122"/>
      <c r="GJ183" s="122"/>
      <c r="GK183" s="122"/>
      <c r="GL183" s="122"/>
      <c r="GM183" s="122"/>
      <c r="GN183" s="122"/>
      <c r="GO183" s="122"/>
      <c r="GP183" s="122"/>
      <c r="GQ183" s="122"/>
      <c r="GR183" s="122"/>
      <c r="GS183" s="122"/>
      <c r="GT183" s="122"/>
      <c r="GU183" s="122"/>
      <c r="GV183" s="122"/>
      <c r="GW183" s="122"/>
      <c r="GX183" s="122"/>
      <c r="GY183" s="122"/>
      <c r="GZ183" s="122"/>
      <c r="HA183" s="122"/>
      <c r="HB183" s="122"/>
      <c r="HC183" s="122"/>
      <c r="HD183" s="122"/>
      <c r="HE183" s="122"/>
      <c r="HF183" s="122"/>
      <c r="HG183" s="122"/>
      <c r="HH183" s="122"/>
      <c r="HI183" s="122"/>
      <c r="HJ183" s="122"/>
      <c r="HK183" s="122"/>
      <c r="HL183" s="122"/>
      <c r="HM183" s="122"/>
      <c r="HN183" s="122"/>
      <c r="HO183" s="122"/>
      <c r="HP183" s="122"/>
      <c r="HQ183" s="122"/>
      <c r="HR183" s="122"/>
      <c r="HS183" s="122"/>
      <c r="HT183" s="122"/>
      <c r="HU183" s="122"/>
      <c r="HV183" s="122"/>
      <c r="HW183" s="122"/>
      <c r="HX183" s="122"/>
      <c r="HY183" s="122"/>
      <c r="HZ183" s="122"/>
      <c r="IA183" s="122"/>
      <c r="IB183" s="122"/>
      <c r="IC183" s="122"/>
      <c r="ID183" s="122"/>
      <c r="IE183" s="122"/>
      <c r="IF183" s="122"/>
      <c r="IG183" s="122"/>
      <c r="IH183" s="122"/>
      <c r="II183" s="122"/>
      <c r="IJ183" s="122"/>
      <c r="IK183" s="122"/>
      <c r="IL183" s="122"/>
      <c r="IM183" s="122"/>
      <c r="IN183" s="122"/>
      <c r="IO183" s="122"/>
      <c r="IP183" s="122"/>
      <c r="IQ183" s="122"/>
      <c r="IR183" s="122"/>
      <c r="IS183" s="122"/>
      <c r="IT183" s="122"/>
      <c r="IU183" s="122"/>
      <c r="IV183" s="122"/>
      <c r="IW183" s="122"/>
    </row>
    <row r="184" customFormat="false" ht="12.75" hidden="false" customHeight="false" outlineLevel="0" collapsed="false">
      <c r="A184" s="122"/>
      <c r="B184" s="103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2"/>
      <c r="AJ184" s="122"/>
      <c r="AK184" s="122"/>
      <c r="AL184" s="122"/>
      <c r="AM184" s="122"/>
      <c r="AN184" s="122"/>
      <c r="AO184" s="122"/>
      <c r="AP184" s="122"/>
      <c r="AQ184" s="122"/>
      <c r="AR184" s="122"/>
      <c r="AS184" s="122"/>
      <c r="AT184" s="122"/>
      <c r="AU184" s="122"/>
      <c r="AV184" s="122"/>
      <c r="AW184" s="122"/>
      <c r="AX184" s="122"/>
      <c r="AY184" s="122"/>
      <c r="AZ184" s="122"/>
      <c r="BA184" s="122"/>
      <c r="BB184" s="122"/>
      <c r="BC184" s="122"/>
      <c r="BD184" s="122"/>
      <c r="BE184" s="122"/>
      <c r="BF184" s="122"/>
      <c r="BG184" s="122"/>
      <c r="BH184" s="122"/>
      <c r="BI184" s="122"/>
      <c r="BJ184" s="122"/>
      <c r="BK184" s="122"/>
      <c r="BL184" s="122"/>
      <c r="BM184" s="122"/>
      <c r="BN184" s="122"/>
      <c r="BO184" s="122"/>
      <c r="BP184" s="122"/>
      <c r="BQ184" s="122"/>
      <c r="BR184" s="122"/>
      <c r="BS184" s="122"/>
      <c r="BT184" s="122"/>
      <c r="BU184" s="122"/>
      <c r="BV184" s="122"/>
      <c r="BW184" s="122"/>
      <c r="BX184" s="122"/>
      <c r="BY184" s="122"/>
      <c r="BZ184" s="122"/>
      <c r="CA184" s="122"/>
      <c r="CB184" s="122"/>
      <c r="CC184" s="122"/>
      <c r="CD184" s="122"/>
      <c r="CE184" s="122"/>
      <c r="CF184" s="122"/>
      <c r="CG184" s="122"/>
      <c r="CH184" s="122"/>
      <c r="CI184" s="122"/>
      <c r="CJ184" s="122"/>
      <c r="CK184" s="122"/>
      <c r="CL184" s="122"/>
      <c r="CM184" s="122"/>
      <c r="CN184" s="122"/>
      <c r="CO184" s="122"/>
      <c r="CP184" s="122"/>
      <c r="CQ184" s="122"/>
      <c r="CR184" s="122"/>
      <c r="CS184" s="122"/>
      <c r="CT184" s="122"/>
      <c r="CU184" s="122"/>
      <c r="CV184" s="122"/>
      <c r="CW184" s="122"/>
      <c r="CX184" s="122"/>
      <c r="CY184" s="122"/>
      <c r="CZ184" s="122"/>
      <c r="DA184" s="122"/>
      <c r="DB184" s="122"/>
      <c r="DC184" s="122"/>
      <c r="DD184" s="122"/>
      <c r="DE184" s="122"/>
      <c r="DF184" s="122"/>
      <c r="DG184" s="122"/>
      <c r="DH184" s="122"/>
      <c r="DI184" s="122"/>
      <c r="DJ184" s="122"/>
      <c r="DK184" s="122"/>
      <c r="DL184" s="122"/>
      <c r="DM184" s="122"/>
      <c r="DN184" s="122"/>
      <c r="DO184" s="122"/>
      <c r="DP184" s="122"/>
      <c r="DQ184" s="122"/>
      <c r="DR184" s="122"/>
      <c r="DS184" s="122"/>
      <c r="DT184" s="122"/>
      <c r="DU184" s="122"/>
      <c r="DV184" s="122"/>
      <c r="DW184" s="122"/>
      <c r="DX184" s="122"/>
      <c r="DY184" s="122"/>
      <c r="DZ184" s="122"/>
      <c r="EA184" s="122"/>
      <c r="EB184" s="122"/>
      <c r="EC184" s="122"/>
      <c r="ED184" s="122"/>
      <c r="EE184" s="122"/>
      <c r="EF184" s="122"/>
      <c r="EG184" s="122"/>
      <c r="EH184" s="122"/>
      <c r="EI184" s="122"/>
      <c r="EJ184" s="122"/>
      <c r="EK184" s="122"/>
      <c r="EL184" s="122"/>
      <c r="EM184" s="122"/>
      <c r="EN184" s="122"/>
      <c r="EO184" s="122"/>
      <c r="EP184" s="122"/>
      <c r="EQ184" s="122"/>
      <c r="ER184" s="122"/>
      <c r="ES184" s="122"/>
      <c r="ET184" s="122"/>
      <c r="EU184" s="122"/>
      <c r="EV184" s="122"/>
      <c r="EW184" s="122"/>
      <c r="EX184" s="122"/>
      <c r="EY184" s="122"/>
      <c r="EZ184" s="122"/>
      <c r="FA184" s="122"/>
      <c r="FB184" s="122"/>
      <c r="FC184" s="122"/>
      <c r="FD184" s="122"/>
      <c r="FE184" s="122"/>
      <c r="FF184" s="122"/>
      <c r="FG184" s="122"/>
      <c r="FH184" s="122"/>
      <c r="FI184" s="122"/>
      <c r="FJ184" s="122"/>
      <c r="FK184" s="122"/>
      <c r="FL184" s="122"/>
      <c r="FM184" s="122"/>
      <c r="FN184" s="122"/>
      <c r="FO184" s="122"/>
      <c r="FP184" s="122"/>
      <c r="FQ184" s="122"/>
      <c r="FR184" s="122"/>
      <c r="FS184" s="122"/>
      <c r="FT184" s="122"/>
      <c r="FU184" s="122"/>
      <c r="FV184" s="122"/>
      <c r="FW184" s="122"/>
      <c r="FX184" s="122"/>
      <c r="FY184" s="122"/>
      <c r="FZ184" s="122"/>
      <c r="GA184" s="122"/>
      <c r="GB184" s="122"/>
      <c r="GC184" s="122"/>
      <c r="GD184" s="122"/>
      <c r="GE184" s="122"/>
      <c r="GF184" s="122"/>
      <c r="GG184" s="122"/>
      <c r="GH184" s="122"/>
      <c r="GI184" s="122"/>
      <c r="GJ184" s="122"/>
      <c r="GK184" s="122"/>
      <c r="GL184" s="122"/>
      <c r="GM184" s="122"/>
      <c r="GN184" s="122"/>
      <c r="GO184" s="122"/>
      <c r="GP184" s="122"/>
      <c r="GQ184" s="122"/>
      <c r="GR184" s="122"/>
      <c r="GS184" s="122"/>
      <c r="GT184" s="122"/>
      <c r="GU184" s="122"/>
      <c r="GV184" s="122"/>
      <c r="GW184" s="122"/>
      <c r="GX184" s="122"/>
      <c r="GY184" s="122"/>
      <c r="GZ184" s="122"/>
      <c r="HA184" s="122"/>
      <c r="HB184" s="122"/>
      <c r="HC184" s="122"/>
      <c r="HD184" s="122"/>
      <c r="HE184" s="122"/>
      <c r="HF184" s="122"/>
      <c r="HG184" s="122"/>
      <c r="HH184" s="122"/>
      <c r="HI184" s="122"/>
      <c r="HJ184" s="122"/>
      <c r="HK184" s="122"/>
      <c r="HL184" s="122"/>
      <c r="HM184" s="122"/>
      <c r="HN184" s="122"/>
      <c r="HO184" s="122"/>
      <c r="HP184" s="122"/>
      <c r="HQ184" s="122"/>
      <c r="HR184" s="122"/>
      <c r="HS184" s="122"/>
      <c r="HT184" s="122"/>
      <c r="HU184" s="122"/>
      <c r="HV184" s="122"/>
      <c r="HW184" s="122"/>
      <c r="HX184" s="122"/>
      <c r="HY184" s="122"/>
      <c r="HZ184" s="122"/>
      <c r="IA184" s="122"/>
      <c r="IB184" s="122"/>
      <c r="IC184" s="122"/>
      <c r="ID184" s="122"/>
      <c r="IE184" s="122"/>
      <c r="IF184" s="122"/>
      <c r="IG184" s="122"/>
      <c r="IH184" s="122"/>
      <c r="II184" s="122"/>
      <c r="IJ184" s="122"/>
      <c r="IK184" s="122"/>
      <c r="IL184" s="122"/>
      <c r="IM184" s="122"/>
      <c r="IN184" s="122"/>
      <c r="IO184" s="122"/>
      <c r="IP184" s="122"/>
      <c r="IQ184" s="122"/>
      <c r="IR184" s="122"/>
      <c r="IS184" s="122"/>
      <c r="IT184" s="122"/>
      <c r="IU184" s="122"/>
      <c r="IV184" s="122"/>
      <c r="IW184" s="122"/>
    </row>
    <row r="185" customFormat="false" ht="12.75" hidden="false" customHeight="false" outlineLevel="0" collapsed="false">
      <c r="A185" s="122"/>
      <c r="B185" s="103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22"/>
      <c r="BE185" s="122"/>
      <c r="BF185" s="122"/>
      <c r="BG185" s="122"/>
      <c r="BH185" s="122"/>
      <c r="BI185" s="122"/>
      <c r="BJ185" s="122"/>
      <c r="BK185" s="122"/>
      <c r="BL185" s="122"/>
      <c r="BM185" s="122"/>
      <c r="BN185" s="122"/>
      <c r="BO185" s="122"/>
      <c r="BP185" s="122"/>
      <c r="BQ185" s="122"/>
      <c r="BR185" s="122"/>
      <c r="BS185" s="122"/>
      <c r="BT185" s="122"/>
      <c r="BU185" s="122"/>
      <c r="BV185" s="122"/>
      <c r="BW185" s="122"/>
      <c r="BX185" s="122"/>
      <c r="BY185" s="122"/>
      <c r="BZ185" s="122"/>
      <c r="CA185" s="122"/>
      <c r="CB185" s="122"/>
      <c r="CC185" s="122"/>
      <c r="CD185" s="122"/>
      <c r="CE185" s="122"/>
      <c r="CF185" s="122"/>
      <c r="CG185" s="122"/>
      <c r="CH185" s="122"/>
      <c r="CI185" s="122"/>
      <c r="CJ185" s="122"/>
      <c r="CK185" s="122"/>
      <c r="CL185" s="122"/>
      <c r="CM185" s="122"/>
      <c r="CN185" s="122"/>
      <c r="CO185" s="122"/>
      <c r="CP185" s="122"/>
      <c r="CQ185" s="122"/>
      <c r="CR185" s="122"/>
      <c r="CS185" s="122"/>
      <c r="CT185" s="122"/>
      <c r="CU185" s="122"/>
      <c r="CV185" s="122"/>
      <c r="CW185" s="122"/>
      <c r="CX185" s="122"/>
      <c r="CY185" s="122"/>
      <c r="CZ185" s="122"/>
      <c r="DA185" s="122"/>
      <c r="DB185" s="122"/>
      <c r="DC185" s="122"/>
      <c r="DD185" s="122"/>
      <c r="DE185" s="122"/>
      <c r="DF185" s="122"/>
      <c r="DG185" s="122"/>
      <c r="DH185" s="122"/>
      <c r="DI185" s="122"/>
      <c r="DJ185" s="122"/>
      <c r="DK185" s="122"/>
      <c r="DL185" s="122"/>
      <c r="DM185" s="122"/>
      <c r="DN185" s="122"/>
      <c r="DO185" s="122"/>
      <c r="DP185" s="122"/>
      <c r="DQ185" s="122"/>
      <c r="DR185" s="122"/>
      <c r="DS185" s="122"/>
      <c r="DT185" s="122"/>
      <c r="DU185" s="122"/>
      <c r="DV185" s="122"/>
      <c r="DW185" s="122"/>
      <c r="DX185" s="122"/>
      <c r="DY185" s="122"/>
      <c r="DZ185" s="122"/>
      <c r="EA185" s="122"/>
      <c r="EB185" s="122"/>
      <c r="EC185" s="122"/>
      <c r="ED185" s="122"/>
      <c r="EE185" s="122"/>
      <c r="EF185" s="122"/>
      <c r="EG185" s="122"/>
      <c r="EH185" s="122"/>
      <c r="EI185" s="122"/>
      <c r="EJ185" s="122"/>
      <c r="EK185" s="122"/>
      <c r="EL185" s="122"/>
      <c r="EM185" s="122"/>
      <c r="EN185" s="122"/>
      <c r="EO185" s="122"/>
      <c r="EP185" s="122"/>
      <c r="EQ185" s="122"/>
      <c r="ER185" s="122"/>
      <c r="ES185" s="122"/>
      <c r="ET185" s="122"/>
      <c r="EU185" s="122"/>
      <c r="EV185" s="122"/>
      <c r="EW185" s="122"/>
      <c r="EX185" s="122"/>
      <c r="EY185" s="122"/>
      <c r="EZ185" s="122"/>
      <c r="FA185" s="122"/>
      <c r="FB185" s="122"/>
      <c r="FC185" s="122"/>
      <c r="FD185" s="122"/>
      <c r="FE185" s="122"/>
      <c r="FF185" s="122"/>
      <c r="FG185" s="122"/>
      <c r="FH185" s="122"/>
      <c r="FI185" s="122"/>
      <c r="FJ185" s="122"/>
      <c r="FK185" s="122"/>
      <c r="FL185" s="122"/>
      <c r="FM185" s="122"/>
      <c r="FN185" s="122"/>
      <c r="FO185" s="122"/>
      <c r="FP185" s="122"/>
      <c r="FQ185" s="122"/>
      <c r="FR185" s="122"/>
      <c r="FS185" s="122"/>
      <c r="FT185" s="122"/>
      <c r="FU185" s="122"/>
      <c r="FV185" s="122"/>
      <c r="FW185" s="122"/>
      <c r="FX185" s="122"/>
      <c r="FY185" s="122"/>
      <c r="FZ185" s="122"/>
      <c r="GA185" s="122"/>
      <c r="GB185" s="122"/>
      <c r="GC185" s="122"/>
      <c r="GD185" s="122"/>
      <c r="GE185" s="122"/>
      <c r="GF185" s="122"/>
      <c r="GG185" s="122"/>
      <c r="GH185" s="122"/>
      <c r="GI185" s="122"/>
      <c r="GJ185" s="122"/>
      <c r="GK185" s="122"/>
      <c r="GL185" s="122"/>
      <c r="GM185" s="122"/>
      <c r="GN185" s="122"/>
      <c r="GO185" s="122"/>
      <c r="GP185" s="122"/>
      <c r="GQ185" s="122"/>
      <c r="GR185" s="122"/>
      <c r="GS185" s="122"/>
      <c r="GT185" s="122"/>
      <c r="GU185" s="122"/>
      <c r="GV185" s="122"/>
      <c r="GW185" s="122"/>
      <c r="GX185" s="122"/>
      <c r="GY185" s="122"/>
      <c r="GZ185" s="122"/>
      <c r="HA185" s="122"/>
      <c r="HB185" s="122"/>
      <c r="HC185" s="122"/>
      <c r="HD185" s="122"/>
      <c r="HE185" s="122"/>
      <c r="HF185" s="122"/>
      <c r="HG185" s="122"/>
      <c r="HH185" s="122"/>
      <c r="HI185" s="122"/>
      <c r="HJ185" s="122"/>
      <c r="HK185" s="122"/>
      <c r="HL185" s="122"/>
      <c r="HM185" s="122"/>
      <c r="HN185" s="122"/>
      <c r="HO185" s="122"/>
      <c r="HP185" s="122"/>
      <c r="HQ185" s="122"/>
      <c r="HR185" s="122"/>
      <c r="HS185" s="122"/>
      <c r="HT185" s="122"/>
      <c r="HU185" s="122"/>
      <c r="HV185" s="122"/>
      <c r="HW185" s="122"/>
      <c r="HX185" s="122"/>
      <c r="HY185" s="122"/>
      <c r="HZ185" s="122"/>
      <c r="IA185" s="122"/>
      <c r="IB185" s="122"/>
      <c r="IC185" s="122"/>
      <c r="ID185" s="122"/>
      <c r="IE185" s="122"/>
      <c r="IF185" s="122"/>
      <c r="IG185" s="122"/>
      <c r="IH185" s="122"/>
      <c r="II185" s="122"/>
      <c r="IJ185" s="122"/>
      <c r="IK185" s="122"/>
      <c r="IL185" s="122"/>
      <c r="IM185" s="122"/>
      <c r="IN185" s="122"/>
      <c r="IO185" s="122"/>
      <c r="IP185" s="122"/>
      <c r="IQ185" s="122"/>
      <c r="IR185" s="122"/>
      <c r="IS185" s="122"/>
      <c r="IT185" s="122"/>
      <c r="IU185" s="122"/>
      <c r="IV185" s="122"/>
      <c r="IW185" s="122"/>
    </row>
    <row r="186" customFormat="false" ht="12.75" hidden="false" customHeight="false" outlineLevel="0" collapsed="false">
      <c r="A186" s="122"/>
      <c r="B186" s="103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2"/>
      <c r="AN186" s="122"/>
      <c r="AO186" s="122"/>
      <c r="AP186" s="122"/>
      <c r="AQ186" s="122"/>
      <c r="AR186" s="122"/>
      <c r="AS186" s="122"/>
      <c r="AT186" s="122"/>
      <c r="AU186" s="122"/>
      <c r="AV186" s="122"/>
      <c r="AW186" s="122"/>
      <c r="AX186" s="122"/>
      <c r="AY186" s="122"/>
      <c r="AZ186" s="122"/>
      <c r="BA186" s="122"/>
      <c r="BB186" s="122"/>
      <c r="BC186" s="122"/>
      <c r="BD186" s="122"/>
      <c r="BE186" s="122"/>
      <c r="BF186" s="122"/>
      <c r="BG186" s="122"/>
      <c r="BH186" s="122"/>
      <c r="BI186" s="122"/>
      <c r="BJ186" s="122"/>
      <c r="BK186" s="122"/>
      <c r="BL186" s="122"/>
      <c r="BM186" s="122"/>
      <c r="BN186" s="122"/>
      <c r="BO186" s="122"/>
      <c r="BP186" s="122"/>
      <c r="BQ186" s="122"/>
      <c r="BR186" s="122"/>
      <c r="BS186" s="122"/>
      <c r="BT186" s="122"/>
      <c r="BU186" s="122"/>
      <c r="BV186" s="122"/>
      <c r="BW186" s="122"/>
      <c r="BX186" s="122"/>
      <c r="BY186" s="122"/>
      <c r="BZ186" s="122"/>
      <c r="CA186" s="122"/>
      <c r="CB186" s="122"/>
      <c r="CC186" s="122"/>
      <c r="CD186" s="122"/>
      <c r="CE186" s="122"/>
      <c r="CF186" s="122"/>
      <c r="CG186" s="122"/>
      <c r="CH186" s="122"/>
      <c r="CI186" s="122"/>
      <c r="CJ186" s="122"/>
      <c r="CK186" s="122"/>
      <c r="CL186" s="122"/>
      <c r="CM186" s="122"/>
      <c r="CN186" s="122"/>
      <c r="CO186" s="122"/>
      <c r="CP186" s="122"/>
      <c r="CQ186" s="122"/>
      <c r="CR186" s="122"/>
      <c r="CS186" s="122"/>
      <c r="CT186" s="122"/>
      <c r="CU186" s="122"/>
      <c r="CV186" s="122"/>
      <c r="CW186" s="122"/>
      <c r="CX186" s="122"/>
      <c r="CY186" s="122"/>
      <c r="CZ186" s="122"/>
      <c r="DA186" s="122"/>
      <c r="DB186" s="122"/>
      <c r="DC186" s="122"/>
      <c r="DD186" s="122"/>
      <c r="DE186" s="122"/>
      <c r="DF186" s="122"/>
      <c r="DG186" s="122"/>
      <c r="DH186" s="122"/>
      <c r="DI186" s="122"/>
      <c r="DJ186" s="122"/>
      <c r="DK186" s="122"/>
      <c r="DL186" s="122"/>
      <c r="DM186" s="122"/>
      <c r="DN186" s="122"/>
      <c r="DO186" s="122"/>
      <c r="DP186" s="122"/>
      <c r="DQ186" s="122"/>
      <c r="DR186" s="122"/>
      <c r="DS186" s="122"/>
      <c r="DT186" s="122"/>
      <c r="DU186" s="122"/>
      <c r="DV186" s="122"/>
      <c r="DW186" s="122"/>
      <c r="DX186" s="122"/>
      <c r="DY186" s="122"/>
      <c r="DZ186" s="122"/>
      <c r="EA186" s="122"/>
      <c r="EB186" s="122"/>
      <c r="EC186" s="122"/>
      <c r="ED186" s="122"/>
      <c r="EE186" s="122"/>
      <c r="EF186" s="122"/>
      <c r="EG186" s="122"/>
      <c r="EH186" s="122"/>
      <c r="EI186" s="122"/>
      <c r="EJ186" s="122"/>
      <c r="EK186" s="122"/>
      <c r="EL186" s="122"/>
      <c r="EM186" s="122"/>
      <c r="EN186" s="122"/>
      <c r="EO186" s="122"/>
      <c r="EP186" s="122"/>
      <c r="EQ186" s="122"/>
      <c r="ER186" s="122"/>
      <c r="ES186" s="122"/>
      <c r="ET186" s="122"/>
      <c r="EU186" s="122"/>
      <c r="EV186" s="122"/>
      <c r="EW186" s="122"/>
      <c r="EX186" s="122"/>
      <c r="EY186" s="122"/>
      <c r="EZ186" s="122"/>
      <c r="FA186" s="122"/>
      <c r="FB186" s="122"/>
      <c r="FC186" s="122"/>
      <c r="FD186" s="122"/>
      <c r="FE186" s="122"/>
      <c r="FF186" s="122"/>
      <c r="FG186" s="122"/>
      <c r="FH186" s="122"/>
      <c r="FI186" s="122"/>
      <c r="FJ186" s="122"/>
      <c r="FK186" s="122"/>
      <c r="FL186" s="122"/>
      <c r="FM186" s="122"/>
      <c r="FN186" s="122"/>
      <c r="FO186" s="122"/>
      <c r="FP186" s="122"/>
      <c r="FQ186" s="122"/>
      <c r="FR186" s="122"/>
      <c r="FS186" s="122"/>
      <c r="FT186" s="122"/>
      <c r="FU186" s="122"/>
      <c r="FV186" s="122"/>
      <c r="FW186" s="122"/>
      <c r="FX186" s="122"/>
      <c r="FY186" s="122"/>
      <c r="FZ186" s="122"/>
      <c r="GA186" s="122"/>
      <c r="GB186" s="122"/>
      <c r="GC186" s="122"/>
      <c r="GD186" s="122"/>
      <c r="GE186" s="122"/>
      <c r="GF186" s="122"/>
      <c r="GG186" s="122"/>
      <c r="GH186" s="122"/>
      <c r="GI186" s="122"/>
      <c r="GJ186" s="122"/>
      <c r="GK186" s="122"/>
      <c r="GL186" s="122"/>
      <c r="GM186" s="122"/>
      <c r="GN186" s="122"/>
      <c r="GO186" s="122"/>
      <c r="GP186" s="122"/>
      <c r="GQ186" s="122"/>
      <c r="GR186" s="122"/>
      <c r="GS186" s="122"/>
      <c r="GT186" s="122"/>
      <c r="GU186" s="122"/>
      <c r="GV186" s="122"/>
      <c r="GW186" s="122"/>
      <c r="GX186" s="122"/>
      <c r="GY186" s="122"/>
      <c r="GZ186" s="122"/>
      <c r="HA186" s="122"/>
      <c r="HB186" s="122"/>
      <c r="HC186" s="122"/>
      <c r="HD186" s="122"/>
      <c r="HE186" s="122"/>
      <c r="HF186" s="122"/>
      <c r="HG186" s="122"/>
      <c r="HH186" s="122"/>
      <c r="HI186" s="122"/>
      <c r="HJ186" s="122"/>
      <c r="HK186" s="122"/>
      <c r="HL186" s="122"/>
      <c r="HM186" s="122"/>
      <c r="HN186" s="122"/>
      <c r="HO186" s="122"/>
      <c r="HP186" s="122"/>
      <c r="HQ186" s="122"/>
      <c r="HR186" s="122"/>
      <c r="HS186" s="122"/>
      <c r="HT186" s="122"/>
      <c r="HU186" s="122"/>
      <c r="HV186" s="122"/>
      <c r="HW186" s="122"/>
      <c r="HX186" s="122"/>
      <c r="HY186" s="122"/>
      <c r="HZ186" s="122"/>
      <c r="IA186" s="122"/>
      <c r="IB186" s="122"/>
      <c r="IC186" s="122"/>
      <c r="ID186" s="122"/>
      <c r="IE186" s="122"/>
      <c r="IF186" s="122"/>
      <c r="IG186" s="122"/>
      <c r="IH186" s="122"/>
      <c r="II186" s="122"/>
      <c r="IJ186" s="122"/>
      <c r="IK186" s="122"/>
      <c r="IL186" s="122"/>
      <c r="IM186" s="122"/>
      <c r="IN186" s="122"/>
      <c r="IO186" s="122"/>
      <c r="IP186" s="122"/>
      <c r="IQ186" s="122"/>
      <c r="IR186" s="122"/>
      <c r="IS186" s="122"/>
      <c r="IT186" s="122"/>
      <c r="IU186" s="122"/>
      <c r="IV186" s="122"/>
      <c r="IW186" s="122"/>
    </row>
    <row r="187" customFormat="false" ht="12.75" hidden="false" customHeight="false" outlineLevel="0" collapsed="false">
      <c r="A187" s="122"/>
      <c r="B187" s="103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22"/>
      <c r="AS187" s="122"/>
      <c r="AT187" s="122"/>
      <c r="AU187" s="122"/>
      <c r="AV187" s="122"/>
      <c r="AW187" s="122"/>
      <c r="AX187" s="122"/>
      <c r="AY187" s="122"/>
      <c r="AZ187" s="122"/>
      <c r="BA187" s="122"/>
      <c r="BB187" s="122"/>
      <c r="BC187" s="122"/>
      <c r="BD187" s="122"/>
      <c r="BE187" s="122"/>
      <c r="BF187" s="122"/>
      <c r="BG187" s="122"/>
      <c r="BH187" s="122"/>
      <c r="BI187" s="122"/>
      <c r="BJ187" s="122"/>
      <c r="BK187" s="122"/>
      <c r="BL187" s="122"/>
      <c r="BM187" s="122"/>
      <c r="BN187" s="122"/>
      <c r="BO187" s="122"/>
      <c r="BP187" s="122"/>
      <c r="BQ187" s="122"/>
      <c r="BR187" s="122"/>
      <c r="BS187" s="122"/>
      <c r="BT187" s="122"/>
      <c r="BU187" s="122"/>
      <c r="BV187" s="122"/>
      <c r="BW187" s="122"/>
      <c r="BX187" s="122"/>
      <c r="BY187" s="122"/>
      <c r="BZ187" s="122"/>
      <c r="CA187" s="122"/>
      <c r="CB187" s="122"/>
      <c r="CC187" s="122"/>
      <c r="CD187" s="122"/>
      <c r="CE187" s="122"/>
      <c r="CF187" s="122"/>
      <c r="CG187" s="122"/>
      <c r="CH187" s="122"/>
      <c r="CI187" s="122"/>
      <c r="CJ187" s="122"/>
      <c r="CK187" s="122"/>
      <c r="CL187" s="122"/>
      <c r="CM187" s="122"/>
      <c r="CN187" s="122"/>
      <c r="CO187" s="122"/>
      <c r="CP187" s="122"/>
      <c r="CQ187" s="122"/>
      <c r="CR187" s="122"/>
      <c r="CS187" s="122"/>
      <c r="CT187" s="122"/>
      <c r="CU187" s="122"/>
      <c r="CV187" s="122"/>
      <c r="CW187" s="122"/>
      <c r="CX187" s="122"/>
      <c r="CY187" s="122"/>
      <c r="CZ187" s="122"/>
      <c r="DA187" s="122"/>
      <c r="DB187" s="122"/>
      <c r="DC187" s="122"/>
      <c r="DD187" s="122"/>
      <c r="DE187" s="122"/>
      <c r="DF187" s="122"/>
      <c r="DG187" s="122"/>
      <c r="DH187" s="122"/>
      <c r="DI187" s="122"/>
      <c r="DJ187" s="122"/>
      <c r="DK187" s="122"/>
      <c r="DL187" s="122"/>
      <c r="DM187" s="122"/>
      <c r="DN187" s="122"/>
      <c r="DO187" s="122"/>
      <c r="DP187" s="122"/>
      <c r="DQ187" s="122"/>
      <c r="DR187" s="122"/>
      <c r="DS187" s="122"/>
      <c r="DT187" s="122"/>
      <c r="DU187" s="122"/>
      <c r="DV187" s="122"/>
      <c r="DW187" s="122"/>
      <c r="DX187" s="122"/>
      <c r="DY187" s="122"/>
      <c r="DZ187" s="122"/>
      <c r="EA187" s="122"/>
      <c r="EB187" s="122"/>
      <c r="EC187" s="122"/>
      <c r="ED187" s="122"/>
      <c r="EE187" s="122"/>
      <c r="EF187" s="122"/>
      <c r="EG187" s="122"/>
      <c r="EH187" s="122"/>
      <c r="EI187" s="122"/>
      <c r="EJ187" s="122"/>
      <c r="EK187" s="122"/>
      <c r="EL187" s="122"/>
      <c r="EM187" s="122"/>
      <c r="EN187" s="122"/>
      <c r="EO187" s="122"/>
      <c r="EP187" s="122"/>
      <c r="EQ187" s="122"/>
      <c r="ER187" s="122"/>
      <c r="ES187" s="122"/>
      <c r="ET187" s="122"/>
      <c r="EU187" s="122"/>
      <c r="EV187" s="122"/>
      <c r="EW187" s="122"/>
      <c r="EX187" s="122"/>
      <c r="EY187" s="122"/>
      <c r="EZ187" s="122"/>
      <c r="FA187" s="122"/>
      <c r="FB187" s="122"/>
      <c r="FC187" s="122"/>
      <c r="FD187" s="122"/>
      <c r="FE187" s="122"/>
      <c r="FF187" s="122"/>
      <c r="FG187" s="122"/>
      <c r="FH187" s="122"/>
      <c r="FI187" s="122"/>
      <c r="FJ187" s="122"/>
      <c r="FK187" s="122"/>
      <c r="FL187" s="122"/>
      <c r="FM187" s="122"/>
      <c r="FN187" s="122"/>
      <c r="FO187" s="122"/>
      <c r="FP187" s="122"/>
      <c r="FQ187" s="122"/>
      <c r="FR187" s="122"/>
      <c r="FS187" s="122"/>
      <c r="FT187" s="122"/>
      <c r="FU187" s="122"/>
      <c r="FV187" s="122"/>
      <c r="FW187" s="122"/>
      <c r="FX187" s="122"/>
      <c r="FY187" s="122"/>
      <c r="FZ187" s="122"/>
      <c r="GA187" s="122"/>
      <c r="GB187" s="122"/>
      <c r="GC187" s="122"/>
      <c r="GD187" s="122"/>
      <c r="GE187" s="122"/>
      <c r="GF187" s="122"/>
      <c r="GG187" s="122"/>
      <c r="GH187" s="122"/>
      <c r="GI187" s="122"/>
      <c r="GJ187" s="122"/>
      <c r="GK187" s="122"/>
      <c r="GL187" s="122"/>
      <c r="GM187" s="122"/>
      <c r="GN187" s="122"/>
      <c r="GO187" s="122"/>
      <c r="GP187" s="122"/>
      <c r="GQ187" s="122"/>
      <c r="GR187" s="122"/>
      <c r="GS187" s="122"/>
      <c r="GT187" s="122"/>
      <c r="GU187" s="122"/>
      <c r="GV187" s="122"/>
      <c r="GW187" s="122"/>
      <c r="GX187" s="122"/>
      <c r="GY187" s="122"/>
      <c r="GZ187" s="122"/>
      <c r="HA187" s="122"/>
      <c r="HB187" s="122"/>
      <c r="HC187" s="122"/>
      <c r="HD187" s="122"/>
      <c r="HE187" s="122"/>
      <c r="HF187" s="122"/>
      <c r="HG187" s="122"/>
      <c r="HH187" s="122"/>
      <c r="HI187" s="122"/>
      <c r="HJ187" s="122"/>
      <c r="HK187" s="122"/>
      <c r="HL187" s="122"/>
      <c r="HM187" s="122"/>
      <c r="HN187" s="122"/>
      <c r="HO187" s="122"/>
      <c r="HP187" s="122"/>
      <c r="HQ187" s="122"/>
      <c r="HR187" s="122"/>
      <c r="HS187" s="122"/>
      <c r="HT187" s="122"/>
      <c r="HU187" s="122"/>
      <c r="HV187" s="122"/>
      <c r="HW187" s="122"/>
      <c r="HX187" s="122"/>
      <c r="HY187" s="122"/>
      <c r="HZ187" s="122"/>
      <c r="IA187" s="122"/>
      <c r="IB187" s="122"/>
      <c r="IC187" s="122"/>
      <c r="ID187" s="122"/>
      <c r="IE187" s="122"/>
      <c r="IF187" s="122"/>
      <c r="IG187" s="122"/>
      <c r="IH187" s="122"/>
      <c r="II187" s="122"/>
      <c r="IJ187" s="122"/>
      <c r="IK187" s="122"/>
      <c r="IL187" s="122"/>
      <c r="IM187" s="122"/>
      <c r="IN187" s="122"/>
      <c r="IO187" s="122"/>
      <c r="IP187" s="122"/>
      <c r="IQ187" s="122"/>
      <c r="IR187" s="122"/>
      <c r="IS187" s="122"/>
      <c r="IT187" s="122"/>
      <c r="IU187" s="122"/>
      <c r="IV187" s="122"/>
      <c r="IW187" s="122"/>
    </row>
    <row r="188" customFormat="false" ht="12.75" hidden="false" customHeight="false" outlineLevel="0" collapsed="false">
      <c r="A188" s="122"/>
      <c r="B188" s="103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22"/>
      <c r="AX188" s="122"/>
      <c r="AY188" s="122"/>
      <c r="AZ188" s="122"/>
      <c r="BA188" s="122"/>
      <c r="BB188" s="122"/>
      <c r="BC188" s="122"/>
      <c r="BD188" s="122"/>
      <c r="BE188" s="122"/>
      <c r="BF188" s="122"/>
      <c r="BG188" s="122"/>
      <c r="BH188" s="122"/>
      <c r="BI188" s="122"/>
      <c r="BJ188" s="122"/>
      <c r="BK188" s="122"/>
      <c r="BL188" s="122"/>
      <c r="BM188" s="122"/>
      <c r="BN188" s="122"/>
      <c r="BO188" s="122"/>
      <c r="BP188" s="122"/>
      <c r="BQ188" s="122"/>
      <c r="BR188" s="122"/>
      <c r="BS188" s="122"/>
      <c r="BT188" s="122"/>
      <c r="BU188" s="122"/>
      <c r="BV188" s="122"/>
      <c r="BW188" s="122"/>
      <c r="BX188" s="122"/>
      <c r="BY188" s="122"/>
      <c r="BZ188" s="122"/>
      <c r="CA188" s="122"/>
      <c r="CB188" s="122"/>
      <c r="CC188" s="122"/>
      <c r="CD188" s="122"/>
      <c r="CE188" s="122"/>
      <c r="CF188" s="122"/>
      <c r="CG188" s="122"/>
      <c r="CH188" s="122"/>
      <c r="CI188" s="122"/>
      <c r="CJ188" s="122"/>
      <c r="CK188" s="122"/>
      <c r="CL188" s="122"/>
      <c r="CM188" s="122"/>
      <c r="CN188" s="122"/>
      <c r="CO188" s="122"/>
      <c r="CP188" s="122"/>
      <c r="CQ188" s="122"/>
      <c r="CR188" s="122"/>
      <c r="CS188" s="122"/>
      <c r="CT188" s="122"/>
      <c r="CU188" s="122"/>
      <c r="CV188" s="122"/>
      <c r="CW188" s="122"/>
      <c r="CX188" s="122"/>
      <c r="CY188" s="122"/>
      <c r="CZ188" s="122"/>
      <c r="DA188" s="122"/>
      <c r="DB188" s="122"/>
      <c r="DC188" s="122"/>
      <c r="DD188" s="122"/>
      <c r="DE188" s="122"/>
      <c r="DF188" s="122"/>
      <c r="DG188" s="122"/>
      <c r="DH188" s="122"/>
      <c r="DI188" s="122"/>
      <c r="DJ188" s="122"/>
      <c r="DK188" s="122"/>
      <c r="DL188" s="122"/>
      <c r="DM188" s="122"/>
      <c r="DN188" s="122"/>
      <c r="DO188" s="122"/>
      <c r="DP188" s="122"/>
      <c r="DQ188" s="122"/>
      <c r="DR188" s="122"/>
      <c r="DS188" s="122"/>
      <c r="DT188" s="122"/>
      <c r="DU188" s="122"/>
      <c r="DV188" s="122"/>
      <c r="DW188" s="122"/>
      <c r="DX188" s="122"/>
      <c r="DY188" s="122"/>
      <c r="DZ188" s="122"/>
      <c r="EA188" s="122"/>
      <c r="EB188" s="122"/>
      <c r="EC188" s="122"/>
      <c r="ED188" s="122"/>
      <c r="EE188" s="122"/>
      <c r="EF188" s="122"/>
      <c r="EG188" s="122"/>
      <c r="EH188" s="122"/>
      <c r="EI188" s="122"/>
      <c r="EJ188" s="122"/>
      <c r="EK188" s="122"/>
      <c r="EL188" s="122"/>
      <c r="EM188" s="122"/>
      <c r="EN188" s="122"/>
      <c r="EO188" s="122"/>
      <c r="EP188" s="122"/>
      <c r="EQ188" s="122"/>
      <c r="ER188" s="122"/>
      <c r="ES188" s="122"/>
      <c r="ET188" s="122"/>
      <c r="EU188" s="122"/>
      <c r="EV188" s="122"/>
      <c r="EW188" s="122"/>
      <c r="EX188" s="122"/>
      <c r="EY188" s="122"/>
      <c r="EZ188" s="122"/>
      <c r="FA188" s="122"/>
      <c r="FB188" s="122"/>
      <c r="FC188" s="122"/>
      <c r="FD188" s="122"/>
      <c r="FE188" s="122"/>
      <c r="FF188" s="122"/>
      <c r="FG188" s="122"/>
      <c r="FH188" s="122"/>
      <c r="FI188" s="122"/>
      <c r="FJ188" s="122"/>
      <c r="FK188" s="122"/>
      <c r="FL188" s="122"/>
      <c r="FM188" s="122"/>
      <c r="FN188" s="122"/>
      <c r="FO188" s="122"/>
      <c r="FP188" s="122"/>
      <c r="FQ188" s="122"/>
      <c r="FR188" s="122"/>
      <c r="FS188" s="122"/>
      <c r="FT188" s="122"/>
      <c r="FU188" s="122"/>
      <c r="FV188" s="122"/>
      <c r="FW188" s="122"/>
      <c r="FX188" s="122"/>
      <c r="FY188" s="122"/>
      <c r="FZ188" s="122"/>
      <c r="GA188" s="122"/>
      <c r="GB188" s="122"/>
      <c r="GC188" s="122"/>
      <c r="GD188" s="122"/>
      <c r="GE188" s="122"/>
      <c r="GF188" s="122"/>
      <c r="GG188" s="122"/>
      <c r="GH188" s="122"/>
      <c r="GI188" s="122"/>
      <c r="GJ188" s="122"/>
      <c r="GK188" s="122"/>
      <c r="GL188" s="122"/>
      <c r="GM188" s="122"/>
      <c r="GN188" s="122"/>
      <c r="GO188" s="122"/>
      <c r="GP188" s="122"/>
      <c r="GQ188" s="122"/>
      <c r="GR188" s="122"/>
      <c r="GS188" s="122"/>
      <c r="GT188" s="122"/>
      <c r="GU188" s="122"/>
      <c r="GV188" s="122"/>
      <c r="GW188" s="122"/>
      <c r="GX188" s="122"/>
      <c r="GY188" s="122"/>
      <c r="GZ188" s="122"/>
      <c r="HA188" s="122"/>
      <c r="HB188" s="122"/>
      <c r="HC188" s="122"/>
      <c r="HD188" s="122"/>
      <c r="HE188" s="122"/>
      <c r="HF188" s="122"/>
      <c r="HG188" s="122"/>
      <c r="HH188" s="122"/>
      <c r="HI188" s="122"/>
      <c r="HJ188" s="122"/>
      <c r="HK188" s="122"/>
      <c r="HL188" s="122"/>
      <c r="HM188" s="122"/>
      <c r="HN188" s="122"/>
      <c r="HO188" s="122"/>
      <c r="HP188" s="122"/>
      <c r="HQ188" s="122"/>
      <c r="HR188" s="122"/>
      <c r="HS188" s="122"/>
      <c r="HT188" s="122"/>
      <c r="HU188" s="122"/>
      <c r="HV188" s="122"/>
      <c r="HW188" s="122"/>
      <c r="HX188" s="122"/>
      <c r="HY188" s="122"/>
      <c r="HZ188" s="122"/>
      <c r="IA188" s="122"/>
      <c r="IB188" s="122"/>
      <c r="IC188" s="122"/>
      <c r="ID188" s="122"/>
      <c r="IE188" s="122"/>
      <c r="IF188" s="122"/>
      <c r="IG188" s="122"/>
      <c r="IH188" s="122"/>
      <c r="II188" s="122"/>
      <c r="IJ188" s="122"/>
      <c r="IK188" s="122"/>
      <c r="IL188" s="122"/>
      <c r="IM188" s="122"/>
      <c r="IN188" s="122"/>
      <c r="IO188" s="122"/>
      <c r="IP188" s="122"/>
      <c r="IQ188" s="122"/>
      <c r="IR188" s="122"/>
      <c r="IS188" s="122"/>
      <c r="IT188" s="122"/>
      <c r="IU188" s="122"/>
      <c r="IV188" s="122"/>
      <c r="IW188" s="122"/>
    </row>
    <row r="189" customFormat="false" ht="12.75" hidden="false" customHeight="false" outlineLevel="0" collapsed="false">
      <c r="A189" s="122"/>
      <c r="B189" s="103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122"/>
      <c r="AK189" s="122"/>
      <c r="AL189" s="122"/>
      <c r="AM189" s="122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122"/>
      <c r="AY189" s="122"/>
      <c r="AZ189" s="122"/>
      <c r="BA189" s="122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122"/>
      <c r="BM189" s="122"/>
      <c r="BN189" s="122"/>
      <c r="BO189" s="122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122"/>
      <c r="CA189" s="122"/>
      <c r="CB189" s="122"/>
      <c r="CC189" s="122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122"/>
      <c r="CO189" s="122"/>
      <c r="CP189" s="122"/>
      <c r="CQ189" s="122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122"/>
      <c r="DC189" s="122"/>
      <c r="DD189" s="122"/>
      <c r="DE189" s="122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122"/>
      <c r="DQ189" s="122"/>
      <c r="DR189" s="122"/>
      <c r="DS189" s="122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122"/>
      <c r="EE189" s="122"/>
      <c r="EF189" s="122"/>
      <c r="EG189" s="122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122"/>
      <c r="ES189" s="122"/>
      <c r="ET189" s="122"/>
      <c r="EU189" s="122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122"/>
      <c r="FG189" s="122"/>
      <c r="FH189" s="122"/>
      <c r="FI189" s="122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122"/>
      <c r="FU189" s="122"/>
      <c r="FV189" s="122"/>
      <c r="FW189" s="122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122"/>
      <c r="GI189" s="122"/>
      <c r="GJ189" s="122"/>
      <c r="GK189" s="122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  <c r="GV189" s="122"/>
      <c r="GW189" s="122"/>
      <c r="GX189" s="122"/>
      <c r="GY189" s="122"/>
      <c r="GZ189" s="122"/>
      <c r="HA189" s="122"/>
      <c r="HB189" s="122"/>
      <c r="HC189" s="122"/>
      <c r="HD189" s="122"/>
      <c r="HE189" s="122"/>
      <c r="HF189" s="122"/>
      <c r="HG189" s="122"/>
      <c r="HH189" s="122"/>
      <c r="HI189" s="122"/>
      <c r="HJ189" s="122"/>
      <c r="HK189" s="122"/>
      <c r="HL189" s="122"/>
      <c r="HM189" s="122"/>
      <c r="HN189" s="122"/>
      <c r="HO189" s="122"/>
      <c r="HP189" s="122"/>
      <c r="HQ189" s="122"/>
      <c r="HR189" s="122"/>
      <c r="HS189" s="122"/>
      <c r="HT189" s="122"/>
      <c r="HU189" s="122"/>
      <c r="HV189" s="122"/>
      <c r="HW189" s="122"/>
      <c r="HX189" s="122"/>
      <c r="HY189" s="122"/>
      <c r="HZ189" s="122"/>
      <c r="IA189" s="122"/>
      <c r="IB189" s="122"/>
      <c r="IC189" s="122"/>
      <c r="ID189" s="122"/>
      <c r="IE189" s="122"/>
      <c r="IF189" s="122"/>
      <c r="IG189" s="122"/>
      <c r="IH189" s="122"/>
      <c r="II189" s="122"/>
      <c r="IJ189" s="122"/>
      <c r="IK189" s="122"/>
      <c r="IL189" s="122"/>
      <c r="IM189" s="122"/>
      <c r="IN189" s="122"/>
      <c r="IO189" s="122"/>
      <c r="IP189" s="122"/>
      <c r="IQ189" s="122"/>
      <c r="IR189" s="122"/>
      <c r="IS189" s="122"/>
      <c r="IT189" s="122"/>
      <c r="IU189" s="122"/>
      <c r="IV189" s="122"/>
      <c r="IW189" s="122"/>
    </row>
    <row r="190" customFormat="false" ht="12.75" hidden="false" customHeight="false" outlineLevel="0" collapsed="false">
      <c r="A190" s="122"/>
      <c r="B190" s="103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  <c r="AG190" s="122"/>
      <c r="AH190" s="122"/>
      <c r="AI190" s="122"/>
      <c r="AJ190" s="122"/>
      <c r="AK190" s="122"/>
      <c r="AL190" s="122"/>
      <c r="AM190" s="122"/>
      <c r="AN190" s="122"/>
      <c r="AO190" s="122"/>
      <c r="AP190" s="122"/>
      <c r="AQ190" s="122"/>
      <c r="AR190" s="122"/>
      <c r="AS190" s="122"/>
      <c r="AT190" s="122"/>
      <c r="AU190" s="122"/>
      <c r="AV190" s="122"/>
      <c r="AW190" s="122"/>
      <c r="AX190" s="122"/>
      <c r="AY190" s="122"/>
      <c r="AZ190" s="122"/>
      <c r="BA190" s="122"/>
      <c r="BB190" s="122"/>
      <c r="BC190" s="122"/>
      <c r="BD190" s="122"/>
      <c r="BE190" s="122"/>
      <c r="BF190" s="122"/>
      <c r="BG190" s="122"/>
      <c r="BH190" s="122"/>
      <c r="BI190" s="122"/>
      <c r="BJ190" s="122"/>
      <c r="BK190" s="122"/>
      <c r="BL190" s="122"/>
      <c r="BM190" s="122"/>
      <c r="BN190" s="122"/>
      <c r="BO190" s="122"/>
      <c r="BP190" s="122"/>
      <c r="BQ190" s="122"/>
      <c r="BR190" s="122"/>
      <c r="BS190" s="122"/>
      <c r="BT190" s="122"/>
      <c r="BU190" s="122"/>
      <c r="BV190" s="122"/>
      <c r="BW190" s="122"/>
      <c r="BX190" s="122"/>
      <c r="BY190" s="122"/>
      <c r="BZ190" s="122"/>
      <c r="CA190" s="122"/>
      <c r="CB190" s="122"/>
      <c r="CC190" s="122"/>
      <c r="CD190" s="122"/>
      <c r="CE190" s="122"/>
      <c r="CF190" s="122"/>
      <c r="CG190" s="122"/>
      <c r="CH190" s="122"/>
      <c r="CI190" s="122"/>
      <c r="CJ190" s="122"/>
      <c r="CK190" s="122"/>
      <c r="CL190" s="122"/>
      <c r="CM190" s="122"/>
      <c r="CN190" s="122"/>
      <c r="CO190" s="122"/>
      <c r="CP190" s="122"/>
      <c r="CQ190" s="122"/>
      <c r="CR190" s="122"/>
      <c r="CS190" s="122"/>
      <c r="CT190" s="122"/>
      <c r="CU190" s="122"/>
      <c r="CV190" s="122"/>
      <c r="CW190" s="122"/>
      <c r="CX190" s="122"/>
      <c r="CY190" s="122"/>
      <c r="CZ190" s="122"/>
      <c r="DA190" s="122"/>
      <c r="DB190" s="122"/>
      <c r="DC190" s="122"/>
      <c r="DD190" s="122"/>
      <c r="DE190" s="122"/>
      <c r="DF190" s="122"/>
      <c r="DG190" s="122"/>
      <c r="DH190" s="122"/>
      <c r="DI190" s="122"/>
      <c r="DJ190" s="122"/>
      <c r="DK190" s="122"/>
      <c r="DL190" s="122"/>
      <c r="DM190" s="122"/>
      <c r="DN190" s="122"/>
      <c r="DO190" s="122"/>
      <c r="DP190" s="122"/>
      <c r="DQ190" s="122"/>
      <c r="DR190" s="122"/>
      <c r="DS190" s="122"/>
      <c r="DT190" s="122"/>
      <c r="DU190" s="122"/>
      <c r="DV190" s="122"/>
      <c r="DW190" s="122"/>
      <c r="DX190" s="122"/>
      <c r="DY190" s="122"/>
      <c r="DZ190" s="122"/>
      <c r="EA190" s="122"/>
      <c r="EB190" s="122"/>
      <c r="EC190" s="122"/>
      <c r="ED190" s="122"/>
      <c r="EE190" s="122"/>
      <c r="EF190" s="122"/>
      <c r="EG190" s="122"/>
      <c r="EH190" s="122"/>
      <c r="EI190" s="122"/>
      <c r="EJ190" s="122"/>
      <c r="EK190" s="122"/>
      <c r="EL190" s="122"/>
      <c r="EM190" s="122"/>
      <c r="EN190" s="122"/>
      <c r="EO190" s="122"/>
      <c r="EP190" s="122"/>
      <c r="EQ190" s="122"/>
      <c r="ER190" s="122"/>
      <c r="ES190" s="122"/>
      <c r="ET190" s="122"/>
      <c r="EU190" s="122"/>
      <c r="EV190" s="122"/>
      <c r="EW190" s="122"/>
      <c r="EX190" s="122"/>
      <c r="EY190" s="122"/>
      <c r="EZ190" s="122"/>
      <c r="FA190" s="122"/>
      <c r="FB190" s="122"/>
      <c r="FC190" s="122"/>
      <c r="FD190" s="122"/>
      <c r="FE190" s="122"/>
      <c r="FF190" s="122"/>
      <c r="FG190" s="122"/>
      <c r="FH190" s="122"/>
      <c r="FI190" s="122"/>
      <c r="FJ190" s="122"/>
      <c r="FK190" s="122"/>
      <c r="FL190" s="122"/>
      <c r="FM190" s="122"/>
      <c r="FN190" s="122"/>
      <c r="FO190" s="122"/>
      <c r="FP190" s="122"/>
      <c r="FQ190" s="122"/>
      <c r="FR190" s="122"/>
      <c r="FS190" s="122"/>
      <c r="FT190" s="122"/>
      <c r="FU190" s="122"/>
      <c r="FV190" s="122"/>
      <c r="FW190" s="122"/>
      <c r="FX190" s="122"/>
      <c r="FY190" s="122"/>
      <c r="FZ190" s="122"/>
      <c r="GA190" s="122"/>
      <c r="GB190" s="122"/>
      <c r="GC190" s="122"/>
      <c r="GD190" s="122"/>
      <c r="GE190" s="122"/>
      <c r="GF190" s="122"/>
      <c r="GG190" s="122"/>
      <c r="GH190" s="122"/>
      <c r="GI190" s="122"/>
      <c r="GJ190" s="122"/>
      <c r="GK190" s="122"/>
      <c r="GL190" s="122"/>
      <c r="GM190" s="122"/>
      <c r="GN190" s="122"/>
      <c r="GO190" s="122"/>
      <c r="GP190" s="122"/>
      <c r="GQ190" s="122"/>
      <c r="GR190" s="122"/>
      <c r="GS190" s="122"/>
      <c r="GT190" s="122"/>
      <c r="GU190" s="122"/>
      <c r="GV190" s="122"/>
      <c r="GW190" s="122"/>
      <c r="GX190" s="122"/>
      <c r="GY190" s="122"/>
      <c r="GZ190" s="122"/>
      <c r="HA190" s="122"/>
      <c r="HB190" s="122"/>
      <c r="HC190" s="122"/>
      <c r="HD190" s="122"/>
      <c r="HE190" s="122"/>
      <c r="HF190" s="122"/>
      <c r="HG190" s="122"/>
      <c r="HH190" s="122"/>
      <c r="HI190" s="122"/>
      <c r="HJ190" s="122"/>
      <c r="HK190" s="122"/>
      <c r="HL190" s="122"/>
      <c r="HM190" s="122"/>
      <c r="HN190" s="122"/>
      <c r="HO190" s="122"/>
      <c r="HP190" s="122"/>
      <c r="HQ190" s="122"/>
      <c r="HR190" s="122"/>
      <c r="HS190" s="122"/>
      <c r="HT190" s="122"/>
      <c r="HU190" s="122"/>
      <c r="HV190" s="122"/>
      <c r="HW190" s="122"/>
      <c r="HX190" s="122"/>
      <c r="HY190" s="122"/>
      <c r="HZ190" s="122"/>
      <c r="IA190" s="122"/>
      <c r="IB190" s="122"/>
      <c r="IC190" s="122"/>
      <c r="ID190" s="122"/>
      <c r="IE190" s="122"/>
      <c r="IF190" s="122"/>
      <c r="IG190" s="122"/>
      <c r="IH190" s="122"/>
      <c r="II190" s="122"/>
      <c r="IJ190" s="122"/>
      <c r="IK190" s="122"/>
      <c r="IL190" s="122"/>
      <c r="IM190" s="122"/>
      <c r="IN190" s="122"/>
      <c r="IO190" s="122"/>
      <c r="IP190" s="122"/>
      <c r="IQ190" s="122"/>
      <c r="IR190" s="122"/>
      <c r="IS190" s="122"/>
      <c r="IT190" s="122"/>
      <c r="IU190" s="122"/>
      <c r="IV190" s="122"/>
      <c r="IW190" s="122"/>
    </row>
    <row r="191" customFormat="false" ht="12.75" hidden="false" customHeight="false" outlineLevel="0" collapsed="false">
      <c r="A191" s="122"/>
      <c r="B191" s="103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  <c r="BM191" s="122"/>
      <c r="BN191" s="122"/>
      <c r="BO191" s="122"/>
      <c r="BP191" s="122"/>
      <c r="BQ191" s="122"/>
      <c r="BR191" s="122"/>
      <c r="BS191" s="122"/>
      <c r="BT191" s="122"/>
      <c r="BU191" s="122"/>
      <c r="BV191" s="122"/>
      <c r="BW191" s="122"/>
      <c r="BX191" s="122"/>
      <c r="BY191" s="122"/>
      <c r="BZ191" s="122"/>
      <c r="CA191" s="122"/>
      <c r="CB191" s="122"/>
      <c r="CC191" s="122"/>
      <c r="CD191" s="122"/>
      <c r="CE191" s="122"/>
      <c r="CF191" s="122"/>
      <c r="CG191" s="122"/>
      <c r="CH191" s="122"/>
      <c r="CI191" s="122"/>
      <c r="CJ191" s="122"/>
      <c r="CK191" s="122"/>
      <c r="CL191" s="122"/>
      <c r="CM191" s="122"/>
      <c r="CN191" s="122"/>
      <c r="CO191" s="122"/>
      <c r="CP191" s="122"/>
      <c r="CQ191" s="122"/>
      <c r="CR191" s="122"/>
      <c r="CS191" s="122"/>
      <c r="CT191" s="122"/>
      <c r="CU191" s="122"/>
      <c r="CV191" s="122"/>
      <c r="CW191" s="122"/>
      <c r="CX191" s="122"/>
      <c r="CY191" s="122"/>
      <c r="CZ191" s="122"/>
      <c r="DA191" s="122"/>
      <c r="DB191" s="122"/>
      <c r="DC191" s="122"/>
      <c r="DD191" s="122"/>
      <c r="DE191" s="122"/>
      <c r="DF191" s="122"/>
      <c r="DG191" s="122"/>
      <c r="DH191" s="122"/>
      <c r="DI191" s="122"/>
      <c r="DJ191" s="122"/>
      <c r="DK191" s="122"/>
      <c r="DL191" s="122"/>
      <c r="DM191" s="122"/>
      <c r="DN191" s="122"/>
      <c r="DO191" s="122"/>
      <c r="DP191" s="122"/>
      <c r="DQ191" s="122"/>
      <c r="DR191" s="122"/>
      <c r="DS191" s="122"/>
      <c r="DT191" s="122"/>
      <c r="DU191" s="122"/>
      <c r="DV191" s="122"/>
      <c r="DW191" s="122"/>
      <c r="DX191" s="122"/>
      <c r="DY191" s="122"/>
      <c r="DZ191" s="122"/>
      <c r="EA191" s="122"/>
      <c r="EB191" s="122"/>
      <c r="EC191" s="122"/>
      <c r="ED191" s="122"/>
      <c r="EE191" s="122"/>
      <c r="EF191" s="122"/>
      <c r="EG191" s="122"/>
      <c r="EH191" s="122"/>
      <c r="EI191" s="122"/>
      <c r="EJ191" s="122"/>
      <c r="EK191" s="122"/>
      <c r="EL191" s="122"/>
      <c r="EM191" s="122"/>
      <c r="EN191" s="122"/>
      <c r="EO191" s="122"/>
      <c r="EP191" s="122"/>
      <c r="EQ191" s="122"/>
      <c r="ER191" s="122"/>
      <c r="ES191" s="122"/>
      <c r="ET191" s="122"/>
      <c r="EU191" s="122"/>
      <c r="EV191" s="122"/>
      <c r="EW191" s="122"/>
      <c r="EX191" s="122"/>
      <c r="EY191" s="122"/>
      <c r="EZ191" s="122"/>
      <c r="FA191" s="122"/>
      <c r="FB191" s="122"/>
      <c r="FC191" s="122"/>
      <c r="FD191" s="122"/>
      <c r="FE191" s="122"/>
      <c r="FF191" s="122"/>
      <c r="FG191" s="122"/>
      <c r="FH191" s="122"/>
      <c r="FI191" s="122"/>
      <c r="FJ191" s="122"/>
      <c r="FK191" s="122"/>
      <c r="FL191" s="122"/>
      <c r="FM191" s="122"/>
      <c r="FN191" s="122"/>
      <c r="FO191" s="122"/>
      <c r="FP191" s="122"/>
      <c r="FQ191" s="122"/>
      <c r="FR191" s="122"/>
      <c r="FS191" s="122"/>
      <c r="FT191" s="122"/>
      <c r="FU191" s="122"/>
      <c r="FV191" s="122"/>
      <c r="FW191" s="122"/>
      <c r="FX191" s="122"/>
      <c r="FY191" s="122"/>
      <c r="FZ191" s="122"/>
      <c r="GA191" s="122"/>
      <c r="GB191" s="122"/>
      <c r="GC191" s="122"/>
      <c r="GD191" s="122"/>
      <c r="GE191" s="122"/>
      <c r="GF191" s="122"/>
      <c r="GG191" s="122"/>
      <c r="GH191" s="122"/>
      <c r="GI191" s="122"/>
      <c r="GJ191" s="122"/>
      <c r="GK191" s="122"/>
      <c r="GL191" s="122"/>
      <c r="GM191" s="122"/>
      <c r="GN191" s="122"/>
      <c r="GO191" s="122"/>
      <c r="GP191" s="122"/>
      <c r="GQ191" s="122"/>
      <c r="GR191" s="122"/>
      <c r="GS191" s="122"/>
      <c r="GT191" s="122"/>
      <c r="GU191" s="122"/>
      <c r="GV191" s="122"/>
      <c r="GW191" s="122"/>
      <c r="GX191" s="122"/>
      <c r="GY191" s="122"/>
      <c r="GZ191" s="122"/>
      <c r="HA191" s="122"/>
      <c r="HB191" s="122"/>
      <c r="HC191" s="122"/>
      <c r="HD191" s="122"/>
      <c r="HE191" s="122"/>
      <c r="HF191" s="122"/>
      <c r="HG191" s="122"/>
      <c r="HH191" s="122"/>
      <c r="HI191" s="122"/>
      <c r="HJ191" s="122"/>
      <c r="HK191" s="122"/>
      <c r="HL191" s="122"/>
      <c r="HM191" s="122"/>
      <c r="HN191" s="122"/>
      <c r="HO191" s="122"/>
      <c r="HP191" s="122"/>
      <c r="HQ191" s="122"/>
      <c r="HR191" s="122"/>
      <c r="HS191" s="122"/>
      <c r="HT191" s="122"/>
      <c r="HU191" s="122"/>
      <c r="HV191" s="122"/>
      <c r="HW191" s="122"/>
      <c r="HX191" s="122"/>
      <c r="HY191" s="122"/>
      <c r="HZ191" s="122"/>
      <c r="IA191" s="122"/>
      <c r="IB191" s="122"/>
      <c r="IC191" s="122"/>
      <c r="ID191" s="122"/>
      <c r="IE191" s="122"/>
      <c r="IF191" s="122"/>
      <c r="IG191" s="122"/>
      <c r="IH191" s="122"/>
      <c r="II191" s="122"/>
      <c r="IJ191" s="122"/>
      <c r="IK191" s="122"/>
      <c r="IL191" s="122"/>
      <c r="IM191" s="122"/>
      <c r="IN191" s="122"/>
      <c r="IO191" s="122"/>
      <c r="IP191" s="122"/>
      <c r="IQ191" s="122"/>
      <c r="IR191" s="122"/>
      <c r="IS191" s="122"/>
      <c r="IT191" s="122"/>
      <c r="IU191" s="122"/>
      <c r="IV191" s="122"/>
      <c r="IW191" s="122"/>
    </row>
    <row r="192" customFormat="false" ht="12.75" hidden="false" customHeight="false" outlineLevel="0" collapsed="false">
      <c r="A192" s="122"/>
      <c r="B192" s="103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122"/>
      <c r="AV192" s="122"/>
      <c r="AW192" s="122"/>
      <c r="AX192" s="122"/>
      <c r="AY192" s="122"/>
      <c r="AZ192" s="122"/>
      <c r="BA192" s="122"/>
      <c r="BB192" s="122"/>
      <c r="BC192" s="122"/>
      <c r="BD192" s="122"/>
      <c r="BE192" s="122"/>
      <c r="BF192" s="122"/>
      <c r="BG192" s="122"/>
      <c r="BH192" s="122"/>
      <c r="BI192" s="122"/>
      <c r="BJ192" s="122"/>
      <c r="BK192" s="122"/>
      <c r="BL192" s="122"/>
      <c r="BM192" s="122"/>
      <c r="BN192" s="122"/>
      <c r="BO192" s="122"/>
      <c r="BP192" s="122"/>
      <c r="BQ192" s="122"/>
      <c r="BR192" s="122"/>
      <c r="BS192" s="122"/>
      <c r="BT192" s="122"/>
      <c r="BU192" s="122"/>
      <c r="BV192" s="122"/>
      <c r="BW192" s="122"/>
      <c r="BX192" s="122"/>
      <c r="BY192" s="122"/>
      <c r="BZ192" s="122"/>
      <c r="CA192" s="122"/>
      <c r="CB192" s="122"/>
      <c r="CC192" s="122"/>
      <c r="CD192" s="122"/>
      <c r="CE192" s="122"/>
      <c r="CF192" s="122"/>
      <c r="CG192" s="122"/>
      <c r="CH192" s="122"/>
      <c r="CI192" s="122"/>
      <c r="CJ192" s="122"/>
      <c r="CK192" s="122"/>
      <c r="CL192" s="122"/>
      <c r="CM192" s="122"/>
      <c r="CN192" s="122"/>
      <c r="CO192" s="122"/>
      <c r="CP192" s="122"/>
      <c r="CQ192" s="122"/>
      <c r="CR192" s="122"/>
      <c r="CS192" s="122"/>
      <c r="CT192" s="122"/>
      <c r="CU192" s="122"/>
      <c r="CV192" s="122"/>
      <c r="CW192" s="122"/>
      <c r="CX192" s="122"/>
      <c r="CY192" s="122"/>
      <c r="CZ192" s="122"/>
      <c r="DA192" s="122"/>
      <c r="DB192" s="122"/>
      <c r="DC192" s="122"/>
      <c r="DD192" s="122"/>
      <c r="DE192" s="122"/>
      <c r="DF192" s="122"/>
      <c r="DG192" s="122"/>
      <c r="DH192" s="122"/>
      <c r="DI192" s="122"/>
      <c r="DJ192" s="122"/>
      <c r="DK192" s="122"/>
      <c r="DL192" s="122"/>
      <c r="DM192" s="122"/>
      <c r="DN192" s="122"/>
      <c r="DO192" s="122"/>
      <c r="DP192" s="122"/>
      <c r="DQ192" s="122"/>
      <c r="DR192" s="122"/>
      <c r="DS192" s="122"/>
      <c r="DT192" s="122"/>
      <c r="DU192" s="122"/>
      <c r="DV192" s="122"/>
      <c r="DW192" s="122"/>
      <c r="DX192" s="122"/>
      <c r="DY192" s="122"/>
      <c r="DZ192" s="122"/>
      <c r="EA192" s="122"/>
      <c r="EB192" s="122"/>
      <c r="EC192" s="122"/>
      <c r="ED192" s="122"/>
      <c r="EE192" s="122"/>
      <c r="EF192" s="122"/>
      <c r="EG192" s="122"/>
      <c r="EH192" s="122"/>
      <c r="EI192" s="122"/>
      <c r="EJ192" s="122"/>
      <c r="EK192" s="122"/>
      <c r="EL192" s="122"/>
      <c r="EM192" s="122"/>
      <c r="EN192" s="122"/>
      <c r="EO192" s="122"/>
      <c r="EP192" s="122"/>
      <c r="EQ192" s="122"/>
      <c r="ER192" s="122"/>
      <c r="ES192" s="122"/>
      <c r="ET192" s="122"/>
      <c r="EU192" s="122"/>
      <c r="EV192" s="122"/>
      <c r="EW192" s="122"/>
      <c r="EX192" s="122"/>
      <c r="EY192" s="122"/>
      <c r="EZ192" s="122"/>
      <c r="FA192" s="122"/>
      <c r="FB192" s="122"/>
      <c r="FC192" s="122"/>
      <c r="FD192" s="122"/>
      <c r="FE192" s="122"/>
      <c r="FF192" s="122"/>
      <c r="FG192" s="122"/>
      <c r="FH192" s="122"/>
      <c r="FI192" s="122"/>
      <c r="FJ192" s="122"/>
      <c r="FK192" s="122"/>
      <c r="FL192" s="122"/>
      <c r="FM192" s="122"/>
      <c r="FN192" s="122"/>
      <c r="FO192" s="122"/>
      <c r="FP192" s="122"/>
      <c r="FQ192" s="122"/>
      <c r="FR192" s="122"/>
      <c r="FS192" s="122"/>
      <c r="FT192" s="122"/>
      <c r="FU192" s="122"/>
      <c r="FV192" s="122"/>
      <c r="FW192" s="122"/>
      <c r="FX192" s="122"/>
      <c r="FY192" s="122"/>
      <c r="FZ192" s="122"/>
      <c r="GA192" s="122"/>
      <c r="GB192" s="122"/>
      <c r="GC192" s="122"/>
      <c r="GD192" s="122"/>
      <c r="GE192" s="122"/>
      <c r="GF192" s="122"/>
      <c r="GG192" s="122"/>
      <c r="GH192" s="122"/>
      <c r="GI192" s="122"/>
      <c r="GJ192" s="122"/>
      <c r="GK192" s="122"/>
      <c r="GL192" s="122"/>
      <c r="GM192" s="122"/>
      <c r="GN192" s="122"/>
      <c r="GO192" s="122"/>
      <c r="GP192" s="122"/>
      <c r="GQ192" s="122"/>
      <c r="GR192" s="122"/>
      <c r="GS192" s="122"/>
      <c r="GT192" s="122"/>
      <c r="GU192" s="122"/>
      <c r="GV192" s="122"/>
      <c r="GW192" s="122"/>
      <c r="GX192" s="122"/>
      <c r="GY192" s="122"/>
      <c r="GZ192" s="122"/>
      <c r="HA192" s="122"/>
      <c r="HB192" s="122"/>
      <c r="HC192" s="122"/>
      <c r="HD192" s="122"/>
      <c r="HE192" s="122"/>
      <c r="HF192" s="122"/>
      <c r="HG192" s="122"/>
      <c r="HH192" s="122"/>
      <c r="HI192" s="122"/>
      <c r="HJ192" s="122"/>
      <c r="HK192" s="122"/>
      <c r="HL192" s="122"/>
      <c r="HM192" s="122"/>
      <c r="HN192" s="122"/>
      <c r="HO192" s="122"/>
      <c r="HP192" s="122"/>
      <c r="HQ192" s="122"/>
      <c r="HR192" s="122"/>
      <c r="HS192" s="122"/>
      <c r="HT192" s="122"/>
      <c r="HU192" s="122"/>
      <c r="HV192" s="122"/>
      <c r="HW192" s="122"/>
      <c r="HX192" s="122"/>
      <c r="HY192" s="122"/>
      <c r="HZ192" s="122"/>
      <c r="IA192" s="122"/>
      <c r="IB192" s="122"/>
      <c r="IC192" s="122"/>
      <c r="ID192" s="122"/>
      <c r="IE192" s="122"/>
      <c r="IF192" s="122"/>
      <c r="IG192" s="122"/>
      <c r="IH192" s="122"/>
      <c r="II192" s="122"/>
      <c r="IJ192" s="122"/>
      <c r="IK192" s="122"/>
      <c r="IL192" s="122"/>
      <c r="IM192" s="122"/>
      <c r="IN192" s="122"/>
      <c r="IO192" s="122"/>
      <c r="IP192" s="122"/>
      <c r="IQ192" s="122"/>
      <c r="IR192" s="122"/>
      <c r="IS192" s="122"/>
      <c r="IT192" s="122"/>
      <c r="IU192" s="122"/>
      <c r="IV192" s="122"/>
      <c r="IW192" s="122"/>
    </row>
    <row r="193" customFormat="false" ht="12.75" hidden="false" customHeight="false" outlineLevel="0" collapsed="false">
      <c r="A193" s="122"/>
      <c r="B193" s="103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122"/>
      <c r="AY193" s="122"/>
      <c r="AZ193" s="122"/>
      <c r="BA193" s="122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122"/>
      <c r="BM193" s="122"/>
      <c r="BN193" s="122"/>
      <c r="BO193" s="122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122"/>
      <c r="CA193" s="122"/>
      <c r="CB193" s="122"/>
      <c r="CC193" s="122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122"/>
      <c r="CO193" s="122"/>
      <c r="CP193" s="122"/>
      <c r="CQ193" s="122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122"/>
      <c r="DC193" s="122"/>
      <c r="DD193" s="122"/>
      <c r="DE193" s="122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122"/>
      <c r="DQ193" s="122"/>
      <c r="DR193" s="122"/>
      <c r="DS193" s="122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122"/>
      <c r="EE193" s="122"/>
      <c r="EF193" s="122"/>
      <c r="EG193" s="122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122"/>
      <c r="ES193" s="122"/>
      <c r="ET193" s="122"/>
      <c r="EU193" s="122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122"/>
      <c r="FG193" s="122"/>
      <c r="FH193" s="122"/>
      <c r="FI193" s="122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122"/>
      <c r="FU193" s="122"/>
      <c r="FV193" s="122"/>
      <c r="FW193" s="122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122"/>
      <c r="GI193" s="122"/>
      <c r="GJ193" s="122"/>
      <c r="GK193" s="122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  <c r="GV193" s="122"/>
      <c r="GW193" s="122"/>
      <c r="GX193" s="122"/>
      <c r="GY193" s="122"/>
      <c r="GZ193" s="122"/>
      <c r="HA193" s="122"/>
      <c r="HB193" s="122"/>
      <c r="HC193" s="122"/>
      <c r="HD193" s="122"/>
      <c r="HE193" s="122"/>
      <c r="HF193" s="122"/>
      <c r="HG193" s="122"/>
      <c r="HH193" s="122"/>
      <c r="HI193" s="122"/>
      <c r="HJ193" s="122"/>
      <c r="HK193" s="122"/>
      <c r="HL193" s="122"/>
      <c r="HM193" s="122"/>
      <c r="HN193" s="122"/>
      <c r="HO193" s="122"/>
      <c r="HP193" s="122"/>
      <c r="HQ193" s="122"/>
      <c r="HR193" s="122"/>
      <c r="HS193" s="122"/>
      <c r="HT193" s="122"/>
      <c r="HU193" s="122"/>
      <c r="HV193" s="122"/>
      <c r="HW193" s="122"/>
      <c r="HX193" s="122"/>
      <c r="HY193" s="122"/>
      <c r="HZ193" s="122"/>
      <c r="IA193" s="122"/>
      <c r="IB193" s="122"/>
      <c r="IC193" s="122"/>
      <c r="ID193" s="122"/>
      <c r="IE193" s="122"/>
      <c r="IF193" s="122"/>
      <c r="IG193" s="122"/>
      <c r="IH193" s="122"/>
      <c r="II193" s="122"/>
      <c r="IJ193" s="122"/>
      <c r="IK193" s="122"/>
      <c r="IL193" s="122"/>
      <c r="IM193" s="122"/>
      <c r="IN193" s="122"/>
      <c r="IO193" s="122"/>
      <c r="IP193" s="122"/>
      <c r="IQ193" s="122"/>
      <c r="IR193" s="122"/>
      <c r="IS193" s="122"/>
      <c r="IT193" s="122"/>
      <c r="IU193" s="122"/>
      <c r="IV193" s="122"/>
      <c r="IW193" s="122"/>
    </row>
    <row r="194" customFormat="false" ht="12.75" hidden="false" customHeight="false" outlineLevel="0" collapsed="false">
      <c r="A194" s="122"/>
      <c r="B194" s="103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122"/>
      <c r="AY194" s="122"/>
      <c r="AZ194" s="122"/>
      <c r="BA194" s="122"/>
      <c r="BB194" s="122"/>
      <c r="BC194" s="122"/>
      <c r="BD194" s="122"/>
      <c r="BE194" s="122"/>
      <c r="BF194" s="122"/>
      <c r="BG194" s="122"/>
      <c r="BH194" s="122"/>
      <c r="BI194" s="122"/>
      <c r="BJ194" s="122"/>
      <c r="BK194" s="122"/>
      <c r="BL194" s="122"/>
      <c r="BM194" s="122"/>
      <c r="BN194" s="122"/>
      <c r="BO194" s="122"/>
      <c r="BP194" s="122"/>
      <c r="BQ194" s="122"/>
      <c r="BR194" s="122"/>
      <c r="BS194" s="122"/>
      <c r="BT194" s="122"/>
      <c r="BU194" s="122"/>
      <c r="BV194" s="122"/>
      <c r="BW194" s="122"/>
      <c r="BX194" s="122"/>
      <c r="BY194" s="122"/>
      <c r="BZ194" s="122"/>
      <c r="CA194" s="122"/>
      <c r="CB194" s="122"/>
      <c r="CC194" s="122"/>
      <c r="CD194" s="122"/>
      <c r="CE194" s="122"/>
      <c r="CF194" s="122"/>
      <c r="CG194" s="122"/>
      <c r="CH194" s="122"/>
      <c r="CI194" s="122"/>
      <c r="CJ194" s="122"/>
      <c r="CK194" s="122"/>
      <c r="CL194" s="122"/>
      <c r="CM194" s="122"/>
      <c r="CN194" s="122"/>
      <c r="CO194" s="122"/>
      <c r="CP194" s="122"/>
      <c r="CQ194" s="122"/>
      <c r="CR194" s="122"/>
      <c r="CS194" s="122"/>
      <c r="CT194" s="122"/>
      <c r="CU194" s="122"/>
      <c r="CV194" s="122"/>
      <c r="CW194" s="122"/>
      <c r="CX194" s="122"/>
      <c r="CY194" s="122"/>
      <c r="CZ194" s="122"/>
      <c r="DA194" s="122"/>
      <c r="DB194" s="122"/>
      <c r="DC194" s="122"/>
      <c r="DD194" s="122"/>
      <c r="DE194" s="122"/>
      <c r="DF194" s="122"/>
      <c r="DG194" s="122"/>
      <c r="DH194" s="122"/>
      <c r="DI194" s="122"/>
      <c r="DJ194" s="122"/>
      <c r="DK194" s="122"/>
      <c r="DL194" s="122"/>
      <c r="DM194" s="122"/>
      <c r="DN194" s="122"/>
      <c r="DO194" s="122"/>
      <c r="DP194" s="122"/>
      <c r="DQ194" s="122"/>
      <c r="DR194" s="122"/>
      <c r="DS194" s="122"/>
      <c r="DT194" s="122"/>
      <c r="DU194" s="122"/>
      <c r="DV194" s="122"/>
      <c r="DW194" s="122"/>
      <c r="DX194" s="122"/>
      <c r="DY194" s="122"/>
      <c r="DZ194" s="122"/>
      <c r="EA194" s="122"/>
      <c r="EB194" s="122"/>
      <c r="EC194" s="122"/>
      <c r="ED194" s="122"/>
      <c r="EE194" s="122"/>
      <c r="EF194" s="122"/>
      <c r="EG194" s="122"/>
      <c r="EH194" s="122"/>
      <c r="EI194" s="122"/>
      <c r="EJ194" s="122"/>
      <c r="EK194" s="122"/>
      <c r="EL194" s="122"/>
      <c r="EM194" s="122"/>
      <c r="EN194" s="122"/>
      <c r="EO194" s="122"/>
      <c r="EP194" s="122"/>
      <c r="EQ194" s="122"/>
      <c r="ER194" s="122"/>
      <c r="ES194" s="122"/>
      <c r="ET194" s="122"/>
      <c r="EU194" s="122"/>
      <c r="EV194" s="122"/>
      <c r="EW194" s="122"/>
      <c r="EX194" s="122"/>
      <c r="EY194" s="122"/>
      <c r="EZ194" s="122"/>
      <c r="FA194" s="122"/>
      <c r="FB194" s="122"/>
      <c r="FC194" s="122"/>
      <c r="FD194" s="122"/>
      <c r="FE194" s="122"/>
      <c r="FF194" s="122"/>
      <c r="FG194" s="122"/>
      <c r="FH194" s="122"/>
      <c r="FI194" s="122"/>
      <c r="FJ194" s="122"/>
      <c r="FK194" s="122"/>
      <c r="FL194" s="122"/>
      <c r="FM194" s="122"/>
      <c r="FN194" s="122"/>
      <c r="FO194" s="122"/>
      <c r="FP194" s="122"/>
      <c r="FQ194" s="122"/>
      <c r="FR194" s="122"/>
      <c r="FS194" s="122"/>
      <c r="FT194" s="122"/>
      <c r="FU194" s="122"/>
      <c r="FV194" s="122"/>
      <c r="FW194" s="122"/>
      <c r="FX194" s="122"/>
      <c r="FY194" s="122"/>
      <c r="FZ194" s="122"/>
      <c r="GA194" s="122"/>
      <c r="GB194" s="122"/>
      <c r="GC194" s="122"/>
      <c r="GD194" s="122"/>
      <c r="GE194" s="122"/>
      <c r="GF194" s="122"/>
      <c r="GG194" s="122"/>
      <c r="GH194" s="122"/>
      <c r="GI194" s="122"/>
      <c r="GJ194" s="122"/>
      <c r="GK194" s="122"/>
      <c r="GL194" s="122"/>
      <c r="GM194" s="122"/>
      <c r="GN194" s="122"/>
      <c r="GO194" s="122"/>
      <c r="GP194" s="122"/>
      <c r="GQ194" s="122"/>
      <c r="GR194" s="122"/>
      <c r="GS194" s="122"/>
      <c r="GT194" s="122"/>
      <c r="GU194" s="122"/>
      <c r="GV194" s="122"/>
      <c r="GW194" s="122"/>
      <c r="GX194" s="122"/>
      <c r="GY194" s="122"/>
      <c r="GZ194" s="122"/>
      <c r="HA194" s="122"/>
      <c r="HB194" s="122"/>
      <c r="HC194" s="122"/>
      <c r="HD194" s="122"/>
      <c r="HE194" s="122"/>
      <c r="HF194" s="122"/>
      <c r="HG194" s="122"/>
      <c r="HH194" s="122"/>
      <c r="HI194" s="122"/>
      <c r="HJ194" s="122"/>
      <c r="HK194" s="122"/>
      <c r="HL194" s="122"/>
      <c r="HM194" s="122"/>
      <c r="HN194" s="122"/>
      <c r="HO194" s="122"/>
      <c r="HP194" s="122"/>
      <c r="HQ194" s="122"/>
      <c r="HR194" s="122"/>
      <c r="HS194" s="122"/>
      <c r="HT194" s="122"/>
      <c r="HU194" s="122"/>
      <c r="HV194" s="122"/>
      <c r="HW194" s="122"/>
      <c r="HX194" s="122"/>
      <c r="HY194" s="122"/>
      <c r="HZ194" s="122"/>
      <c r="IA194" s="122"/>
      <c r="IB194" s="122"/>
      <c r="IC194" s="122"/>
      <c r="ID194" s="122"/>
      <c r="IE194" s="122"/>
      <c r="IF194" s="122"/>
      <c r="IG194" s="122"/>
      <c r="IH194" s="122"/>
      <c r="II194" s="122"/>
      <c r="IJ194" s="122"/>
      <c r="IK194" s="122"/>
      <c r="IL194" s="122"/>
      <c r="IM194" s="122"/>
      <c r="IN194" s="122"/>
      <c r="IO194" s="122"/>
      <c r="IP194" s="122"/>
      <c r="IQ194" s="122"/>
      <c r="IR194" s="122"/>
      <c r="IS194" s="122"/>
      <c r="IT194" s="122"/>
      <c r="IU194" s="122"/>
      <c r="IV194" s="122"/>
      <c r="IW194" s="122"/>
    </row>
    <row r="195" customFormat="false" ht="12.75" hidden="false" customHeight="false" outlineLevel="0" collapsed="false">
      <c r="A195" s="122"/>
      <c r="B195" s="103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  <c r="AN195" s="122"/>
      <c r="AO195" s="122"/>
      <c r="AP195" s="122"/>
      <c r="AQ195" s="122"/>
      <c r="AR195" s="122"/>
      <c r="AS195" s="122"/>
      <c r="AT195" s="122"/>
      <c r="AU195" s="122"/>
      <c r="AV195" s="122"/>
      <c r="AW195" s="122"/>
      <c r="AX195" s="122"/>
      <c r="AY195" s="122"/>
      <c r="AZ195" s="122"/>
      <c r="BA195" s="122"/>
      <c r="BB195" s="122"/>
      <c r="BC195" s="122"/>
      <c r="BD195" s="122"/>
      <c r="BE195" s="122"/>
      <c r="BF195" s="122"/>
      <c r="BG195" s="122"/>
      <c r="BH195" s="122"/>
      <c r="BI195" s="122"/>
      <c r="BJ195" s="122"/>
      <c r="BK195" s="122"/>
      <c r="BL195" s="122"/>
      <c r="BM195" s="122"/>
      <c r="BN195" s="122"/>
      <c r="BO195" s="122"/>
      <c r="BP195" s="122"/>
      <c r="BQ195" s="122"/>
      <c r="BR195" s="122"/>
      <c r="BS195" s="122"/>
      <c r="BT195" s="122"/>
      <c r="BU195" s="122"/>
      <c r="BV195" s="122"/>
      <c r="BW195" s="122"/>
      <c r="BX195" s="122"/>
      <c r="BY195" s="122"/>
      <c r="BZ195" s="122"/>
      <c r="CA195" s="122"/>
      <c r="CB195" s="122"/>
      <c r="CC195" s="122"/>
      <c r="CD195" s="122"/>
      <c r="CE195" s="122"/>
      <c r="CF195" s="122"/>
      <c r="CG195" s="122"/>
      <c r="CH195" s="122"/>
      <c r="CI195" s="122"/>
      <c r="CJ195" s="122"/>
      <c r="CK195" s="122"/>
      <c r="CL195" s="122"/>
      <c r="CM195" s="122"/>
      <c r="CN195" s="122"/>
      <c r="CO195" s="122"/>
      <c r="CP195" s="122"/>
      <c r="CQ195" s="122"/>
      <c r="CR195" s="122"/>
      <c r="CS195" s="122"/>
      <c r="CT195" s="122"/>
      <c r="CU195" s="122"/>
      <c r="CV195" s="122"/>
      <c r="CW195" s="122"/>
      <c r="CX195" s="122"/>
      <c r="CY195" s="122"/>
      <c r="CZ195" s="122"/>
      <c r="DA195" s="122"/>
      <c r="DB195" s="122"/>
      <c r="DC195" s="122"/>
      <c r="DD195" s="122"/>
      <c r="DE195" s="122"/>
      <c r="DF195" s="122"/>
      <c r="DG195" s="122"/>
      <c r="DH195" s="122"/>
      <c r="DI195" s="122"/>
      <c r="DJ195" s="122"/>
      <c r="DK195" s="122"/>
      <c r="DL195" s="122"/>
      <c r="DM195" s="122"/>
      <c r="DN195" s="122"/>
      <c r="DO195" s="122"/>
      <c r="DP195" s="122"/>
      <c r="DQ195" s="122"/>
      <c r="DR195" s="122"/>
      <c r="DS195" s="122"/>
      <c r="DT195" s="122"/>
      <c r="DU195" s="122"/>
      <c r="DV195" s="122"/>
      <c r="DW195" s="122"/>
      <c r="DX195" s="122"/>
      <c r="DY195" s="122"/>
      <c r="DZ195" s="122"/>
      <c r="EA195" s="122"/>
      <c r="EB195" s="122"/>
      <c r="EC195" s="122"/>
      <c r="ED195" s="122"/>
      <c r="EE195" s="122"/>
      <c r="EF195" s="122"/>
      <c r="EG195" s="122"/>
      <c r="EH195" s="122"/>
      <c r="EI195" s="122"/>
      <c r="EJ195" s="122"/>
      <c r="EK195" s="122"/>
      <c r="EL195" s="122"/>
      <c r="EM195" s="122"/>
      <c r="EN195" s="122"/>
      <c r="EO195" s="122"/>
      <c r="EP195" s="122"/>
      <c r="EQ195" s="122"/>
      <c r="ER195" s="122"/>
      <c r="ES195" s="122"/>
      <c r="ET195" s="122"/>
      <c r="EU195" s="122"/>
      <c r="EV195" s="122"/>
      <c r="EW195" s="122"/>
      <c r="EX195" s="122"/>
      <c r="EY195" s="122"/>
      <c r="EZ195" s="122"/>
      <c r="FA195" s="122"/>
      <c r="FB195" s="122"/>
      <c r="FC195" s="122"/>
      <c r="FD195" s="122"/>
      <c r="FE195" s="122"/>
      <c r="FF195" s="122"/>
      <c r="FG195" s="122"/>
      <c r="FH195" s="122"/>
      <c r="FI195" s="122"/>
      <c r="FJ195" s="122"/>
      <c r="FK195" s="122"/>
      <c r="FL195" s="122"/>
      <c r="FM195" s="122"/>
      <c r="FN195" s="122"/>
      <c r="FO195" s="122"/>
      <c r="FP195" s="122"/>
      <c r="FQ195" s="122"/>
      <c r="FR195" s="122"/>
      <c r="FS195" s="122"/>
      <c r="FT195" s="122"/>
      <c r="FU195" s="122"/>
      <c r="FV195" s="122"/>
      <c r="FW195" s="122"/>
      <c r="FX195" s="122"/>
      <c r="FY195" s="122"/>
      <c r="FZ195" s="122"/>
      <c r="GA195" s="122"/>
      <c r="GB195" s="122"/>
      <c r="GC195" s="122"/>
      <c r="GD195" s="122"/>
      <c r="GE195" s="122"/>
      <c r="GF195" s="122"/>
      <c r="GG195" s="122"/>
      <c r="GH195" s="122"/>
      <c r="GI195" s="122"/>
      <c r="GJ195" s="122"/>
      <c r="GK195" s="122"/>
      <c r="GL195" s="122"/>
      <c r="GM195" s="122"/>
      <c r="GN195" s="122"/>
      <c r="GO195" s="122"/>
      <c r="GP195" s="122"/>
      <c r="GQ195" s="122"/>
      <c r="GR195" s="122"/>
      <c r="GS195" s="122"/>
      <c r="GT195" s="122"/>
      <c r="GU195" s="122"/>
      <c r="GV195" s="122"/>
      <c r="GW195" s="122"/>
      <c r="GX195" s="122"/>
      <c r="GY195" s="122"/>
      <c r="GZ195" s="122"/>
      <c r="HA195" s="122"/>
      <c r="HB195" s="122"/>
      <c r="HC195" s="122"/>
      <c r="HD195" s="122"/>
      <c r="HE195" s="122"/>
      <c r="HF195" s="122"/>
      <c r="HG195" s="122"/>
      <c r="HH195" s="122"/>
      <c r="HI195" s="122"/>
      <c r="HJ195" s="122"/>
      <c r="HK195" s="122"/>
      <c r="HL195" s="122"/>
      <c r="HM195" s="122"/>
      <c r="HN195" s="122"/>
      <c r="HO195" s="122"/>
      <c r="HP195" s="122"/>
      <c r="HQ195" s="122"/>
      <c r="HR195" s="122"/>
      <c r="HS195" s="122"/>
      <c r="HT195" s="122"/>
      <c r="HU195" s="122"/>
      <c r="HV195" s="122"/>
      <c r="HW195" s="122"/>
      <c r="HX195" s="122"/>
      <c r="HY195" s="122"/>
      <c r="HZ195" s="122"/>
      <c r="IA195" s="122"/>
      <c r="IB195" s="122"/>
      <c r="IC195" s="122"/>
      <c r="ID195" s="122"/>
      <c r="IE195" s="122"/>
      <c r="IF195" s="122"/>
      <c r="IG195" s="122"/>
      <c r="IH195" s="122"/>
      <c r="II195" s="122"/>
      <c r="IJ195" s="122"/>
      <c r="IK195" s="122"/>
      <c r="IL195" s="122"/>
      <c r="IM195" s="122"/>
      <c r="IN195" s="122"/>
      <c r="IO195" s="122"/>
      <c r="IP195" s="122"/>
      <c r="IQ195" s="122"/>
      <c r="IR195" s="122"/>
      <c r="IS195" s="122"/>
      <c r="IT195" s="122"/>
      <c r="IU195" s="122"/>
      <c r="IV195" s="122"/>
      <c r="IW195" s="122"/>
    </row>
    <row r="196" customFormat="false" ht="12.75" hidden="false" customHeight="false" outlineLevel="0" collapsed="false">
      <c r="A196" s="122"/>
      <c r="B196" s="103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22"/>
      <c r="AS196" s="122"/>
      <c r="AT196" s="122"/>
      <c r="AU196" s="122"/>
      <c r="AV196" s="122"/>
      <c r="AW196" s="122"/>
      <c r="AX196" s="122"/>
      <c r="AY196" s="122"/>
      <c r="AZ196" s="122"/>
      <c r="BA196" s="122"/>
      <c r="BB196" s="122"/>
      <c r="BC196" s="122"/>
      <c r="BD196" s="122"/>
      <c r="BE196" s="122"/>
      <c r="BF196" s="122"/>
      <c r="BG196" s="122"/>
      <c r="BH196" s="122"/>
      <c r="BI196" s="122"/>
      <c r="BJ196" s="122"/>
      <c r="BK196" s="122"/>
      <c r="BL196" s="122"/>
      <c r="BM196" s="122"/>
      <c r="BN196" s="122"/>
      <c r="BO196" s="122"/>
      <c r="BP196" s="122"/>
      <c r="BQ196" s="122"/>
      <c r="BR196" s="122"/>
      <c r="BS196" s="122"/>
      <c r="BT196" s="122"/>
      <c r="BU196" s="122"/>
      <c r="BV196" s="122"/>
      <c r="BW196" s="122"/>
      <c r="BX196" s="122"/>
      <c r="BY196" s="122"/>
      <c r="BZ196" s="122"/>
      <c r="CA196" s="122"/>
      <c r="CB196" s="122"/>
      <c r="CC196" s="122"/>
      <c r="CD196" s="122"/>
      <c r="CE196" s="122"/>
      <c r="CF196" s="122"/>
      <c r="CG196" s="122"/>
      <c r="CH196" s="122"/>
      <c r="CI196" s="122"/>
      <c r="CJ196" s="122"/>
      <c r="CK196" s="122"/>
      <c r="CL196" s="122"/>
      <c r="CM196" s="122"/>
      <c r="CN196" s="122"/>
      <c r="CO196" s="122"/>
      <c r="CP196" s="122"/>
      <c r="CQ196" s="122"/>
      <c r="CR196" s="122"/>
      <c r="CS196" s="122"/>
      <c r="CT196" s="122"/>
      <c r="CU196" s="122"/>
      <c r="CV196" s="122"/>
      <c r="CW196" s="122"/>
      <c r="CX196" s="122"/>
      <c r="CY196" s="122"/>
      <c r="CZ196" s="122"/>
      <c r="DA196" s="122"/>
      <c r="DB196" s="122"/>
      <c r="DC196" s="122"/>
      <c r="DD196" s="122"/>
      <c r="DE196" s="122"/>
      <c r="DF196" s="122"/>
      <c r="DG196" s="122"/>
      <c r="DH196" s="122"/>
      <c r="DI196" s="122"/>
      <c r="DJ196" s="122"/>
      <c r="DK196" s="122"/>
      <c r="DL196" s="122"/>
      <c r="DM196" s="122"/>
      <c r="DN196" s="122"/>
      <c r="DO196" s="122"/>
      <c r="DP196" s="122"/>
      <c r="DQ196" s="122"/>
      <c r="DR196" s="122"/>
      <c r="DS196" s="122"/>
      <c r="DT196" s="122"/>
      <c r="DU196" s="122"/>
      <c r="DV196" s="122"/>
      <c r="DW196" s="122"/>
      <c r="DX196" s="122"/>
      <c r="DY196" s="122"/>
      <c r="DZ196" s="122"/>
      <c r="EA196" s="122"/>
      <c r="EB196" s="122"/>
      <c r="EC196" s="122"/>
      <c r="ED196" s="122"/>
      <c r="EE196" s="122"/>
      <c r="EF196" s="122"/>
      <c r="EG196" s="122"/>
      <c r="EH196" s="122"/>
      <c r="EI196" s="122"/>
      <c r="EJ196" s="122"/>
      <c r="EK196" s="122"/>
      <c r="EL196" s="122"/>
      <c r="EM196" s="122"/>
      <c r="EN196" s="122"/>
      <c r="EO196" s="122"/>
      <c r="EP196" s="122"/>
      <c r="EQ196" s="122"/>
      <c r="ER196" s="122"/>
      <c r="ES196" s="122"/>
      <c r="ET196" s="122"/>
      <c r="EU196" s="122"/>
      <c r="EV196" s="122"/>
      <c r="EW196" s="122"/>
      <c r="EX196" s="122"/>
      <c r="EY196" s="122"/>
      <c r="EZ196" s="122"/>
      <c r="FA196" s="122"/>
      <c r="FB196" s="122"/>
      <c r="FC196" s="122"/>
      <c r="FD196" s="122"/>
      <c r="FE196" s="122"/>
      <c r="FF196" s="122"/>
      <c r="FG196" s="122"/>
      <c r="FH196" s="122"/>
      <c r="FI196" s="122"/>
      <c r="FJ196" s="122"/>
      <c r="FK196" s="122"/>
      <c r="FL196" s="122"/>
      <c r="FM196" s="122"/>
      <c r="FN196" s="122"/>
      <c r="FO196" s="122"/>
      <c r="FP196" s="122"/>
      <c r="FQ196" s="122"/>
      <c r="FR196" s="122"/>
      <c r="FS196" s="122"/>
      <c r="FT196" s="122"/>
      <c r="FU196" s="122"/>
      <c r="FV196" s="122"/>
      <c r="FW196" s="122"/>
      <c r="FX196" s="122"/>
      <c r="FY196" s="122"/>
      <c r="FZ196" s="122"/>
      <c r="GA196" s="122"/>
      <c r="GB196" s="122"/>
      <c r="GC196" s="122"/>
      <c r="GD196" s="122"/>
      <c r="GE196" s="122"/>
      <c r="GF196" s="122"/>
      <c r="GG196" s="122"/>
      <c r="GH196" s="122"/>
      <c r="GI196" s="122"/>
      <c r="GJ196" s="122"/>
      <c r="GK196" s="122"/>
      <c r="GL196" s="122"/>
      <c r="GM196" s="122"/>
      <c r="GN196" s="122"/>
      <c r="GO196" s="122"/>
      <c r="GP196" s="122"/>
      <c r="GQ196" s="122"/>
      <c r="GR196" s="122"/>
      <c r="GS196" s="122"/>
      <c r="GT196" s="122"/>
      <c r="GU196" s="122"/>
      <c r="GV196" s="122"/>
      <c r="GW196" s="122"/>
      <c r="GX196" s="122"/>
      <c r="GY196" s="122"/>
      <c r="GZ196" s="122"/>
      <c r="HA196" s="122"/>
      <c r="HB196" s="122"/>
      <c r="HC196" s="122"/>
      <c r="HD196" s="122"/>
      <c r="HE196" s="122"/>
      <c r="HF196" s="122"/>
      <c r="HG196" s="122"/>
      <c r="HH196" s="122"/>
      <c r="HI196" s="122"/>
      <c r="HJ196" s="122"/>
      <c r="HK196" s="122"/>
      <c r="HL196" s="122"/>
      <c r="HM196" s="122"/>
      <c r="HN196" s="122"/>
      <c r="HO196" s="122"/>
      <c r="HP196" s="122"/>
      <c r="HQ196" s="122"/>
      <c r="HR196" s="122"/>
      <c r="HS196" s="122"/>
      <c r="HT196" s="122"/>
      <c r="HU196" s="122"/>
      <c r="HV196" s="122"/>
      <c r="HW196" s="122"/>
      <c r="HX196" s="122"/>
      <c r="HY196" s="122"/>
      <c r="HZ196" s="122"/>
      <c r="IA196" s="122"/>
      <c r="IB196" s="122"/>
      <c r="IC196" s="122"/>
      <c r="ID196" s="122"/>
      <c r="IE196" s="122"/>
      <c r="IF196" s="122"/>
      <c r="IG196" s="122"/>
      <c r="IH196" s="122"/>
      <c r="II196" s="122"/>
      <c r="IJ196" s="122"/>
      <c r="IK196" s="122"/>
      <c r="IL196" s="122"/>
      <c r="IM196" s="122"/>
      <c r="IN196" s="122"/>
      <c r="IO196" s="122"/>
      <c r="IP196" s="122"/>
      <c r="IQ196" s="122"/>
      <c r="IR196" s="122"/>
      <c r="IS196" s="122"/>
      <c r="IT196" s="122"/>
      <c r="IU196" s="122"/>
      <c r="IV196" s="122"/>
      <c r="IW196" s="122"/>
    </row>
    <row r="197" customFormat="false" ht="12.75" hidden="false" customHeight="false" outlineLevel="0" collapsed="false">
      <c r="A197" s="122"/>
      <c r="B197" s="103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122"/>
      <c r="BD197" s="122"/>
      <c r="BE197" s="122"/>
      <c r="BF197" s="122"/>
      <c r="BG197" s="122"/>
      <c r="BH197" s="122"/>
      <c r="BI197" s="122"/>
      <c r="BJ197" s="122"/>
      <c r="BK197" s="122"/>
      <c r="BL197" s="122"/>
      <c r="BM197" s="122"/>
      <c r="BN197" s="122"/>
      <c r="BO197" s="122"/>
      <c r="BP197" s="122"/>
      <c r="BQ197" s="122"/>
      <c r="BR197" s="122"/>
      <c r="BS197" s="122"/>
      <c r="BT197" s="122"/>
      <c r="BU197" s="122"/>
      <c r="BV197" s="122"/>
      <c r="BW197" s="122"/>
      <c r="BX197" s="122"/>
      <c r="BY197" s="122"/>
      <c r="BZ197" s="122"/>
      <c r="CA197" s="122"/>
      <c r="CB197" s="122"/>
      <c r="CC197" s="122"/>
      <c r="CD197" s="122"/>
      <c r="CE197" s="122"/>
      <c r="CF197" s="122"/>
      <c r="CG197" s="122"/>
      <c r="CH197" s="122"/>
      <c r="CI197" s="122"/>
      <c r="CJ197" s="122"/>
      <c r="CK197" s="122"/>
      <c r="CL197" s="122"/>
      <c r="CM197" s="122"/>
      <c r="CN197" s="122"/>
      <c r="CO197" s="122"/>
      <c r="CP197" s="122"/>
      <c r="CQ197" s="122"/>
      <c r="CR197" s="122"/>
      <c r="CS197" s="122"/>
      <c r="CT197" s="122"/>
      <c r="CU197" s="122"/>
      <c r="CV197" s="122"/>
      <c r="CW197" s="122"/>
      <c r="CX197" s="122"/>
      <c r="CY197" s="122"/>
      <c r="CZ197" s="122"/>
      <c r="DA197" s="122"/>
      <c r="DB197" s="122"/>
      <c r="DC197" s="122"/>
      <c r="DD197" s="122"/>
      <c r="DE197" s="122"/>
      <c r="DF197" s="122"/>
      <c r="DG197" s="122"/>
      <c r="DH197" s="122"/>
      <c r="DI197" s="122"/>
      <c r="DJ197" s="122"/>
      <c r="DK197" s="122"/>
      <c r="DL197" s="122"/>
      <c r="DM197" s="122"/>
      <c r="DN197" s="122"/>
      <c r="DO197" s="122"/>
      <c r="DP197" s="122"/>
      <c r="DQ197" s="122"/>
      <c r="DR197" s="122"/>
      <c r="DS197" s="122"/>
      <c r="DT197" s="122"/>
      <c r="DU197" s="122"/>
      <c r="DV197" s="122"/>
      <c r="DW197" s="122"/>
      <c r="DX197" s="122"/>
      <c r="DY197" s="122"/>
      <c r="DZ197" s="122"/>
      <c r="EA197" s="122"/>
      <c r="EB197" s="122"/>
      <c r="EC197" s="122"/>
      <c r="ED197" s="122"/>
      <c r="EE197" s="122"/>
      <c r="EF197" s="122"/>
      <c r="EG197" s="122"/>
      <c r="EH197" s="122"/>
      <c r="EI197" s="122"/>
      <c r="EJ197" s="122"/>
      <c r="EK197" s="122"/>
      <c r="EL197" s="122"/>
      <c r="EM197" s="122"/>
      <c r="EN197" s="122"/>
      <c r="EO197" s="122"/>
      <c r="EP197" s="122"/>
      <c r="EQ197" s="122"/>
      <c r="ER197" s="122"/>
      <c r="ES197" s="122"/>
      <c r="ET197" s="122"/>
      <c r="EU197" s="122"/>
      <c r="EV197" s="122"/>
      <c r="EW197" s="122"/>
      <c r="EX197" s="122"/>
      <c r="EY197" s="122"/>
      <c r="EZ197" s="122"/>
      <c r="FA197" s="122"/>
      <c r="FB197" s="122"/>
      <c r="FC197" s="122"/>
      <c r="FD197" s="122"/>
      <c r="FE197" s="122"/>
      <c r="FF197" s="122"/>
      <c r="FG197" s="122"/>
      <c r="FH197" s="122"/>
      <c r="FI197" s="122"/>
      <c r="FJ197" s="122"/>
      <c r="FK197" s="122"/>
      <c r="FL197" s="122"/>
      <c r="FM197" s="122"/>
      <c r="FN197" s="122"/>
      <c r="FO197" s="122"/>
      <c r="FP197" s="122"/>
      <c r="FQ197" s="122"/>
      <c r="FR197" s="122"/>
      <c r="FS197" s="122"/>
      <c r="FT197" s="122"/>
      <c r="FU197" s="122"/>
      <c r="FV197" s="122"/>
      <c r="FW197" s="122"/>
      <c r="FX197" s="122"/>
      <c r="FY197" s="122"/>
      <c r="FZ197" s="122"/>
      <c r="GA197" s="122"/>
      <c r="GB197" s="122"/>
      <c r="GC197" s="122"/>
      <c r="GD197" s="122"/>
      <c r="GE197" s="122"/>
      <c r="GF197" s="122"/>
      <c r="GG197" s="122"/>
      <c r="GH197" s="122"/>
      <c r="GI197" s="122"/>
      <c r="GJ197" s="122"/>
      <c r="GK197" s="122"/>
      <c r="GL197" s="122"/>
      <c r="GM197" s="122"/>
      <c r="GN197" s="122"/>
      <c r="GO197" s="122"/>
      <c r="GP197" s="122"/>
      <c r="GQ197" s="122"/>
      <c r="GR197" s="122"/>
      <c r="GS197" s="122"/>
      <c r="GT197" s="122"/>
      <c r="GU197" s="122"/>
      <c r="GV197" s="122"/>
      <c r="GW197" s="122"/>
      <c r="GX197" s="122"/>
      <c r="GY197" s="122"/>
      <c r="GZ197" s="122"/>
      <c r="HA197" s="122"/>
      <c r="HB197" s="122"/>
      <c r="HC197" s="122"/>
      <c r="HD197" s="122"/>
      <c r="HE197" s="122"/>
      <c r="HF197" s="122"/>
      <c r="HG197" s="122"/>
      <c r="HH197" s="122"/>
      <c r="HI197" s="122"/>
      <c r="HJ197" s="122"/>
      <c r="HK197" s="122"/>
      <c r="HL197" s="122"/>
      <c r="HM197" s="122"/>
      <c r="HN197" s="122"/>
      <c r="HO197" s="122"/>
      <c r="HP197" s="122"/>
      <c r="HQ197" s="122"/>
      <c r="HR197" s="122"/>
      <c r="HS197" s="122"/>
      <c r="HT197" s="122"/>
      <c r="HU197" s="122"/>
      <c r="HV197" s="122"/>
      <c r="HW197" s="122"/>
      <c r="HX197" s="122"/>
      <c r="HY197" s="122"/>
      <c r="HZ197" s="122"/>
      <c r="IA197" s="122"/>
      <c r="IB197" s="122"/>
      <c r="IC197" s="122"/>
      <c r="ID197" s="122"/>
      <c r="IE197" s="122"/>
      <c r="IF197" s="122"/>
      <c r="IG197" s="122"/>
      <c r="IH197" s="122"/>
      <c r="II197" s="122"/>
      <c r="IJ197" s="122"/>
      <c r="IK197" s="122"/>
      <c r="IL197" s="122"/>
      <c r="IM197" s="122"/>
      <c r="IN197" s="122"/>
      <c r="IO197" s="122"/>
      <c r="IP197" s="122"/>
      <c r="IQ197" s="122"/>
      <c r="IR197" s="122"/>
      <c r="IS197" s="122"/>
      <c r="IT197" s="122"/>
      <c r="IU197" s="122"/>
      <c r="IV197" s="122"/>
      <c r="IW197" s="122"/>
    </row>
    <row r="198" customFormat="false" ht="12.75" hidden="false" customHeight="false" outlineLevel="0" collapsed="false">
      <c r="A198" s="122"/>
      <c r="B198" s="103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22"/>
      <c r="BD198" s="122"/>
      <c r="BE198" s="122"/>
      <c r="BF198" s="122"/>
      <c r="BG198" s="122"/>
      <c r="BH198" s="122"/>
      <c r="BI198" s="122"/>
      <c r="BJ198" s="122"/>
      <c r="BK198" s="122"/>
      <c r="BL198" s="122"/>
      <c r="BM198" s="122"/>
      <c r="BN198" s="122"/>
      <c r="BO198" s="122"/>
      <c r="BP198" s="122"/>
      <c r="BQ198" s="122"/>
      <c r="BR198" s="122"/>
      <c r="BS198" s="122"/>
      <c r="BT198" s="122"/>
      <c r="BU198" s="122"/>
      <c r="BV198" s="122"/>
      <c r="BW198" s="122"/>
      <c r="BX198" s="122"/>
      <c r="BY198" s="122"/>
      <c r="BZ198" s="122"/>
      <c r="CA198" s="122"/>
      <c r="CB198" s="122"/>
      <c r="CC198" s="122"/>
      <c r="CD198" s="122"/>
      <c r="CE198" s="122"/>
      <c r="CF198" s="122"/>
      <c r="CG198" s="122"/>
      <c r="CH198" s="122"/>
      <c r="CI198" s="122"/>
      <c r="CJ198" s="122"/>
      <c r="CK198" s="122"/>
      <c r="CL198" s="122"/>
      <c r="CM198" s="122"/>
      <c r="CN198" s="122"/>
      <c r="CO198" s="122"/>
      <c r="CP198" s="122"/>
      <c r="CQ198" s="122"/>
      <c r="CR198" s="122"/>
      <c r="CS198" s="122"/>
      <c r="CT198" s="122"/>
      <c r="CU198" s="122"/>
      <c r="CV198" s="122"/>
      <c r="CW198" s="122"/>
      <c r="CX198" s="122"/>
      <c r="CY198" s="122"/>
      <c r="CZ198" s="122"/>
      <c r="DA198" s="122"/>
      <c r="DB198" s="122"/>
      <c r="DC198" s="122"/>
      <c r="DD198" s="122"/>
      <c r="DE198" s="122"/>
      <c r="DF198" s="122"/>
      <c r="DG198" s="122"/>
      <c r="DH198" s="122"/>
      <c r="DI198" s="122"/>
      <c r="DJ198" s="122"/>
      <c r="DK198" s="122"/>
      <c r="DL198" s="122"/>
      <c r="DM198" s="122"/>
      <c r="DN198" s="122"/>
      <c r="DO198" s="122"/>
      <c r="DP198" s="122"/>
      <c r="DQ198" s="122"/>
      <c r="DR198" s="122"/>
      <c r="DS198" s="122"/>
      <c r="DT198" s="122"/>
      <c r="DU198" s="122"/>
      <c r="DV198" s="122"/>
      <c r="DW198" s="122"/>
      <c r="DX198" s="122"/>
      <c r="DY198" s="122"/>
      <c r="DZ198" s="122"/>
      <c r="EA198" s="122"/>
      <c r="EB198" s="122"/>
      <c r="EC198" s="122"/>
      <c r="ED198" s="122"/>
      <c r="EE198" s="122"/>
      <c r="EF198" s="122"/>
      <c r="EG198" s="122"/>
      <c r="EH198" s="122"/>
      <c r="EI198" s="122"/>
      <c r="EJ198" s="122"/>
      <c r="EK198" s="122"/>
      <c r="EL198" s="122"/>
      <c r="EM198" s="122"/>
      <c r="EN198" s="122"/>
      <c r="EO198" s="122"/>
      <c r="EP198" s="122"/>
      <c r="EQ198" s="122"/>
      <c r="ER198" s="122"/>
      <c r="ES198" s="122"/>
      <c r="ET198" s="122"/>
      <c r="EU198" s="122"/>
      <c r="EV198" s="122"/>
      <c r="EW198" s="122"/>
      <c r="EX198" s="122"/>
      <c r="EY198" s="122"/>
      <c r="EZ198" s="122"/>
      <c r="FA198" s="122"/>
      <c r="FB198" s="122"/>
      <c r="FC198" s="122"/>
      <c r="FD198" s="122"/>
      <c r="FE198" s="122"/>
      <c r="FF198" s="122"/>
      <c r="FG198" s="122"/>
      <c r="FH198" s="122"/>
      <c r="FI198" s="122"/>
      <c r="FJ198" s="122"/>
      <c r="FK198" s="122"/>
      <c r="FL198" s="122"/>
      <c r="FM198" s="122"/>
      <c r="FN198" s="122"/>
      <c r="FO198" s="122"/>
      <c r="FP198" s="122"/>
      <c r="FQ198" s="122"/>
      <c r="FR198" s="122"/>
      <c r="FS198" s="122"/>
      <c r="FT198" s="122"/>
      <c r="FU198" s="122"/>
      <c r="FV198" s="122"/>
      <c r="FW198" s="122"/>
      <c r="FX198" s="122"/>
      <c r="FY198" s="122"/>
      <c r="FZ198" s="122"/>
      <c r="GA198" s="122"/>
      <c r="GB198" s="122"/>
      <c r="GC198" s="122"/>
      <c r="GD198" s="122"/>
      <c r="GE198" s="122"/>
      <c r="GF198" s="122"/>
      <c r="GG198" s="122"/>
      <c r="GH198" s="122"/>
      <c r="GI198" s="122"/>
      <c r="GJ198" s="122"/>
      <c r="GK198" s="122"/>
      <c r="GL198" s="122"/>
      <c r="GM198" s="122"/>
      <c r="GN198" s="122"/>
      <c r="GO198" s="122"/>
      <c r="GP198" s="122"/>
      <c r="GQ198" s="122"/>
      <c r="GR198" s="122"/>
      <c r="GS198" s="122"/>
      <c r="GT198" s="122"/>
      <c r="GU198" s="122"/>
      <c r="GV198" s="122"/>
      <c r="GW198" s="122"/>
      <c r="GX198" s="122"/>
      <c r="GY198" s="122"/>
      <c r="GZ198" s="122"/>
      <c r="HA198" s="122"/>
      <c r="HB198" s="122"/>
      <c r="HC198" s="122"/>
      <c r="HD198" s="122"/>
      <c r="HE198" s="122"/>
      <c r="HF198" s="122"/>
      <c r="HG198" s="122"/>
      <c r="HH198" s="122"/>
      <c r="HI198" s="122"/>
      <c r="HJ198" s="122"/>
      <c r="HK198" s="122"/>
      <c r="HL198" s="122"/>
      <c r="HM198" s="122"/>
      <c r="HN198" s="122"/>
      <c r="HO198" s="122"/>
      <c r="HP198" s="122"/>
      <c r="HQ198" s="122"/>
      <c r="HR198" s="122"/>
      <c r="HS198" s="122"/>
      <c r="HT198" s="122"/>
      <c r="HU198" s="122"/>
      <c r="HV198" s="122"/>
      <c r="HW198" s="122"/>
      <c r="HX198" s="122"/>
      <c r="HY198" s="122"/>
      <c r="HZ198" s="122"/>
      <c r="IA198" s="122"/>
      <c r="IB198" s="122"/>
      <c r="IC198" s="122"/>
      <c r="ID198" s="122"/>
      <c r="IE198" s="122"/>
      <c r="IF198" s="122"/>
      <c r="IG198" s="122"/>
      <c r="IH198" s="122"/>
      <c r="II198" s="122"/>
      <c r="IJ198" s="122"/>
      <c r="IK198" s="122"/>
      <c r="IL198" s="122"/>
      <c r="IM198" s="122"/>
      <c r="IN198" s="122"/>
      <c r="IO198" s="122"/>
      <c r="IP198" s="122"/>
      <c r="IQ198" s="122"/>
      <c r="IR198" s="122"/>
      <c r="IS198" s="122"/>
      <c r="IT198" s="122"/>
      <c r="IU198" s="122"/>
      <c r="IV198" s="122"/>
      <c r="IW198" s="122"/>
    </row>
    <row r="199" customFormat="false" ht="12.75" hidden="false" customHeight="false" outlineLevel="0" collapsed="false">
      <c r="A199" s="122"/>
      <c r="B199" s="103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22"/>
      <c r="AS199" s="122"/>
      <c r="AT199" s="122"/>
      <c r="AU199" s="122"/>
      <c r="AV199" s="122"/>
      <c r="AW199" s="122"/>
      <c r="AX199" s="122"/>
      <c r="AY199" s="122"/>
      <c r="AZ199" s="122"/>
      <c r="BA199" s="122"/>
      <c r="BB199" s="122"/>
      <c r="BC199" s="122"/>
      <c r="BD199" s="122"/>
      <c r="BE199" s="122"/>
      <c r="BF199" s="122"/>
      <c r="BG199" s="122"/>
      <c r="BH199" s="122"/>
      <c r="BI199" s="122"/>
      <c r="BJ199" s="122"/>
      <c r="BK199" s="122"/>
      <c r="BL199" s="122"/>
      <c r="BM199" s="122"/>
      <c r="BN199" s="122"/>
      <c r="BO199" s="122"/>
      <c r="BP199" s="122"/>
      <c r="BQ199" s="122"/>
      <c r="BR199" s="122"/>
      <c r="BS199" s="122"/>
      <c r="BT199" s="122"/>
      <c r="BU199" s="122"/>
      <c r="BV199" s="122"/>
      <c r="BW199" s="122"/>
      <c r="BX199" s="122"/>
      <c r="BY199" s="122"/>
      <c r="BZ199" s="122"/>
      <c r="CA199" s="122"/>
      <c r="CB199" s="122"/>
      <c r="CC199" s="122"/>
      <c r="CD199" s="122"/>
      <c r="CE199" s="122"/>
      <c r="CF199" s="122"/>
      <c r="CG199" s="122"/>
      <c r="CH199" s="122"/>
      <c r="CI199" s="122"/>
      <c r="CJ199" s="122"/>
      <c r="CK199" s="122"/>
      <c r="CL199" s="122"/>
      <c r="CM199" s="122"/>
      <c r="CN199" s="122"/>
      <c r="CO199" s="122"/>
      <c r="CP199" s="122"/>
      <c r="CQ199" s="122"/>
      <c r="CR199" s="122"/>
      <c r="CS199" s="122"/>
      <c r="CT199" s="122"/>
      <c r="CU199" s="122"/>
      <c r="CV199" s="122"/>
      <c r="CW199" s="122"/>
      <c r="CX199" s="122"/>
      <c r="CY199" s="122"/>
      <c r="CZ199" s="122"/>
      <c r="DA199" s="122"/>
      <c r="DB199" s="122"/>
      <c r="DC199" s="122"/>
      <c r="DD199" s="122"/>
      <c r="DE199" s="122"/>
      <c r="DF199" s="122"/>
      <c r="DG199" s="122"/>
      <c r="DH199" s="122"/>
      <c r="DI199" s="122"/>
      <c r="DJ199" s="122"/>
      <c r="DK199" s="122"/>
      <c r="DL199" s="122"/>
      <c r="DM199" s="122"/>
      <c r="DN199" s="122"/>
      <c r="DO199" s="122"/>
      <c r="DP199" s="122"/>
      <c r="DQ199" s="122"/>
      <c r="DR199" s="122"/>
      <c r="DS199" s="122"/>
      <c r="DT199" s="122"/>
      <c r="DU199" s="122"/>
      <c r="DV199" s="122"/>
      <c r="DW199" s="122"/>
      <c r="DX199" s="122"/>
      <c r="DY199" s="122"/>
      <c r="DZ199" s="122"/>
      <c r="EA199" s="122"/>
      <c r="EB199" s="122"/>
      <c r="EC199" s="122"/>
      <c r="ED199" s="122"/>
      <c r="EE199" s="122"/>
      <c r="EF199" s="122"/>
      <c r="EG199" s="122"/>
      <c r="EH199" s="122"/>
      <c r="EI199" s="122"/>
      <c r="EJ199" s="122"/>
      <c r="EK199" s="122"/>
      <c r="EL199" s="122"/>
      <c r="EM199" s="122"/>
      <c r="EN199" s="122"/>
      <c r="EO199" s="122"/>
      <c r="EP199" s="122"/>
      <c r="EQ199" s="122"/>
      <c r="ER199" s="122"/>
      <c r="ES199" s="122"/>
      <c r="ET199" s="122"/>
      <c r="EU199" s="122"/>
      <c r="EV199" s="122"/>
      <c r="EW199" s="122"/>
      <c r="EX199" s="122"/>
      <c r="EY199" s="122"/>
      <c r="EZ199" s="122"/>
      <c r="FA199" s="122"/>
      <c r="FB199" s="122"/>
      <c r="FC199" s="122"/>
      <c r="FD199" s="122"/>
      <c r="FE199" s="122"/>
      <c r="FF199" s="122"/>
      <c r="FG199" s="122"/>
      <c r="FH199" s="122"/>
      <c r="FI199" s="122"/>
      <c r="FJ199" s="122"/>
      <c r="FK199" s="122"/>
      <c r="FL199" s="122"/>
      <c r="FM199" s="122"/>
      <c r="FN199" s="122"/>
      <c r="FO199" s="122"/>
      <c r="FP199" s="122"/>
      <c r="FQ199" s="122"/>
      <c r="FR199" s="122"/>
      <c r="FS199" s="122"/>
      <c r="FT199" s="122"/>
      <c r="FU199" s="122"/>
      <c r="FV199" s="122"/>
      <c r="FW199" s="122"/>
      <c r="FX199" s="122"/>
      <c r="FY199" s="122"/>
      <c r="FZ199" s="122"/>
      <c r="GA199" s="122"/>
      <c r="GB199" s="122"/>
      <c r="GC199" s="122"/>
      <c r="GD199" s="122"/>
      <c r="GE199" s="122"/>
      <c r="GF199" s="122"/>
      <c r="GG199" s="122"/>
      <c r="GH199" s="122"/>
      <c r="GI199" s="122"/>
      <c r="GJ199" s="122"/>
      <c r="GK199" s="122"/>
      <c r="GL199" s="122"/>
      <c r="GM199" s="122"/>
      <c r="GN199" s="122"/>
      <c r="GO199" s="122"/>
      <c r="GP199" s="122"/>
      <c r="GQ199" s="122"/>
      <c r="GR199" s="122"/>
      <c r="GS199" s="122"/>
      <c r="GT199" s="122"/>
      <c r="GU199" s="122"/>
      <c r="GV199" s="122"/>
      <c r="GW199" s="122"/>
      <c r="GX199" s="122"/>
      <c r="GY199" s="122"/>
      <c r="GZ199" s="122"/>
      <c r="HA199" s="122"/>
      <c r="HB199" s="122"/>
      <c r="HC199" s="122"/>
      <c r="HD199" s="122"/>
      <c r="HE199" s="122"/>
      <c r="HF199" s="122"/>
      <c r="HG199" s="122"/>
      <c r="HH199" s="122"/>
      <c r="HI199" s="122"/>
      <c r="HJ199" s="122"/>
      <c r="HK199" s="122"/>
      <c r="HL199" s="122"/>
      <c r="HM199" s="122"/>
      <c r="HN199" s="122"/>
      <c r="HO199" s="122"/>
      <c r="HP199" s="122"/>
      <c r="HQ199" s="122"/>
      <c r="HR199" s="122"/>
      <c r="HS199" s="122"/>
      <c r="HT199" s="122"/>
      <c r="HU199" s="122"/>
      <c r="HV199" s="122"/>
      <c r="HW199" s="122"/>
      <c r="HX199" s="122"/>
      <c r="HY199" s="122"/>
      <c r="HZ199" s="122"/>
      <c r="IA199" s="122"/>
      <c r="IB199" s="122"/>
      <c r="IC199" s="122"/>
      <c r="ID199" s="122"/>
      <c r="IE199" s="122"/>
      <c r="IF199" s="122"/>
      <c r="IG199" s="122"/>
      <c r="IH199" s="122"/>
      <c r="II199" s="122"/>
      <c r="IJ199" s="122"/>
      <c r="IK199" s="122"/>
      <c r="IL199" s="122"/>
      <c r="IM199" s="122"/>
      <c r="IN199" s="122"/>
      <c r="IO199" s="122"/>
      <c r="IP199" s="122"/>
      <c r="IQ199" s="122"/>
      <c r="IR199" s="122"/>
      <c r="IS199" s="122"/>
      <c r="IT199" s="122"/>
      <c r="IU199" s="122"/>
      <c r="IV199" s="122"/>
      <c r="IW199" s="122"/>
    </row>
    <row r="200" customFormat="false" ht="12.75" hidden="false" customHeight="false" outlineLevel="0" collapsed="false">
      <c r="A200" s="122"/>
      <c r="B200" s="103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  <c r="AR200" s="122"/>
      <c r="AS200" s="122"/>
      <c r="AT200" s="122"/>
      <c r="AU200" s="122"/>
      <c r="AV200" s="122"/>
      <c r="AW200" s="122"/>
      <c r="AX200" s="122"/>
      <c r="AY200" s="122"/>
      <c r="AZ200" s="122"/>
      <c r="BA200" s="122"/>
      <c r="BB200" s="122"/>
      <c r="BC200" s="122"/>
      <c r="BD200" s="122"/>
      <c r="BE200" s="122"/>
      <c r="BF200" s="122"/>
      <c r="BG200" s="122"/>
      <c r="BH200" s="122"/>
      <c r="BI200" s="122"/>
      <c r="BJ200" s="122"/>
      <c r="BK200" s="122"/>
      <c r="BL200" s="122"/>
      <c r="BM200" s="122"/>
      <c r="BN200" s="122"/>
      <c r="BO200" s="122"/>
      <c r="BP200" s="122"/>
      <c r="BQ200" s="122"/>
      <c r="BR200" s="122"/>
      <c r="BS200" s="122"/>
      <c r="BT200" s="122"/>
      <c r="BU200" s="122"/>
      <c r="BV200" s="122"/>
      <c r="BW200" s="122"/>
      <c r="BX200" s="122"/>
      <c r="BY200" s="122"/>
      <c r="BZ200" s="122"/>
      <c r="CA200" s="122"/>
      <c r="CB200" s="122"/>
      <c r="CC200" s="122"/>
      <c r="CD200" s="122"/>
      <c r="CE200" s="122"/>
      <c r="CF200" s="122"/>
      <c r="CG200" s="122"/>
      <c r="CH200" s="122"/>
      <c r="CI200" s="122"/>
      <c r="CJ200" s="122"/>
      <c r="CK200" s="122"/>
      <c r="CL200" s="122"/>
      <c r="CM200" s="122"/>
      <c r="CN200" s="122"/>
      <c r="CO200" s="122"/>
      <c r="CP200" s="122"/>
      <c r="CQ200" s="122"/>
      <c r="CR200" s="122"/>
      <c r="CS200" s="122"/>
      <c r="CT200" s="122"/>
      <c r="CU200" s="122"/>
      <c r="CV200" s="122"/>
      <c r="CW200" s="122"/>
      <c r="CX200" s="122"/>
      <c r="CY200" s="122"/>
      <c r="CZ200" s="122"/>
      <c r="DA200" s="122"/>
      <c r="DB200" s="122"/>
      <c r="DC200" s="122"/>
      <c r="DD200" s="122"/>
      <c r="DE200" s="122"/>
      <c r="DF200" s="122"/>
      <c r="DG200" s="122"/>
      <c r="DH200" s="122"/>
      <c r="DI200" s="122"/>
      <c r="DJ200" s="122"/>
      <c r="DK200" s="122"/>
      <c r="DL200" s="122"/>
      <c r="DM200" s="122"/>
      <c r="DN200" s="122"/>
      <c r="DO200" s="122"/>
      <c r="DP200" s="122"/>
      <c r="DQ200" s="122"/>
      <c r="DR200" s="122"/>
      <c r="DS200" s="122"/>
      <c r="DT200" s="122"/>
      <c r="DU200" s="122"/>
      <c r="DV200" s="122"/>
      <c r="DW200" s="122"/>
      <c r="DX200" s="122"/>
      <c r="DY200" s="122"/>
      <c r="DZ200" s="122"/>
      <c r="EA200" s="122"/>
      <c r="EB200" s="122"/>
      <c r="EC200" s="122"/>
      <c r="ED200" s="122"/>
      <c r="EE200" s="122"/>
      <c r="EF200" s="122"/>
      <c r="EG200" s="122"/>
      <c r="EH200" s="122"/>
      <c r="EI200" s="122"/>
      <c r="EJ200" s="122"/>
      <c r="EK200" s="122"/>
      <c r="EL200" s="122"/>
      <c r="EM200" s="122"/>
      <c r="EN200" s="122"/>
      <c r="EO200" s="122"/>
      <c r="EP200" s="122"/>
      <c r="EQ200" s="122"/>
      <c r="ER200" s="122"/>
      <c r="ES200" s="122"/>
      <c r="ET200" s="122"/>
      <c r="EU200" s="122"/>
      <c r="EV200" s="122"/>
      <c r="EW200" s="122"/>
      <c r="EX200" s="122"/>
      <c r="EY200" s="122"/>
      <c r="EZ200" s="122"/>
      <c r="FA200" s="122"/>
      <c r="FB200" s="122"/>
      <c r="FC200" s="122"/>
      <c r="FD200" s="122"/>
      <c r="FE200" s="122"/>
      <c r="FF200" s="122"/>
      <c r="FG200" s="122"/>
      <c r="FH200" s="122"/>
      <c r="FI200" s="122"/>
      <c r="FJ200" s="122"/>
      <c r="FK200" s="122"/>
      <c r="FL200" s="122"/>
      <c r="FM200" s="122"/>
      <c r="FN200" s="122"/>
      <c r="FO200" s="122"/>
      <c r="FP200" s="122"/>
      <c r="FQ200" s="122"/>
      <c r="FR200" s="122"/>
      <c r="FS200" s="122"/>
      <c r="FT200" s="122"/>
      <c r="FU200" s="122"/>
      <c r="FV200" s="122"/>
      <c r="FW200" s="122"/>
      <c r="FX200" s="122"/>
      <c r="FY200" s="122"/>
      <c r="FZ200" s="122"/>
      <c r="GA200" s="122"/>
      <c r="GB200" s="122"/>
      <c r="GC200" s="122"/>
      <c r="GD200" s="122"/>
      <c r="GE200" s="122"/>
      <c r="GF200" s="122"/>
      <c r="GG200" s="122"/>
      <c r="GH200" s="122"/>
      <c r="GI200" s="122"/>
      <c r="GJ200" s="122"/>
      <c r="GK200" s="122"/>
      <c r="GL200" s="122"/>
      <c r="GM200" s="122"/>
      <c r="GN200" s="122"/>
      <c r="GO200" s="122"/>
      <c r="GP200" s="122"/>
      <c r="GQ200" s="122"/>
      <c r="GR200" s="122"/>
      <c r="GS200" s="122"/>
      <c r="GT200" s="122"/>
      <c r="GU200" s="122"/>
      <c r="GV200" s="122"/>
      <c r="GW200" s="122"/>
      <c r="GX200" s="122"/>
      <c r="GY200" s="122"/>
      <c r="GZ200" s="122"/>
      <c r="HA200" s="122"/>
      <c r="HB200" s="122"/>
      <c r="HC200" s="122"/>
      <c r="HD200" s="122"/>
      <c r="HE200" s="122"/>
      <c r="HF200" s="122"/>
      <c r="HG200" s="122"/>
      <c r="HH200" s="122"/>
      <c r="HI200" s="122"/>
      <c r="HJ200" s="122"/>
      <c r="HK200" s="122"/>
      <c r="HL200" s="122"/>
      <c r="HM200" s="122"/>
      <c r="HN200" s="122"/>
      <c r="HO200" s="122"/>
      <c r="HP200" s="122"/>
      <c r="HQ200" s="122"/>
      <c r="HR200" s="122"/>
      <c r="HS200" s="122"/>
      <c r="HT200" s="122"/>
      <c r="HU200" s="122"/>
      <c r="HV200" s="122"/>
      <c r="HW200" s="122"/>
      <c r="HX200" s="122"/>
      <c r="HY200" s="122"/>
      <c r="HZ200" s="122"/>
      <c r="IA200" s="122"/>
      <c r="IB200" s="122"/>
      <c r="IC200" s="122"/>
      <c r="ID200" s="122"/>
      <c r="IE200" s="122"/>
      <c r="IF200" s="122"/>
      <c r="IG200" s="122"/>
      <c r="IH200" s="122"/>
      <c r="II200" s="122"/>
      <c r="IJ200" s="122"/>
      <c r="IK200" s="122"/>
      <c r="IL200" s="122"/>
      <c r="IM200" s="122"/>
      <c r="IN200" s="122"/>
      <c r="IO200" s="122"/>
      <c r="IP200" s="122"/>
      <c r="IQ200" s="122"/>
      <c r="IR200" s="122"/>
      <c r="IS200" s="122"/>
      <c r="IT200" s="122"/>
      <c r="IU200" s="122"/>
      <c r="IV200" s="122"/>
      <c r="IW200" s="122"/>
    </row>
    <row r="201" customFormat="false" ht="12.75" hidden="false" customHeight="false" outlineLevel="0" collapsed="false">
      <c r="A201" s="122"/>
      <c r="B201" s="103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  <c r="AR201" s="122"/>
      <c r="AS201" s="122"/>
      <c r="AT201" s="122"/>
      <c r="AU201" s="122"/>
      <c r="AV201" s="122"/>
      <c r="AW201" s="122"/>
      <c r="AX201" s="122"/>
      <c r="AY201" s="122"/>
      <c r="AZ201" s="122"/>
      <c r="BA201" s="122"/>
      <c r="BB201" s="122"/>
      <c r="BC201" s="122"/>
      <c r="BD201" s="122"/>
      <c r="BE201" s="122"/>
      <c r="BF201" s="122"/>
      <c r="BG201" s="122"/>
      <c r="BH201" s="122"/>
      <c r="BI201" s="122"/>
      <c r="BJ201" s="122"/>
      <c r="BK201" s="122"/>
      <c r="BL201" s="122"/>
      <c r="BM201" s="122"/>
      <c r="BN201" s="122"/>
      <c r="BO201" s="122"/>
      <c r="BP201" s="122"/>
      <c r="BQ201" s="122"/>
      <c r="BR201" s="122"/>
      <c r="BS201" s="122"/>
      <c r="BT201" s="122"/>
      <c r="BU201" s="122"/>
      <c r="BV201" s="122"/>
      <c r="BW201" s="122"/>
      <c r="BX201" s="122"/>
      <c r="BY201" s="122"/>
      <c r="BZ201" s="122"/>
      <c r="CA201" s="122"/>
      <c r="CB201" s="122"/>
      <c r="CC201" s="122"/>
      <c r="CD201" s="122"/>
      <c r="CE201" s="122"/>
      <c r="CF201" s="122"/>
      <c r="CG201" s="122"/>
      <c r="CH201" s="122"/>
      <c r="CI201" s="122"/>
      <c r="CJ201" s="122"/>
      <c r="CK201" s="122"/>
      <c r="CL201" s="122"/>
      <c r="CM201" s="122"/>
      <c r="CN201" s="122"/>
      <c r="CO201" s="122"/>
      <c r="CP201" s="122"/>
      <c r="CQ201" s="122"/>
      <c r="CR201" s="122"/>
      <c r="CS201" s="122"/>
      <c r="CT201" s="122"/>
      <c r="CU201" s="122"/>
      <c r="CV201" s="122"/>
      <c r="CW201" s="122"/>
      <c r="CX201" s="122"/>
      <c r="CY201" s="122"/>
      <c r="CZ201" s="122"/>
      <c r="DA201" s="122"/>
      <c r="DB201" s="122"/>
      <c r="DC201" s="122"/>
      <c r="DD201" s="122"/>
      <c r="DE201" s="122"/>
      <c r="DF201" s="122"/>
      <c r="DG201" s="122"/>
      <c r="DH201" s="122"/>
      <c r="DI201" s="122"/>
      <c r="DJ201" s="122"/>
      <c r="DK201" s="122"/>
      <c r="DL201" s="122"/>
      <c r="DM201" s="122"/>
      <c r="DN201" s="122"/>
      <c r="DO201" s="122"/>
      <c r="DP201" s="122"/>
      <c r="DQ201" s="122"/>
      <c r="DR201" s="122"/>
      <c r="DS201" s="122"/>
      <c r="DT201" s="122"/>
      <c r="DU201" s="122"/>
      <c r="DV201" s="122"/>
      <c r="DW201" s="122"/>
      <c r="DX201" s="122"/>
      <c r="DY201" s="122"/>
      <c r="DZ201" s="122"/>
      <c r="EA201" s="122"/>
      <c r="EB201" s="122"/>
      <c r="EC201" s="122"/>
      <c r="ED201" s="122"/>
      <c r="EE201" s="122"/>
      <c r="EF201" s="122"/>
      <c r="EG201" s="122"/>
      <c r="EH201" s="122"/>
      <c r="EI201" s="122"/>
      <c r="EJ201" s="122"/>
      <c r="EK201" s="122"/>
      <c r="EL201" s="122"/>
      <c r="EM201" s="122"/>
      <c r="EN201" s="122"/>
      <c r="EO201" s="122"/>
      <c r="EP201" s="122"/>
      <c r="EQ201" s="122"/>
      <c r="ER201" s="122"/>
      <c r="ES201" s="122"/>
      <c r="ET201" s="122"/>
      <c r="EU201" s="122"/>
      <c r="EV201" s="122"/>
      <c r="EW201" s="122"/>
      <c r="EX201" s="122"/>
      <c r="EY201" s="122"/>
      <c r="EZ201" s="122"/>
      <c r="FA201" s="122"/>
      <c r="FB201" s="122"/>
      <c r="FC201" s="122"/>
      <c r="FD201" s="122"/>
      <c r="FE201" s="122"/>
      <c r="FF201" s="122"/>
      <c r="FG201" s="122"/>
      <c r="FH201" s="122"/>
      <c r="FI201" s="122"/>
      <c r="FJ201" s="122"/>
      <c r="FK201" s="122"/>
      <c r="FL201" s="122"/>
      <c r="FM201" s="122"/>
      <c r="FN201" s="122"/>
      <c r="FO201" s="122"/>
      <c r="FP201" s="122"/>
      <c r="FQ201" s="122"/>
      <c r="FR201" s="122"/>
      <c r="FS201" s="122"/>
      <c r="FT201" s="122"/>
      <c r="FU201" s="122"/>
      <c r="FV201" s="122"/>
      <c r="FW201" s="122"/>
      <c r="FX201" s="122"/>
      <c r="FY201" s="122"/>
      <c r="FZ201" s="122"/>
      <c r="GA201" s="122"/>
      <c r="GB201" s="122"/>
      <c r="GC201" s="122"/>
      <c r="GD201" s="122"/>
      <c r="GE201" s="122"/>
      <c r="GF201" s="122"/>
      <c r="GG201" s="122"/>
      <c r="GH201" s="122"/>
      <c r="GI201" s="122"/>
      <c r="GJ201" s="122"/>
      <c r="GK201" s="122"/>
      <c r="GL201" s="122"/>
      <c r="GM201" s="122"/>
      <c r="GN201" s="122"/>
      <c r="GO201" s="122"/>
      <c r="GP201" s="122"/>
      <c r="GQ201" s="122"/>
      <c r="GR201" s="122"/>
      <c r="GS201" s="122"/>
      <c r="GT201" s="122"/>
      <c r="GU201" s="122"/>
      <c r="GV201" s="122"/>
      <c r="GW201" s="122"/>
      <c r="GX201" s="122"/>
      <c r="GY201" s="122"/>
      <c r="GZ201" s="122"/>
      <c r="HA201" s="122"/>
      <c r="HB201" s="122"/>
      <c r="HC201" s="122"/>
      <c r="HD201" s="122"/>
      <c r="HE201" s="122"/>
      <c r="HF201" s="122"/>
      <c r="HG201" s="122"/>
      <c r="HH201" s="122"/>
      <c r="HI201" s="122"/>
      <c r="HJ201" s="122"/>
      <c r="HK201" s="122"/>
      <c r="HL201" s="122"/>
      <c r="HM201" s="122"/>
      <c r="HN201" s="122"/>
      <c r="HO201" s="122"/>
      <c r="HP201" s="122"/>
      <c r="HQ201" s="122"/>
      <c r="HR201" s="122"/>
      <c r="HS201" s="122"/>
      <c r="HT201" s="122"/>
      <c r="HU201" s="122"/>
      <c r="HV201" s="122"/>
      <c r="HW201" s="122"/>
      <c r="HX201" s="122"/>
      <c r="HY201" s="122"/>
      <c r="HZ201" s="122"/>
      <c r="IA201" s="122"/>
      <c r="IB201" s="122"/>
      <c r="IC201" s="122"/>
      <c r="ID201" s="122"/>
      <c r="IE201" s="122"/>
      <c r="IF201" s="122"/>
      <c r="IG201" s="122"/>
      <c r="IH201" s="122"/>
      <c r="II201" s="122"/>
      <c r="IJ201" s="122"/>
      <c r="IK201" s="122"/>
      <c r="IL201" s="122"/>
      <c r="IM201" s="122"/>
      <c r="IN201" s="122"/>
      <c r="IO201" s="122"/>
      <c r="IP201" s="122"/>
      <c r="IQ201" s="122"/>
      <c r="IR201" s="122"/>
      <c r="IS201" s="122"/>
      <c r="IT201" s="122"/>
      <c r="IU201" s="122"/>
      <c r="IV201" s="122"/>
      <c r="IW201" s="122"/>
    </row>
    <row r="202" customFormat="false" ht="12.75" hidden="false" customHeight="false" outlineLevel="0" collapsed="false">
      <c r="A202" s="122"/>
      <c r="B202" s="103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  <c r="AR202" s="122"/>
      <c r="AS202" s="122"/>
      <c r="AT202" s="122"/>
      <c r="AU202" s="122"/>
      <c r="AV202" s="122"/>
      <c r="AW202" s="122"/>
      <c r="AX202" s="122"/>
      <c r="AY202" s="122"/>
      <c r="AZ202" s="122"/>
      <c r="BA202" s="122"/>
      <c r="BB202" s="122"/>
      <c r="BC202" s="122"/>
      <c r="BD202" s="122"/>
      <c r="BE202" s="122"/>
      <c r="BF202" s="122"/>
      <c r="BG202" s="122"/>
      <c r="BH202" s="122"/>
      <c r="BI202" s="122"/>
      <c r="BJ202" s="122"/>
      <c r="BK202" s="122"/>
      <c r="BL202" s="122"/>
      <c r="BM202" s="122"/>
      <c r="BN202" s="122"/>
      <c r="BO202" s="122"/>
      <c r="BP202" s="122"/>
      <c r="BQ202" s="122"/>
      <c r="BR202" s="122"/>
      <c r="BS202" s="122"/>
      <c r="BT202" s="122"/>
      <c r="BU202" s="122"/>
      <c r="BV202" s="122"/>
      <c r="BW202" s="122"/>
      <c r="BX202" s="122"/>
      <c r="BY202" s="122"/>
      <c r="BZ202" s="122"/>
      <c r="CA202" s="122"/>
      <c r="CB202" s="122"/>
      <c r="CC202" s="122"/>
      <c r="CD202" s="122"/>
      <c r="CE202" s="122"/>
      <c r="CF202" s="122"/>
      <c r="CG202" s="122"/>
      <c r="CH202" s="122"/>
      <c r="CI202" s="122"/>
      <c r="CJ202" s="122"/>
      <c r="CK202" s="122"/>
      <c r="CL202" s="122"/>
      <c r="CM202" s="122"/>
      <c r="CN202" s="122"/>
      <c r="CO202" s="122"/>
      <c r="CP202" s="122"/>
      <c r="CQ202" s="122"/>
      <c r="CR202" s="122"/>
      <c r="CS202" s="122"/>
      <c r="CT202" s="122"/>
      <c r="CU202" s="122"/>
      <c r="CV202" s="122"/>
      <c r="CW202" s="122"/>
      <c r="CX202" s="122"/>
      <c r="CY202" s="122"/>
      <c r="CZ202" s="122"/>
      <c r="DA202" s="122"/>
      <c r="DB202" s="122"/>
      <c r="DC202" s="122"/>
      <c r="DD202" s="122"/>
      <c r="DE202" s="122"/>
      <c r="DF202" s="122"/>
      <c r="DG202" s="122"/>
      <c r="DH202" s="122"/>
      <c r="DI202" s="122"/>
      <c r="DJ202" s="122"/>
      <c r="DK202" s="122"/>
      <c r="DL202" s="122"/>
      <c r="DM202" s="122"/>
      <c r="DN202" s="122"/>
      <c r="DO202" s="122"/>
      <c r="DP202" s="122"/>
      <c r="DQ202" s="122"/>
      <c r="DR202" s="122"/>
      <c r="DS202" s="122"/>
      <c r="DT202" s="122"/>
      <c r="DU202" s="122"/>
      <c r="DV202" s="122"/>
      <c r="DW202" s="122"/>
      <c r="DX202" s="122"/>
      <c r="DY202" s="122"/>
      <c r="DZ202" s="122"/>
      <c r="EA202" s="122"/>
      <c r="EB202" s="122"/>
      <c r="EC202" s="122"/>
      <c r="ED202" s="122"/>
      <c r="EE202" s="122"/>
      <c r="EF202" s="122"/>
      <c r="EG202" s="122"/>
      <c r="EH202" s="122"/>
      <c r="EI202" s="122"/>
      <c r="EJ202" s="122"/>
      <c r="EK202" s="122"/>
      <c r="EL202" s="122"/>
      <c r="EM202" s="122"/>
      <c r="EN202" s="122"/>
      <c r="EO202" s="122"/>
      <c r="EP202" s="122"/>
      <c r="EQ202" s="122"/>
      <c r="ER202" s="122"/>
      <c r="ES202" s="122"/>
      <c r="ET202" s="122"/>
      <c r="EU202" s="122"/>
      <c r="EV202" s="122"/>
      <c r="EW202" s="122"/>
      <c r="EX202" s="122"/>
      <c r="EY202" s="122"/>
      <c r="EZ202" s="122"/>
      <c r="FA202" s="122"/>
      <c r="FB202" s="122"/>
      <c r="FC202" s="122"/>
      <c r="FD202" s="122"/>
      <c r="FE202" s="122"/>
      <c r="FF202" s="122"/>
      <c r="FG202" s="122"/>
      <c r="FH202" s="122"/>
      <c r="FI202" s="122"/>
      <c r="FJ202" s="122"/>
      <c r="FK202" s="122"/>
      <c r="FL202" s="122"/>
      <c r="FM202" s="122"/>
      <c r="FN202" s="122"/>
      <c r="FO202" s="122"/>
      <c r="FP202" s="122"/>
      <c r="FQ202" s="122"/>
      <c r="FR202" s="122"/>
      <c r="FS202" s="122"/>
      <c r="FT202" s="122"/>
      <c r="FU202" s="122"/>
      <c r="FV202" s="122"/>
      <c r="FW202" s="122"/>
      <c r="FX202" s="122"/>
      <c r="FY202" s="122"/>
      <c r="FZ202" s="122"/>
      <c r="GA202" s="122"/>
      <c r="GB202" s="122"/>
      <c r="GC202" s="122"/>
      <c r="GD202" s="122"/>
      <c r="GE202" s="122"/>
      <c r="GF202" s="122"/>
      <c r="GG202" s="122"/>
      <c r="GH202" s="122"/>
      <c r="GI202" s="122"/>
      <c r="GJ202" s="122"/>
      <c r="GK202" s="122"/>
      <c r="GL202" s="122"/>
      <c r="GM202" s="122"/>
      <c r="GN202" s="122"/>
      <c r="GO202" s="122"/>
      <c r="GP202" s="122"/>
      <c r="GQ202" s="122"/>
      <c r="GR202" s="122"/>
      <c r="GS202" s="122"/>
      <c r="GT202" s="122"/>
      <c r="GU202" s="122"/>
      <c r="GV202" s="122"/>
      <c r="GW202" s="122"/>
      <c r="GX202" s="122"/>
      <c r="GY202" s="122"/>
      <c r="GZ202" s="122"/>
      <c r="HA202" s="122"/>
      <c r="HB202" s="122"/>
      <c r="HC202" s="122"/>
      <c r="HD202" s="122"/>
      <c r="HE202" s="122"/>
      <c r="HF202" s="122"/>
      <c r="HG202" s="122"/>
      <c r="HH202" s="122"/>
      <c r="HI202" s="122"/>
      <c r="HJ202" s="122"/>
      <c r="HK202" s="122"/>
      <c r="HL202" s="122"/>
      <c r="HM202" s="122"/>
      <c r="HN202" s="122"/>
      <c r="HO202" s="122"/>
      <c r="HP202" s="122"/>
      <c r="HQ202" s="122"/>
      <c r="HR202" s="122"/>
      <c r="HS202" s="122"/>
      <c r="HT202" s="122"/>
      <c r="HU202" s="122"/>
      <c r="HV202" s="122"/>
      <c r="HW202" s="122"/>
      <c r="HX202" s="122"/>
      <c r="HY202" s="122"/>
      <c r="HZ202" s="122"/>
      <c r="IA202" s="122"/>
      <c r="IB202" s="122"/>
      <c r="IC202" s="122"/>
      <c r="ID202" s="122"/>
      <c r="IE202" s="122"/>
      <c r="IF202" s="122"/>
      <c r="IG202" s="122"/>
      <c r="IH202" s="122"/>
      <c r="II202" s="122"/>
      <c r="IJ202" s="122"/>
      <c r="IK202" s="122"/>
      <c r="IL202" s="122"/>
      <c r="IM202" s="122"/>
      <c r="IN202" s="122"/>
      <c r="IO202" s="122"/>
      <c r="IP202" s="122"/>
      <c r="IQ202" s="122"/>
      <c r="IR202" s="122"/>
      <c r="IS202" s="122"/>
      <c r="IT202" s="122"/>
      <c r="IU202" s="122"/>
      <c r="IV202" s="122"/>
      <c r="IW202" s="122"/>
    </row>
    <row r="203" customFormat="false" ht="12.75" hidden="false" customHeight="false" outlineLevel="0" collapsed="false">
      <c r="A203" s="122"/>
      <c r="B203" s="103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  <c r="AR203" s="122"/>
      <c r="AS203" s="122"/>
      <c r="AT203" s="122"/>
      <c r="AU203" s="122"/>
      <c r="AV203" s="122"/>
      <c r="AW203" s="122"/>
      <c r="AX203" s="122"/>
      <c r="AY203" s="122"/>
      <c r="AZ203" s="122"/>
      <c r="BA203" s="122"/>
      <c r="BB203" s="122"/>
      <c r="BC203" s="122"/>
      <c r="BD203" s="122"/>
      <c r="BE203" s="122"/>
      <c r="BF203" s="122"/>
      <c r="BG203" s="122"/>
      <c r="BH203" s="122"/>
      <c r="BI203" s="122"/>
      <c r="BJ203" s="122"/>
      <c r="BK203" s="122"/>
      <c r="BL203" s="122"/>
      <c r="BM203" s="122"/>
      <c r="BN203" s="122"/>
      <c r="BO203" s="122"/>
      <c r="BP203" s="122"/>
      <c r="BQ203" s="122"/>
      <c r="BR203" s="122"/>
      <c r="BS203" s="122"/>
      <c r="BT203" s="122"/>
      <c r="BU203" s="122"/>
      <c r="BV203" s="122"/>
      <c r="BW203" s="122"/>
      <c r="BX203" s="122"/>
      <c r="BY203" s="122"/>
      <c r="BZ203" s="122"/>
      <c r="CA203" s="122"/>
      <c r="CB203" s="122"/>
      <c r="CC203" s="122"/>
      <c r="CD203" s="122"/>
      <c r="CE203" s="122"/>
      <c r="CF203" s="122"/>
      <c r="CG203" s="122"/>
      <c r="CH203" s="122"/>
      <c r="CI203" s="122"/>
      <c r="CJ203" s="122"/>
      <c r="CK203" s="122"/>
      <c r="CL203" s="122"/>
      <c r="CM203" s="122"/>
      <c r="CN203" s="122"/>
      <c r="CO203" s="122"/>
      <c r="CP203" s="122"/>
      <c r="CQ203" s="122"/>
      <c r="CR203" s="122"/>
      <c r="CS203" s="122"/>
      <c r="CT203" s="122"/>
      <c r="CU203" s="122"/>
      <c r="CV203" s="122"/>
      <c r="CW203" s="122"/>
      <c r="CX203" s="122"/>
      <c r="CY203" s="122"/>
      <c r="CZ203" s="122"/>
      <c r="DA203" s="122"/>
      <c r="DB203" s="122"/>
      <c r="DC203" s="122"/>
      <c r="DD203" s="122"/>
      <c r="DE203" s="122"/>
      <c r="DF203" s="122"/>
      <c r="DG203" s="122"/>
      <c r="DH203" s="122"/>
      <c r="DI203" s="122"/>
      <c r="DJ203" s="122"/>
      <c r="DK203" s="122"/>
      <c r="DL203" s="122"/>
      <c r="DM203" s="122"/>
      <c r="DN203" s="122"/>
      <c r="DO203" s="122"/>
      <c r="DP203" s="122"/>
      <c r="DQ203" s="122"/>
      <c r="DR203" s="122"/>
      <c r="DS203" s="122"/>
      <c r="DT203" s="122"/>
      <c r="DU203" s="122"/>
      <c r="DV203" s="122"/>
      <c r="DW203" s="122"/>
      <c r="DX203" s="122"/>
      <c r="DY203" s="122"/>
      <c r="DZ203" s="122"/>
      <c r="EA203" s="122"/>
      <c r="EB203" s="122"/>
      <c r="EC203" s="122"/>
      <c r="ED203" s="122"/>
      <c r="EE203" s="122"/>
      <c r="EF203" s="122"/>
      <c r="EG203" s="122"/>
      <c r="EH203" s="122"/>
      <c r="EI203" s="122"/>
      <c r="EJ203" s="122"/>
      <c r="EK203" s="122"/>
      <c r="EL203" s="122"/>
      <c r="EM203" s="122"/>
      <c r="EN203" s="122"/>
      <c r="EO203" s="122"/>
      <c r="EP203" s="122"/>
      <c r="EQ203" s="122"/>
      <c r="ER203" s="122"/>
      <c r="ES203" s="122"/>
      <c r="ET203" s="122"/>
      <c r="EU203" s="122"/>
      <c r="EV203" s="122"/>
      <c r="EW203" s="122"/>
      <c r="EX203" s="122"/>
      <c r="EY203" s="122"/>
      <c r="EZ203" s="122"/>
      <c r="FA203" s="122"/>
      <c r="FB203" s="122"/>
      <c r="FC203" s="122"/>
      <c r="FD203" s="122"/>
      <c r="FE203" s="122"/>
      <c r="FF203" s="122"/>
      <c r="FG203" s="122"/>
      <c r="FH203" s="122"/>
      <c r="FI203" s="122"/>
      <c r="FJ203" s="122"/>
      <c r="FK203" s="122"/>
      <c r="FL203" s="122"/>
      <c r="FM203" s="122"/>
      <c r="FN203" s="122"/>
      <c r="FO203" s="122"/>
      <c r="FP203" s="122"/>
      <c r="FQ203" s="122"/>
      <c r="FR203" s="122"/>
      <c r="FS203" s="122"/>
      <c r="FT203" s="122"/>
      <c r="FU203" s="122"/>
      <c r="FV203" s="122"/>
      <c r="FW203" s="122"/>
      <c r="FX203" s="122"/>
      <c r="FY203" s="122"/>
      <c r="FZ203" s="122"/>
      <c r="GA203" s="122"/>
      <c r="GB203" s="122"/>
      <c r="GC203" s="122"/>
      <c r="GD203" s="122"/>
      <c r="GE203" s="122"/>
      <c r="GF203" s="122"/>
      <c r="GG203" s="122"/>
      <c r="GH203" s="122"/>
      <c r="GI203" s="122"/>
      <c r="GJ203" s="122"/>
      <c r="GK203" s="122"/>
      <c r="GL203" s="122"/>
      <c r="GM203" s="122"/>
      <c r="GN203" s="122"/>
      <c r="GO203" s="122"/>
      <c r="GP203" s="122"/>
      <c r="GQ203" s="122"/>
      <c r="GR203" s="122"/>
      <c r="GS203" s="122"/>
      <c r="GT203" s="122"/>
      <c r="GU203" s="122"/>
      <c r="GV203" s="122"/>
      <c r="GW203" s="122"/>
      <c r="GX203" s="122"/>
      <c r="GY203" s="122"/>
      <c r="GZ203" s="122"/>
      <c r="HA203" s="122"/>
      <c r="HB203" s="122"/>
      <c r="HC203" s="122"/>
      <c r="HD203" s="122"/>
      <c r="HE203" s="122"/>
      <c r="HF203" s="122"/>
      <c r="HG203" s="122"/>
      <c r="HH203" s="122"/>
      <c r="HI203" s="122"/>
      <c r="HJ203" s="122"/>
      <c r="HK203" s="122"/>
      <c r="HL203" s="122"/>
      <c r="HM203" s="122"/>
      <c r="HN203" s="122"/>
      <c r="HO203" s="122"/>
      <c r="HP203" s="122"/>
      <c r="HQ203" s="122"/>
      <c r="HR203" s="122"/>
      <c r="HS203" s="122"/>
      <c r="HT203" s="122"/>
      <c r="HU203" s="122"/>
      <c r="HV203" s="122"/>
      <c r="HW203" s="122"/>
      <c r="HX203" s="122"/>
      <c r="HY203" s="122"/>
      <c r="HZ203" s="122"/>
      <c r="IA203" s="122"/>
      <c r="IB203" s="122"/>
      <c r="IC203" s="122"/>
      <c r="ID203" s="122"/>
      <c r="IE203" s="122"/>
      <c r="IF203" s="122"/>
      <c r="IG203" s="122"/>
      <c r="IH203" s="122"/>
      <c r="II203" s="122"/>
      <c r="IJ203" s="122"/>
      <c r="IK203" s="122"/>
      <c r="IL203" s="122"/>
      <c r="IM203" s="122"/>
      <c r="IN203" s="122"/>
      <c r="IO203" s="122"/>
      <c r="IP203" s="122"/>
      <c r="IQ203" s="122"/>
      <c r="IR203" s="122"/>
      <c r="IS203" s="122"/>
      <c r="IT203" s="122"/>
      <c r="IU203" s="122"/>
      <c r="IV203" s="122"/>
      <c r="IW203" s="122"/>
    </row>
    <row r="204" customFormat="false" ht="12.75" hidden="false" customHeight="false" outlineLevel="0" collapsed="false">
      <c r="A204" s="122"/>
      <c r="B204" s="103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22"/>
      <c r="AS204" s="122"/>
      <c r="AT204" s="122"/>
      <c r="AU204" s="122"/>
      <c r="AV204" s="122"/>
      <c r="AW204" s="122"/>
      <c r="AX204" s="122"/>
      <c r="AY204" s="122"/>
      <c r="AZ204" s="122"/>
      <c r="BA204" s="122"/>
      <c r="BB204" s="122"/>
      <c r="BC204" s="122"/>
      <c r="BD204" s="122"/>
      <c r="BE204" s="122"/>
      <c r="BF204" s="122"/>
      <c r="BG204" s="122"/>
      <c r="BH204" s="122"/>
      <c r="BI204" s="122"/>
      <c r="BJ204" s="122"/>
      <c r="BK204" s="122"/>
      <c r="BL204" s="122"/>
      <c r="BM204" s="122"/>
      <c r="BN204" s="122"/>
      <c r="BO204" s="122"/>
      <c r="BP204" s="122"/>
      <c r="BQ204" s="122"/>
      <c r="BR204" s="122"/>
      <c r="BS204" s="122"/>
      <c r="BT204" s="122"/>
      <c r="BU204" s="122"/>
      <c r="BV204" s="122"/>
      <c r="BW204" s="122"/>
      <c r="BX204" s="122"/>
      <c r="BY204" s="122"/>
      <c r="BZ204" s="122"/>
      <c r="CA204" s="122"/>
      <c r="CB204" s="122"/>
      <c r="CC204" s="122"/>
      <c r="CD204" s="122"/>
      <c r="CE204" s="122"/>
      <c r="CF204" s="122"/>
      <c r="CG204" s="122"/>
      <c r="CH204" s="122"/>
      <c r="CI204" s="122"/>
      <c r="CJ204" s="122"/>
      <c r="CK204" s="122"/>
      <c r="CL204" s="122"/>
      <c r="CM204" s="122"/>
      <c r="CN204" s="122"/>
      <c r="CO204" s="122"/>
      <c r="CP204" s="122"/>
      <c r="CQ204" s="122"/>
      <c r="CR204" s="122"/>
      <c r="CS204" s="122"/>
      <c r="CT204" s="122"/>
      <c r="CU204" s="122"/>
      <c r="CV204" s="122"/>
      <c r="CW204" s="122"/>
      <c r="CX204" s="122"/>
      <c r="CY204" s="122"/>
      <c r="CZ204" s="122"/>
      <c r="DA204" s="122"/>
      <c r="DB204" s="122"/>
      <c r="DC204" s="122"/>
      <c r="DD204" s="122"/>
      <c r="DE204" s="122"/>
      <c r="DF204" s="122"/>
      <c r="DG204" s="122"/>
      <c r="DH204" s="122"/>
      <c r="DI204" s="122"/>
      <c r="DJ204" s="122"/>
      <c r="DK204" s="122"/>
      <c r="DL204" s="122"/>
      <c r="DM204" s="122"/>
      <c r="DN204" s="122"/>
      <c r="DO204" s="122"/>
      <c r="DP204" s="122"/>
      <c r="DQ204" s="122"/>
      <c r="DR204" s="122"/>
      <c r="DS204" s="122"/>
      <c r="DT204" s="122"/>
      <c r="DU204" s="122"/>
      <c r="DV204" s="122"/>
      <c r="DW204" s="122"/>
      <c r="DX204" s="122"/>
      <c r="DY204" s="122"/>
      <c r="DZ204" s="122"/>
      <c r="EA204" s="122"/>
      <c r="EB204" s="122"/>
      <c r="EC204" s="122"/>
      <c r="ED204" s="122"/>
      <c r="EE204" s="122"/>
      <c r="EF204" s="122"/>
      <c r="EG204" s="122"/>
      <c r="EH204" s="122"/>
      <c r="EI204" s="122"/>
      <c r="EJ204" s="122"/>
      <c r="EK204" s="122"/>
      <c r="EL204" s="122"/>
      <c r="EM204" s="122"/>
      <c r="EN204" s="122"/>
      <c r="EO204" s="122"/>
      <c r="EP204" s="122"/>
      <c r="EQ204" s="122"/>
      <c r="ER204" s="122"/>
      <c r="ES204" s="122"/>
      <c r="ET204" s="122"/>
      <c r="EU204" s="122"/>
      <c r="EV204" s="122"/>
      <c r="EW204" s="122"/>
      <c r="EX204" s="122"/>
      <c r="EY204" s="122"/>
      <c r="EZ204" s="122"/>
      <c r="FA204" s="122"/>
      <c r="FB204" s="122"/>
      <c r="FC204" s="122"/>
      <c r="FD204" s="122"/>
      <c r="FE204" s="122"/>
      <c r="FF204" s="122"/>
      <c r="FG204" s="122"/>
      <c r="FH204" s="122"/>
      <c r="FI204" s="122"/>
      <c r="FJ204" s="122"/>
      <c r="FK204" s="122"/>
      <c r="FL204" s="122"/>
      <c r="FM204" s="122"/>
      <c r="FN204" s="122"/>
      <c r="FO204" s="122"/>
      <c r="FP204" s="122"/>
      <c r="FQ204" s="122"/>
      <c r="FR204" s="122"/>
      <c r="FS204" s="122"/>
      <c r="FT204" s="122"/>
      <c r="FU204" s="122"/>
      <c r="FV204" s="122"/>
      <c r="FW204" s="122"/>
      <c r="FX204" s="122"/>
      <c r="FY204" s="122"/>
      <c r="FZ204" s="122"/>
      <c r="GA204" s="122"/>
      <c r="GB204" s="122"/>
      <c r="GC204" s="122"/>
      <c r="GD204" s="122"/>
      <c r="GE204" s="122"/>
      <c r="GF204" s="122"/>
      <c r="GG204" s="122"/>
      <c r="GH204" s="122"/>
      <c r="GI204" s="122"/>
      <c r="GJ204" s="122"/>
      <c r="GK204" s="122"/>
      <c r="GL204" s="122"/>
      <c r="GM204" s="122"/>
      <c r="GN204" s="122"/>
      <c r="GO204" s="122"/>
      <c r="GP204" s="122"/>
      <c r="GQ204" s="122"/>
      <c r="GR204" s="122"/>
      <c r="GS204" s="122"/>
      <c r="GT204" s="122"/>
      <c r="GU204" s="122"/>
      <c r="GV204" s="122"/>
      <c r="GW204" s="122"/>
      <c r="GX204" s="122"/>
      <c r="GY204" s="122"/>
      <c r="GZ204" s="122"/>
      <c r="HA204" s="122"/>
      <c r="HB204" s="122"/>
      <c r="HC204" s="122"/>
      <c r="HD204" s="122"/>
      <c r="HE204" s="122"/>
      <c r="HF204" s="122"/>
      <c r="HG204" s="122"/>
      <c r="HH204" s="122"/>
      <c r="HI204" s="122"/>
      <c r="HJ204" s="122"/>
      <c r="HK204" s="122"/>
      <c r="HL204" s="122"/>
      <c r="HM204" s="122"/>
      <c r="HN204" s="122"/>
      <c r="HO204" s="122"/>
      <c r="HP204" s="122"/>
      <c r="HQ204" s="122"/>
      <c r="HR204" s="122"/>
      <c r="HS204" s="122"/>
      <c r="HT204" s="122"/>
      <c r="HU204" s="122"/>
      <c r="HV204" s="122"/>
      <c r="HW204" s="122"/>
      <c r="HX204" s="122"/>
      <c r="HY204" s="122"/>
      <c r="HZ204" s="122"/>
      <c r="IA204" s="122"/>
      <c r="IB204" s="122"/>
      <c r="IC204" s="122"/>
      <c r="ID204" s="122"/>
      <c r="IE204" s="122"/>
      <c r="IF204" s="122"/>
      <c r="IG204" s="122"/>
      <c r="IH204" s="122"/>
      <c r="II204" s="122"/>
      <c r="IJ204" s="122"/>
      <c r="IK204" s="122"/>
      <c r="IL204" s="122"/>
      <c r="IM204" s="122"/>
      <c r="IN204" s="122"/>
      <c r="IO204" s="122"/>
      <c r="IP204" s="122"/>
      <c r="IQ204" s="122"/>
      <c r="IR204" s="122"/>
      <c r="IS204" s="122"/>
      <c r="IT204" s="122"/>
      <c r="IU204" s="122"/>
      <c r="IV204" s="122"/>
      <c r="IW204" s="122"/>
    </row>
    <row r="205" customFormat="false" ht="12.75" hidden="false" customHeight="false" outlineLevel="0" collapsed="false">
      <c r="A205" s="122"/>
      <c r="B205" s="103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2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BM205" s="122"/>
      <c r="BN205" s="122"/>
      <c r="BO205" s="122"/>
      <c r="BP205" s="122"/>
      <c r="BQ205" s="122"/>
      <c r="BR205" s="122"/>
      <c r="BS205" s="122"/>
      <c r="BT205" s="122"/>
      <c r="BU205" s="122"/>
      <c r="BV205" s="122"/>
      <c r="BW205" s="122"/>
      <c r="BX205" s="122"/>
      <c r="BY205" s="122"/>
      <c r="BZ205" s="122"/>
      <c r="CA205" s="122"/>
      <c r="CB205" s="122"/>
      <c r="CC205" s="122"/>
      <c r="CD205" s="122"/>
      <c r="CE205" s="122"/>
      <c r="CF205" s="122"/>
      <c r="CG205" s="122"/>
      <c r="CH205" s="122"/>
      <c r="CI205" s="122"/>
      <c r="CJ205" s="122"/>
      <c r="CK205" s="122"/>
      <c r="CL205" s="122"/>
      <c r="CM205" s="122"/>
      <c r="CN205" s="122"/>
      <c r="CO205" s="122"/>
      <c r="CP205" s="122"/>
      <c r="CQ205" s="122"/>
      <c r="CR205" s="122"/>
      <c r="CS205" s="122"/>
      <c r="CT205" s="122"/>
      <c r="CU205" s="122"/>
      <c r="CV205" s="122"/>
      <c r="CW205" s="122"/>
      <c r="CX205" s="122"/>
      <c r="CY205" s="122"/>
      <c r="CZ205" s="122"/>
      <c r="DA205" s="122"/>
      <c r="DB205" s="122"/>
      <c r="DC205" s="122"/>
      <c r="DD205" s="122"/>
      <c r="DE205" s="122"/>
      <c r="DF205" s="122"/>
      <c r="DG205" s="122"/>
      <c r="DH205" s="122"/>
      <c r="DI205" s="122"/>
      <c r="DJ205" s="122"/>
      <c r="DK205" s="122"/>
      <c r="DL205" s="122"/>
      <c r="DM205" s="122"/>
      <c r="DN205" s="122"/>
      <c r="DO205" s="122"/>
      <c r="DP205" s="122"/>
      <c r="DQ205" s="122"/>
      <c r="DR205" s="122"/>
      <c r="DS205" s="122"/>
      <c r="DT205" s="122"/>
      <c r="DU205" s="122"/>
      <c r="DV205" s="122"/>
      <c r="DW205" s="122"/>
      <c r="DX205" s="122"/>
      <c r="DY205" s="122"/>
      <c r="DZ205" s="122"/>
      <c r="EA205" s="122"/>
      <c r="EB205" s="122"/>
      <c r="EC205" s="122"/>
      <c r="ED205" s="122"/>
      <c r="EE205" s="122"/>
      <c r="EF205" s="122"/>
      <c r="EG205" s="122"/>
      <c r="EH205" s="122"/>
      <c r="EI205" s="122"/>
      <c r="EJ205" s="122"/>
      <c r="EK205" s="122"/>
      <c r="EL205" s="122"/>
      <c r="EM205" s="122"/>
      <c r="EN205" s="122"/>
      <c r="EO205" s="122"/>
      <c r="EP205" s="122"/>
      <c r="EQ205" s="122"/>
      <c r="ER205" s="122"/>
      <c r="ES205" s="122"/>
      <c r="ET205" s="122"/>
      <c r="EU205" s="122"/>
      <c r="EV205" s="122"/>
      <c r="EW205" s="122"/>
      <c r="EX205" s="122"/>
      <c r="EY205" s="122"/>
      <c r="EZ205" s="122"/>
      <c r="FA205" s="122"/>
      <c r="FB205" s="122"/>
      <c r="FC205" s="122"/>
      <c r="FD205" s="122"/>
      <c r="FE205" s="122"/>
      <c r="FF205" s="122"/>
      <c r="FG205" s="122"/>
      <c r="FH205" s="122"/>
      <c r="FI205" s="122"/>
      <c r="FJ205" s="122"/>
      <c r="FK205" s="122"/>
      <c r="FL205" s="122"/>
      <c r="FM205" s="122"/>
      <c r="FN205" s="122"/>
      <c r="FO205" s="122"/>
      <c r="FP205" s="122"/>
      <c r="FQ205" s="122"/>
      <c r="FR205" s="122"/>
      <c r="FS205" s="122"/>
      <c r="FT205" s="122"/>
      <c r="FU205" s="122"/>
      <c r="FV205" s="122"/>
      <c r="FW205" s="122"/>
      <c r="FX205" s="122"/>
      <c r="FY205" s="122"/>
      <c r="FZ205" s="122"/>
      <c r="GA205" s="122"/>
      <c r="GB205" s="122"/>
      <c r="GC205" s="122"/>
      <c r="GD205" s="122"/>
      <c r="GE205" s="122"/>
      <c r="GF205" s="122"/>
      <c r="GG205" s="122"/>
      <c r="GH205" s="122"/>
      <c r="GI205" s="122"/>
      <c r="GJ205" s="122"/>
      <c r="GK205" s="122"/>
      <c r="GL205" s="122"/>
      <c r="GM205" s="122"/>
      <c r="GN205" s="122"/>
      <c r="GO205" s="122"/>
      <c r="GP205" s="122"/>
      <c r="GQ205" s="122"/>
      <c r="GR205" s="122"/>
      <c r="GS205" s="122"/>
      <c r="GT205" s="122"/>
      <c r="GU205" s="122"/>
      <c r="GV205" s="122"/>
      <c r="GW205" s="122"/>
      <c r="GX205" s="122"/>
      <c r="GY205" s="122"/>
      <c r="GZ205" s="122"/>
      <c r="HA205" s="122"/>
      <c r="HB205" s="122"/>
      <c r="HC205" s="122"/>
      <c r="HD205" s="122"/>
      <c r="HE205" s="122"/>
      <c r="HF205" s="122"/>
      <c r="HG205" s="122"/>
      <c r="HH205" s="122"/>
      <c r="HI205" s="122"/>
      <c r="HJ205" s="122"/>
      <c r="HK205" s="122"/>
      <c r="HL205" s="122"/>
      <c r="HM205" s="122"/>
      <c r="HN205" s="122"/>
      <c r="HO205" s="122"/>
      <c r="HP205" s="122"/>
      <c r="HQ205" s="122"/>
      <c r="HR205" s="122"/>
      <c r="HS205" s="122"/>
      <c r="HT205" s="122"/>
      <c r="HU205" s="122"/>
      <c r="HV205" s="122"/>
      <c r="HW205" s="122"/>
      <c r="HX205" s="122"/>
      <c r="HY205" s="122"/>
      <c r="HZ205" s="122"/>
      <c r="IA205" s="122"/>
      <c r="IB205" s="122"/>
      <c r="IC205" s="122"/>
      <c r="ID205" s="122"/>
      <c r="IE205" s="122"/>
      <c r="IF205" s="122"/>
      <c r="IG205" s="122"/>
      <c r="IH205" s="122"/>
      <c r="II205" s="122"/>
      <c r="IJ205" s="122"/>
      <c r="IK205" s="122"/>
      <c r="IL205" s="122"/>
      <c r="IM205" s="122"/>
      <c r="IN205" s="122"/>
      <c r="IO205" s="122"/>
      <c r="IP205" s="122"/>
      <c r="IQ205" s="122"/>
      <c r="IR205" s="122"/>
      <c r="IS205" s="122"/>
      <c r="IT205" s="122"/>
      <c r="IU205" s="122"/>
      <c r="IV205" s="122"/>
      <c r="IW205" s="122"/>
    </row>
    <row r="206" customFormat="false" ht="12.75" hidden="false" customHeight="false" outlineLevel="0" collapsed="false">
      <c r="A206" s="122"/>
      <c r="B206" s="103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22"/>
      <c r="AS206" s="122"/>
      <c r="AT206" s="122"/>
      <c r="AU206" s="122"/>
      <c r="AV206" s="122"/>
      <c r="AW206" s="122"/>
      <c r="AX206" s="122"/>
      <c r="AY206" s="122"/>
      <c r="AZ206" s="122"/>
      <c r="BA206" s="122"/>
      <c r="BB206" s="122"/>
      <c r="BC206" s="122"/>
      <c r="BD206" s="122"/>
      <c r="BE206" s="122"/>
      <c r="BF206" s="122"/>
      <c r="BG206" s="122"/>
      <c r="BH206" s="122"/>
      <c r="BI206" s="122"/>
      <c r="BJ206" s="122"/>
      <c r="BK206" s="122"/>
      <c r="BL206" s="122"/>
      <c r="BM206" s="122"/>
      <c r="BN206" s="122"/>
      <c r="BO206" s="122"/>
      <c r="BP206" s="122"/>
      <c r="BQ206" s="122"/>
      <c r="BR206" s="122"/>
      <c r="BS206" s="122"/>
      <c r="BT206" s="122"/>
      <c r="BU206" s="122"/>
      <c r="BV206" s="122"/>
      <c r="BW206" s="122"/>
      <c r="BX206" s="122"/>
      <c r="BY206" s="122"/>
      <c r="BZ206" s="122"/>
      <c r="CA206" s="122"/>
      <c r="CB206" s="122"/>
      <c r="CC206" s="122"/>
      <c r="CD206" s="122"/>
      <c r="CE206" s="122"/>
      <c r="CF206" s="122"/>
      <c r="CG206" s="122"/>
      <c r="CH206" s="122"/>
      <c r="CI206" s="122"/>
      <c r="CJ206" s="122"/>
      <c r="CK206" s="122"/>
      <c r="CL206" s="122"/>
      <c r="CM206" s="122"/>
      <c r="CN206" s="122"/>
      <c r="CO206" s="122"/>
      <c r="CP206" s="122"/>
      <c r="CQ206" s="122"/>
      <c r="CR206" s="122"/>
      <c r="CS206" s="122"/>
      <c r="CT206" s="122"/>
      <c r="CU206" s="122"/>
      <c r="CV206" s="122"/>
      <c r="CW206" s="122"/>
      <c r="CX206" s="122"/>
      <c r="CY206" s="122"/>
      <c r="CZ206" s="122"/>
      <c r="DA206" s="122"/>
      <c r="DB206" s="122"/>
      <c r="DC206" s="122"/>
      <c r="DD206" s="122"/>
      <c r="DE206" s="122"/>
      <c r="DF206" s="122"/>
      <c r="DG206" s="122"/>
      <c r="DH206" s="122"/>
      <c r="DI206" s="122"/>
      <c r="DJ206" s="122"/>
      <c r="DK206" s="122"/>
      <c r="DL206" s="122"/>
      <c r="DM206" s="122"/>
      <c r="DN206" s="122"/>
      <c r="DO206" s="122"/>
      <c r="DP206" s="122"/>
      <c r="DQ206" s="122"/>
      <c r="DR206" s="122"/>
      <c r="DS206" s="122"/>
      <c r="DT206" s="122"/>
      <c r="DU206" s="122"/>
      <c r="DV206" s="122"/>
      <c r="DW206" s="122"/>
      <c r="DX206" s="122"/>
      <c r="DY206" s="122"/>
      <c r="DZ206" s="122"/>
      <c r="EA206" s="122"/>
      <c r="EB206" s="122"/>
      <c r="EC206" s="122"/>
      <c r="ED206" s="122"/>
      <c r="EE206" s="122"/>
      <c r="EF206" s="122"/>
      <c r="EG206" s="122"/>
      <c r="EH206" s="122"/>
      <c r="EI206" s="122"/>
      <c r="EJ206" s="122"/>
      <c r="EK206" s="122"/>
      <c r="EL206" s="122"/>
      <c r="EM206" s="122"/>
      <c r="EN206" s="122"/>
      <c r="EO206" s="122"/>
      <c r="EP206" s="122"/>
      <c r="EQ206" s="122"/>
      <c r="ER206" s="122"/>
      <c r="ES206" s="122"/>
      <c r="ET206" s="122"/>
      <c r="EU206" s="122"/>
      <c r="EV206" s="122"/>
      <c r="EW206" s="122"/>
      <c r="EX206" s="122"/>
      <c r="EY206" s="122"/>
      <c r="EZ206" s="122"/>
      <c r="FA206" s="122"/>
      <c r="FB206" s="122"/>
      <c r="FC206" s="122"/>
      <c r="FD206" s="122"/>
      <c r="FE206" s="122"/>
      <c r="FF206" s="122"/>
      <c r="FG206" s="122"/>
      <c r="FH206" s="122"/>
      <c r="FI206" s="122"/>
      <c r="FJ206" s="122"/>
      <c r="FK206" s="122"/>
      <c r="FL206" s="122"/>
      <c r="FM206" s="122"/>
      <c r="FN206" s="122"/>
      <c r="FO206" s="122"/>
      <c r="FP206" s="122"/>
      <c r="FQ206" s="122"/>
      <c r="FR206" s="122"/>
      <c r="FS206" s="122"/>
      <c r="FT206" s="122"/>
      <c r="FU206" s="122"/>
      <c r="FV206" s="122"/>
      <c r="FW206" s="122"/>
      <c r="FX206" s="122"/>
      <c r="FY206" s="122"/>
      <c r="FZ206" s="122"/>
      <c r="GA206" s="122"/>
      <c r="GB206" s="122"/>
      <c r="GC206" s="122"/>
      <c r="GD206" s="122"/>
      <c r="GE206" s="122"/>
      <c r="GF206" s="122"/>
      <c r="GG206" s="122"/>
      <c r="GH206" s="122"/>
      <c r="GI206" s="122"/>
      <c r="GJ206" s="122"/>
      <c r="GK206" s="122"/>
      <c r="GL206" s="122"/>
      <c r="GM206" s="122"/>
      <c r="GN206" s="122"/>
      <c r="GO206" s="122"/>
      <c r="GP206" s="122"/>
      <c r="GQ206" s="122"/>
      <c r="GR206" s="122"/>
      <c r="GS206" s="122"/>
      <c r="GT206" s="122"/>
      <c r="GU206" s="122"/>
      <c r="GV206" s="122"/>
      <c r="GW206" s="122"/>
      <c r="GX206" s="122"/>
      <c r="GY206" s="122"/>
      <c r="GZ206" s="122"/>
      <c r="HA206" s="122"/>
      <c r="HB206" s="122"/>
      <c r="HC206" s="122"/>
      <c r="HD206" s="122"/>
      <c r="HE206" s="122"/>
      <c r="HF206" s="122"/>
      <c r="HG206" s="122"/>
      <c r="HH206" s="122"/>
      <c r="HI206" s="122"/>
      <c r="HJ206" s="122"/>
      <c r="HK206" s="122"/>
      <c r="HL206" s="122"/>
      <c r="HM206" s="122"/>
      <c r="HN206" s="122"/>
      <c r="HO206" s="122"/>
      <c r="HP206" s="122"/>
      <c r="HQ206" s="122"/>
      <c r="HR206" s="122"/>
      <c r="HS206" s="122"/>
      <c r="HT206" s="122"/>
      <c r="HU206" s="122"/>
      <c r="HV206" s="122"/>
      <c r="HW206" s="122"/>
      <c r="HX206" s="122"/>
      <c r="HY206" s="122"/>
      <c r="HZ206" s="122"/>
      <c r="IA206" s="122"/>
      <c r="IB206" s="122"/>
      <c r="IC206" s="122"/>
      <c r="ID206" s="122"/>
      <c r="IE206" s="122"/>
      <c r="IF206" s="122"/>
      <c r="IG206" s="122"/>
      <c r="IH206" s="122"/>
      <c r="II206" s="122"/>
      <c r="IJ206" s="122"/>
      <c r="IK206" s="122"/>
      <c r="IL206" s="122"/>
      <c r="IM206" s="122"/>
      <c r="IN206" s="122"/>
      <c r="IO206" s="122"/>
      <c r="IP206" s="122"/>
      <c r="IQ206" s="122"/>
      <c r="IR206" s="122"/>
      <c r="IS206" s="122"/>
      <c r="IT206" s="122"/>
      <c r="IU206" s="122"/>
      <c r="IV206" s="122"/>
      <c r="IW206" s="122"/>
    </row>
    <row r="207" customFormat="false" ht="12.75" hidden="false" customHeight="false" outlineLevel="0" collapsed="false">
      <c r="A207" s="122"/>
      <c r="B207" s="103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2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BM207" s="122"/>
      <c r="BN207" s="122"/>
      <c r="BO207" s="122"/>
      <c r="BP207" s="122"/>
      <c r="BQ207" s="122"/>
      <c r="BR207" s="122"/>
      <c r="BS207" s="122"/>
      <c r="BT207" s="122"/>
      <c r="BU207" s="122"/>
      <c r="BV207" s="122"/>
      <c r="BW207" s="122"/>
      <c r="BX207" s="122"/>
      <c r="BY207" s="122"/>
      <c r="BZ207" s="122"/>
      <c r="CA207" s="122"/>
      <c r="CB207" s="122"/>
      <c r="CC207" s="122"/>
      <c r="CD207" s="122"/>
      <c r="CE207" s="122"/>
      <c r="CF207" s="122"/>
      <c r="CG207" s="122"/>
      <c r="CH207" s="122"/>
      <c r="CI207" s="122"/>
      <c r="CJ207" s="122"/>
      <c r="CK207" s="122"/>
      <c r="CL207" s="122"/>
      <c r="CM207" s="122"/>
      <c r="CN207" s="122"/>
      <c r="CO207" s="122"/>
      <c r="CP207" s="122"/>
      <c r="CQ207" s="122"/>
      <c r="CR207" s="122"/>
      <c r="CS207" s="122"/>
      <c r="CT207" s="122"/>
      <c r="CU207" s="122"/>
      <c r="CV207" s="122"/>
      <c r="CW207" s="122"/>
      <c r="CX207" s="122"/>
      <c r="CY207" s="122"/>
      <c r="CZ207" s="122"/>
      <c r="DA207" s="122"/>
      <c r="DB207" s="122"/>
      <c r="DC207" s="122"/>
      <c r="DD207" s="122"/>
      <c r="DE207" s="122"/>
      <c r="DF207" s="122"/>
      <c r="DG207" s="122"/>
      <c r="DH207" s="122"/>
      <c r="DI207" s="122"/>
      <c r="DJ207" s="122"/>
      <c r="DK207" s="122"/>
      <c r="DL207" s="122"/>
      <c r="DM207" s="122"/>
      <c r="DN207" s="122"/>
      <c r="DO207" s="122"/>
      <c r="DP207" s="122"/>
      <c r="DQ207" s="122"/>
      <c r="DR207" s="122"/>
      <c r="DS207" s="122"/>
      <c r="DT207" s="122"/>
      <c r="DU207" s="122"/>
      <c r="DV207" s="122"/>
      <c r="DW207" s="122"/>
      <c r="DX207" s="122"/>
      <c r="DY207" s="122"/>
      <c r="DZ207" s="122"/>
      <c r="EA207" s="122"/>
      <c r="EB207" s="122"/>
      <c r="EC207" s="122"/>
      <c r="ED207" s="122"/>
      <c r="EE207" s="122"/>
      <c r="EF207" s="122"/>
      <c r="EG207" s="122"/>
      <c r="EH207" s="122"/>
      <c r="EI207" s="122"/>
      <c r="EJ207" s="122"/>
      <c r="EK207" s="122"/>
      <c r="EL207" s="122"/>
      <c r="EM207" s="122"/>
      <c r="EN207" s="122"/>
      <c r="EO207" s="122"/>
      <c r="EP207" s="122"/>
      <c r="EQ207" s="122"/>
      <c r="ER207" s="122"/>
      <c r="ES207" s="122"/>
      <c r="ET207" s="122"/>
      <c r="EU207" s="122"/>
      <c r="EV207" s="122"/>
      <c r="EW207" s="122"/>
      <c r="EX207" s="122"/>
      <c r="EY207" s="122"/>
      <c r="EZ207" s="122"/>
      <c r="FA207" s="122"/>
      <c r="FB207" s="122"/>
      <c r="FC207" s="122"/>
      <c r="FD207" s="122"/>
      <c r="FE207" s="122"/>
      <c r="FF207" s="122"/>
      <c r="FG207" s="122"/>
      <c r="FH207" s="122"/>
      <c r="FI207" s="122"/>
      <c r="FJ207" s="122"/>
      <c r="FK207" s="122"/>
      <c r="FL207" s="122"/>
      <c r="FM207" s="122"/>
      <c r="FN207" s="122"/>
      <c r="FO207" s="122"/>
      <c r="FP207" s="122"/>
      <c r="FQ207" s="122"/>
      <c r="FR207" s="122"/>
      <c r="FS207" s="122"/>
      <c r="FT207" s="122"/>
      <c r="FU207" s="122"/>
      <c r="FV207" s="122"/>
      <c r="FW207" s="122"/>
      <c r="FX207" s="122"/>
      <c r="FY207" s="122"/>
      <c r="FZ207" s="122"/>
      <c r="GA207" s="122"/>
      <c r="GB207" s="122"/>
      <c r="GC207" s="122"/>
      <c r="GD207" s="122"/>
      <c r="GE207" s="122"/>
      <c r="GF207" s="122"/>
      <c r="GG207" s="122"/>
      <c r="GH207" s="122"/>
      <c r="GI207" s="122"/>
      <c r="GJ207" s="122"/>
      <c r="GK207" s="122"/>
      <c r="GL207" s="122"/>
      <c r="GM207" s="122"/>
      <c r="GN207" s="122"/>
      <c r="GO207" s="122"/>
      <c r="GP207" s="122"/>
      <c r="GQ207" s="122"/>
      <c r="GR207" s="122"/>
      <c r="GS207" s="122"/>
      <c r="GT207" s="122"/>
      <c r="GU207" s="122"/>
      <c r="GV207" s="122"/>
      <c r="GW207" s="122"/>
      <c r="GX207" s="122"/>
      <c r="GY207" s="122"/>
      <c r="GZ207" s="122"/>
      <c r="HA207" s="122"/>
      <c r="HB207" s="122"/>
      <c r="HC207" s="122"/>
      <c r="HD207" s="122"/>
      <c r="HE207" s="122"/>
      <c r="HF207" s="122"/>
      <c r="HG207" s="122"/>
      <c r="HH207" s="122"/>
      <c r="HI207" s="122"/>
      <c r="HJ207" s="122"/>
      <c r="HK207" s="122"/>
      <c r="HL207" s="122"/>
      <c r="HM207" s="122"/>
      <c r="HN207" s="122"/>
      <c r="HO207" s="122"/>
      <c r="HP207" s="122"/>
      <c r="HQ207" s="122"/>
      <c r="HR207" s="122"/>
      <c r="HS207" s="122"/>
      <c r="HT207" s="122"/>
      <c r="HU207" s="122"/>
      <c r="HV207" s="122"/>
      <c r="HW207" s="122"/>
      <c r="HX207" s="122"/>
      <c r="HY207" s="122"/>
      <c r="HZ207" s="122"/>
      <c r="IA207" s="122"/>
      <c r="IB207" s="122"/>
      <c r="IC207" s="122"/>
      <c r="ID207" s="122"/>
      <c r="IE207" s="122"/>
      <c r="IF207" s="122"/>
      <c r="IG207" s="122"/>
      <c r="IH207" s="122"/>
      <c r="II207" s="122"/>
      <c r="IJ207" s="122"/>
      <c r="IK207" s="122"/>
      <c r="IL207" s="122"/>
      <c r="IM207" s="122"/>
      <c r="IN207" s="122"/>
      <c r="IO207" s="122"/>
      <c r="IP207" s="122"/>
      <c r="IQ207" s="122"/>
      <c r="IR207" s="122"/>
      <c r="IS207" s="122"/>
      <c r="IT207" s="122"/>
      <c r="IU207" s="122"/>
      <c r="IV207" s="122"/>
      <c r="IW207" s="122"/>
    </row>
    <row r="208" customFormat="false" ht="12.75" hidden="false" customHeight="false" outlineLevel="0" collapsed="false">
      <c r="A208" s="122"/>
      <c r="B208" s="103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22"/>
      <c r="AS208" s="122"/>
      <c r="AT208" s="122"/>
      <c r="AU208" s="122"/>
      <c r="AV208" s="122"/>
      <c r="AW208" s="122"/>
      <c r="AX208" s="122"/>
      <c r="AY208" s="122"/>
      <c r="AZ208" s="122"/>
      <c r="BA208" s="122"/>
      <c r="BB208" s="122"/>
      <c r="BC208" s="122"/>
      <c r="BD208" s="122"/>
      <c r="BE208" s="122"/>
      <c r="BF208" s="122"/>
      <c r="BG208" s="122"/>
      <c r="BH208" s="122"/>
      <c r="BI208" s="122"/>
      <c r="BJ208" s="122"/>
      <c r="BK208" s="122"/>
      <c r="BL208" s="122"/>
      <c r="BM208" s="122"/>
      <c r="BN208" s="122"/>
      <c r="BO208" s="122"/>
      <c r="BP208" s="122"/>
      <c r="BQ208" s="122"/>
      <c r="BR208" s="122"/>
      <c r="BS208" s="122"/>
      <c r="BT208" s="122"/>
      <c r="BU208" s="122"/>
      <c r="BV208" s="122"/>
      <c r="BW208" s="122"/>
      <c r="BX208" s="122"/>
      <c r="BY208" s="122"/>
      <c r="BZ208" s="122"/>
      <c r="CA208" s="122"/>
      <c r="CB208" s="122"/>
      <c r="CC208" s="122"/>
      <c r="CD208" s="122"/>
      <c r="CE208" s="122"/>
      <c r="CF208" s="122"/>
      <c r="CG208" s="122"/>
      <c r="CH208" s="122"/>
      <c r="CI208" s="122"/>
      <c r="CJ208" s="122"/>
      <c r="CK208" s="122"/>
      <c r="CL208" s="122"/>
      <c r="CM208" s="122"/>
      <c r="CN208" s="122"/>
      <c r="CO208" s="122"/>
      <c r="CP208" s="122"/>
      <c r="CQ208" s="122"/>
      <c r="CR208" s="122"/>
      <c r="CS208" s="122"/>
      <c r="CT208" s="122"/>
      <c r="CU208" s="122"/>
      <c r="CV208" s="122"/>
      <c r="CW208" s="122"/>
      <c r="CX208" s="122"/>
      <c r="CY208" s="122"/>
      <c r="CZ208" s="122"/>
      <c r="DA208" s="122"/>
      <c r="DB208" s="122"/>
      <c r="DC208" s="122"/>
      <c r="DD208" s="122"/>
      <c r="DE208" s="122"/>
      <c r="DF208" s="122"/>
      <c r="DG208" s="122"/>
      <c r="DH208" s="122"/>
      <c r="DI208" s="122"/>
      <c r="DJ208" s="122"/>
      <c r="DK208" s="122"/>
      <c r="DL208" s="122"/>
      <c r="DM208" s="122"/>
      <c r="DN208" s="122"/>
      <c r="DO208" s="122"/>
      <c r="DP208" s="122"/>
      <c r="DQ208" s="122"/>
      <c r="DR208" s="122"/>
      <c r="DS208" s="122"/>
      <c r="DT208" s="122"/>
      <c r="DU208" s="122"/>
      <c r="DV208" s="122"/>
      <c r="DW208" s="122"/>
      <c r="DX208" s="122"/>
      <c r="DY208" s="122"/>
      <c r="DZ208" s="122"/>
      <c r="EA208" s="122"/>
      <c r="EB208" s="122"/>
      <c r="EC208" s="122"/>
      <c r="ED208" s="122"/>
      <c r="EE208" s="122"/>
      <c r="EF208" s="122"/>
      <c r="EG208" s="122"/>
      <c r="EH208" s="122"/>
      <c r="EI208" s="122"/>
      <c r="EJ208" s="122"/>
      <c r="EK208" s="122"/>
      <c r="EL208" s="122"/>
      <c r="EM208" s="122"/>
      <c r="EN208" s="122"/>
      <c r="EO208" s="122"/>
      <c r="EP208" s="122"/>
      <c r="EQ208" s="122"/>
      <c r="ER208" s="122"/>
      <c r="ES208" s="122"/>
      <c r="ET208" s="122"/>
      <c r="EU208" s="122"/>
      <c r="EV208" s="122"/>
      <c r="EW208" s="122"/>
      <c r="EX208" s="122"/>
      <c r="EY208" s="122"/>
      <c r="EZ208" s="122"/>
      <c r="FA208" s="122"/>
      <c r="FB208" s="122"/>
      <c r="FC208" s="122"/>
      <c r="FD208" s="122"/>
      <c r="FE208" s="122"/>
      <c r="FF208" s="122"/>
      <c r="FG208" s="122"/>
      <c r="FH208" s="122"/>
      <c r="FI208" s="122"/>
      <c r="FJ208" s="122"/>
      <c r="FK208" s="122"/>
      <c r="FL208" s="122"/>
      <c r="FM208" s="122"/>
      <c r="FN208" s="122"/>
      <c r="FO208" s="122"/>
      <c r="FP208" s="122"/>
      <c r="FQ208" s="122"/>
      <c r="FR208" s="122"/>
      <c r="FS208" s="122"/>
      <c r="FT208" s="122"/>
      <c r="FU208" s="122"/>
      <c r="FV208" s="122"/>
      <c r="FW208" s="122"/>
      <c r="FX208" s="122"/>
      <c r="FY208" s="122"/>
      <c r="FZ208" s="122"/>
      <c r="GA208" s="122"/>
      <c r="GB208" s="122"/>
      <c r="GC208" s="122"/>
      <c r="GD208" s="122"/>
      <c r="GE208" s="122"/>
      <c r="GF208" s="122"/>
      <c r="GG208" s="122"/>
      <c r="GH208" s="122"/>
      <c r="GI208" s="122"/>
      <c r="GJ208" s="122"/>
      <c r="GK208" s="122"/>
      <c r="GL208" s="122"/>
      <c r="GM208" s="122"/>
      <c r="GN208" s="122"/>
      <c r="GO208" s="122"/>
      <c r="GP208" s="122"/>
      <c r="GQ208" s="122"/>
      <c r="GR208" s="122"/>
      <c r="GS208" s="122"/>
      <c r="GT208" s="122"/>
      <c r="GU208" s="122"/>
      <c r="GV208" s="122"/>
      <c r="GW208" s="122"/>
      <c r="GX208" s="122"/>
      <c r="GY208" s="122"/>
      <c r="GZ208" s="122"/>
      <c r="HA208" s="122"/>
      <c r="HB208" s="122"/>
      <c r="HC208" s="122"/>
      <c r="HD208" s="122"/>
      <c r="HE208" s="122"/>
      <c r="HF208" s="122"/>
      <c r="HG208" s="122"/>
      <c r="HH208" s="122"/>
      <c r="HI208" s="122"/>
      <c r="HJ208" s="122"/>
      <c r="HK208" s="122"/>
      <c r="HL208" s="122"/>
      <c r="HM208" s="122"/>
      <c r="HN208" s="122"/>
      <c r="HO208" s="122"/>
      <c r="HP208" s="122"/>
      <c r="HQ208" s="122"/>
      <c r="HR208" s="122"/>
      <c r="HS208" s="122"/>
      <c r="HT208" s="122"/>
      <c r="HU208" s="122"/>
      <c r="HV208" s="122"/>
      <c r="HW208" s="122"/>
      <c r="HX208" s="122"/>
      <c r="HY208" s="122"/>
      <c r="HZ208" s="122"/>
      <c r="IA208" s="122"/>
      <c r="IB208" s="122"/>
      <c r="IC208" s="122"/>
      <c r="ID208" s="122"/>
      <c r="IE208" s="122"/>
      <c r="IF208" s="122"/>
      <c r="IG208" s="122"/>
      <c r="IH208" s="122"/>
      <c r="II208" s="122"/>
      <c r="IJ208" s="122"/>
      <c r="IK208" s="122"/>
      <c r="IL208" s="122"/>
      <c r="IM208" s="122"/>
      <c r="IN208" s="122"/>
      <c r="IO208" s="122"/>
      <c r="IP208" s="122"/>
      <c r="IQ208" s="122"/>
      <c r="IR208" s="122"/>
      <c r="IS208" s="122"/>
      <c r="IT208" s="122"/>
      <c r="IU208" s="122"/>
      <c r="IV208" s="122"/>
      <c r="IW208" s="122"/>
    </row>
    <row r="209" customFormat="false" ht="12.75" hidden="false" customHeight="false" outlineLevel="0" collapsed="false">
      <c r="A209" s="122"/>
      <c r="B209" s="103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22"/>
      <c r="AH209" s="122"/>
      <c r="AI209" s="122"/>
      <c r="AJ209" s="122"/>
      <c r="AK209" s="122"/>
      <c r="AL209" s="122"/>
      <c r="AM209" s="122"/>
      <c r="AN209" s="122"/>
      <c r="AO209" s="122"/>
      <c r="AP209" s="122"/>
      <c r="AQ209" s="122"/>
      <c r="AR209" s="122"/>
      <c r="AS209" s="122"/>
      <c r="AT209" s="122"/>
      <c r="AU209" s="122"/>
      <c r="AV209" s="122"/>
      <c r="AW209" s="122"/>
      <c r="AX209" s="122"/>
      <c r="AY209" s="122"/>
      <c r="AZ209" s="122"/>
      <c r="BA209" s="122"/>
      <c r="BB209" s="122"/>
      <c r="BC209" s="122"/>
      <c r="BD209" s="122"/>
      <c r="BE209" s="122"/>
      <c r="BF209" s="122"/>
      <c r="BG209" s="122"/>
      <c r="BH209" s="122"/>
      <c r="BI209" s="122"/>
      <c r="BJ209" s="122"/>
      <c r="BK209" s="122"/>
      <c r="BL209" s="122"/>
      <c r="BM209" s="122"/>
      <c r="BN209" s="122"/>
      <c r="BO209" s="122"/>
      <c r="BP209" s="122"/>
      <c r="BQ209" s="122"/>
      <c r="BR209" s="122"/>
      <c r="BS209" s="122"/>
      <c r="BT209" s="122"/>
      <c r="BU209" s="122"/>
      <c r="BV209" s="122"/>
      <c r="BW209" s="122"/>
      <c r="BX209" s="122"/>
      <c r="BY209" s="122"/>
      <c r="BZ209" s="122"/>
      <c r="CA209" s="122"/>
      <c r="CB209" s="122"/>
      <c r="CC209" s="122"/>
      <c r="CD209" s="122"/>
      <c r="CE209" s="122"/>
      <c r="CF209" s="122"/>
      <c r="CG209" s="122"/>
      <c r="CH209" s="122"/>
      <c r="CI209" s="122"/>
      <c r="CJ209" s="122"/>
      <c r="CK209" s="122"/>
      <c r="CL209" s="122"/>
      <c r="CM209" s="122"/>
      <c r="CN209" s="122"/>
      <c r="CO209" s="122"/>
      <c r="CP209" s="122"/>
      <c r="CQ209" s="122"/>
      <c r="CR209" s="122"/>
      <c r="CS209" s="122"/>
      <c r="CT209" s="122"/>
      <c r="CU209" s="122"/>
      <c r="CV209" s="122"/>
      <c r="CW209" s="122"/>
      <c r="CX209" s="122"/>
      <c r="CY209" s="122"/>
      <c r="CZ209" s="122"/>
      <c r="DA209" s="122"/>
      <c r="DB209" s="122"/>
      <c r="DC209" s="122"/>
      <c r="DD209" s="122"/>
      <c r="DE209" s="122"/>
      <c r="DF209" s="122"/>
      <c r="DG209" s="122"/>
      <c r="DH209" s="122"/>
      <c r="DI209" s="122"/>
      <c r="DJ209" s="122"/>
      <c r="DK209" s="122"/>
      <c r="DL209" s="122"/>
      <c r="DM209" s="122"/>
      <c r="DN209" s="122"/>
      <c r="DO209" s="122"/>
      <c r="DP209" s="122"/>
      <c r="DQ209" s="122"/>
      <c r="DR209" s="122"/>
      <c r="DS209" s="122"/>
      <c r="DT209" s="122"/>
      <c r="DU209" s="122"/>
      <c r="DV209" s="122"/>
      <c r="DW209" s="122"/>
      <c r="DX209" s="122"/>
      <c r="DY209" s="122"/>
      <c r="DZ209" s="122"/>
      <c r="EA209" s="122"/>
      <c r="EB209" s="122"/>
      <c r="EC209" s="122"/>
      <c r="ED209" s="122"/>
      <c r="EE209" s="122"/>
      <c r="EF209" s="122"/>
      <c r="EG209" s="122"/>
      <c r="EH209" s="122"/>
      <c r="EI209" s="122"/>
      <c r="EJ209" s="122"/>
      <c r="EK209" s="122"/>
      <c r="EL209" s="122"/>
      <c r="EM209" s="122"/>
      <c r="EN209" s="122"/>
      <c r="EO209" s="122"/>
      <c r="EP209" s="122"/>
      <c r="EQ209" s="122"/>
      <c r="ER209" s="122"/>
      <c r="ES209" s="122"/>
      <c r="ET209" s="122"/>
      <c r="EU209" s="122"/>
      <c r="EV209" s="122"/>
      <c r="EW209" s="122"/>
      <c r="EX209" s="122"/>
      <c r="EY209" s="122"/>
      <c r="EZ209" s="122"/>
      <c r="FA209" s="122"/>
      <c r="FB209" s="122"/>
      <c r="FC209" s="122"/>
      <c r="FD209" s="122"/>
      <c r="FE209" s="122"/>
      <c r="FF209" s="122"/>
      <c r="FG209" s="122"/>
      <c r="FH209" s="122"/>
      <c r="FI209" s="122"/>
      <c r="FJ209" s="122"/>
      <c r="FK209" s="122"/>
      <c r="FL209" s="122"/>
      <c r="FM209" s="122"/>
      <c r="FN209" s="122"/>
      <c r="FO209" s="122"/>
      <c r="FP209" s="122"/>
      <c r="FQ209" s="122"/>
      <c r="FR209" s="122"/>
      <c r="FS209" s="122"/>
      <c r="FT209" s="122"/>
      <c r="FU209" s="122"/>
      <c r="FV209" s="122"/>
      <c r="FW209" s="122"/>
      <c r="FX209" s="122"/>
      <c r="FY209" s="122"/>
      <c r="FZ209" s="122"/>
      <c r="GA209" s="122"/>
      <c r="GB209" s="122"/>
      <c r="GC209" s="122"/>
      <c r="GD209" s="122"/>
      <c r="GE209" s="122"/>
      <c r="GF209" s="122"/>
      <c r="GG209" s="122"/>
      <c r="GH209" s="122"/>
      <c r="GI209" s="122"/>
      <c r="GJ209" s="122"/>
      <c r="GK209" s="122"/>
      <c r="GL209" s="122"/>
      <c r="GM209" s="122"/>
      <c r="GN209" s="122"/>
      <c r="GO209" s="122"/>
      <c r="GP209" s="122"/>
      <c r="GQ209" s="122"/>
      <c r="GR209" s="122"/>
      <c r="GS209" s="122"/>
      <c r="GT209" s="122"/>
      <c r="GU209" s="122"/>
      <c r="GV209" s="122"/>
      <c r="GW209" s="122"/>
      <c r="GX209" s="122"/>
      <c r="GY209" s="122"/>
      <c r="GZ209" s="122"/>
      <c r="HA209" s="122"/>
      <c r="HB209" s="122"/>
      <c r="HC209" s="122"/>
      <c r="HD209" s="122"/>
      <c r="HE209" s="122"/>
      <c r="HF209" s="122"/>
      <c r="HG209" s="122"/>
      <c r="HH209" s="122"/>
      <c r="HI209" s="122"/>
      <c r="HJ209" s="122"/>
      <c r="HK209" s="122"/>
      <c r="HL209" s="122"/>
      <c r="HM209" s="122"/>
      <c r="HN209" s="122"/>
      <c r="HO209" s="122"/>
      <c r="HP209" s="122"/>
      <c r="HQ209" s="122"/>
      <c r="HR209" s="122"/>
      <c r="HS209" s="122"/>
      <c r="HT209" s="122"/>
      <c r="HU209" s="122"/>
      <c r="HV209" s="122"/>
      <c r="HW209" s="122"/>
      <c r="HX209" s="122"/>
      <c r="HY209" s="122"/>
      <c r="HZ209" s="122"/>
      <c r="IA209" s="122"/>
      <c r="IB209" s="122"/>
      <c r="IC209" s="122"/>
      <c r="ID209" s="122"/>
      <c r="IE209" s="122"/>
      <c r="IF209" s="122"/>
      <c r="IG209" s="122"/>
      <c r="IH209" s="122"/>
      <c r="II209" s="122"/>
      <c r="IJ209" s="122"/>
      <c r="IK209" s="122"/>
      <c r="IL209" s="122"/>
      <c r="IM209" s="122"/>
      <c r="IN209" s="122"/>
      <c r="IO209" s="122"/>
      <c r="IP209" s="122"/>
      <c r="IQ209" s="122"/>
      <c r="IR209" s="122"/>
      <c r="IS209" s="122"/>
      <c r="IT209" s="122"/>
      <c r="IU209" s="122"/>
      <c r="IV209" s="122"/>
      <c r="IW209" s="122"/>
    </row>
    <row r="210" customFormat="false" ht="12.75" hidden="false" customHeight="false" outlineLevel="0" collapsed="false">
      <c r="A210" s="122"/>
      <c r="B210" s="103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  <c r="AG210" s="122"/>
      <c r="AH210" s="122"/>
      <c r="AI210" s="122"/>
      <c r="AJ210" s="122"/>
      <c r="AK210" s="122"/>
      <c r="AL210" s="122"/>
      <c r="AM210" s="122"/>
      <c r="AN210" s="122"/>
      <c r="AO210" s="122"/>
      <c r="AP210" s="122"/>
      <c r="AQ210" s="122"/>
      <c r="AR210" s="122"/>
      <c r="AS210" s="122"/>
      <c r="AT210" s="122"/>
      <c r="AU210" s="122"/>
      <c r="AV210" s="122"/>
      <c r="AW210" s="122"/>
      <c r="AX210" s="122"/>
      <c r="AY210" s="122"/>
      <c r="AZ210" s="122"/>
      <c r="BA210" s="122"/>
      <c r="BB210" s="122"/>
      <c r="BC210" s="122"/>
      <c r="BD210" s="122"/>
      <c r="BE210" s="122"/>
      <c r="BF210" s="122"/>
      <c r="BG210" s="122"/>
      <c r="BH210" s="122"/>
      <c r="BI210" s="122"/>
      <c r="BJ210" s="122"/>
      <c r="BK210" s="122"/>
      <c r="BL210" s="122"/>
      <c r="BM210" s="122"/>
      <c r="BN210" s="122"/>
      <c r="BO210" s="122"/>
      <c r="BP210" s="122"/>
      <c r="BQ210" s="122"/>
      <c r="BR210" s="122"/>
      <c r="BS210" s="122"/>
      <c r="BT210" s="122"/>
      <c r="BU210" s="122"/>
      <c r="BV210" s="122"/>
      <c r="BW210" s="122"/>
      <c r="BX210" s="122"/>
      <c r="BY210" s="122"/>
      <c r="BZ210" s="122"/>
      <c r="CA210" s="122"/>
      <c r="CB210" s="122"/>
      <c r="CC210" s="122"/>
      <c r="CD210" s="122"/>
      <c r="CE210" s="122"/>
      <c r="CF210" s="122"/>
      <c r="CG210" s="122"/>
      <c r="CH210" s="122"/>
      <c r="CI210" s="122"/>
      <c r="CJ210" s="122"/>
      <c r="CK210" s="122"/>
      <c r="CL210" s="122"/>
      <c r="CM210" s="122"/>
      <c r="CN210" s="122"/>
      <c r="CO210" s="122"/>
      <c r="CP210" s="122"/>
      <c r="CQ210" s="122"/>
      <c r="CR210" s="122"/>
      <c r="CS210" s="122"/>
      <c r="CT210" s="122"/>
      <c r="CU210" s="122"/>
      <c r="CV210" s="122"/>
      <c r="CW210" s="122"/>
      <c r="CX210" s="122"/>
      <c r="CY210" s="122"/>
      <c r="CZ210" s="122"/>
      <c r="DA210" s="122"/>
      <c r="DB210" s="122"/>
      <c r="DC210" s="122"/>
      <c r="DD210" s="122"/>
      <c r="DE210" s="122"/>
      <c r="DF210" s="122"/>
      <c r="DG210" s="122"/>
      <c r="DH210" s="122"/>
      <c r="DI210" s="122"/>
      <c r="DJ210" s="122"/>
      <c r="DK210" s="122"/>
      <c r="DL210" s="122"/>
      <c r="DM210" s="122"/>
      <c r="DN210" s="122"/>
      <c r="DO210" s="122"/>
      <c r="DP210" s="122"/>
      <c r="DQ210" s="122"/>
      <c r="DR210" s="122"/>
      <c r="DS210" s="122"/>
      <c r="DT210" s="122"/>
      <c r="DU210" s="122"/>
      <c r="DV210" s="122"/>
      <c r="DW210" s="122"/>
      <c r="DX210" s="122"/>
      <c r="DY210" s="122"/>
      <c r="DZ210" s="122"/>
      <c r="EA210" s="122"/>
      <c r="EB210" s="122"/>
      <c r="EC210" s="122"/>
      <c r="ED210" s="122"/>
      <c r="EE210" s="122"/>
      <c r="EF210" s="122"/>
      <c r="EG210" s="122"/>
      <c r="EH210" s="122"/>
      <c r="EI210" s="122"/>
      <c r="EJ210" s="122"/>
      <c r="EK210" s="122"/>
      <c r="EL210" s="122"/>
      <c r="EM210" s="122"/>
      <c r="EN210" s="122"/>
      <c r="EO210" s="122"/>
      <c r="EP210" s="122"/>
      <c r="EQ210" s="122"/>
      <c r="ER210" s="122"/>
      <c r="ES210" s="122"/>
      <c r="ET210" s="122"/>
      <c r="EU210" s="122"/>
      <c r="EV210" s="122"/>
      <c r="EW210" s="122"/>
      <c r="EX210" s="122"/>
      <c r="EY210" s="122"/>
      <c r="EZ210" s="122"/>
      <c r="FA210" s="122"/>
      <c r="FB210" s="122"/>
      <c r="FC210" s="122"/>
      <c r="FD210" s="122"/>
      <c r="FE210" s="122"/>
      <c r="FF210" s="122"/>
      <c r="FG210" s="122"/>
      <c r="FH210" s="122"/>
      <c r="FI210" s="122"/>
      <c r="FJ210" s="122"/>
      <c r="FK210" s="122"/>
      <c r="FL210" s="122"/>
      <c r="FM210" s="122"/>
      <c r="FN210" s="122"/>
      <c r="FO210" s="122"/>
      <c r="FP210" s="122"/>
      <c r="FQ210" s="122"/>
      <c r="FR210" s="122"/>
      <c r="FS210" s="122"/>
      <c r="FT210" s="122"/>
      <c r="FU210" s="122"/>
      <c r="FV210" s="122"/>
      <c r="FW210" s="122"/>
      <c r="FX210" s="122"/>
      <c r="FY210" s="122"/>
      <c r="FZ210" s="122"/>
      <c r="GA210" s="122"/>
      <c r="GB210" s="122"/>
      <c r="GC210" s="122"/>
      <c r="GD210" s="122"/>
      <c r="GE210" s="122"/>
      <c r="GF210" s="122"/>
      <c r="GG210" s="122"/>
      <c r="GH210" s="122"/>
      <c r="GI210" s="122"/>
      <c r="GJ210" s="122"/>
      <c r="GK210" s="122"/>
      <c r="GL210" s="122"/>
      <c r="GM210" s="122"/>
      <c r="GN210" s="122"/>
      <c r="GO210" s="122"/>
      <c r="GP210" s="122"/>
      <c r="GQ210" s="122"/>
      <c r="GR210" s="122"/>
      <c r="GS210" s="122"/>
      <c r="GT210" s="122"/>
      <c r="GU210" s="122"/>
      <c r="GV210" s="122"/>
      <c r="GW210" s="122"/>
      <c r="GX210" s="122"/>
      <c r="GY210" s="122"/>
      <c r="GZ210" s="122"/>
      <c r="HA210" s="122"/>
      <c r="HB210" s="122"/>
      <c r="HC210" s="122"/>
      <c r="HD210" s="122"/>
      <c r="HE210" s="122"/>
      <c r="HF210" s="122"/>
      <c r="HG210" s="122"/>
      <c r="HH210" s="122"/>
      <c r="HI210" s="122"/>
      <c r="HJ210" s="122"/>
      <c r="HK210" s="122"/>
      <c r="HL210" s="122"/>
      <c r="HM210" s="122"/>
      <c r="HN210" s="122"/>
      <c r="HO210" s="122"/>
      <c r="HP210" s="122"/>
      <c r="HQ210" s="122"/>
      <c r="HR210" s="122"/>
      <c r="HS210" s="122"/>
      <c r="HT210" s="122"/>
      <c r="HU210" s="122"/>
      <c r="HV210" s="122"/>
      <c r="HW210" s="122"/>
      <c r="HX210" s="122"/>
      <c r="HY210" s="122"/>
      <c r="HZ210" s="122"/>
      <c r="IA210" s="122"/>
      <c r="IB210" s="122"/>
      <c r="IC210" s="122"/>
      <c r="ID210" s="122"/>
      <c r="IE210" s="122"/>
      <c r="IF210" s="122"/>
      <c r="IG210" s="122"/>
      <c r="IH210" s="122"/>
      <c r="II210" s="122"/>
      <c r="IJ210" s="122"/>
      <c r="IK210" s="122"/>
      <c r="IL210" s="122"/>
      <c r="IM210" s="122"/>
      <c r="IN210" s="122"/>
      <c r="IO210" s="122"/>
      <c r="IP210" s="122"/>
      <c r="IQ210" s="122"/>
      <c r="IR210" s="122"/>
      <c r="IS210" s="122"/>
      <c r="IT210" s="122"/>
      <c r="IU210" s="122"/>
      <c r="IV210" s="122"/>
      <c r="IW210" s="122"/>
    </row>
    <row r="211" customFormat="false" ht="12.75" hidden="false" customHeight="false" outlineLevel="0" collapsed="false">
      <c r="A211" s="122"/>
      <c r="B211" s="103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  <c r="AU211" s="122"/>
      <c r="AV211" s="122"/>
      <c r="AW211" s="122"/>
      <c r="AX211" s="122"/>
      <c r="AY211" s="122"/>
      <c r="AZ211" s="122"/>
      <c r="BA211" s="122"/>
      <c r="BB211" s="122"/>
      <c r="BC211" s="122"/>
      <c r="BD211" s="122"/>
      <c r="BE211" s="122"/>
      <c r="BF211" s="122"/>
      <c r="BG211" s="122"/>
      <c r="BH211" s="122"/>
      <c r="BI211" s="122"/>
      <c r="BJ211" s="122"/>
      <c r="BK211" s="122"/>
      <c r="BL211" s="122"/>
      <c r="BM211" s="122"/>
      <c r="BN211" s="122"/>
      <c r="BO211" s="122"/>
      <c r="BP211" s="122"/>
      <c r="BQ211" s="122"/>
      <c r="BR211" s="122"/>
      <c r="BS211" s="122"/>
      <c r="BT211" s="122"/>
      <c r="BU211" s="122"/>
      <c r="BV211" s="122"/>
      <c r="BW211" s="122"/>
      <c r="BX211" s="122"/>
      <c r="BY211" s="122"/>
      <c r="BZ211" s="122"/>
      <c r="CA211" s="122"/>
      <c r="CB211" s="122"/>
      <c r="CC211" s="122"/>
      <c r="CD211" s="122"/>
      <c r="CE211" s="122"/>
      <c r="CF211" s="122"/>
      <c r="CG211" s="122"/>
      <c r="CH211" s="122"/>
      <c r="CI211" s="122"/>
      <c r="CJ211" s="122"/>
      <c r="CK211" s="122"/>
      <c r="CL211" s="122"/>
      <c r="CM211" s="122"/>
      <c r="CN211" s="122"/>
      <c r="CO211" s="122"/>
      <c r="CP211" s="122"/>
      <c r="CQ211" s="122"/>
      <c r="CR211" s="122"/>
      <c r="CS211" s="122"/>
      <c r="CT211" s="122"/>
      <c r="CU211" s="122"/>
      <c r="CV211" s="122"/>
      <c r="CW211" s="122"/>
      <c r="CX211" s="122"/>
      <c r="CY211" s="122"/>
      <c r="CZ211" s="122"/>
      <c r="DA211" s="122"/>
      <c r="DB211" s="122"/>
      <c r="DC211" s="122"/>
      <c r="DD211" s="122"/>
      <c r="DE211" s="122"/>
      <c r="DF211" s="122"/>
      <c r="DG211" s="122"/>
      <c r="DH211" s="122"/>
      <c r="DI211" s="122"/>
      <c r="DJ211" s="122"/>
      <c r="DK211" s="122"/>
      <c r="DL211" s="122"/>
      <c r="DM211" s="122"/>
      <c r="DN211" s="122"/>
      <c r="DO211" s="122"/>
      <c r="DP211" s="122"/>
      <c r="DQ211" s="122"/>
      <c r="DR211" s="122"/>
      <c r="DS211" s="122"/>
      <c r="DT211" s="122"/>
      <c r="DU211" s="122"/>
      <c r="DV211" s="122"/>
      <c r="DW211" s="122"/>
      <c r="DX211" s="122"/>
      <c r="DY211" s="122"/>
      <c r="DZ211" s="122"/>
      <c r="EA211" s="122"/>
      <c r="EB211" s="122"/>
      <c r="EC211" s="122"/>
      <c r="ED211" s="122"/>
      <c r="EE211" s="122"/>
      <c r="EF211" s="122"/>
      <c r="EG211" s="122"/>
      <c r="EH211" s="122"/>
      <c r="EI211" s="122"/>
      <c r="EJ211" s="122"/>
      <c r="EK211" s="122"/>
      <c r="EL211" s="122"/>
      <c r="EM211" s="122"/>
      <c r="EN211" s="122"/>
      <c r="EO211" s="122"/>
      <c r="EP211" s="122"/>
      <c r="EQ211" s="122"/>
      <c r="ER211" s="122"/>
      <c r="ES211" s="122"/>
      <c r="ET211" s="122"/>
      <c r="EU211" s="122"/>
      <c r="EV211" s="122"/>
      <c r="EW211" s="122"/>
      <c r="EX211" s="122"/>
      <c r="EY211" s="122"/>
      <c r="EZ211" s="122"/>
      <c r="FA211" s="122"/>
      <c r="FB211" s="122"/>
      <c r="FC211" s="122"/>
      <c r="FD211" s="122"/>
      <c r="FE211" s="122"/>
      <c r="FF211" s="122"/>
      <c r="FG211" s="122"/>
      <c r="FH211" s="122"/>
      <c r="FI211" s="122"/>
      <c r="FJ211" s="122"/>
      <c r="FK211" s="122"/>
      <c r="FL211" s="122"/>
      <c r="FM211" s="122"/>
      <c r="FN211" s="122"/>
      <c r="FO211" s="122"/>
      <c r="FP211" s="122"/>
      <c r="FQ211" s="122"/>
      <c r="FR211" s="122"/>
      <c r="FS211" s="122"/>
      <c r="FT211" s="122"/>
      <c r="FU211" s="122"/>
      <c r="FV211" s="122"/>
      <c r="FW211" s="122"/>
      <c r="FX211" s="122"/>
      <c r="FY211" s="122"/>
      <c r="FZ211" s="122"/>
      <c r="GA211" s="122"/>
      <c r="GB211" s="122"/>
      <c r="GC211" s="122"/>
      <c r="GD211" s="122"/>
      <c r="GE211" s="122"/>
      <c r="GF211" s="122"/>
      <c r="GG211" s="122"/>
      <c r="GH211" s="122"/>
      <c r="GI211" s="122"/>
      <c r="GJ211" s="122"/>
      <c r="GK211" s="122"/>
      <c r="GL211" s="122"/>
      <c r="GM211" s="122"/>
      <c r="GN211" s="122"/>
      <c r="GO211" s="122"/>
      <c r="GP211" s="122"/>
      <c r="GQ211" s="122"/>
      <c r="GR211" s="122"/>
      <c r="GS211" s="122"/>
      <c r="GT211" s="122"/>
      <c r="GU211" s="122"/>
      <c r="GV211" s="122"/>
      <c r="GW211" s="122"/>
      <c r="GX211" s="122"/>
      <c r="GY211" s="122"/>
      <c r="GZ211" s="122"/>
      <c r="HA211" s="122"/>
      <c r="HB211" s="122"/>
      <c r="HC211" s="122"/>
      <c r="HD211" s="122"/>
      <c r="HE211" s="122"/>
      <c r="HF211" s="122"/>
      <c r="HG211" s="122"/>
      <c r="HH211" s="122"/>
      <c r="HI211" s="122"/>
      <c r="HJ211" s="122"/>
      <c r="HK211" s="122"/>
      <c r="HL211" s="122"/>
      <c r="HM211" s="122"/>
      <c r="HN211" s="122"/>
      <c r="HO211" s="122"/>
      <c r="HP211" s="122"/>
      <c r="HQ211" s="122"/>
      <c r="HR211" s="122"/>
      <c r="HS211" s="122"/>
      <c r="HT211" s="122"/>
      <c r="HU211" s="122"/>
      <c r="HV211" s="122"/>
      <c r="HW211" s="122"/>
      <c r="HX211" s="122"/>
      <c r="HY211" s="122"/>
      <c r="HZ211" s="122"/>
      <c r="IA211" s="122"/>
      <c r="IB211" s="122"/>
      <c r="IC211" s="122"/>
      <c r="ID211" s="122"/>
      <c r="IE211" s="122"/>
      <c r="IF211" s="122"/>
      <c r="IG211" s="122"/>
      <c r="IH211" s="122"/>
      <c r="II211" s="122"/>
      <c r="IJ211" s="122"/>
      <c r="IK211" s="122"/>
      <c r="IL211" s="122"/>
      <c r="IM211" s="122"/>
      <c r="IN211" s="122"/>
      <c r="IO211" s="122"/>
      <c r="IP211" s="122"/>
      <c r="IQ211" s="122"/>
      <c r="IR211" s="122"/>
      <c r="IS211" s="122"/>
      <c r="IT211" s="122"/>
      <c r="IU211" s="122"/>
      <c r="IV211" s="122"/>
      <c r="IW211" s="122"/>
    </row>
    <row r="212" customFormat="false" ht="12.75" hidden="false" customHeight="false" outlineLevel="0" collapsed="false">
      <c r="A212" s="122"/>
      <c r="B212" s="103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  <c r="AG212" s="122"/>
      <c r="AH212" s="122"/>
      <c r="AI212" s="122"/>
      <c r="AJ212" s="122"/>
      <c r="AK212" s="122"/>
      <c r="AL212" s="122"/>
      <c r="AM212" s="122"/>
      <c r="AN212" s="122"/>
      <c r="AO212" s="122"/>
      <c r="AP212" s="122"/>
      <c r="AQ212" s="122"/>
      <c r="AR212" s="122"/>
      <c r="AS212" s="122"/>
      <c r="AT212" s="122"/>
      <c r="AU212" s="122"/>
      <c r="AV212" s="122"/>
      <c r="AW212" s="122"/>
      <c r="AX212" s="122"/>
      <c r="AY212" s="122"/>
      <c r="AZ212" s="122"/>
      <c r="BA212" s="122"/>
      <c r="BB212" s="122"/>
      <c r="BC212" s="122"/>
      <c r="BD212" s="122"/>
      <c r="BE212" s="122"/>
      <c r="BF212" s="122"/>
      <c r="BG212" s="122"/>
      <c r="BH212" s="122"/>
      <c r="BI212" s="122"/>
      <c r="BJ212" s="122"/>
      <c r="BK212" s="122"/>
      <c r="BL212" s="122"/>
      <c r="BM212" s="122"/>
      <c r="BN212" s="122"/>
      <c r="BO212" s="122"/>
      <c r="BP212" s="122"/>
      <c r="BQ212" s="122"/>
      <c r="BR212" s="122"/>
      <c r="BS212" s="122"/>
      <c r="BT212" s="122"/>
      <c r="BU212" s="122"/>
      <c r="BV212" s="122"/>
      <c r="BW212" s="122"/>
      <c r="BX212" s="122"/>
      <c r="BY212" s="122"/>
      <c r="BZ212" s="122"/>
      <c r="CA212" s="122"/>
      <c r="CB212" s="122"/>
      <c r="CC212" s="122"/>
      <c r="CD212" s="122"/>
      <c r="CE212" s="122"/>
      <c r="CF212" s="122"/>
      <c r="CG212" s="122"/>
      <c r="CH212" s="122"/>
      <c r="CI212" s="122"/>
      <c r="CJ212" s="122"/>
      <c r="CK212" s="122"/>
      <c r="CL212" s="122"/>
      <c r="CM212" s="122"/>
      <c r="CN212" s="122"/>
      <c r="CO212" s="122"/>
      <c r="CP212" s="122"/>
      <c r="CQ212" s="122"/>
      <c r="CR212" s="122"/>
      <c r="CS212" s="122"/>
      <c r="CT212" s="122"/>
      <c r="CU212" s="122"/>
      <c r="CV212" s="122"/>
      <c r="CW212" s="122"/>
      <c r="CX212" s="122"/>
      <c r="CY212" s="122"/>
      <c r="CZ212" s="122"/>
      <c r="DA212" s="122"/>
      <c r="DB212" s="122"/>
      <c r="DC212" s="122"/>
      <c r="DD212" s="122"/>
      <c r="DE212" s="122"/>
      <c r="DF212" s="122"/>
      <c r="DG212" s="122"/>
      <c r="DH212" s="122"/>
      <c r="DI212" s="122"/>
      <c r="DJ212" s="122"/>
      <c r="DK212" s="122"/>
      <c r="DL212" s="122"/>
      <c r="DM212" s="122"/>
      <c r="DN212" s="122"/>
      <c r="DO212" s="122"/>
      <c r="DP212" s="122"/>
      <c r="DQ212" s="122"/>
      <c r="DR212" s="122"/>
      <c r="DS212" s="122"/>
      <c r="DT212" s="122"/>
      <c r="DU212" s="122"/>
      <c r="DV212" s="122"/>
      <c r="DW212" s="122"/>
      <c r="DX212" s="122"/>
      <c r="DY212" s="122"/>
      <c r="DZ212" s="122"/>
      <c r="EA212" s="122"/>
      <c r="EB212" s="122"/>
      <c r="EC212" s="122"/>
      <c r="ED212" s="122"/>
      <c r="EE212" s="122"/>
      <c r="EF212" s="122"/>
      <c r="EG212" s="122"/>
      <c r="EH212" s="122"/>
      <c r="EI212" s="122"/>
      <c r="EJ212" s="122"/>
      <c r="EK212" s="122"/>
      <c r="EL212" s="122"/>
      <c r="EM212" s="122"/>
      <c r="EN212" s="122"/>
      <c r="EO212" s="122"/>
      <c r="EP212" s="122"/>
      <c r="EQ212" s="122"/>
      <c r="ER212" s="122"/>
      <c r="ES212" s="122"/>
      <c r="ET212" s="122"/>
      <c r="EU212" s="122"/>
      <c r="EV212" s="122"/>
      <c r="EW212" s="122"/>
      <c r="EX212" s="122"/>
      <c r="EY212" s="122"/>
      <c r="EZ212" s="122"/>
      <c r="FA212" s="122"/>
      <c r="FB212" s="122"/>
      <c r="FC212" s="122"/>
      <c r="FD212" s="122"/>
      <c r="FE212" s="122"/>
      <c r="FF212" s="122"/>
      <c r="FG212" s="122"/>
      <c r="FH212" s="122"/>
      <c r="FI212" s="122"/>
      <c r="FJ212" s="122"/>
      <c r="FK212" s="122"/>
      <c r="FL212" s="122"/>
      <c r="FM212" s="122"/>
      <c r="FN212" s="122"/>
      <c r="FO212" s="122"/>
      <c r="FP212" s="122"/>
      <c r="FQ212" s="122"/>
      <c r="FR212" s="122"/>
      <c r="FS212" s="122"/>
      <c r="FT212" s="122"/>
      <c r="FU212" s="122"/>
      <c r="FV212" s="122"/>
      <c r="FW212" s="122"/>
      <c r="FX212" s="122"/>
      <c r="FY212" s="122"/>
      <c r="FZ212" s="122"/>
      <c r="GA212" s="122"/>
      <c r="GB212" s="122"/>
      <c r="GC212" s="122"/>
      <c r="GD212" s="122"/>
      <c r="GE212" s="122"/>
      <c r="GF212" s="122"/>
      <c r="GG212" s="122"/>
      <c r="GH212" s="122"/>
      <c r="GI212" s="122"/>
      <c r="GJ212" s="122"/>
      <c r="GK212" s="122"/>
      <c r="GL212" s="122"/>
      <c r="GM212" s="122"/>
      <c r="GN212" s="122"/>
      <c r="GO212" s="122"/>
      <c r="GP212" s="122"/>
      <c r="GQ212" s="122"/>
      <c r="GR212" s="122"/>
      <c r="GS212" s="122"/>
      <c r="GT212" s="122"/>
      <c r="GU212" s="122"/>
      <c r="GV212" s="122"/>
      <c r="GW212" s="122"/>
      <c r="GX212" s="122"/>
      <c r="GY212" s="122"/>
      <c r="GZ212" s="122"/>
      <c r="HA212" s="122"/>
      <c r="HB212" s="122"/>
      <c r="HC212" s="122"/>
      <c r="HD212" s="122"/>
      <c r="HE212" s="122"/>
      <c r="HF212" s="122"/>
      <c r="HG212" s="122"/>
      <c r="HH212" s="122"/>
      <c r="HI212" s="122"/>
      <c r="HJ212" s="122"/>
      <c r="HK212" s="122"/>
      <c r="HL212" s="122"/>
      <c r="HM212" s="122"/>
      <c r="HN212" s="122"/>
      <c r="HO212" s="122"/>
      <c r="HP212" s="122"/>
      <c r="HQ212" s="122"/>
      <c r="HR212" s="122"/>
      <c r="HS212" s="122"/>
      <c r="HT212" s="122"/>
      <c r="HU212" s="122"/>
      <c r="HV212" s="122"/>
      <c r="HW212" s="122"/>
      <c r="HX212" s="122"/>
      <c r="HY212" s="122"/>
      <c r="HZ212" s="122"/>
      <c r="IA212" s="122"/>
      <c r="IB212" s="122"/>
      <c r="IC212" s="122"/>
      <c r="ID212" s="122"/>
      <c r="IE212" s="122"/>
      <c r="IF212" s="122"/>
      <c r="IG212" s="122"/>
      <c r="IH212" s="122"/>
      <c r="II212" s="122"/>
      <c r="IJ212" s="122"/>
      <c r="IK212" s="122"/>
      <c r="IL212" s="122"/>
      <c r="IM212" s="122"/>
      <c r="IN212" s="122"/>
      <c r="IO212" s="122"/>
      <c r="IP212" s="122"/>
      <c r="IQ212" s="122"/>
      <c r="IR212" s="122"/>
      <c r="IS212" s="122"/>
      <c r="IT212" s="122"/>
      <c r="IU212" s="122"/>
      <c r="IV212" s="122"/>
      <c r="IW212" s="122"/>
    </row>
    <row r="213" customFormat="false" ht="12.75" hidden="false" customHeight="false" outlineLevel="0" collapsed="false">
      <c r="A213" s="122"/>
      <c r="B213" s="103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22"/>
      <c r="AX213" s="122"/>
      <c r="AY213" s="122"/>
      <c r="AZ213" s="122"/>
      <c r="BA213" s="122"/>
      <c r="BB213" s="122"/>
      <c r="BC213" s="122"/>
      <c r="BD213" s="122"/>
      <c r="BE213" s="122"/>
      <c r="BF213" s="122"/>
      <c r="BG213" s="122"/>
      <c r="BH213" s="122"/>
      <c r="BI213" s="122"/>
      <c r="BJ213" s="122"/>
      <c r="BK213" s="122"/>
      <c r="BL213" s="122"/>
      <c r="BM213" s="122"/>
      <c r="BN213" s="122"/>
      <c r="BO213" s="122"/>
      <c r="BP213" s="122"/>
      <c r="BQ213" s="122"/>
      <c r="BR213" s="122"/>
      <c r="BS213" s="122"/>
      <c r="BT213" s="122"/>
      <c r="BU213" s="122"/>
      <c r="BV213" s="122"/>
      <c r="BW213" s="122"/>
      <c r="BX213" s="122"/>
      <c r="BY213" s="122"/>
      <c r="BZ213" s="122"/>
      <c r="CA213" s="122"/>
      <c r="CB213" s="122"/>
      <c r="CC213" s="122"/>
      <c r="CD213" s="122"/>
      <c r="CE213" s="122"/>
      <c r="CF213" s="122"/>
      <c r="CG213" s="122"/>
      <c r="CH213" s="122"/>
      <c r="CI213" s="122"/>
      <c r="CJ213" s="122"/>
      <c r="CK213" s="122"/>
      <c r="CL213" s="122"/>
      <c r="CM213" s="122"/>
      <c r="CN213" s="122"/>
      <c r="CO213" s="122"/>
      <c r="CP213" s="122"/>
      <c r="CQ213" s="122"/>
      <c r="CR213" s="122"/>
      <c r="CS213" s="122"/>
      <c r="CT213" s="122"/>
      <c r="CU213" s="122"/>
      <c r="CV213" s="122"/>
      <c r="CW213" s="122"/>
      <c r="CX213" s="122"/>
      <c r="CY213" s="122"/>
      <c r="CZ213" s="122"/>
      <c r="DA213" s="122"/>
      <c r="DB213" s="122"/>
      <c r="DC213" s="122"/>
      <c r="DD213" s="122"/>
      <c r="DE213" s="122"/>
      <c r="DF213" s="122"/>
      <c r="DG213" s="122"/>
      <c r="DH213" s="122"/>
      <c r="DI213" s="122"/>
      <c r="DJ213" s="122"/>
      <c r="DK213" s="122"/>
      <c r="DL213" s="122"/>
      <c r="DM213" s="122"/>
      <c r="DN213" s="122"/>
      <c r="DO213" s="122"/>
      <c r="DP213" s="122"/>
      <c r="DQ213" s="122"/>
      <c r="DR213" s="122"/>
      <c r="DS213" s="122"/>
      <c r="DT213" s="122"/>
      <c r="DU213" s="122"/>
      <c r="DV213" s="122"/>
      <c r="DW213" s="122"/>
      <c r="DX213" s="122"/>
      <c r="DY213" s="122"/>
      <c r="DZ213" s="122"/>
      <c r="EA213" s="122"/>
      <c r="EB213" s="122"/>
      <c r="EC213" s="122"/>
      <c r="ED213" s="122"/>
      <c r="EE213" s="122"/>
      <c r="EF213" s="122"/>
      <c r="EG213" s="122"/>
      <c r="EH213" s="122"/>
      <c r="EI213" s="122"/>
      <c r="EJ213" s="122"/>
      <c r="EK213" s="122"/>
      <c r="EL213" s="122"/>
      <c r="EM213" s="122"/>
      <c r="EN213" s="122"/>
      <c r="EO213" s="122"/>
      <c r="EP213" s="122"/>
      <c r="EQ213" s="122"/>
      <c r="ER213" s="122"/>
      <c r="ES213" s="122"/>
      <c r="ET213" s="122"/>
      <c r="EU213" s="122"/>
      <c r="EV213" s="122"/>
      <c r="EW213" s="122"/>
      <c r="EX213" s="122"/>
      <c r="EY213" s="122"/>
      <c r="EZ213" s="122"/>
      <c r="FA213" s="122"/>
      <c r="FB213" s="122"/>
      <c r="FC213" s="122"/>
      <c r="FD213" s="122"/>
      <c r="FE213" s="122"/>
      <c r="FF213" s="122"/>
      <c r="FG213" s="122"/>
      <c r="FH213" s="122"/>
      <c r="FI213" s="122"/>
      <c r="FJ213" s="122"/>
      <c r="FK213" s="122"/>
      <c r="FL213" s="122"/>
      <c r="FM213" s="122"/>
      <c r="FN213" s="122"/>
      <c r="FO213" s="122"/>
      <c r="FP213" s="122"/>
      <c r="FQ213" s="122"/>
      <c r="FR213" s="122"/>
      <c r="FS213" s="122"/>
      <c r="FT213" s="122"/>
      <c r="FU213" s="122"/>
      <c r="FV213" s="122"/>
      <c r="FW213" s="122"/>
      <c r="FX213" s="122"/>
      <c r="FY213" s="122"/>
      <c r="FZ213" s="122"/>
      <c r="GA213" s="122"/>
      <c r="GB213" s="122"/>
      <c r="GC213" s="122"/>
      <c r="GD213" s="122"/>
      <c r="GE213" s="122"/>
      <c r="GF213" s="122"/>
      <c r="GG213" s="122"/>
      <c r="GH213" s="122"/>
      <c r="GI213" s="122"/>
      <c r="GJ213" s="122"/>
      <c r="GK213" s="122"/>
      <c r="GL213" s="122"/>
      <c r="GM213" s="122"/>
      <c r="GN213" s="122"/>
      <c r="GO213" s="122"/>
      <c r="GP213" s="122"/>
      <c r="GQ213" s="122"/>
      <c r="GR213" s="122"/>
      <c r="GS213" s="122"/>
      <c r="GT213" s="122"/>
      <c r="GU213" s="122"/>
      <c r="GV213" s="122"/>
      <c r="GW213" s="122"/>
      <c r="GX213" s="122"/>
      <c r="GY213" s="122"/>
      <c r="GZ213" s="122"/>
      <c r="HA213" s="122"/>
      <c r="HB213" s="122"/>
      <c r="HC213" s="122"/>
      <c r="HD213" s="122"/>
      <c r="HE213" s="122"/>
      <c r="HF213" s="122"/>
      <c r="HG213" s="122"/>
      <c r="HH213" s="122"/>
      <c r="HI213" s="122"/>
      <c r="HJ213" s="122"/>
      <c r="HK213" s="122"/>
      <c r="HL213" s="122"/>
      <c r="HM213" s="122"/>
      <c r="HN213" s="122"/>
      <c r="HO213" s="122"/>
      <c r="HP213" s="122"/>
      <c r="HQ213" s="122"/>
      <c r="HR213" s="122"/>
      <c r="HS213" s="122"/>
      <c r="HT213" s="122"/>
      <c r="HU213" s="122"/>
      <c r="HV213" s="122"/>
      <c r="HW213" s="122"/>
      <c r="HX213" s="122"/>
      <c r="HY213" s="122"/>
      <c r="HZ213" s="122"/>
      <c r="IA213" s="122"/>
      <c r="IB213" s="122"/>
      <c r="IC213" s="122"/>
      <c r="ID213" s="122"/>
      <c r="IE213" s="122"/>
      <c r="IF213" s="122"/>
      <c r="IG213" s="122"/>
      <c r="IH213" s="122"/>
      <c r="II213" s="122"/>
      <c r="IJ213" s="122"/>
      <c r="IK213" s="122"/>
      <c r="IL213" s="122"/>
      <c r="IM213" s="122"/>
      <c r="IN213" s="122"/>
      <c r="IO213" s="122"/>
      <c r="IP213" s="122"/>
      <c r="IQ213" s="122"/>
      <c r="IR213" s="122"/>
      <c r="IS213" s="122"/>
      <c r="IT213" s="122"/>
      <c r="IU213" s="122"/>
      <c r="IV213" s="122"/>
      <c r="IW213" s="122"/>
    </row>
    <row r="214" customFormat="false" ht="12.75" hidden="false" customHeight="false" outlineLevel="0" collapsed="false">
      <c r="A214" s="122"/>
      <c r="B214" s="103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  <c r="AG214" s="122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2"/>
      <c r="AW214" s="122"/>
      <c r="AX214" s="122"/>
      <c r="AY214" s="122"/>
      <c r="AZ214" s="122"/>
      <c r="BA214" s="122"/>
      <c r="BB214" s="122"/>
      <c r="BC214" s="122"/>
      <c r="BD214" s="122"/>
      <c r="BE214" s="122"/>
      <c r="BF214" s="122"/>
      <c r="BG214" s="122"/>
      <c r="BH214" s="122"/>
      <c r="BI214" s="122"/>
      <c r="BJ214" s="122"/>
      <c r="BK214" s="122"/>
      <c r="BL214" s="122"/>
      <c r="BM214" s="122"/>
      <c r="BN214" s="122"/>
      <c r="BO214" s="122"/>
      <c r="BP214" s="122"/>
      <c r="BQ214" s="122"/>
      <c r="BR214" s="122"/>
      <c r="BS214" s="122"/>
      <c r="BT214" s="122"/>
      <c r="BU214" s="122"/>
      <c r="BV214" s="122"/>
      <c r="BW214" s="122"/>
      <c r="BX214" s="122"/>
      <c r="BY214" s="122"/>
      <c r="BZ214" s="122"/>
      <c r="CA214" s="122"/>
      <c r="CB214" s="122"/>
      <c r="CC214" s="122"/>
      <c r="CD214" s="122"/>
      <c r="CE214" s="122"/>
      <c r="CF214" s="122"/>
      <c r="CG214" s="122"/>
      <c r="CH214" s="122"/>
      <c r="CI214" s="122"/>
      <c r="CJ214" s="122"/>
      <c r="CK214" s="122"/>
      <c r="CL214" s="122"/>
      <c r="CM214" s="122"/>
      <c r="CN214" s="122"/>
      <c r="CO214" s="122"/>
      <c r="CP214" s="122"/>
      <c r="CQ214" s="122"/>
      <c r="CR214" s="122"/>
      <c r="CS214" s="122"/>
      <c r="CT214" s="122"/>
      <c r="CU214" s="122"/>
      <c r="CV214" s="122"/>
      <c r="CW214" s="122"/>
      <c r="CX214" s="122"/>
      <c r="CY214" s="122"/>
      <c r="CZ214" s="122"/>
      <c r="DA214" s="122"/>
      <c r="DB214" s="122"/>
      <c r="DC214" s="122"/>
      <c r="DD214" s="122"/>
      <c r="DE214" s="122"/>
      <c r="DF214" s="122"/>
      <c r="DG214" s="122"/>
      <c r="DH214" s="122"/>
      <c r="DI214" s="122"/>
      <c r="DJ214" s="122"/>
      <c r="DK214" s="122"/>
      <c r="DL214" s="122"/>
      <c r="DM214" s="122"/>
      <c r="DN214" s="122"/>
      <c r="DO214" s="122"/>
      <c r="DP214" s="122"/>
      <c r="DQ214" s="122"/>
      <c r="DR214" s="122"/>
      <c r="DS214" s="122"/>
      <c r="DT214" s="122"/>
      <c r="DU214" s="122"/>
      <c r="DV214" s="122"/>
      <c r="DW214" s="122"/>
      <c r="DX214" s="122"/>
      <c r="DY214" s="122"/>
      <c r="DZ214" s="122"/>
      <c r="EA214" s="122"/>
      <c r="EB214" s="122"/>
      <c r="EC214" s="122"/>
      <c r="ED214" s="122"/>
      <c r="EE214" s="122"/>
      <c r="EF214" s="122"/>
      <c r="EG214" s="122"/>
      <c r="EH214" s="122"/>
      <c r="EI214" s="122"/>
      <c r="EJ214" s="122"/>
      <c r="EK214" s="122"/>
      <c r="EL214" s="122"/>
      <c r="EM214" s="122"/>
      <c r="EN214" s="122"/>
      <c r="EO214" s="122"/>
      <c r="EP214" s="122"/>
      <c r="EQ214" s="122"/>
      <c r="ER214" s="122"/>
      <c r="ES214" s="122"/>
      <c r="ET214" s="122"/>
      <c r="EU214" s="122"/>
      <c r="EV214" s="122"/>
      <c r="EW214" s="122"/>
      <c r="EX214" s="122"/>
      <c r="EY214" s="122"/>
      <c r="EZ214" s="122"/>
      <c r="FA214" s="122"/>
      <c r="FB214" s="122"/>
      <c r="FC214" s="122"/>
      <c r="FD214" s="122"/>
      <c r="FE214" s="122"/>
      <c r="FF214" s="122"/>
      <c r="FG214" s="122"/>
      <c r="FH214" s="122"/>
      <c r="FI214" s="122"/>
      <c r="FJ214" s="122"/>
      <c r="FK214" s="122"/>
      <c r="FL214" s="122"/>
      <c r="FM214" s="122"/>
      <c r="FN214" s="122"/>
      <c r="FO214" s="122"/>
      <c r="FP214" s="122"/>
      <c r="FQ214" s="122"/>
      <c r="FR214" s="122"/>
      <c r="FS214" s="122"/>
      <c r="FT214" s="122"/>
      <c r="FU214" s="122"/>
      <c r="FV214" s="122"/>
      <c r="FW214" s="122"/>
      <c r="FX214" s="122"/>
      <c r="FY214" s="122"/>
      <c r="FZ214" s="122"/>
      <c r="GA214" s="122"/>
      <c r="GB214" s="122"/>
      <c r="GC214" s="122"/>
      <c r="GD214" s="122"/>
      <c r="GE214" s="122"/>
      <c r="GF214" s="122"/>
      <c r="GG214" s="122"/>
      <c r="GH214" s="122"/>
      <c r="GI214" s="122"/>
      <c r="GJ214" s="122"/>
      <c r="GK214" s="122"/>
      <c r="GL214" s="122"/>
      <c r="GM214" s="122"/>
      <c r="GN214" s="122"/>
      <c r="GO214" s="122"/>
      <c r="GP214" s="122"/>
      <c r="GQ214" s="122"/>
      <c r="GR214" s="122"/>
      <c r="GS214" s="122"/>
      <c r="GT214" s="122"/>
      <c r="GU214" s="122"/>
      <c r="GV214" s="122"/>
      <c r="GW214" s="122"/>
      <c r="GX214" s="122"/>
      <c r="GY214" s="122"/>
      <c r="GZ214" s="122"/>
      <c r="HA214" s="122"/>
      <c r="HB214" s="122"/>
      <c r="HC214" s="122"/>
      <c r="HD214" s="122"/>
      <c r="HE214" s="122"/>
      <c r="HF214" s="122"/>
      <c r="HG214" s="122"/>
      <c r="HH214" s="122"/>
      <c r="HI214" s="122"/>
      <c r="HJ214" s="122"/>
      <c r="HK214" s="122"/>
      <c r="HL214" s="122"/>
      <c r="HM214" s="122"/>
      <c r="HN214" s="122"/>
      <c r="HO214" s="122"/>
      <c r="HP214" s="122"/>
      <c r="HQ214" s="122"/>
      <c r="HR214" s="122"/>
      <c r="HS214" s="122"/>
      <c r="HT214" s="122"/>
      <c r="HU214" s="122"/>
      <c r="HV214" s="122"/>
      <c r="HW214" s="122"/>
      <c r="HX214" s="122"/>
      <c r="HY214" s="122"/>
      <c r="HZ214" s="122"/>
      <c r="IA214" s="122"/>
      <c r="IB214" s="122"/>
      <c r="IC214" s="122"/>
      <c r="ID214" s="122"/>
      <c r="IE214" s="122"/>
      <c r="IF214" s="122"/>
      <c r="IG214" s="122"/>
      <c r="IH214" s="122"/>
      <c r="II214" s="122"/>
      <c r="IJ214" s="122"/>
      <c r="IK214" s="122"/>
      <c r="IL214" s="122"/>
      <c r="IM214" s="122"/>
      <c r="IN214" s="122"/>
      <c r="IO214" s="122"/>
      <c r="IP214" s="122"/>
      <c r="IQ214" s="122"/>
      <c r="IR214" s="122"/>
      <c r="IS214" s="122"/>
      <c r="IT214" s="122"/>
      <c r="IU214" s="122"/>
      <c r="IV214" s="122"/>
      <c r="IW214" s="122"/>
    </row>
    <row r="215" customFormat="false" ht="12.75" hidden="false" customHeight="false" outlineLevel="0" collapsed="false">
      <c r="A215" s="122"/>
      <c r="B215" s="103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2"/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22"/>
      <c r="BQ215" s="122"/>
      <c r="BR215" s="122"/>
      <c r="BS215" s="122"/>
      <c r="BT215" s="122"/>
      <c r="BU215" s="122"/>
      <c r="BV215" s="122"/>
      <c r="BW215" s="122"/>
      <c r="BX215" s="122"/>
      <c r="BY215" s="122"/>
      <c r="BZ215" s="122"/>
      <c r="CA215" s="122"/>
      <c r="CB215" s="122"/>
      <c r="CC215" s="122"/>
      <c r="CD215" s="122"/>
      <c r="CE215" s="122"/>
      <c r="CF215" s="122"/>
      <c r="CG215" s="122"/>
      <c r="CH215" s="122"/>
      <c r="CI215" s="122"/>
      <c r="CJ215" s="122"/>
      <c r="CK215" s="122"/>
      <c r="CL215" s="122"/>
      <c r="CM215" s="122"/>
      <c r="CN215" s="122"/>
      <c r="CO215" s="122"/>
      <c r="CP215" s="122"/>
      <c r="CQ215" s="122"/>
      <c r="CR215" s="122"/>
      <c r="CS215" s="122"/>
      <c r="CT215" s="122"/>
      <c r="CU215" s="122"/>
      <c r="CV215" s="122"/>
      <c r="CW215" s="122"/>
      <c r="CX215" s="122"/>
      <c r="CY215" s="122"/>
      <c r="CZ215" s="122"/>
      <c r="DA215" s="122"/>
      <c r="DB215" s="122"/>
      <c r="DC215" s="122"/>
      <c r="DD215" s="122"/>
      <c r="DE215" s="122"/>
      <c r="DF215" s="122"/>
      <c r="DG215" s="122"/>
      <c r="DH215" s="122"/>
      <c r="DI215" s="122"/>
      <c r="DJ215" s="122"/>
      <c r="DK215" s="122"/>
      <c r="DL215" s="122"/>
      <c r="DM215" s="122"/>
      <c r="DN215" s="122"/>
      <c r="DO215" s="122"/>
      <c r="DP215" s="122"/>
      <c r="DQ215" s="122"/>
      <c r="DR215" s="122"/>
      <c r="DS215" s="122"/>
      <c r="DT215" s="122"/>
      <c r="DU215" s="122"/>
      <c r="DV215" s="122"/>
      <c r="DW215" s="122"/>
      <c r="DX215" s="122"/>
      <c r="DY215" s="122"/>
      <c r="DZ215" s="122"/>
      <c r="EA215" s="122"/>
      <c r="EB215" s="122"/>
      <c r="EC215" s="122"/>
      <c r="ED215" s="122"/>
      <c r="EE215" s="122"/>
      <c r="EF215" s="122"/>
      <c r="EG215" s="122"/>
      <c r="EH215" s="122"/>
      <c r="EI215" s="122"/>
      <c r="EJ215" s="122"/>
      <c r="EK215" s="122"/>
      <c r="EL215" s="122"/>
      <c r="EM215" s="122"/>
      <c r="EN215" s="122"/>
      <c r="EO215" s="122"/>
      <c r="EP215" s="122"/>
      <c r="EQ215" s="122"/>
      <c r="ER215" s="122"/>
      <c r="ES215" s="122"/>
      <c r="ET215" s="122"/>
      <c r="EU215" s="122"/>
      <c r="EV215" s="122"/>
      <c r="EW215" s="122"/>
      <c r="EX215" s="122"/>
      <c r="EY215" s="122"/>
      <c r="EZ215" s="122"/>
      <c r="FA215" s="122"/>
      <c r="FB215" s="122"/>
      <c r="FC215" s="122"/>
      <c r="FD215" s="122"/>
      <c r="FE215" s="122"/>
      <c r="FF215" s="122"/>
      <c r="FG215" s="122"/>
      <c r="FH215" s="122"/>
      <c r="FI215" s="122"/>
      <c r="FJ215" s="122"/>
      <c r="FK215" s="122"/>
      <c r="FL215" s="122"/>
      <c r="FM215" s="122"/>
      <c r="FN215" s="122"/>
      <c r="FO215" s="122"/>
      <c r="FP215" s="122"/>
      <c r="FQ215" s="122"/>
      <c r="FR215" s="122"/>
      <c r="FS215" s="122"/>
      <c r="FT215" s="122"/>
      <c r="FU215" s="122"/>
      <c r="FV215" s="122"/>
      <c r="FW215" s="122"/>
      <c r="FX215" s="122"/>
      <c r="FY215" s="122"/>
      <c r="FZ215" s="122"/>
      <c r="GA215" s="122"/>
      <c r="GB215" s="122"/>
      <c r="GC215" s="122"/>
      <c r="GD215" s="122"/>
      <c r="GE215" s="122"/>
      <c r="GF215" s="122"/>
      <c r="GG215" s="122"/>
      <c r="GH215" s="122"/>
      <c r="GI215" s="122"/>
      <c r="GJ215" s="122"/>
      <c r="GK215" s="122"/>
      <c r="GL215" s="122"/>
      <c r="GM215" s="122"/>
      <c r="GN215" s="122"/>
      <c r="GO215" s="122"/>
      <c r="GP215" s="122"/>
      <c r="GQ215" s="122"/>
      <c r="GR215" s="122"/>
      <c r="GS215" s="122"/>
      <c r="GT215" s="122"/>
      <c r="GU215" s="122"/>
      <c r="GV215" s="122"/>
      <c r="GW215" s="122"/>
      <c r="GX215" s="122"/>
      <c r="GY215" s="122"/>
      <c r="GZ215" s="122"/>
      <c r="HA215" s="122"/>
      <c r="HB215" s="122"/>
      <c r="HC215" s="122"/>
      <c r="HD215" s="122"/>
      <c r="HE215" s="122"/>
      <c r="HF215" s="122"/>
      <c r="HG215" s="122"/>
      <c r="HH215" s="122"/>
      <c r="HI215" s="122"/>
      <c r="HJ215" s="122"/>
      <c r="HK215" s="122"/>
      <c r="HL215" s="122"/>
      <c r="HM215" s="122"/>
      <c r="HN215" s="122"/>
      <c r="HO215" s="122"/>
      <c r="HP215" s="122"/>
      <c r="HQ215" s="122"/>
      <c r="HR215" s="122"/>
      <c r="HS215" s="122"/>
      <c r="HT215" s="122"/>
      <c r="HU215" s="122"/>
      <c r="HV215" s="122"/>
      <c r="HW215" s="122"/>
      <c r="HX215" s="122"/>
      <c r="HY215" s="122"/>
      <c r="HZ215" s="122"/>
      <c r="IA215" s="122"/>
      <c r="IB215" s="122"/>
      <c r="IC215" s="122"/>
      <c r="ID215" s="122"/>
      <c r="IE215" s="122"/>
      <c r="IF215" s="122"/>
      <c r="IG215" s="122"/>
      <c r="IH215" s="122"/>
      <c r="II215" s="122"/>
      <c r="IJ215" s="122"/>
      <c r="IK215" s="122"/>
      <c r="IL215" s="122"/>
      <c r="IM215" s="122"/>
      <c r="IN215" s="122"/>
      <c r="IO215" s="122"/>
      <c r="IP215" s="122"/>
      <c r="IQ215" s="122"/>
      <c r="IR215" s="122"/>
      <c r="IS215" s="122"/>
      <c r="IT215" s="122"/>
      <c r="IU215" s="122"/>
      <c r="IV215" s="122"/>
      <c r="IW215" s="122"/>
    </row>
    <row r="216" customFormat="false" ht="12.75" hidden="false" customHeight="false" outlineLevel="0" collapsed="false">
      <c r="A216" s="122"/>
      <c r="B216" s="103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22"/>
      <c r="AX216" s="122"/>
      <c r="AY216" s="122"/>
      <c r="AZ216" s="122"/>
      <c r="BA216" s="122"/>
      <c r="BB216" s="122"/>
      <c r="BC216" s="122"/>
      <c r="BD216" s="122"/>
      <c r="BE216" s="122"/>
      <c r="BF216" s="122"/>
      <c r="BG216" s="122"/>
      <c r="BH216" s="122"/>
      <c r="BI216" s="122"/>
      <c r="BJ216" s="122"/>
      <c r="BK216" s="122"/>
      <c r="BL216" s="122"/>
      <c r="BM216" s="122"/>
      <c r="BN216" s="122"/>
      <c r="BO216" s="122"/>
      <c r="BP216" s="122"/>
      <c r="BQ216" s="122"/>
      <c r="BR216" s="122"/>
      <c r="BS216" s="122"/>
      <c r="BT216" s="122"/>
      <c r="BU216" s="122"/>
      <c r="BV216" s="122"/>
      <c r="BW216" s="122"/>
      <c r="BX216" s="122"/>
      <c r="BY216" s="122"/>
      <c r="BZ216" s="122"/>
      <c r="CA216" s="122"/>
      <c r="CB216" s="122"/>
      <c r="CC216" s="122"/>
      <c r="CD216" s="122"/>
      <c r="CE216" s="122"/>
      <c r="CF216" s="122"/>
      <c r="CG216" s="122"/>
      <c r="CH216" s="122"/>
      <c r="CI216" s="122"/>
      <c r="CJ216" s="122"/>
      <c r="CK216" s="122"/>
      <c r="CL216" s="122"/>
      <c r="CM216" s="122"/>
      <c r="CN216" s="122"/>
      <c r="CO216" s="122"/>
      <c r="CP216" s="122"/>
      <c r="CQ216" s="122"/>
      <c r="CR216" s="122"/>
      <c r="CS216" s="122"/>
      <c r="CT216" s="122"/>
      <c r="CU216" s="122"/>
      <c r="CV216" s="122"/>
      <c r="CW216" s="122"/>
      <c r="CX216" s="122"/>
      <c r="CY216" s="122"/>
      <c r="CZ216" s="122"/>
      <c r="DA216" s="122"/>
      <c r="DB216" s="122"/>
      <c r="DC216" s="122"/>
      <c r="DD216" s="122"/>
      <c r="DE216" s="122"/>
      <c r="DF216" s="122"/>
      <c r="DG216" s="122"/>
      <c r="DH216" s="122"/>
      <c r="DI216" s="122"/>
      <c r="DJ216" s="122"/>
      <c r="DK216" s="122"/>
      <c r="DL216" s="122"/>
      <c r="DM216" s="122"/>
      <c r="DN216" s="122"/>
      <c r="DO216" s="122"/>
      <c r="DP216" s="122"/>
      <c r="DQ216" s="122"/>
      <c r="DR216" s="122"/>
      <c r="DS216" s="122"/>
      <c r="DT216" s="122"/>
      <c r="DU216" s="122"/>
      <c r="DV216" s="122"/>
      <c r="DW216" s="122"/>
      <c r="DX216" s="122"/>
      <c r="DY216" s="122"/>
      <c r="DZ216" s="122"/>
      <c r="EA216" s="122"/>
      <c r="EB216" s="122"/>
      <c r="EC216" s="122"/>
      <c r="ED216" s="122"/>
      <c r="EE216" s="122"/>
      <c r="EF216" s="122"/>
      <c r="EG216" s="122"/>
      <c r="EH216" s="122"/>
      <c r="EI216" s="122"/>
      <c r="EJ216" s="122"/>
      <c r="EK216" s="122"/>
      <c r="EL216" s="122"/>
      <c r="EM216" s="122"/>
      <c r="EN216" s="122"/>
      <c r="EO216" s="122"/>
      <c r="EP216" s="122"/>
      <c r="EQ216" s="122"/>
      <c r="ER216" s="122"/>
      <c r="ES216" s="122"/>
      <c r="ET216" s="122"/>
      <c r="EU216" s="122"/>
      <c r="EV216" s="122"/>
      <c r="EW216" s="122"/>
      <c r="EX216" s="122"/>
      <c r="EY216" s="122"/>
      <c r="EZ216" s="122"/>
      <c r="FA216" s="122"/>
      <c r="FB216" s="122"/>
      <c r="FC216" s="122"/>
      <c r="FD216" s="122"/>
      <c r="FE216" s="122"/>
      <c r="FF216" s="122"/>
      <c r="FG216" s="122"/>
      <c r="FH216" s="122"/>
      <c r="FI216" s="122"/>
      <c r="FJ216" s="122"/>
      <c r="FK216" s="122"/>
      <c r="FL216" s="122"/>
      <c r="FM216" s="122"/>
      <c r="FN216" s="122"/>
      <c r="FO216" s="122"/>
      <c r="FP216" s="122"/>
      <c r="FQ216" s="122"/>
      <c r="FR216" s="122"/>
      <c r="FS216" s="122"/>
      <c r="FT216" s="122"/>
      <c r="FU216" s="122"/>
      <c r="FV216" s="122"/>
      <c r="FW216" s="122"/>
      <c r="FX216" s="122"/>
      <c r="FY216" s="122"/>
      <c r="FZ216" s="122"/>
      <c r="GA216" s="122"/>
      <c r="GB216" s="122"/>
      <c r="GC216" s="122"/>
      <c r="GD216" s="122"/>
      <c r="GE216" s="122"/>
      <c r="GF216" s="122"/>
      <c r="GG216" s="122"/>
      <c r="GH216" s="122"/>
      <c r="GI216" s="122"/>
      <c r="GJ216" s="122"/>
      <c r="GK216" s="122"/>
      <c r="GL216" s="122"/>
      <c r="GM216" s="122"/>
      <c r="GN216" s="122"/>
      <c r="GO216" s="122"/>
      <c r="GP216" s="122"/>
      <c r="GQ216" s="122"/>
      <c r="GR216" s="122"/>
      <c r="GS216" s="122"/>
      <c r="GT216" s="122"/>
      <c r="GU216" s="122"/>
      <c r="GV216" s="122"/>
      <c r="GW216" s="122"/>
      <c r="GX216" s="122"/>
      <c r="GY216" s="122"/>
      <c r="GZ216" s="122"/>
      <c r="HA216" s="122"/>
      <c r="HB216" s="122"/>
      <c r="HC216" s="122"/>
      <c r="HD216" s="122"/>
      <c r="HE216" s="122"/>
      <c r="HF216" s="122"/>
      <c r="HG216" s="122"/>
      <c r="HH216" s="122"/>
      <c r="HI216" s="122"/>
      <c r="HJ216" s="122"/>
      <c r="HK216" s="122"/>
      <c r="HL216" s="122"/>
      <c r="HM216" s="122"/>
      <c r="HN216" s="122"/>
      <c r="HO216" s="122"/>
      <c r="HP216" s="122"/>
      <c r="HQ216" s="122"/>
      <c r="HR216" s="122"/>
      <c r="HS216" s="122"/>
      <c r="HT216" s="122"/>
      <c r="HU216" s="122"/>
      <c r="HV216" s="122"/>
      <c r="HW216" s="122"/>
      <c r="HX216" s="122"/>
      <c r="HY216" s="122"/>
      <c r="HZ216" s="122"/>
      <c r="IA216" s="122"/>
      <c r="IB216" s="122"/>
      <c r="IC216" s="122"/>
      <c r="ID216" s="122"/>
      <c r="IE216" s="122"/>
      <c r="IF216" s="122"/>
      <c r="IG216" s="122"/>
      <c r="IH216" s="122"/>
      <c r="II216" s="122"/>
      <c r="IJ216" s="122"/>
      <c r="IK216" s="122"/>
      <c r="IL216" s="122"/>
      <c r="IM216" s="122"/>
      <c r="IN216" s="122"/>
      <c r="IO216" s="122"/>
      <c r="IP216" s="122"/>
      <c r="IQ216" s="122"/>
      <c r="IR216" s="122"/>
      <c r="IS216" s="122"/>
      <c r="IT216" s="122"/>
      <c r="IU216" s="122"/>
      <c r="IV216" s="122"/>
      <c r="IW216" s="122"/>
    </row>
    <row r="217" customFormat="false" ht="12.75" hidden="false" customHeight="false" outlineLevel="0" collapsed="false">
      <c r="A217" s="122"/>
      <c r="B217" s="103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122"/>
      <c r="CA217" s="122"/>
      <c r="CB217" s="122"/>
      <c r="CC217" s="122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122"/>
      <c r="CO217" s="122"/>
      <c r="CP217" s="122"/>
      <c r="CQ217" s="122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122"/>
      <c r="DC217" s="122"/>
      <c r="DD217" s="122"/>
      <c r="DE217" s="122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122"/>
      <c r="DQ217" s="122"/>
      <c r="DR217" s="122"/>
      <c r="DS217" s="122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122"/>
      <c r="EE217" s="122"/>
      <c r="EF217" s="122"/>
      <c r="EG217" s="122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122"/>
      <c r="ES217" s="122"/>
      <c r="ET217" s="122"/>
      <c r="EU217" s="122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122"/>
      <c r="FG217" s="122"/>
      <c r="FH217" s="122"/>
      <c r="FI217" s="122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122"/>
      <c r="FU217" s="122"/>
      <c r="FV217" s="122"/>
      <c r="FW217" s="122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122"/>
      <c r="GI217" s="122"/>
      <c r="GJ217" s="122"/>
      <c r="GK217" s="122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122"/>
      <c r="GW217" s="122"/>
      <c r="GX217" s="122"/>
      <c r="GY217" s="122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  <c r="HJ217" s="122"/>
      <c r="HK217" s="122"/>
      <c r="HL217" s="122"/>
      <c r="HM217" s="122"/>
      <c r="HN217" s="122"/>
      <c r="HO217" s="122"/>
      <c r="HP217" s="122"/>
      <c r="HQ217" s="122"/>
      <c r="HR217" s="122"/>
      <c r="HS217" s="122"/>
      <c r="HT217" s="122"/>
      <c r="HU217" s="122"/>
      <c r="HV217" s="122"/>
      <c r="HW217" s="122"/>
      <c r="HX217" s="122"/>
      <c r="HY217" s="122"/>
      <c r="HZ217" s="122"/>
      <c r="IA217" s="122"/>
      <c r="IB217" s="122"/>
      <c r="IC217" s="122"/>
      <c r="ID217" s="122"/>
      <c r="IE217" s="122"/>
      <c r="IF217" s="122"/>
      <c r="IG217" s="122"/>
      <c r="IH217" s="122"/>
      <c r="II217" s="122"/>
      <c r="IJ217" s="122"/>
      <c r="IK217" s="122"/>
      <c r="IL217" s="122"/>
      <c r="IM217" s="122"/>
      <c r="IN217" s="122"/>
      <c r="IO217" s="122"/>
      <c r="IP217" s="122"/>
      <c r="IQ217" s="122"/>
      <c r="IR217" s="122"/>
      <c r="IS217" s="122"/>
      <c r="IT217" s="122"/>
      <c r="IU217" s="122"/>
      <c r="IV217" s="122"/>
      <c r="IW217" s="122"/>
    </row>
    <row r="218" customFormat="false" ht="12.75" hidden="false" customHeight="false" outlineLevel="0" collapsed="false">
      <c r="A218" s="122"/>
      <c r="B218" s="103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22"/>
      <c r="AX218" s="122"/>
      <c r="AY218" s="122"/>
      <c r="AZ218" s="122"/>
      <c r="BA218" s="122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22"/>
      <c r="BQ218" s="122"/>
      <c r="BR218" s="122"/>
      <c r="BS218" s="122"/>
      <c r="BT218" s="122"/>
      <c r="BU218" s="122"/>
      <c r="BV218" s="122"/>
      <c r="BW218" s="122"/>
      <c r="BX218" s="122"/>
      <c r="BY218" s="122"/>
      <c r="BZ218" s="122"/>
      <c r="CA218" s="122"/>
      <c r="CB218" s="122"/>
      <c r="CC218" s="122"/>
      <c r="CD218" s="122"/>
      <c r="CE218" s="122"/>
      <c r="CF218" s="122"/>
      <c r="CG218" s="122"/>
      <c r="CH218" s="122"/>
      <c r="CI218" s="122"/>
      <c r="CJ218" s="122"/>
      <c r="CK218" s="122"/>
      <c r="CL218" s="122"/>
      <c r="CM218" s="122"/>
      <c r="CN218" s="122"/>
      <c r="CO218" s="122"/>
      <c r="CP218" s="122"/>
      <c r="CQ218" s="122"/>
      <c r="CR218" s="122"/>
      <c r="CS218" s="122"/>
      <c r="CT218" s="122"/>
      <c r="CU218" s="122"/>
      <c r="CV218" s="122"/>
      <c r="CW218" s="122"/>
      <c r="CX218" s="122"/>
      <c r="CY218" s="122"/>
      <c r="CZ218" s="122"/>
      <c r="DA218" s="122"/>
      <c r="DB218" s="122"/>
      <c r="DC218" s="122"/>
      <c r="DD218" s="122"/>
      <c r="DE218" s="122"/>
      <c r="DF218" s="122"/>
      <c r="DG218" s="122"/>
      <c r="DH218" s="122"/>
      <c r="DI218" s="122"/>
      <c r="DJ218" s="122"/>
      <c r="DK218" s="122"/>
      <c r="DL218" s="122"/>
      <c r="DM218" s="122"/>
      <c r="DN218" s="122"/>
      <c r="DO218" s="122"/>
      <c r="DP218" s="122"/>
      <c r="DQ218" s="122"/>
      <c r="DR218" s="122"/>
      <c r="DS218" s="122"/>
      <c r="DT218" s="122"/>
      <c r="DU218" s="122"/>
      <c r="DV218" s="122"/>
      <c r="DW218" s="122"/>
      <c r="DX218" s="122"/>
      <c r="DY218" s="122"/>
      <c r="DZ218" s="122"/>
      <c r="EA218" s="122"/>
      <c r="EB218" s="122"/>
      <c r="EC218" s="122"/>
      <c r="ED218" s="122"/>
      <c r="EE218" s="122"/>
      <c r="EF218" s="122"/>
      <c r="EG218" s="122"/>
      <c r="EH218" s="122"/>
      <c r="EI218" s="122"/>
      <c r="EJ218" s="122"/>
      <c r="EK218" s="122"/>
      <c r="EL218" s="122"/>
      <c r="EM218" s="122"/>
      <c r="EN218" s="122"/>
      <c r="EO218" s="122"/>
      <c r="EP218" s="122"/>
      <c r="EQ218" s="122"/>
      <c r="ER218" s="122"/>
      <c r="ES218" s="122"/>
      <c r="ET218" s="122"/>
      <c r="EU218" s="122"/>
      <c r="EV218" s="122"/>
      <c r="EW218" s="122"/>
      <c r="EX218" s="122"/>
      <c r="EY218" s="122"/>
      <c r="EZ218" s="122"/>
      <c r="FA218" s="122"/>
      <c r="FB218" s="122"/>
      <c r="FC218" s="122"/>
      <c r="FD218" s="122"/>
      <c r="FE218" s="122"/>
      <c r="FF218" s="122"/>
      <c r="FG218" s="122"/>
      <c r="FH218" s="122"/>
      <c r="FI218" s="122"/>
      <c r="FJ218" s="122"/>
      <c r="FK218" s="122"/>
      <c r="FL218" s="122"/>
      <c r="FM218" s="122"/>
      <c r="FN218" s="122"/>
      <c r="FO218" s="122"/>
      <c r="FP218" s="122"/>
      <c r="FQ218" s="122"/>
      <c r="FR218" s="122"/>
      <c r="FS218" s="122"/>
      <c r="FT218" s="122"/>
      <c r="FU218" s="122"/>
      <c r="FV218" s="122"/>
      <c r="FW218" s="122"/>
      <c r="FX218" s="122"/>
      <c r="FY218" s="122"/>
      <c r="FZ218" s="122"/>
      <c r="GA218" s="122"/>
      <c r="GB218" s="122"/>
      <c r="GC218" s="122"/>
      <c r="GD218" s="122"/>
      <c r="GE218" s="122"/>
      <c r="GF218" s="122"/>
      <c r="GG218" s="122"/>
      <c r="GH218" s="122"/>
      <c r="GI218" s="122"/>
      <c r="GJ218" s="122"/>
      <c r="GK218" s="122"/>
      <c r="GL218" s="122"/>
      <c r="GM218" s="122"/>
      <c r="GN218" s="122"/>
      <c r="GO218" s="122"/>
      <c r="GP218" s="122"/>
      <c r="GQ218" s="122"/>
      <c r="GR218" s="122"/>
      <c r="GS218" s="122"/>
      <c r="GT218" s="122"/>
      <c r="GU218" s="122"/>
      <c r="GV218" s="122"/>
      <c r="GW218" s="122"/>
      <c r="GX218" s="122"/>
      <c r="GY218" s="122"/>
      <c r="GZ218" s="122"/>
      <c r="HA218" s="122"/>
      <c r="HB218" s="122"/>
      <c r="HC218" s="122"/>
      <c r="HD218" s="122"/>
      <c r="HE218" s="122"/>
      <c r="HF218" s="122"/>
      <c r="HG218" s="122"/>
      <c r="HH218" s="122"/>
      <c r="HI218" s="122"/>
      <c r="HJ218" s="122"/>
      <c r="HK218" s="122"/>
      <c r="HL218" s="122"/>
      <c r="HM218" s="122"/>
      <c r="HN218" s="122"/>
      <c r="HO218" s="122"/>
      <c r="HP218" s="122"/>
      <c r="HQ218" s="122"/>
      <c r="HR218" s="122"/>
      <c r="HS218" s="122"/>
      <c r="HT218" s="122"/>
      <c r="HU218" s="122"/>
      <c r="HV218" s="122"/>
      <c r="HW218" s="122"/>
      <c r="HX218" s="122"/>
      <c r="HY218" s="122"/>
      <c r="HZ218" s="122"/>
      <c r="IA218" s="122"/>
      <c r="IB218" s="122"/>
      <c r="IC218" s="122"/>
      <c r="ID218" s="122"/>
      <c r="IE218" s="122"/>
      <c r="IF218" s="122"/>
      <c r="IG218" s="122"/>
      <c r="IH218" s="122"/>
      <c r="II218" s="122"/>
      <c r="IJ218" s="122"/>
      <c r="IK218" s="122"/>
      <c r="IL218" s="122"/>
      <c r="IM218" s="122"/>
      <c r="IN218" s="122"/>
      <c r="IO218" s="122"/>
      <c r="IP218" s="122"/>
      <c r="IQ218" s="122"/>
      <c r="IR218" s="122"/>
      <c r="IS218" s="122"/>
      <c r="IT218" s="122"/>
      <c r="IU218" s="122"/>
      <c r="IV218" s="122"/>
      <c r="IW218" s="122"/>
    </row>
    <row r="219" customFormat="false" ht="12.75" hidden="false" customHeight="false" outlineLevel="0" collapsed="false">
      <c r="A219" s="122"/>
      <c r="B219" s="103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  <c r="AG219" s="122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22"/>
      <c r="BQ219" s="122"/>
      <c r="BR219" s="122"/>
      <c r="BS219" s="122"/>
      <c r="BT219" s="122"/>
      <c r="BU219" s="122"/>
      <c r="BV219" s="122"/>
      <c r="BW219" s="122"/>
      <c r="BX219" s="122"/>
      <c r="BY219" s="122"/>
      <c r="BZ219" s="122"/>
      <c r="CA219" s="122"/>
      <c r="CB219" s="122"/>
      <c r="CC219" s="122"/>
      <c r="CD219" s="122"/>
      <c r="CE219" s="122"/>
      <c r="CF219" s="122"/>
      <c r="CG219" s="122"/>
      <c r="CH219" s="122"/>
      <c r="CI219" s="122"/>
      <c r="CJ219" s="122"/>
      <c r="CK219" s="122"/>
      <c r="CL219" s="122"/>
      <c r="CM219" s="122"/>
      <c r="CN219" s="122"/>
      <c r="CO219" s="122"/>
      <c r="CP219" s="122"/>
      <c r="CQ219" s="122"/>
      <c r="CR219" s="122"/>
      <c r="CS219" s="122"/>
      <c r="CT219" s="122"/>
      <c r="CU219" s="122"/>
      <c r="CV219" s="122"/>
      <c r="CW219" s="122"/>
      <c r="CX219" s="122"/>
      <c r="CY219" s="122"/>
      <c r="CZ219" s="122"/>
      <c r="DA219" s="122"/>
      <c r="DB219" s="122"/>
      <c r="DC219" s="122"/>
      <c r="DD219" s="122"/>
      <c r="DE219" s="122"/>
      <c r="DF219" s="122"/>
      <c r="DG219" s="122"/>
      <c r="DH219" s="122"/>
      <c r="DI219" s="122"/>
      <c r="DJ219" s="122"/>
      <c r="DK219" s="122"/>
      <c r="DL219" s="122"/>
      <c r="DM219" s="122"/>
      <c r="DN219" s="122"/>
      <c r="DO219" s="122"/>
      <c r="DP219" s="122"/>
      <c r="DQ219" s="122"/>
      <c r="DR219" s="122"/>
      <c r="DS219" s="122"/>
      <c r="DT219" s="122"/>
      <c r="DU219" s="122"/>
      <c r="DV219" s="122"/>
      <c r="DW219" s="122"/>
      <c r="DX219" s="122"/>
      <c r="DY219" s="122"/>
      <c r="DZ219" s="122"/>
      <c r="EA219" s="122"/>
      <c r="EB219" s="122"/>
      <c r="EC219" s="122"/>
      <c r="ED219" s="122"/>
      <c r="EE219" s="122"/>
      <c r="EF219" s="122"/>
      <c r="EG219" s="122"/>
      <c r="EH219" s="122"/>
      <c r="EI219" s="122"/>
      <c r="EJ219" s="122"/>
      <c r="EK219" s="122"/>
      <c r="EL219" s="122"/>
      <c r="EM219" s="122"/>
      <c r="EN219" s="122"/>
      <c r="EO219" s="122"/>
      <c r="EP219" s="122"/>
      <c r="EQ219" s="122"/>
      <c r="ER219" s="122"/>
      <c r="ES219" s="122"/>
      <c r="ET219" s="122"/>
      <c r="EU219" s="122"/>
      <c r="EV219" s="122"/>
      <c r="EW219" s="122"/>
      <c r="EX219" s="122"/>
      <c r="EY219" s="122"/>
      <c r="EZ219" s="122"/>
      <c r="FA219" s="122"/>
      <c r="FB219" s="122"/>
      <c r="FC219" s="122"/>
      <c r="FD219" s="122"/>
      <c r="FE219" s="122"/>
      <c r="FF219" s="122"/>
      <c r="FG219" s="122"/>
      <c r="FH219" s="122"/>
      <c r="FI219" s="122"/>
      <c r="FJ219" s="122"/>
      <c r="FK219" s="122"/>
      <c r="FL219" s="122"/>
      <c r="FM219" s="122"/>
      <c r="FN219" s="122"/>
      <c r="FO219" s="122"/>
      <c r="FP219" s="122"/>
      <c r="FQ219" s="122"/>
      <c r="FR219" s="122"/>
      <c r="FS219" s="122"/>
      <c r="FT219" s="122"/>
      <c r="FU219" s="122"/>
      <c r="FV219" s="122"/>
      <c r="FW219" s="122"/>
      <c r="FX219" s="122"/>
      <c r="FY219" s="122"/>
      <c r="FZ219" s="122"/>
      <c r="GA219" s="122"/>
      <c r="GB219" s="122"/>
      <c r="GC219" s="122"/>
      <c r="GD219" s="122"/>
      <c r="GE219" s="122"/>
      <c r="GF219" s="122"/>
      <c r="GG219" s="122"/>
      <c r="GH219" s="122"/>
      <c r="GI219" s="122"/>
      <c r="GJ219" s="122"/>
      <c r="GK219" s="122"/>
      <c r="GL219" s="122"/>
      <c r="GM219" s="122"/>
      <c r="GN219" s="122"/>
      <c r="GO219" s="122"/>
      <c r="GP219" s="122"/>
      <c r="GQ219" s="122"/>
      <c r="GR219" s="122"/>
      <c r="GS219" s="122"/>
      <c r="GT219" s="122"/>
      <c r="GU219" s="122"/>
      <c r="GV219" s="122"/>
      <c r="GW219" s="122"/>
      <c r="GX219" s="122"/>
      <c r="GY219" s="122"/>
      <c r="GZ219" s="122"/>
      <c r="HA219" s="122"/>
      <c r="HB219" s="122"/>
      <c r="HC219" s="122"/>
      <c r="HD219" s="122"/>
      <c r="HE219" s="122"/>
      <c r="HF219" s="122"/>
      <c r="HG219" s="122"/>
      <c r="HH219" s="122"/>
      <c r="HI219" s="122"/>
      <c r="HJ219" s="122"/>
      <c r="HK219" s="122"/>
      <c r="HL219" s="122"/>
      <c r="HM219" s="122"/>
      <c r="HN219" s="122"/>
      <c r="HO219" s="122"/>
      <c r="HP219" s="122"/>
      <c r="HQ219" s="122"/>
      <c r="HR219" s="122"/>
      <c r="HS219" s="122"/>
      <c r="HT219" s="122"/>
      <c r="HU219" s="122"/>
      <c r="HV219" s="122"/>
      <c r="HW219" s="122"/>
      <c r="HX219" s="122"/>
      <c r="HY219" s="122"/>
      <c r="HZ219" s="122"/>
      <c r="IA219" s="122"/>
      <c r="IB219" s="122"/>
      <c r="IC219" s="122"/>
      <c r="ID219" s="122"/>
      <c r="IE219" s="122"/>
      <c r="IF219" s="122"/>
      <c r="IG219" s="122"/>
      <c r="IH219" s="122"/>
      <c r="II219" s="122"/>
      <c r="IJ219" s="122"/>
      <c r="IK219" s="122"/>
      <c r="IL219" s="122"/>
      <c r="IM219" s="122"/>
      <c r="IN219" s="122"/>
      <c r="IO219" s="122"/>
      <c r="IP219" s="122"/>
      <c r="IQ219" s="122"/>
      <c r="IR219" s="122"/>
      <c r="IS219" s="122"/>
      <c r="IT219" s="122"/>
      <c r="IU219" s="122"/>
      <c r="IV219" s="122"/>
      <c r="IW219" s="122"/>
    </row>
    <row r="220" customFormat="false" ht="12.75" hidden="false" customHeight="false" outlineLevel="0" collapsed="false">
      <c r="A220" s="122"/>
      <c r="B220" s="103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  <c r="AG220" s="122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2"/>
      <c r="AW220" s="122"/>
      <c r="AX220" s="122"/>
      <c r="AY220" s="122"/>
      <c r="AZ220" s="122"/>
      <c r="BA220" s="122"/>
      <c r="BB220" s="122"/>
      <c r="BC220" s="122"/>
      <c r="BD220" s="122"/>
      <c r="BE220" s="122"/>
      <c r="BF220" s="122"/>
      <c r="BG220" s="122"/>
      <c r="BH220" s="122"/>
      <c r="BI220" s="122"/>
      <c r="BJ220" s="122"/>
      <c r="BK220" s="122"/>
      <c r="BL220" s="122"/>
      <c r="BM220" s="122"/>
      <c r="BN220" s="122"/>
      <c r="BO220" s="122"/>
      <c r="BP220" s="122"/>
      <c r="BQ220" s="122"/>
      <c r="BR220" s="122"/>
      <c r="BS220" s="122"/>
      <c r="BT220" s="122"/>
      <c r="BU220" s="122"/>
      <c r="BV220" s="122"/>
      <c r="BW220" s="122"/>
      <c r="BX220" s="122"/>
      <c r="BY220" s="122"/>
      <c r="BZ220" s="122"/>
      <c r="CA220" s="122"/>
      <c r="CB220" s="122"/>
      <c r="CC220" s="122"/>
      <c r="CD220" s="122"/>
      <c r="CE220" s="122"/>
      <c r="CF220" s="122"/>
      <c r="CG220" s="122"/>
      <c r="CH220" s="122"/>
      <c r="CI220" s="122"/>
      <c r="CJ220" s="122"/>
      <c r="CK220" s="122"/>
      <c r="CL220" s="122"/>
      <c r="CM220" s="122"/>
      <c r="CN220" s="122"/>
      <c r="CO220" s="122"/>
      <c r="CP220" s="122"/>
      <c r="CQ220" s="122"/>
      <c r="CR220" s="122"/>
      <c r="CS220" s="122"/>
      <c r="CT220" s="122"/>
      <c r="CU220" s="122"/>
      <c r="CV220" s="122"/>
      <c r="CW220" s="122"/>
      <c r="CX220" s="122"/>
      <c r="CY220" s="122"/>
      <c r="CZ220" s="122"/>
      <c r="DA220" s="122"/>
      <c r="DB220" s="122"/>
      <c r="DC220" s="122"/>
      <c r="DD220" s="122"/>
      <c r="DE220" s="122"/>
      <c r="DF220" s="122"/>
      <c r="DG220" s="122"/>
      <c r="DH220" s="122"/>
      <c r="DI220" s="122"/>
      <c r="DJ220" s="122"/>
      <c r="DK220" s="122"/>
      <c r="DL220" s="122"/>
      <c r="DM220" s="122"/>
      <c r="DN220" s="122"/>
      <c r="DO220" s="122"/>
      <c r="DP220" s="122"/>
      <c r="DQ220" s="122"/>
      <c r="DR220" s="122"/>
      <c r="DS220" s="122"/>
      <c r="DT220" s="122"/>
      <c r="DU220" s="122"/>
      <c r="DV220" s="122"/>
      <c r="DW220" s="122"/>
      <c r="DX220" s="122"/>
      <c r="DY220" s="122"/>
      <c r="DZ220" s="122"/>
      <c r="EA220" s="122"/>
      <c r="EB220" s="122"/>
      <c r="EC220" s="122"/>
      <c r="ED220" s="122"/>
      <c r="EE220" s="122"/>
      <c r="EF220" s="122"/>
      <c r="EG220" s="122"/>
      <c r="EH220" s="122"/>
      <c r="EI220" s="122"/>
      <c r="EJ220" s="122"/>
      <c r="EK220" s="122"/>
      <c r="EL220" s="122"/>
      <c r="EM220" s="122"/>
      <c r="EN220" s="122"/>
      <c r="EO220" s="122"/>
      <c r="EP220" s="122"/>
      <c r="EQ220" s="122"/>
      <c r="ER220" s="122"/>
      <c r="ES220" s="122"/>
      <c r="ET220" s="122"/>
      <c r="EU220" s="122"/>
      <c r="EV220" s="122"/>
      <c r="EW220" s="122"/>
      <c r="EX220" s="122"/>
      <c r="EY220" s="122"/>
      <c r="EZ220" s="122"/>
      <c r="FA220" s="122"/>
      <c r="FB220" s="122"/>
      <c r="FC220" s="122"/>
      <c r="FD220" s="122"/>
      <c r="FE220" s="122"/>
      <c r="FF220" s="122"/>
      <c r="FG220" s="122"/>
      <c r="FH220" s="122"/>
      <c r="FI220" s="122"/>
      <c r="FJ220" s="122"/>
      <c r="FK220" s="122"/>
      <c r="FL220" s="122"/>
      <c r="FM220" s="122"/>
      <c r="FN220" s="122"/>
      <c r="FO220" s="122"/>
      <c r="FP220" s="122"/>
      <c r="FQ220" s="122"/>
      <c r="FR220" s="122"/>
      <c r="FS220" s="122"/>
      <c r="FT220" s="122"/>
      <c r="FU220" s="122"/>
      <c r="FV220" s="122"/>
      <c r="FW220" s="122"/>
      <c r="FX220" s="122"/>
      <c r="FY220" s="122"/>
      <c r="FZ220" s="122"/>
      <c r="GA220" s="122"/>
      <c r="GB220" s="122"/>
      <c r="GC220" s="122"/>
      <c r="GD220" s="122"/>
      <c r="GE220" s="122"/>
      <c r="GF220" s="122"/>
      <c r="GG220" s="122"/>
      <c r="GH220" s="122"/>
      <c r="GI220" s="122"/>
      <c r="GJ220" s="122"/>
      <c r="GK220" s="122"/>
      <c r="GL220" s="122"/>
      <c r="GM220" s="122"/>
      <c r="GN220" s="122"/>
      <c r="GO220" s="122"/>
      <c r="GP220" s="122"/>
      <c r="GQ220" s="122"/>
      <c r="GR220" s="122"/>
      <c r="GS220" s="122"/>
      <c r="GT220" s="122"/>
      <c r="GU220" s="122"/>
      <c r="GV220" s="122"/>
      <c r="GW220" s="122"/>
      <c r="GX220" s="122"/>
      <c r="GY220" s="122"/>
      <c r="GZ220" s="122"/>
      <c r="HA220" s="122"/>
      <c r="HB220" s="122"/>
      <c r="HC220" s="122"/>
      <c r="HD220" s="122"/>
      <c r="HE220" s="122"/>
      <c r="HF220" s="122"/>
      <c r="HG220" s="122"/>
      <c r="HH220" s="122"/>
      <c r="HI220" s="122"/>
      <c r="HJ220" s="122"/>
      <c r="HK220" s="122"/>
      <c r="HL220" s="122"/>
      <c r="HM220" s="122"/>
      <c r="HN220" s="122"/>
      <c r="HO220" s="122"/>
      <c r="HP220" s="122"/>
      <c r="HQ220" s="122"/>
      <c r="HR220" s="122"/>
      <c r="HS220" s="122"/>
      <c r="HT220" s="122"/>
      <c r="HU220" s="122"/>
      <c r="HV220" s="122"/>
      <c r="HW220" s="122"/>
      <c r="HX220" s="122"/>
      <c r="HY220" s="122"/>
      <c r="HZ220" s="122"/>
      <c r="IA220" s="122"/>
      <c r="IB220" s="122"/>
      <c r="IC220" s="122"/>
      <c r="ID220" s="122"/>
      <c r="IE220" s="122"/>
      <c r="IF220" s="122"/>
      <c r="IG220" s="122"/>
      <c r="IH220" s="122"/>
      <c r="II220" s="122"/>
      <c r="IJ220" s="122"/>
      <c r="IK220" s="122"/>
      <c r="IL220" s="122"/>
      <c r="IM220" s="122"/>
      <c r="IN220" s="122"/>
      <c r="IO220" s="122"/>
      <c r="IP220" s="122"/>
      <c r="IQ220" s="122"/>
      <c r="IR220" s="122"/>
      <c r="IS220" s="122"/>
      <c r="IT220" s="122"/>
      <c r="IU220" s="122"/>
      <c r="IV220" s="122"/>
      <c r="IW220" s="122"/>
    </row>
    <row r="221" customFormat="false" ht="12.75" hidden="false" customHeight="false" outlineLevel="0" collapsed="false">
      <c r="A221" s="122"/>
      <c r="B221" s="103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22"/>
      <c r="AY221" s="122"/>
      <c r="AZ221" s="122"/>
      <c r="BA221" s="122"/>
      <c r="BB221" s="122"/>
      <c r="BC221" s="122"/>
      <c r="BD221" s="122"/>
      <c r="BE221" s="122"/>
      <c r="BF221" s="122"/>
      <c r="BG221" s="122"/>
      <c r="BH221" s="122"/>
      <c r="BI221" s="122"/>
      <c r="BJ221" s="122"/>
      <c r="BK221" s="122"/>
      <c r="BL221" s="122"/>
      <c r="BM221" s="122"/>
      <c r="BN221" s="122"/>
      <c r="BO221" s="122"/>
      <c r="BP221" s="122"/>
      <c r="BQ221" s="122"/>
      <c r="BR221" s="122"/>
      <c r="BS221" s="122"/>
      <c r="BT221" s="122"/>
      <c r="BU221" s="122"/>
      <c r="BV221" s="122"/>
      <c r="BW221" s="122"/>
      <c r="BX221" s="122"/>
      <c r="BY221" s="122"/>
      <c r="BZ221" s="122"/>
      <c r="CA221" s="122"/>
      <c r="CB221" s="122"/>
      <c r="CC221" s="122"/>
      <c r="CD221" s="122"/>
      <c r="CE221" s="122"/>
      <c r="CF221" s="122"/>
      <c r="CG221" s="122"/>
      <c r="CH221" s="122"/>
      <c r="CI221" s="122"/>
      <c r="CJ221" s="122"/>
      <c r="CK221" s="122"/>
      <c r="CL221" s="122"/>
      <c r="CM221" s="122"/>
      <c r="CN221" s="122"/>
      <c r="CO221" s="122"/>
      <c r="CP221" s="122"/>
      <c r="CQ221" s="122"/>
      <c r="CR221" s="122"/>
      <c r="CS221" s="122"/>
      <c r="CT221" s="122"/>
      <c r="CU221" s="122"/>
      <c r="CV221" s="122"/>
      <c r="CW221" s="122"/>
      <c r="CX221" s="122"/>
      <c r="CY221" s="122"/>
      <c r="CZ221" s="122"/>
      <c r="DA221" s="122"/>
      <c r="DB221" s="122"/>
      <c r="DC221" s="122"/>
      <c r="DD221" s="122"/>
      <c r="DE221" s="122"/>
      <c r="DF221" s="122"/>
      <c r="DG221" s="122"/>
      <c r="DH221" s="122"/>
      <c r="DI221" s="122"/>
      <c r="DJ221" s="122"/>
      <c r="DK221" s="122"/>
      <c r="DL221" s="122"/>
      <c r="DM221" s="122"/>
      <c r="DN221" s="122"/>
      <c r="DO221" s="122"/>
      <c r="DP221" s="122"/>
      <c r="DQ221" s="122"/>
      <c r="DR221" s="122"/>
      <c r="DS221" s="122"/>
      <c r="DT221" s="122"/>
      <c r="DU221" s="122"/>
      <c r="DV221" s="122"/>
      <c r="DW221" s="122"/>
      <c r="DX221" s="122"/>
      <c r="DY221" s="122"/>
      <c r="DZ221" s="122"/>
      <c r="EA221" s="122"/>
      <c r="EB221" s="122"/>
      <c r="EC221" s="122"/>
      <c r="ED221" s="122"/>
      <c r="EE221" s="122"/>
      <c r="EF221" s="122"/>
      <c r="EG221" s="122"/>
      <c r="EH221" s="122"/>
      <c r="EI221" s="122"/>
      <c r="EJ221" s="122"/>
      <c r="EK221" s="122"/>
      <c r="EL221" s="122"/>
      <c r="EM221" s="122"/>
      <c r="EN221" s="122"/>
      <c r="EO221" s="122"/>
      <c r="EP221" s="122"/>
      <c r="EQ221" s="122"/>
      <c r="ER221" s="122"/>
      <c r="ES221" s="122"/>
      <c r="ET221" s="122"/>
      <c r="EU221" s="122"/>
      <c r="EV221" s="122"/>
      <c r="EW221" s="122"/>
      <c r="EX221" s="122"/>
      <c r="EY221" s="122"/>
      <c r="EZ221" s="122"/>
      <c r="FA221" s="122"/>
      <c r="FB221" s="122"/>
      <c r="FC221" s="122"/>
      <c r="FD221" s="122"/>
      <c r="FE221" s="122"/>
      <c r="FF221" s="122"/>
      <c r="FG221" s="122"/>
      <c r="FH221" s="122"/>
      <c r="FI221" s="122"/>
      <c r="FJ221" s="122"/>
      <c r="FK221" s="122"/>
      <c r="FL221" s="122"/>
      <c r="FM221" s="122"/>
      <c r="FN221" s="122"/>
      <c r="FO221" s="122"/>
      <c r="FP221" s="122"/>
      <c r="FQ221" s="122"/>
      <c r="FR221" s="122"/>
      <c r="FS221" s="122"/>
      <c r="FT221" s="122"/>
      <c r="FU221" s="122"/>
      <c r="FV221" s="122"/>
      <c r="FW221" s="122"/>
      <c r="FX221" s="122"/>
      <c r="FY221" s="122"/>
      <c r="FZ221" s="122"/>
      <c r="GA221" s="122"/>
      <c r="GB221" s="122"/>
      <c r="GC221" s="122"/>
      <c r="GD221" s="122"/>
      <c r="GE221" s="122"/>
      <c r="GF221" s="122"/>
      <c r="GG221" s="122"/>
      <c r="GH221" s="122"/>
      <c r="GI221" s="122"/>
      <c r="GJ221" s="122"/>
      <c r="GK221" s="122"/>
      <c r="GL221" s="122"/>
      <c r="GM221" s="122"/>
      <c r="GN221" s="122"/>
      <c r="GO221" s="122"/>
      <c r="GP221" s="122"/>
      <c r="GQ221" s="122"/>
      <c r="GR221" s="122"/>
      <c r="GS221" s="122"/>
      <c r="GT221" s="122"/>
      <c r="GU221" s="122"/>
      <c r="GV221" s="122"/>
      <c r="GW221" s="122"/>
      <c r="GX221" s="122"/>
      <c r="GY221" s="122"/>
      <c r="GZ221" s="122"/>
      <c r="HA221" s="122"/>
      <c r="HB221" s="122"/>
      <c r="HC221" s="122"/>
      <c r="HD221" s="122"/>
      <c r="HE221" s="122"/>
      <c r="HF221" s="122"/>
      <c r="HG221" s="122"/>
      <c r="HH221" s="122"/>
      <c r="HI221" s="122"/>
      <c r="HJ221" s="122"/>
      <c r="HK221" s="122"/>
      <c r="HL221" s="122"/>
      <c r="HM221" s="122"/>
      <c r="HN221" s="122"/>
      <c r="HO221" s="122"/>
      <c r="HP221" s="122"/>
      <c r="HQ221" s="122"/>
      <c r="HR221" s="122"/>
      <c r="HS221" s="122"/>
      <c r="HT221" s="122"/>
      <c r="HU221" s="122"/>
      <c r="HV221" s="122"/>
      <c r="HW221" s="122"/>
      <c r="HX221" s="122"/>
      <c r="HY221" s="122"/>
      <c r="HZ221" s="122"/>
      <c r="IA221" s="122"/>
      <c r="IB221" s="122"/>
      <c r="IC221" s="122"/>
      <c r="ID221" s="122"/>
      <c r="IE221" s="122"/>
      <c r="IF221" s="122"/>
      <c r="IG221" s="122"/>
      <c r="IH221" s="122"/>
      <c r="II221" s="122"/>
      <c r="IJ221" s="122"/>
      <c r="IK221" s="122"/>
      <c r="IL221" s="122"/>
      <c r="IM221" s="122"/>
      <c r="IN221" s="122"/>
      <c r="IO221" s="122"/>
      <c r="IP221" s="122"/>
      <c r="IQ221" s="122"/>
      <c r="IR221" s="122"/>
      <c r="IS221" s="122"/>
      <c r="IT221" s="122"/>
      <c r="IU221" s="122"/>
      <c r="IV221" s="122"/>
      <c r="IW221" s="122"/>
    </row>
    <row r="222" customFormat="false" ht="12.75" hidden="false" customHeight="false" outlineLevel="0" collapsed="false">
      <c r="A222" s="122"/>
      <c r="B222" s="103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22"/>
      <c r="BQ222" s="122"/>
      <c r="BR222" s="122"/>
      <c r="BS222" s="122"/>
      <c r="BT222" s="122"/>
      <c r="BU222" s="122"/>
      <c r="BV222" s="122"/>
      <c r="BW222" s="122"/>
      <c r="BX222" s="122"/>
      <c r="BY222" s="122"/>
      <c r="BZ222" s="122"/>
      <c r="CA222" s="122"/>
      <c r="CB222" s="122"/>
      <c r="CC222" s="122"/>
      <c r="CD222" s="122"/>
      <c r="CE222" s="122"/>
      <c r="CF222" s="122"/>
      <c r="CG222" s="122"/>
      <c r="CH222" s="122"/>
      <c r="CI222" s="122"/>
      <c r="CJ222" s="122"/>
      <c r="CK222" s="122"/>
      <c r="CL222" s="122"/>
      <c r="CM222" s="122"/>
      <c r="CN222" s="122"/>
      <c r="CO222" s="122"/>
      <c r="CP222" s="122"/>
      <c r="CQ222" s="122"/>
      <c r="CR222" s="122"/>
      <c r="CS222" s="122"/>
      <c r="CT222" s="122"/>
      <c r="CU222" s="122"/>
      <c r="CV222" s="122"/>
      <c r="CW222" s="122"/>
      <c r="CX222" s="122"/>
      <c r="CY222" s="122"/>
      <c r="CZ222" s="122"/>
      <c r="DA222" s="122"/>
      <c r="DB222" s="122"/>
      <c r="DC222" s="122"/>
      <c r="DD222" s="122"/>
      <c r="DE222" s="122"/>
      <c r="DF222" s="122"/>
      <c r="DG222" s="122"/>
      <c r="DH222" s="122"/>
      <c r="DI222" s="122"/>
      <c r="DJ222" s="122"/>
      <c r="DK222" s="122"/>
      <c r="DL222" s="122"/>
      <c r="DM222" s="122"/>
      <c r="DN222" s="122"/>
      <c r="DO222" s="122"/>
      <c r="DP222" s="122"/>
      <c r="DQ222" s="122"/>
      <c r="DR222" s="122"/>
      <c r="DS222" s="122"/>
      <c r="DT222" s="122"/>
      <c r="DU222" s="122"/>
      <c r="DV222" s="122"/>
      <c r="DW222" s="122"/>
      <c r="DX222" s="122"/>
      <c r="DY222" s="122"/>
      <c r="DZ222" s="122"/>
      <c r="EA222" s="122"/>
      <c r="EB222" s="122"/>
      <c r="EC222" s="122"/>
      <c r="ED222" s="122"/>
      <c r="EE222" s="122"/>
      <c r="EF222" s="122"/>
      <c r="EG222" s="122"/>
      <c r="EH222" s="122"/>
      <c r="EI222" s="122"/>
      <c r="EJ222" s="122"/>
      <c r="EK222" s="122"/>
      <c r="EL222" s="122"/>
      <c r="EM222" s="122"/>
      <c r="EN222" s="122"/>
      <c r="EO222" s="122"/>
      <c r="EP222" s="122"/>
      <c r="EQ222" s="122"/>
      <c r="ER222" s="122"/>
      <c r="ES222" s="122"/>
      <c r="ET222" s="122"/>
      <c r="EU222" s="122"/>
      <c r="EV222" s="122"/>
      <c r="EW222" s="122"/>
      <c r="EX222" s="122"/>
      <c r="EY222" s="122"/>
      <c r="EZ222" s="122"/>
      <c r="FA222" s="122"/>
      <c r="FB222" s="122"/>
      <c r="FC222" s="122"/>
      <c r="FD222" s="122"/>
      <c r="FE222" s="122"/>
      <c r="FF222" s="122"/>
      <c r="FG222" s="122"/>
      <c r="FH222" s="122"/>
      <c r="FI222" s="122"/>
      <c r="FJ222" s="122"/>
      <c r="FK222" s="122"/>
      <c r="FL222" s="122"/>
      <c r="FM222" s="122"/>
      <c r="FN222" s="122"/>
      <c r="FO222" s="122"/>
      <c r="FP222" s="122"/>
      <c r="FQ222" s="122"/>
      <c r="FR222" s="122"/>
      <c r="FS222" s="122"/>
      <c r="FT222" s="122"/>
      <c r="FU222" s="122"/>
      <c r="FV222" s="122"/>
      <c r="FW222" s="122"/>
      <c r="FX222" s="122"/>
      <c r="FY222" s="122"/>
      <c r="FZ222" s="122"/>
      <c r="GA222" s="122"/>
      <c r="GB222" s="122"/>
      <c r="GC222" s="122"/>
      <c r="GD222" s="122"/>
      <c r="GE222" s="122"/>
      <c r="GF222" s="122"/>
      <c r="GG222" s="122"/>
      <c r="GH222" s="122"/>
      <c r="GI222" s="122"/>
      <c r="GJ222" s="122"/>
      <c r="GK222" s="122"/>
      <c r="GL222" s="122"/>
      <c r="GM222" s="122"/>
      <c r="GN222" s="122"/>
      <c r="GO222" s="122"/>
      <c r="GP222" s="122"/>
      <c r="GQ222" s="122"/>
      <c r="GR222" s="122"/>
      <c r="GS222" s="122"/>
      <c r="GT222" s="122"/>
      <c r="GU222" s="122"/>
      <c r="GV222" s="122"/>
      <c r="GW222" s="122"/>
      <c r="GX222" s="122"/>
      <c r="GY222" s="122"/>
      <c r="GZ222" s="122"/>
      <c r="HA222" s="122"/>
      <c r="HB222" s="122"/>
      <c r="HC222" s="122"/>
      <c r="HD222" s="122"/>
      <c r="HE222" s="122"/>
      <c r="HF222" s="122"/>
      <c r="HG222" s="122"/>
      <c r="HH222" s="122"/>
      <c r="HI222" s="122"/>
      <c r="HJ222" s="122"/>
      <c r="HK222" s="122"/>
      <c r="HL222" s="122"/>
      <c r="HM222" s="122"/>
      <c r="HN222" s="122"/>
      <c r="HO222" s="122"/>
      <c r="HP222" s="122"/>
      <c r="HQ222" s="122"/>
      <c r="HR222" s="122"/>
      <c r="HS222" s="122"/>
      <c r="HT222" s="122"/>
      <c r="HU222" s="122"/>
      <c r="HV222" s="122"/>
      <c r="HW222" s="122"/>
      <c r="HX222" s="122"/>
      <c r="HY222" s="122"/>
      <c r="HZ222" s="122"/>
      <c r="IA222" s="122"/>
      <c r="IB222" s="122"/>
      <c r="IC222" s="122"/>
      <c r="ID222" s="122"/>
      <c r="IE222" s="122"/>
      <c r="IF222" s="122"/>
      <c r="IG222" s="122"/>
      <c r="IH222" s="122"/>
      <c r="II222" s="122"/>
      <c r="IJ222" s="122"/>
      <c r="IK222" s="122"/>
      <c r="IL222" s="122"/>
      <c r="IM222" s="122"/>
      <c r="IN222" s="122"/>
      <c r="IO222" s="122"/>
      <c r="IP222" s="122"/>
      <c r="IQ222" s="122"/>
      <c r="IR222" s="122"/>
      <c r="IS222" s="122"/>
      <c r="IT222" s="122"/>
      <c r="IU222" s="122"/>
      <c r="IV222" s="122"/>
      <c r="IW222" s="122"/>
    </row>
    <row r="223" customFormat="false" ht="12.75" hidden="false" customHeight="false" outlineLevel="0" collapsed="false">
      <c r="A223" s="122"/>
      <c r="B223" s="103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  <c r="AG223" s="122"/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  <c r="AU223" s="122"/>
      <c r="AV223" s="122"/>
      <c r="AW223" s="122"/>
      <c r="AX223" s="122"/>
      <c r="AY223" s="122"/>
      <c r="AZ223" s="122"/>
      <c r="BA223" s="122"/>
      <c r="BB223" s="122"/>
      <c r="BC223" s="122"/>
      <c r="BD223" s="122"/>
      <c r="BE223" s="122"/>
      <c r="BF223" s="122"/>
      <c r="BG223" s="122"/>
      <c r="BH223" s="122"/>
      <c r="BI223" s="122"/>
      <c r="BJ223" s="122"/>
      <c r="BK223" s="122"/>
      <c r="BL223" s="122"/>
      <c r="BM223" s="122"/>
      <c r="BN223" s="122"/>
      <c r="BO223" s="122"/>
      <c r="BP223" s="122"/>
      <c r="BQ223" s="122"/>
      <c r="BR223" s="122"/>
      <c r="BS223" s="122"/>
      <c r="BT223" s="122"/>
      <c r="BU223" s="122"/>
      <c r="BV223" s="122"/>
      <c r="BW223" s="122"/>
      <c r="BX223" s="122"/>
      <c r="BY223" s="122"/>
      <c r="BZ223" s="122"/>
      <c r="CA223" s="122"/>
      <c r="CB223" s="122"/>
      <c r="CC223" s="122"/>
      <c r="CD223" s="122"/>
      <c r="CE223" s="122"/>
      <c r="CF223" s="122"/>
      <c r="CG223" s="122"/>
      <c r="CH223" s="122"/>
      <c r="CI223" s="122"/>
      <c r="CJ223" s="122"/>
      <c r="CK223" s="122"/>
      <c r="CL223" s="122"/>
      <c r="CM223" s="122"/>
      <c r="CN223" s="122"/>
      <c r="CO223" s="122"/>
      <c r="CP223" s="122"/>
      <c r="CQ223" s="122"/>
      <c r="CR223" s="122"/>
      <c r="CS223" s="122"/>
      <c r="CT223" s="122"/>
      <c r="CU223" s="122"/>
      <c r="CV223" s="122"/>
      <c r="CW223" s="122"/>
      <c r="CX223" s="122"/>
      <c r="CY223" s="122"/>
      <c r="CZ223" s="122"/>
      <c r="DA223" s="122"/>
      <c r="DB223" s="122"/>
      <c r="DC223" s="122"/>
      <c r="DD223" s="122"/>
      <c r="DE223" s="122"/>
      <c r="DF223" s="122"/>
      <c r="DG223" s="122"/>
      <c r="DH223" s="122"/>
      <c r="DI223" s="122"/>
      <c r="DJ223" s="122"/>
      <c r="DK223" s="122"/>
      <c r="DL223" s="122"/>
      <c r="DM223" s="122"/>
      <c r="DN223" s="122"/>
      <c r="DO223" s="122"/>
      <c r="DP223" s="122"/>
      <c r="DQ223" s="122"/>
      <c r="DR223" s="122"/>
      <c r="DS223" s="122"/>
      <c r="DT223" s="122"/>
      <c r="DU223" s="122"/>
      <c r="DV223" s="122"/>
      <c r="DW223" s="122"/>
      <c r="DX223" s="122"/>
      <c r="DY223" s="122"/>
      <c r="DZ223" s="122"/>
      <c r="EA223" s="122"/>
      <c r="EB223" s="122"/>
      <c r="EC223" s="122"/>
      <c r="ED223" s="122"/>
      <c r="EE223" s="122"/>
      <c r="EF223" s="122"/>
      <c r="EG223" s="122"/>
      <c r="EH223" s="122"/>
      <c r="EI223" s="122"/>
      <c r="EJ223" s="122"/>
      <c r="EK223" s="122"/>
      <c r="EL223" s="122"/>
      <c r="EM223" s="122"/>
      <c r="EN223" s="122"/>
      <c r="EO223" s="122"/>
      <c r="EP223" s="122"/>
      <c r="EQ223" s="122"/>
      <c r="ER223" s="122"/>
      <c r="ES223" s="122"/>
      <c r="ET223" s="122"/>
      <c r="EU223" s="122"/>
      <c r="EV223" s="122"/>
      <c r="EW223" s="122"/>
      <c r="EX223" s="122"/>
      <c r="EY223" s="122"/>
      <c r="EZ223" s="122"/>
      <c r="FA223" s="122"/>
      <c r="FB223" s="122"/>
      <c r="FC223" s="122"/>
      <c r="FD223" s="122"/>
      <c r="FE223" s="122"/>
      <c r="FF223" s="122"/>
      <c r="FG223" s="122"/>
      <c r="FH223" s="122"/>
      <c r="FI223" s="122"/>
      <c r="FJ223" s="122"/>
      <c r="FK223" s="122"/>
      <c r="FL223" s="122"/>
      <c r="FM223" s="122"/>
      <c r="FN223" s="122"/>
      <c r="FO223" s="122"/>
      <c r="FP223" s="122"/>
      <c r="FQ223" s="122"/>
      <c r="FR223" s="122"/>
      <c r="FS223" s="122"/>
      <c r="FT223" s="122"/>
      <c r="FU223" s="122"/>
      <c r="FV223" s="122"/>
      <c r="FW223" s="122"/>
      <c r="FX223" s="122"/>
      <c r="FY223" s="122"/>
      <c r="FZ223" s="122"/>
      <c r="GA223" s="122"/>
      <c r="GB223" s="122"/>
      <c r="GC223" s="122"/>
      <c r="GD223" s="122"/>
      <c r="GE223" s="122"/>
      <c r="GF223" s="122"/>
      <c r="GG223" s="122"/>
      <c r="GH223" s="122"/>
      <c r="GI223" s="122"/>
      <c r="GJ223" s="122"/>
      <c r="GK223" s="122"/>
      <c r="GL223" s="122"/>
      <c r="GM223" s="122"/>
      <c r="GN223" s="122"/>
      <c r="GO223" s="122"/>
      <c r="GP223" s="122"/>
      <c r="GQ223" s="122"/>
      <c r="GR223" s="122"/>
      <c r="GS223" s="122"/>
      <c r="GT223" s="122"/>
      <c r="GU223" s="122"/>
      <c r="GV223" s="122"/>
      <c r="GW223" s="122"/>
      <c r="GX223" s="122"/>
      <c r="GY223" s="122"/>
      <c r="GZ223" s="122"/>
      <c r="HA223" s="122"/>
      <c r="HB223" s="122"/>
      <c r="HC223" s="122"/>
      <c r="HD223" s="122"/>
      <c r="HE223" s="122"/>
      <c r="HF223" s="122"/>
      <c r="HG223" s="122"/>
      <c r="HH223" s="122"/>
      <c r="HI223" s="122"/>
      <c r="HJ223" s="122"/>
      <c r="HK223" s="122"/>
      <c r="HL223" s="122"/>
      <c r="HM223" s="122"/>
      <c r="HN223" s="122"/>
      <c r="HO223" s="122"/>
      <c r="HP223" s="122"/>
      <c r="HQ223" s="122"/>
      <c r="HR223" s="122"/>
      <c r="HS223" s="122"/>
      <c r="HT223" s="122"/>
      <c r="HU223" s="122"/>
      <c r="HV223" s="122"/>
      <c r="HW223" s="122"/>
      <c r="HX223" s="122"/>
      <c r="HY223" s="122"/>
      <c r="HZ223" s="122"/>
      <c r="IA223" s="122"/>
      <c r="IB223" s="122"/>
      <c r="IC223" s="122"/>
      <c r="ID223" s="122"/>
      <c r="IE223" s="122"/>
      <c r="IF223" s="122"/>
      <c r="IG223" s="122"/>
      <c r="IH223" s="122"/>
      <c r="II223" s="122"/>
      <c r="IJ223" s="122"/>
      <c r="IK223" s="122"/>
      <c r="IL223" s="122"/>
      <c r="IM223" s="122"/>
      <c r="IN223" s="122"/>
      <c r="IO223" s="122"/>
      <c r="IP223" s="122"/>
      <c r="IQ223" s="122"/>
      <c r="IR223" s="122"/>
      <c r="IS223" s="122"/>
      <c r="IT223" s="122"/>
      <c r="IU223" s="122"/>
      <c r="IV223" s="122"/>
      <c r="IW223" s="122"/>
    </row>
    <row r="224" customFormat="false" ht="12.75" hidden="false" customHeight="false" outlineLevel="0" collapsed="false">
      <c r="A224" s="122"/>
      <c r="B224" s="103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  <c r="AD224" s="122"/>
      <c r="AE224" s="122"/>
      <c r="AF224" s="122"/>
      <c r="AG224" s="122"/>
      <c r="AH224" s="122"/>
      <c r="AI224" s="122"/>
      <c r="AJ224" s="122"/>
      <c r="AK224" s="122"/>
      <c r="AL224" s="122"/>
      <c r="AM224" s="122"/>
      <c r="AN224" s="122"/>
      <c r="AO224" s="122"/>
      <c r="AP224" s="122"/>
      <c r="AQ224" s="122"/>
      <c r="AR224" s="122"/>
      <c r="AS224" s="122"/>
      <c r="AT224" s="122"/>
      <c r="AU224" s="122"/>
      <c r="AV224" s="122"/>
      <c r="AW224" s="122"/>
      <c r="AX224" s="122"/>
      <c r="AY224" s="122"/>
      <c r="AZ224" s="122"/>
      <c r="BA224" s="122"/>
      <c r="BB224" s="122"/>
      <c r="BC224" s="122"/>
      <c r="BD224" s="122"/>
      <c r="BE224" s="122"/>
      <c r="BF224" s="122"/>
      <c r="BG224" s="122"/>
      <c r="BH224" s="122"/>
      <c r="BI224" s="122"/>
      <c r="BJ224" s="122"/>
      <c r="BK224" s="122"/>
      <c r="BL224" s="122"/>
      <c r="BM224" s="122"/>
      <c r="BN224" s="122"/>
      <c r="BO224" s="122"/>
      <c r="BP224" s="122"/>
      <c r="BQ224" s="122"/>
      <c r="BR224" s="122"/>
      <c r="BS224" s="122"/>
      <c r="BT224" s="122"/>
      <c r="BU224" s="122"/>
      <c r="BV224" s="122"/>
      <c r="BW224" s="122"/>
      <c r="BX224" s="122"/>
      <c r="BY224" s="122"/>
      <c r="BZ224" s="122"/>
      <c r="CA224" s="122"/>
      <c r="CB224" s="122"/>
      <c r="CC224" s="122"/>
      <c r="CD224" s="122"/>
      <c r="CE224" s="122"/>
      <c r="CF224" s="122"/>
      <c r="CG224" s="122"/>
      <c r="CH224" s="122"/>
      <c r="CI224" s="122"/>
      <c r="CJ224" s="122"/>
      <c r="CK224" s="122"/>
      <c r="CL224" s="122"/>
      <c r="CM224" s="122"/>
      <c r="CN224" s="122"/>
      <c r="CO224" s="122"/>
      <c r="CP224" s="122"/>
      <c r="CQ224" s="122"/>
      <c r="CR224" s="122"/>
      <c r="CS224" s="122"/>
      <c r="CT224" s="122"/>
      <c r="CU224" s="122"/>
      <c r="CV224" s="122"/>
      <c r="CW224" s="122"/>
      <c r="CX224" s="122"/>
      <c r="CY224" s="122"/>
      <c r="CZ224" s="122"/>
      <c r="DA224" s="122"/>
      <c r="DB224" s="122"/>
      <c r="DC224" s="122"/>
      <c r="DD224" s="122"/>
      <c r="DE224" s="122"/>
      <c r="DF224" s="122"/>
      <c r="DG224" s="122"/>
      <c r="DH224" s="122"/>
      <c r="DI224" s="122"/>
      <c r="DJ224" s="122"/>
      <c r="DK224" s="122"/>
      <c r="DL224" s="122"/>
      <c r="DM224" s="122"/>
      <c r="DN224" s="122"/>
      <c r="DO224" s="122"/>
      <c r="DP224" s="122"/>
      <c r="DQ224" s="122"/>
      <c r="DR224" s="122"/>
      <c r="DS224" s="122"/>
      <c r="DT224" s="122"/>
      <c r="DU224" s="122"/>
      <c r="DV224" s="122"/>
      <c r="DW224" s="122"/>
      <c r="DX224" s="122"/>
      <c r="DY224" s="122"/>
      <c r="DZ224" s="122"/>
      <c r="EA224" s="122"/>
      <c r="EB224" s="122"/>
      <c r="EC224" s="122"/>
      <c r="ED224" s="122"/>
      <c r="EE224" s="122"/>
      <c r="EF224" s="122"/>
      <c r="EG224" s="122"/>
      <c r="EH224" s="122"/>
      <c r="EI224" s="122"/>
      <c r="EJ224" s="122"/>
      <c r="EK224" s="122"/>
      <c r="EL224" s="122"/>
      <c r="EM224" s="122"/>
      <c r="EN224" s="122"/>
      <c r="EO224" s="122"/>
      <c r="EP224" s="122"/>
      <c r="EQ224" s="122"/>
      <c r="ER224" s="122"/>
      <c r="ES224" s="122"/>
      <c r="ET224" s="122"/>
      <c r="EU224" s="122"/>
      <c r="EV224" s="122"/>
      <c r="EW224" s="122"/>
      <c r="EX224" s="122"/>
      <c r="EY224" s="122"/>
      <c r="EZ224" s="122"/>
      <c r="FA224" s="122"/>
      <c r="FB224" s="122"/>
      <c r="FC224" s="122"/>
      <c r="FD224" s="122"/>
      <c r="FE224" s="122"/>
      <c r="FF224" s="122"/>
      <c r="FG224" s="122"/>
      <c r="FH224" s="122"/>
      <c r="FI224" s="122"/>
      <c r="FJ224" s="122"/>
      <c r="FK224" s="122"/>
      <c r="FL224" s="122"/>
      <c r="FM224" s="122"/>
      <c r="FN224" s="122"/>
      <c r="FO224" s="122"/>
      <c r="FP224" s="122"/>
      <c r="FQ224" s="122"/>
      <c r="FR224" s="122"/>
      <c r="FS224" s="122"/>
      <c r="FT224" s="122"/>
      <c r="FU224" s="122"/>
      <c r="FV224" s="122"/>
      <c r="FW224" s="122"/>
      <c r="FX224" s="122"/>
      <c r="FY224" s="122"/>
      <c r="FZ224" s="122"/>
      <c r="GA224" s="122"/>
      <c r="GB224" s="122"/>
      <c r="GC224" s="122"/>
      <c r="GD224" s="122"/>
      <c r="GE224" s="122"/>
      <c r="GF224" s="122"/>
      <c r="GG224" s="122"/>
      <c r="GH224" s="122"/>
      <c r="GI224" s="122"/>
      <c r="GJ224" s="122"/>
      <c r="GK224" s="122"/>
      <c r="GL224" s="122"/>
      <c r="GM224" s="122"/>
      <c r="GN224" s="122"/>
      <c r="GO224" s="122"/>
      <c r="GP224" s="122"/>
      <c r="GQ224" s="122"/>
      <c r="GR224" s="122"/>
      <c r="GS224" s="122"/>
      <c r="GT224" s="122"/>
      <c r="GU224" s="122"/>
      <c r="GV224" s="122"/>
      <c r="GW224" s="122"/>
      <c r="GX224" s="122"/>
      <c r="GY224" s="122"/>
      <c r="GZ224" s="122"/>
      <c r="HA224" s="122"/>
      <c r="HB224" s="122"/>
      <c r="HC224" s="122"/>
      <c r="HD224" s="122"/>
      <c r="HE224" s="122"/>
      <c r="HF224" s="122"/>
      <c r="HG224" s="122"/>
      <c r="HH224" s="122"/>
      <c r="HI224" s="122"/>
      <c r="HJ224" s="122"/>
      <c r="HK224" s="122"/>
      <c r="HL224" s="122"/>
      <c r="HM224" s="122"/>
      <c r="HN224" s="122"/>
      <c r="HO224" s="122"/>
      <c r="HP224" s="122"/>
      <c r="HQ224" s="122"/>
      <c r="HR224" s="122"/>
      <c r="HS224" s="122"/>
      <c r="HT224" s="122"/>
      <c r="HU224" s="122"/>
      <c r="HV224" s="122"/>
      <c r="HW224" s="122"/>
      <c r="HX224" s="122"/>
      <c r="HY224" s="122"/>
      <c r="HZ224" s="122"/>
      <c r="IA224" s="122"/>
      <c r="IB224" s="122"/>
      <c r="IC224" s="122"/>
      <c r="ID224" s="122"/>
      <c r="IE224" s="122"/>
      <c r="IF224" s="122"/>
      <c r="IG224" s="122"/>
      <c r="IH224" s="122"/>
      <c r="II224" s="122"/>
      <c r="IJ224" s="122"/>
      <c r="IK224" s="122"/>
      <c r="IL224" s="122"/>
      <c r="IM224" s="122"/>
      <c r="IN224" s="122"/>
      <c r="IO224" s="122"/>
      <c r="IP224" s="122"/>
      <c r="IQ224" s="122"/>
      <c r="IR224" s="122"/>
      <c r="IS224" s="122"/>
      <c r="IT224" s="122"/>
      <c r="IU224" s="122"/>
      <c r="IV224" s="122"/>
      <c r="IW224" s="122"/>
    </row>
    <row r="225" customFormat="false" ht="12.75" hidden="false" customHeight="false" outlineLevel="0" collapsed="false">
      <c r="A225" s="122"/>
      <c r="B225" s="103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  <c r="AG225" s="122"/>
      <c r="AH225" s="122"/>
      <c r="AI225" s="122"/>
      <c r="AJ225" s="122"/>
      <c r="AK225" s="122"/>
      <c r="AL225" s="122"/>
      <c r="AM225" s="122"/>
      <c r="AN225" s="122"/>
      <c r="AO225" s="122"/>
      <c r="AP225" s="122"/>
      <c r="AQ225" s="122"/>
      <c r="AR225" s="122"/>
      <c r="AS225" s="122"/>
      <c r="AT225" s="122"/>
      <c r="AU225" s="122"/>
      <c r="AV225" s="122"/>
      <c r="AW225" s="122"/>
      <c r="AX225" s="122"/>
      <c r="AY225" s="122"/>
      <c r="AZ225" s="122"/>
      <c r="BA225" s="122"/>
      <c r="BB225" s="122"/>
      <c r="BC225" s="122"/>
      <c r="BD225" s="122"/>
      <c r="BE225" s="122"/>
      <c r="BF225" s="122"/>
      <c r="BG225" s="122"/>
      <c r="BH225" s="122"/>
      <c r="BI225" s="122"/>
      <c r="BJ225" s="122"/>
      <c r="BK225" s="122"/>
      <c r="BL225" s="122"/>
      <c r="BM225" s="122"/>
      <c r="BN225" s="122"/>
      <c r="BO225" s="122"/>
      <c r="BP225" s="122"/>
      <c r="BQ225" s="122"/>
      <c r="BR225" s="122"/>
      <c r="BS225" s="122"/>
      <c r="BT225" s="122"/>
      <c r="BU225" s="122"/>
      <c r="BV225" s="122"/>
      <c r="BW225" s="122"/>
      <c r="BX225" s="122"/>
      <c r="BY225" s="122"/>
      <c r="BZ225" s="122"/>
      <c r="CA225" s="122"/>
      <c r="CB225" s="122"/>
      <c r="CC225" s="122"/>
      <c r="CD225" s="122"/>
      <c r="CE225" s="122"/>
      <c r="CF225" s="122"/>
      <c r="CG225" s="122"/>
      <c r="CH225" s="122"/>
      <c r="CI225" s="122"/>
      <c r="CJ225" s="122"/>
      <c r="CK225" s="122"/>
      <c r="CL225" s="122"/>
      <c r="CM225" s="122"/>
      <c r="CN225" s="122"/>
      <c r="CO225" s="122"/>
      <c r="CP225" s="122"/>
      <c r="CQ225" s="122"/>
      <c r="CR225" s="122"/>
      <c r="CS225" s="122"/>
      <c r="CT225" s="122"/>
      <c r="CU225" s="122"/>
      <c r="CV225" s="122"/>
      <c r="CW225" s="122"/>
      <c r="CX225" s="122"/>
      <c r="CY225" s="122"/>
      <c r="CZ225" s="122"/>
      <c r="DA225" s="122"/>
      <c r="DB225" s="122"/>
      <c r="DC225" s="122"/>
      <c r="DD225" s="122"/>
      <c r="DE225" s="122"/>
      <c r="DF225" s="122"/>
      <c r="DG225" s="122"/>
      <c r="DH225" s="122"/>
      <c r="DI225" s="122"/>
      <c r="DJ225" s="122"/>
      <c r="DK225" s="122"/>
      <c r="DL225" s="122"/>
      <c r="DM225" s="122"/>
      <c r="DN225" s="122"/>
      <c r="DO225" s="122"/>
      <c r="DP225" s="122"/>
      <c r="DQ225" s="122"/>
      <c r="DR225" s="122"/>
      <c r="DS225" s="122"/>
      <c r="DT225" s="122"/>
      <c r="DU225" s="122"/>
      <c r="DV225" s="122"/>
      <c r="DW225" s="122"/>
      <c r="DX225" s="122"/>
      <c r="DY225" s="122"/>
      <c r="DZ225" s="122"/>
      <c r="EA225" s="122"/>
      <c r="EB225" s="122"/>
      <c r="EC225" s="122"/>
      <c r="ED225" s="122"/>
      <c r="EE225" s="122"/>
      <c r="EF225" s="122"/>
      <c r="EG225" s="122"/>
      <c r="EH225" s="122"/>
      <c r="EI225" s="122"/>
      <c r="EJ225" s="122"/>
      <c r="EK225" s="122"/>
      <c r="EL225" s="122"/>
      <c r="EM225" s="122"/>
      <c r="EN225" s="122"/>
      <c r="EO225" s="122"/>
      <c r="EP225" s="122"/>
      <c r="EQ225" s="122"/>
      <c r="ER225" s="122"/>
      <c r="ES225" s="122"/>
      <c r="ET225" s="122"/>
      <c r="EU225" s="122"/>
      <c r="EV225" s="122"/>
      <c r="EW225" s="122"/>
      <c r="EX225" s="122"/>
      <c r="EY225" s="122"/>
      <c r="EZ225" s="122"/>
      <c r="FA225" s="122"/>
      <c r="FB225" s="122"/>
      <c r="FC225" s="122"/>
      <c r="FD225" s="122"/>
      <c r="FE225" s="122"/>
      <c r="FF225" s="122"/>
      <c r="FG225" s="122"/>
      <c r="FH225" s="122"/>
      <c r="FI225" s="122"/>
      <c r="FJ225" s="122"/>
      <c r="FK225" s="122"/>
      <c r="FL225" s="122"/>
      <c r="FM225" s="122"/>
      <c r="FN225" s="122"/>
      <c r="FO225" s="122"/>
      <c r="FP225" s="122"/>
      <c r="FQ225" s="122"/>
      <c r="FR225" s="122"/>
      <c r="FS225" s="122"/>
      <c r="FT225" s="122"/>
      <c r="FU225" s="122"/>
      <c r="FV225" s="122"/>
      <c r="FW225" s="122"/>
      <c r="FX225" s="122"/>
      <c r="FY225" s="122"/>
      <c r="FZ225" s="122"/>
      <c r="GA225" s="122"/>
      <c r="GB225" s="122"/>
      <c r="GC225" s="122"/>
      <c r="GD225" s="122"/>
      <c r="GE225" s="122"/>
      <c r="GF225" s="122"/>
      <c r="GG225" s="122"/>
      <c r="GH225" s="122"/>
      <c r="GI225" s="122"/>
      <c r="GJ225" s="122"/>
      <c r="GK225" s="122"/>
      <c r="GL225" s="122"/>
      <c r="GM225" s="122"/>
      <c r="GN225" s="122"/>
      <c r="GO225" s="122"/>
      <c r="GP225" s="122"/>
      <c r="GQ225" s="122"/>
      <c r="GR225" s="122"/>
      <c r="GS225" s="122"/>
      <c r="GT225" s="122"/>
      <c r="GU225" s="122"/>
      <c r="GV225" s="122"/>
      <c r="GW225" s="122"/>
      <c r="GX225" s="122"/>
      <c r="GY225" s="122"/>
      <c r="GZ225" s="122"/>
      <c r="HA225" s="122"/>
      <c r="HB225" s="122"/>
      <c r="HC225" s="122"/>
      <c r="HD225" s="122"/>
      <c r="HE225" s="122"/>
      <c r="HF225" s="122"/>
      <c r="HG225" s="122"/>
      <c r="HH225" s="122"/>
      <c r="HI225" s="122"/>
      <c r="HJ225" s="122"/>
      <c r="HK225" s="122"/>
      <c r="HL225" s="122"/>
      <c r="HM225" s="122"/>
      <c r="HN225" s="122"/>
      <c r="HO225" s="122"/>
      <c r="HP225" s="122"/>
      <c r="HQ225" s="122"/>
      <c r="HR225" s="122"/>
      <c r="HS225" s="122"/>
      <c r="HT225" s="122"/>
      <c r="HU225" s="122"/>
      <c r="HV225" s="122"/>
      <c r="HW225" s="122"/>
      <c r="HX225" s="122"/>
      <c r="HY225" s="122"/>
      <c r="HZ225" s="122"/>
      <c r="IA225" s="122"/>
      <c r="IB225" s="122"/>
      <c r="IC225" s="122"/>
      <c r="ID225" s="122"/>
      <c r="IE225" s="122"/>
      <c r="IF225" s="122"/>
      <c r="IG225" s="122"/>
      <c r="IH225" s="122"/>
      <c r="II225" s="122"/>
      <c r="IJ225" s="122"/>
      <c r="IK225" s="122"/>
      <c r="IL225" s="122"/>
      <c r="IM225" s="122"/>
      <c r="IN225" s="122"/>
      <c r="IO225" s="122"/>
      <c r="IP225" s="122"/>
      <c r="IQ225" s="122"/>
      <c r="IR225" s="122"/>
      <c r="IS225" s="122"/>
      <c r="IT225" s="122"/>
      <c r="IU225" s="122"/>
      <c r="IV225" s="122"/>
      <c r="IW225" s="122"/>
    </row>
    <row r="226" customFormat="false" ht="12.75" hidden="false" customHeight="false" outlineLevel="0" collapsed="false">
      <c r="A226" s="122"/>
      <c r="B226" s="103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2"/>
      <c r="AC226" s="122"/>
      <c r="AD226" s="122"/>
      <c r="AE226" s="122"/>
      <c r="AF226" s="122"/>
      <c r="AG226" s="122"/>
      <c r="AH226" s="122"/>
      <c r="AI226" s="122"/>
      <c r="AJ226" s="122"/>
      <c r="AK226" s="122"/>
      <c r="AL226" s="122"/>
      <c r="AM226" s="122"/>
      <c r="AN226" s="122"/>
      <c r="AO226" s="122"/>
      <c r="AP226" s="122"/>
      <c r="AQ226" s="122"/>
      <c r="AR226" s="122"/>
      <c r="AS226" s="122"/>
      <c r="AT226" s="122"/>
      <c r="AU226" s="122"/>
      <c r="AV226" s="122"/>
      <c r="AW226" s="122"/>
      <c r="AX226" s="122"/>
      <c r="AY226" s="122"/>
      <c r="AZ226" s="122"/>
      <c r="BA226" s="122"/>
      <c r="BB226" s="122"/>
      <c r="BC226" s="122"/>
      <c r="BD226" s="122"/>
      <c r="BE226" s="122"/>
      <c r="BF226" s="122"/>
      <c r="BG226" s="122"/>
      <c r="BH226" s="122"/>
      <c r="BI226" s="122"/>
      <c r="BJ226" s="122"/>
      <c r="BK226" s="122"/>
      <c r="BL226" s="122"/>
      <c r="BM226" s="122"/>
      <c r="BN226" s="122"/>
      <c r="BO226" s="122"/>
      <c r="BP226" s="122"/>
      <c r="BQ226" s="122"/>
      <c r="BR226" s="122"/>
      <c r="BS226" s="122"/>
      <c r="BT226" s="122"/>
      <c r="BU226" s="122"/>
      <c r="BV226" s="122"/>
      <c r="BW226" s="122"/>
      <c r="BX226" s="122"/>
      <c r="BY226" s="122"/>
      <c r="BZ226" s="122"/>
      <c r="CA226" s="122"/>
      <c r="CB226" s="122"/>
      <c r="CC226" s="122"/>
      <c r="CD226" s="122"/>
      <c r="CE226" s="122"/>
      <c r="CF226" s="122"/>
      <c r="CG226" s="122"/>
      <c r="CH226" s="122"/>
      <c r="CI226" s="122"/>
      <c r="CJ226" s="122"/>
      <c r="CK226" s="122"/>
      <c r="CL226" s="122"/>
      <c r="CM226" s="122"/>
      <c r="CN226" s="122"/>
      <c r="CO226" s="122"/>
      <c r="CP226" s="122"/>
      <c r="CQ226" s="122"/>
      <c r="CR226" s="122"/>
      <c r="CS226" s="122"/>
      <c r="CT226" s="122"/>
      <c r="CU226" s="122"/>
      <c r="CV226" s="122"/>
      <c r="CW226" s="122"/>
      <c r="CX226" s="122"/>
      <c r="CY226" s="122"/>
      <c r="CZ226" s="122"/>
      <c r="DA226" s="122"/>
      <c r="DB226" s="122"/>
      <c r="DC226" s="122"/>
      <c r="DD226" s="122"/>
      <c r="DE226" s="122"/>
      <c r="DF226" s="122"/>
      <c r="DG226" s="122"/>
      <c r="DH226" s="122"/>
      <c r="DI226" s="122"/>
      <c r="DJ226" s="122"/>
      <c r="DK226" s="122"/>
      <c r="DL226" s="122"/>
      <c r="DM226" s="122"/>
      <c r="DN226" s="122"/>
      <c r="DO226" s="122"/>
      <c r="DP226" s="122"/>
      <c r="DQ226" s="122"/>
      <c r="DR226" s="122"/>
      <c r="DS226" s="122"/>
      <c r="DT226" s="122"/>
      <c r="DU226" s="122"/>
      <c r="DV226" s="122"/>
      <c r="DW226" s="122"/>
      <c r="DX226" s="122"/>
      <c r="DY226" s="122"/>
      <c r="DZ226" s="122"/>
      <c r="EA226" s="122"/>
      <c r="EB226" s="122"/>
      <c r="EC226" s="122"/>
      <c r="ED226" s="122"/>
      <c r="EE226" s="122"/>
      <c r="EF226" s="122"/>
      <c r="EG226" s="122"/>
      <c r="EH226" s="122"/>
      <c r="EI226" s="122"/>
      <c r="EJ226" s="122"/>
      <c r="EK226" s="122"/>
      <c r="EL226" s="122"/>
      <c r="EM226" s="122"/>
      <c r="EN226" s="122"/>
      <c r="EO226" s="122"/>
      <c r="EP226" s="122"/>
      <c r="EQ226" s="122"/>
      <c r="ER226" s="122"/>
      <c r="ES226" s="122"/>
      <c r="ET226" s="122"/>
      <c r="EU226" s="122"/>
      <c r="EV226" s="122"/>
      <c r="EW226" s="122"/>
      <c r="EX226" s="122"/>
      <c r="EY226" s="122"/>
      <c r="EZ226" s="122"/>
      <c r="FA226" s="122"/>
      <c r="FB226" s="122"/>
      <c r="FC226" s="122"/>
      <c r="FD226" s="122"/>
      <c r="FE226" s="122"/>
      <c r="FF226" s="122"/>
      <c r="FG226" s="122"/>
      <c r="FH226" s="122"/>
      <c r="FI226" s="122"/>
      <c r="FJ226" s="122"/>
      <c r="FK226" s="122"/>
      <c r="FL226" s="122"/>
      <c r="FM226" s="122"/>
      <c r="FN226" s="122"/>
      <c r="FO226" s="122"/>
      <c r="FP226" s="122"/>
      <c r="FQ226" s="122"/>
      <c r="FR226" s="122"/>
      <c r="FS226" s="122"/>
      <c r="FT226" s="122"/>
      <c r="FU226" s="122"/>
      <c r="FV226" s="122"/>
      <c r="FW226" s="122"/>
      <c r="FX226" s="122"/>
      <c r="FY226" s="122"/>
      <c r="FZ226" s="122"/>
      <c r="GA226" s="122"/>
      <c r="GB226" s="122"/>
      <c r="GC226" s="122"/>
      <c r="GD226" s="122"/>
      <c r="GE226" s="122"/>
      <c r="GF226" s="122"/>
      <c r="GG226" s="122"/>
      <c r="GH226" s="122"/>
      <c r="GI226" s="122"/>
      <c r="GJ226" s="122"/>
      <c r="GK226" s="122"/>
      <c r="GL226" s="122"/>
      <c r="GM226" s="122"/>
      <c r="GN226" s="122"/>
      <c r="GO226" s="122"/>
      <c r="GP226" s="122"/>
      <c r="GQ226" s="122"/>
      <c r="GR226" s="122"/>
      <c r="GS226" s="122"/>
      <c r="GT226" s="122"/>
      <c r="GU226" s="122"/>
      <c r="GV226" s="122"/>
      <c r="GW226" s="122"/>
      <c r="GX226" s="122"/>
      <c r="GY226" s="122"/>
      <c r="GZ226" s="122"/>
      <c r="HA226" s="122"/>
      <c r="HB226" s="122"/>
      <c r="HC226" s="122"/>
      <c r="HD226" s="122"/>
      <c r="HE226" s="122"/>
      <c r="HF226" s="122"/>
      <c r="HG226" s="122"/>
      <c r="HH226" s="122"/>
      <c r="HI226" s="122"/>
      <c r="HJ226" s="122"/>
      <c r="HK226" s="122"/>
      <c r="HL226" s="122"/>
      <c r="HM226" s="122"/>
      <c r="HN226" s="122"/>
      <c r="HO226" s="122"/>
      <c r="HP226" s="122"/>
      <c r="HQ226" s="122"/>
      <c r="HR226" s="122"/>
      <c r="HS226" s="122"/>
      <c r="HT226" s="122"/>
      <c r="HU226" s="122"/>
      <c r="HV226" s="122"/>
      <c r="HW226" s="122"/>
      <c r="HX226" s="122"/>
      <c r="HY226" s="122"/>
      <c r="HZ226" s="122"/>
      <c r="IA226" s="122"/>
      <c r="IB226" s="122"/>
      <c r="IC226" s="122"/>
      <c r="ID226" s="122"/>
      <c r="IE226" s="122"/>
      <c r="IF226" s="122"/>
      <c r="IG226" s="122"/>
      <c r="IH226" s="122"/>
      <c r="II226" s="122"/>
      <c r="IJ226" s="122"/>
      <c r="IK226" s="122"/>
      <c r="IL226" s="122"/>
      <c r="IM226" s="122"/>
      <c r="IN226" s="122"/>
      <c r="IO226" s="122"/>
      <c r="IP226" s="122"/>
      <c r="IQ226" s="122"/>
      <c r="IR226" s="122"/>
      <c r="IS226" s="122"/>
      <c r="IT226" s="122"/>
      <c r="IU226" s="122"/>
      <c r="IV226" s="122"/>
      <c r="IW226" s="122"/>
    </row>
    <row r="227" customFormat="false" ht="12.75" hidden="false" customHeight="false" outlineLevel="0" collapsed="false">
      <c r="A227" s="122"/>
      <c r="B227" s="103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22"/>
      <c r="AH227" s="122"/>
      <c r="AI227" s="122"/>
      <c r="AJ227" s="122"/>
      <c r="AK227" s="122"/>
      <c r="AL227" s="122"/>
      <c r="AM227" s="122"/>
      <c r="AN227" s="122"/>
      <c r="AO227" s="122"/>
      <c r="AP227" s="122"/>
      <c r="AQ227" s="122"/>
      <c r="AR227" s="122"/>
      <c r="AS227" s="122"/>
      <c r="AT227" s="122"/>
      <c r="AU227" s="122"/>
      <c r="AV227" s="122"/>
      <c r="AW227" s="122"/>
      <c r="AX227" s="122"/>
      <c r="AY227" s="122"/>
      <c r="AZ227" s="122"/>
      <c r="BA227" s="122"/>
      <c r="BB227" s="122"/>
      <c r="BC227" s="122"/>
      <c r="BD227" s="122"/>
      <c r="BE227" s="122"/>
      <c r="BF227" s="122"/>
      <c r="BG227" s="122"/>
      <c r="BH227" s="122"/>
      <c r="BI227" s="122"/>
      <c r="BJ227" s="122"/>
      <c r="BK227" s="122"/>
      <c r="BL227" s="122"/>
      <c r="BM227" s="122"/>
      <c r="BN227" s="122"/>
      <c r="BO227" s="122"/>
      <c r="BP227" s="122"/>
      <c r="BQ227" s="122"/>
      <c r="BR227" s="122"/>
      <c r="BS227" s="122"/>
      <c r="BT227" s="122"/>
      <c r="BU227" s="122"/>
      <c r="BV227" s="122"/>
      <c r="BW227" s="122"/>
      <c r="BX227" s="122"/>
      <c r="BY227" s="122"/>
      <c r="BZ227" s="122"/>
      <c r="CA227" s="122"/>
      <c r="CB227" s="122"/>
      <c r="CC227" s="122"/>
      <c r="CD227" s="122"/>
      <c r="CE227" s="122"/>
      <c r="CF227" s="122"/>
      <c r="CG227" s="122"/>
      <c r="CH227" s="122"/>
      <c r="CI227" s="122"/>
      <c r="CJ227" s="122"/>
      <c r="CK227" s="122"/>
      <c r="CL227" s="122"/>
      <c r="CM227" s="122"/>
      <c r="CN227" s="122"/>
      <c r="CO227" s="122"/>
      <c r="CP227" s="122"/>
      <c r="CQ227" s="122"/>
      <c r="CR227" s="122"/>
      <c r="CS227" s="122"/>
      <c r="CT227" s="122"/>
      <c r="CU227" s="122"/>
      <c r="CV227" s="122"/>
      <c r="CW227" s="122"/>
      <c r="CX227" s="122"/>
      <c r="CY227" s="122"/>
      <c r="CZ227" s="122"/>
      <c r="DA227" s="122"/>
      <c r="DB227" s="122"/>
      <c r="DC227" s="122"/>
      <c r="DD227" s="122"/>
      <c r="DE227" s="122"/>
      <c r="DF227" s="122"/>
      <c r="DG227" s="122"/>
      <c r="DH227" s="122"/>
      <c r="DI227" s="122"/>
      <c r="DJ227" s="122"/>
      <c r="DK227" s="122"/>
      <c r="DL227" s="122"/>
      <c r="DM227" s="122"/>
      <c r="DN227" s="122"/>
      <c r="DO227" s="122"/>
      <c r="DP227" s="122"/>
      <c r="DQ227" s="122"/>
      <c r="DR227" s="122"/>
      <c r="DS227" s="122"/>
      <c r="DT227" s="122"/>
      <c r="DU227" s="122"/>
      <c r="DV227" s="122"/>
      <c r="DW227" s="122"/>
      <c r="DX227" s="122"/>
      <c r="DY227" s="122"/>
      <c r="DZ227" s="122"/>
      <c r="EA227" s="122"/>
      <c r="EB227" s="122"/>
      <c r="EC227" s="122"/>
      <c r="ED227" s="122"/>
      <c r="EE227" s="122"/>
      <c r="EF227" s="122"/>
      <c r="EG227" s="122"/>
      <c r="EH227" s="122"/>
      <c r="EI227" s="122"/>
      <c r="EJ227" s="122"/>
      <c r="EK227" s="122"/>
      <c r="EL227" s="122"/>
      <c r="EM227" s="122"/>
      <c r="EN227" s="122"/>
      <c r="EO227" s="122"/>
      <c r="EP227" s="122"/>
      <c r="EQ227" s="122"/>
      <c r="ER227" s="122"/>
      <c r="ES227" s="122"/>
      <c r="ET227" s="122"/>
      <c r="EU227" s="122"/>
      <c r="EV227" s="122"/>
      <c r="EW227" s="122"/>
      <c r="EX227" s="122"/>
      <c r="EY227" s="122"/>
      <c r="EZ227" s="122"/>
      <c r="FA227" s="122"/>
      <c r="FB227" s="122"/>
      <c r="FC227" s="122"/>
      <c r="FD227" s="122"/>
      <c r="FE227" s="122"/>
      <c r="FF227" s="122"/>
      <c r="FG227" s="122"/>
      <c r="FH227" s="122"/>
      <c r="FI227" s="122"/>
      <c r="FJ227" s="122"/>
      <c r="FK227" s="122"/>
      <c r="FL227" s="122"/>
      <c r="FM227" s="122"/>
      <c r="FN227" s="122"/>
      <c r="FO227" s="122"/>
      <c r="FP227" s="122"/>
      <c r="FQ227" s="122"/>
      <c r="FR227" s="122"/>
      <c r="FS227" s="122"/>
      <c r="FT227" s="122"/>
      <c r="FU227" s="122"/>
      <c r="FV227" s="122"/>
      <c r="FW227" s="122"/>
      <c r="FX227" s="122"/>
      <c r="FY227" s="122"/>
      <c r="FZ227" s="122"/>
      <c r="GA227" s="122"/>
      <c r="GB227" s="122"/>
      <c r="GC227" s="122"/>
      <c r="GD227" s="122"/>
      <c r="GE227" s="122"/>
      <c r="GF227" s="122"/>
      <c r="GG227" s="122"/>
      <c r="GH227" s="122"/>
      <c r="GI227" s="122"/>
      <c r="GJ227" s="122"/>
      <c r="GK227" s="122"/>
      <c r="GL227" s="122"/>
      <c r="GM227" s="122"/>
      <c r="GN227" s="122"/>
      <c r="GO227" s="122"/>
      <c r="GP227" s="122"/>
      <c r="GQ227" s="122"/>
      <c r="GR227" s="122"/>
      <c r="GS227" s="122"/>
      <c r="GT227" s="122"/>
      <c r="GU227" s="122"/>
      <c r="GV227" s="122"/>
      <c r="GW227" s="122"/>
      <c r="GX227" s="122"/>
      <c r="GY227" s="122"/>
      <c r="GZ227" s="122"/>
      <c r="HA227" s="122"/>
      <c r="HB227" s="122"/>
      <c r="HC227" s="122"/>
      <c r="HD227" s="122"/>
      <c r="HE227" s="122"/>
      <c r="HF227" s="122"/>
      <c r="HG227" s="122"/>
      <c r="HH227" s="122"/>
      <c r="HI227" s="122"/>
      <c r="HJ227" s="122"/>
      <c r="HK227" s="122"/>
      <c r="HL227" s="122"/>
      <c r="HM227" s="122"/>
      <c r="HN227" s="122"/>
      <c r="HO227" s="122"/>
      <c r="HP227" s="122"/>
      <c r="HQ227" s="122"/>
      <c r="HR227" s="122"/>
      <c r="HS227" s="122"/>
      <c r="HT227" s="122"/>
      <c r="HU227" s="122"/>
      <c r="HV227" s="122"/>
      <c r="HW227" s="122"/>
      <c r="HX227" s="122"/>
      <c r="HY227" s="122"/>
      <c r="HZ227" s="122"/>
      <c r="IA227" s="122"/>
      <c r="IB227" s="122"/>
      <c r="IC227" s="122"/>
      <c r="ID227" s="122"/>
      <c r="IE227" s="122"/>
      <c r="IF227" s="122"/>
      <c r="IG227" s="122"/>
      <c r="IH227" s="122"/>
      <c r="II227" s="122"/>
      <c r="IJ227" s="122"/>
      <c r="IK227" s="122"/>
      <c r="IL227" s="122"/>
      <c r="IM227" s="122"/>
      <c r="IN227" s="122"/>
      <c r="IO227" s="122"/>
      <c r="IP227" s="122"/>
      <c r="IQ227" s="122"/>
      <c r="IR227" s="122"/>
      <c r="IS227" s="122"/>
      <c r="IT227" s="122"/>
      <c r="IU227" s="122"/>
      <c r="IV227" s="122"/>
      <c r="IW227" s="122"/>
    </row>
    <row r="228" customFormat="false" ht="12.75" hidden="false" customHeight="false" outlineLevel="0" collapsed="false">
      <c r="A228" s="122"/>
      <c r="B228" s="103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2"/>
      <c r="AC228" s="122"/>
      <c r="AD228" s="122"/>
      <c r="AE228" s="122"/>
      <c r="AF228" s="122"/>
      <c r="AG228" s="122"/>
      <c r="AH228" s="122"/>
      <c r="AI228" s="122"/>
      <c r="AJ228" s="122"/>
      <c r="AK228" s="122"/>
      <c r="AL228" s="122"/>
      <c r="AM228" s="122"/>
      <c r="AN228" s="122"/>
      <c r="AO228" s="122"/>
      <c r="AP228" s="122"/>
      <c r="AQ228" s="122"/>
      <c r="AR228" s="122"/>
      <c r="AS228" s="122"/>
      <c r="AT228" s="122"/>
      <c r="AU228" s="122"/>
      <c r="AV228" s="122"/>
      <c r="AW228" s="122"/>
      <c r="AX228" s="122"/>
      <c r="AY228" s="122"/>
      <c r="AZ228" s="122"/>
      <c r="BA228" s="122"/>
      <c r="BB228" s="122"/>
      <c r="BC228" s="122"/>
      <c r="BD228" s="122"/>
      <c r="BE228" s="122"/>
      <c r="BF228" s="122"/>
      <c r="BG228" s="122"/>
      <c r="BH228" s="122"/>
      <c r="BI228" s="122"/>
      <c r="BJ228" s="122"/>
      <c r="BK228" s="122"/>
      <c r="BL228" s="122"/>
      <c r="BM228" s="122"/>
      <c r="BN228" s="122"/>
      <c r="BO228" s="122"/>
      <c r="BP228" s="122"/>
      <c r="BQ228" s="122"/>
      <c r="BR228" s="122"/>
      <c r="BS228" s="122"/>
      <c r="BT228" s="122"/>
      <c r="BU228" s="122"/>
      <c r="BV228" s="122"/>
      <c r="BW228" s="122"/>
      <c r="BX228" s="122"/>
      <c r="BY228" s="122"/>
      <c r="BZ228" s="122"/>
      <c r="CA228" s="122"/>
      <c r="CB228" s="122"/>
      <c r="CC228" s="122"/>
      <c r="CD228" s="122"/>
      <c r="CE228" s="122"/>
      <c r="CF228" s="122"/>
      <c r="CG228" s="122"/>
      <c r="CH228" s="122"/>
      <c r="CI228" s="122"/>
      <c r="CJ228" s="122"/>
      <c r="CK228" s="122"/>
      <c r="CL228" s="122"/>
      <c r="CM228" s="122"/>
      <c r="CN228" s="122"/>
      <c r="CO228" s="122"/>
      <c r="CP228" s="122"/>
      <c r="CQ228" s="122"/>
      <c r="CR228" s="122"/>
      <c r="CS228" s="122"/>
      <c r="CT228" s="122"/>
      <c r="CU228" s="122"/>
      <c r="CV228" s="122"/>
      <c r="CW228" s="122"/>
      <c r="CX228" s="122"/>
      <c r="CY228" s="122"/>
      <c r="CZ228" s="122"/>
      <c r="DA228" s="122"/>
      <c r="DB228" s="122"/>
      <c r="DC228" s="122"/>
      <c r="DD228" s="122"/>
      <c r="DE228" s="122"/>
      <c r="DF228" s="122"/>
      <c r="DG228" s="122"/>
      <c r="DH228" s="122"/>
      <c r="DI228" s="122"/>
      <c r="DJ228" s="122"/>
      <c r="DK228" s="122"/>
      <c r="DL228" s="122"/>
      <c r="DM228" s="122"/>
      <c r="DN228" s="122"/>
      <c r="DO228" s="122"/>
      <c r="DP228" s="122"/>
      <c r="DQ228" s="122"/>
      <c r="DR228" s="122"/>
      <c r="DS228" s="122"/>
      <c r="DT228" s="122"/>
      <c r="DU228" s="122"/>
      <c r="DV228" s="122"/>
      <c r="DW228" s="122"/>
      <c r="DX228" s="122"/>
      <c r="DY228" s="122"/>
      <c r="DZ228" s="122"/>
      <c r="EA228" s="122"/>
      <c r="EB228" s="122"/>
      <c r="EC228" s="122"/>
      <c r="ED228" s="122"/>
      <c r="EE228" s="122"/>
      <c r="EF228" s="122"/>
      <c r="EG228" s="122"/>
      <c r="EH228" s="122"/>
      <c r="EI228" s="122"/>
      <c r="EJ228" s="122"/>
      <c r="EK228" s="122"/>
      <c r="EL228" s="122"/>
      <c r="EM228" s="122"/>
      <c r="EN228" s="122"/>
      <c r="EO228" s="122"/>
      <c r="EP228" s="122"/>
      <c r="EQ228" s="122"/>
      <c r="ER228" s="122"/>
      <c r="ES228" s="122"/>
      <c r="ET228" s="122"/>
      <c r="EU228" s="122"/>
      <c r="EV228" s="122"/>
      <c r="EW228" s="122"/>
      <c r="EX228" s="122"/>
      <c r="EY228" s="122"/>
      <c r="EZ228" s="122"/>
      <c r="FA228" s="122"/>
      <c r="FB228" s="122"/>
      <c r="FC228" s="122"/>
      <c r="FD228" s="122"/>
      <c r="FE228" s="122"/>
      <c r="FF228" s="122"/>
      <c r="FG228" s="122"/>
      <c r="FH228" s="122"/>
      <c r="FI228" s="122"/>
      <c r="FJ228" s="122"/>
      <c r="FK228" s="122"/>
      <c r="FL228" s="122"/>
      <c r="FM228" s="122"/>
      <c r="FN228" s="122"/>
      <c r="FO228" s="122"/>
      <c r="FP228" s="122"/>
      <c r="FQ228" s="122"/>
      <c r="FR228" s="122"/>
      <c r="FS228" s="122"/>
      <c r="FT228" s="122"/>
      <c r="FU228" s="122"/>
      <c r="FV228" s="122"/>
      <c r="FW228" s="122"/>
      <c r="FX228" s="122"/>
      <c r="FY228" s="122"/>
      <c r="FZ228" s="122"/>
      <c r="GA228" s="122"/>
      <c r="GB228" s="122"/>
      <c r="GC228" s="122"/>
      <c r="GD228" s="122"/>
      <c r="GE228" s="122"/>
      <c r="GF228" s="122"/>
      <c r="GG228" s="122"/>
      <c r="GH228" s="122"/>
      <c r="GI228" s="122"/>
      <c r="GJ228" s="122"/>
      <c r="GK228" s="122"/>
      <c r="GL228" s="122"/>
      <c r="GM228" s="122"/>
      <c r="GN228" s="122"/>
      <c r="GO228" s="122"/>
      <c r="GP228" s="122"/>
      <c r="GQ228" s="122"/>
      <c r="GR228" s="122"/>
      <c r="GS228" s="122"/>
      <c r="GT228" s="122"/>
      <c r="GU228" s="122"/>
      <c r="GV228" s="122"/>
      <c r="GW228" s="122"/>
      <c r="GX228" s="122"/>
      <c r="GY228" s="122"/>
      <c r="GZ228" s="122"/>
      <c r="HA228" s="122"/>
      <c r="HB228" s="122"/>
      <c r="HC228" s="122"/>
      <c r="HD228" s="122"/>
      <c r="HE228" s="122"/>
      <c r="HF228" s="122"/>
      <c r="HG228" s="122"/>
      <c r="HH228" s="122"/>
      <c r="HI228" s="122"/>
      <c r="HJ228" s="122"/>
      <c r="HK228" s="122"/>
      <c r="HL228" s="122"/>
      <c r="HM228" s="122"/>
      <c r="HN228" s="122"/>
      <c r="HO228" s="122"/>
      <c r="HP228" s="122"/>
      <c r="HQ228" s="122"/>
      <c r="HR228" s="122"/>
      <c r="HS228" s="122"/>
      <c r="HT228" s="122"/>
      <c r="HU228" s="122"/>
      <c r="HV228" s="122"/>
      <c r="HW228" s="122"/>
      <c r="HX228" s="122"/>
      <c r="HY228" s="122"/>
      <c r="HZ228" s="122"/>
      <c r="IA228" s="122"/>
      <c r="IB228" s="122"/>
      <c r="IC228" s="122"/>
      <c r="ID228" s="122"/>
      <c r="IE228" s="122"/>
      <c r="IF228" s="122"/>
      <c r="IG228" s="122"/>
      <c r="IH228" s="122"/>
      <c r="II228" s="122"/>
      <c r="IJ228" s="122"/>
      <c r="IK228" s="122"/>
      <c r="IL228" s="122"/>
      <c r="IM228" s="122"/>
      <c r="IN228" s="122"/>
      <c r="IO228" s="122"/>
      <c r="IP228" s="122"/>
      <c r="IQ228" s="122"/>
      <c r="IR228" s="122"/>
      <c r="IS228" s="122"/>
      <c r="IT228" s="122"/>
      <c r="IU228" s="122"/>
      <c r="IV228" s="122"/>
      <c r="IW228" s="122"/>
    </row>
    <row r="229" customFormat="false" ht="12.75" hidden="false" customHeight="false" outlineLevel="0" collapsed="false">
      <c r="A229" s="122"/>
      <c r="B229" s="103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22"/>
      <c r="AD229" s="122"/>
      <c r="AE229" s="122"/>
      <c r="AF229" s="122"/>
      <c r="AG229" s="122"/>
      <c r="AH229" s="122"/>
      <c r="AI229" s="122"/>
      <c r="AJ229" s="122"/>
      <c r="AK229" s="122"/>
      <c r="AL229" s="122"/>
      <c r="AM229" s="122"/>
      <c r="AN229" s="122"/>
      <c r="AO229" s="122"/>
      <c r="AP229" s="122"/>
      <c r="AQ229" s="122"/>
      <c r="AR229" s="122"/>
      <c r="AS229" s="122"/>
      <c r="AT229" s="122"/>
      <c r="AU229" s="122"/>
      <c r="AV229" s="122"/>
      <c r="AW229" s="122"/>
      <c r="AX229" s="122"/>
      <c r="AY229" s="122"/>
      <c r="AZ229" s="122"/>
      <c r="BA229" s="122"/>
      <c r="BB229" s="122"/>
      <c r="BC229" s="122"/>
      <c r="BD229" s="122"/>
      <c r="BE229" s="122"/>
      <c r="BF229" s="122"/>
      <c r="BG229" s="122"/>
      <c r="BH229" s="122"/>
      <c r="BI229" s="122"/>
      <c r="BJ229" s="122"/>
      <c r="BK229" s="122"/>
      <c r="BL229" s="122"/>
      <c r="BM229" s="122"/>
      <c r="BN229" s="122"/>
      <c r="BO229" s="122"/>
      <c r="BP229" s="122"/>
      <c r="BQ229" s="122"/>
      <c r="BR229" s="122"/>
      <c r="BS229" s="122"/>
      <c r="BT229" s="122"/>
      <c r="BU229" s="122"/>
      <c r="BV229" s="122"/>
      <c r="BW229" s="122"/>
      <c r="BX229" s="122"/>
      <c r="BY229" s="122"/>
      <c r="BZ229" s="122"/>
      <c r="CA229" s="122"/>
      <c r="CB229" s="122"/>
      <c r="CC229" s="122"/>
      <c r="CD229" s="122"/>
      <c r="CE229" s="122"/>
      <c r="CF229" s="122"/>
      <c r="CG229" s="122"/>
      <c r="CH229" s="122"/>
      <c r="CI229" s="122"/>
      <c r="CJ229" s="122"/>
      <c r="CK229" s="122"/>
      <c r="CL229" s="122"/>
      <c r="CM229" s="122"/>
      <c r="CN229" s="122"/>
      <c r="CO229" s="122"/>
      <c r="CP229" s="122"/>
      <c r="CQ229" s="122"/>
      <c r="CR229" s="122"/>
      <c r="CS229" s="122"/>
      <c r="CT229" s="122"/>
      <c r="CU229" s="122"/>
      <c r="CV229" s="122"/>
      <c r="CW229" s="122"/>
      <c r="CX229" s="122"/>
      <c r="CY229" s="122"/>
      <c r="CZ229" s="122"/>
      <c r="DA229" s="122"/>
      <c r="DB229" s="122"/>
      <c r="DC229" s="122"/>
      <c r="DD229" s="122"/>
      <c r="DE229" s="122"/>
      <c r="DF229" s="122"/>
      <c r="DG229" s="122"/>
      <c r="DH229" s="122"/>
      <c r="DI229" s="122"/>
      <c r="DJ229" s="122"/>
      <c r="DK229" s="122"/>
      <c r="DL229" s="122"/>
      <c r="DM229" s="122"/>
      <c r="DN229" s="122"/>
      <c r="DO229" s="122"/>
      <c r="DP229" s="122"/>
      <c r="DQ229" s="122"/>
      <c r="DR229" s="122"/>
      <c r="DS229" s="122"/>
      <c r="DT229" s="122"/>
      <c r="DU229" s="122"/>
      <c r="DV229" s="122"/>
      <c r="DW229" s="122"/>
      <c r="DX229" s="122"/>
      <c r="DY229" s="122"/>
      <c r="DZ229" s="122"/>
      <c r="EA229" s="122"/>
      <c r="EB229" s="122"/>
      <c r="EC229" s="122"/>
      <c r="ED229" s="122"/>
      <c r="EE229" s="122"/>
      <c r="EF229" s="122"/>
      <c r="EG229" s="122"/>
      <c r="EH229" s="122"/>
      <c r="EI229" s="122"/>
      <c r="EJ229" s="122"/>
      <c r="EK229" s="122"/>
      <c r="EL229" s="122"/>
      <c r="EM229" s="122"/>
      <c r="EN229" s="122"/>
      <c r="EO229" s="122"/>
      <c r="EP229" s="122"/>
      <c r="EQ229" s="122"/>
      <c r="ER229" s="122"/>
      <c r="ES229" s="122"/>
      <c r="ET229" s="122"/>
      <c r="EU229" s="122"/>
      <c r="EV229" s="122"/>
      <c r="EW229" s="122"/>
      <c r="EX229" s="122"/>
      <c r="EY229" s="122"/>
      <c r="EZ229" s="122"/>
      <c r="FA229" s="122"/>
      <c r="FB229" s="122"/>
      <c r="FC229" s="122"/>
      <c r="FD229" s="122"/>
      <c r="FE229" s="122"/>
      <c r="FF229" s="122"/>
      <c r="FG229" s="122"/>
      <c r="FH229" s="122"/>
      <c r="FI229" s="122"/>
      <c r="FJ229" s="122"/>
      <c r="FK229" s="122"/>
      <c r="FL229" s="122"/>
      <c r="FM229" s="122"/>
      <c r="FN229" s="122"/>
      <c r="FO229" s="122"/>
      <c r="FP229" s="122"/>
      <c r="FQ229" s="122"/>
      <c r="FR229" s="122"/>
      <c r="FS229" s="122"/>
      <c r="FT229" s="122"/>
      <c r="FU229" s="122"/>
      <c r="FV229" s="122"/>
      <c r="FW229" s="122"/>
      <c r="FX229" s="122"/>
      <c r="FY229" s="122"/>
      <c r="FZ229" s="122"/>
      <c r="GA229" s="122"/>
      <c r="GB229" s="122"/>
      <c r="GC229" s="122"/>
      <c r="GD229" s="122"/>
      <c r="GE229" s="122"/>
      <c r="GF229" s="122"/>
      <c r="GG229" s="122"/>
      <c r="GH229" s="122"/>
      <c r="GI229" s="122"/>
      <c r="GJ229" s="122"/>
      <c r="GK229" s="122"/>
      <c r="GL229" s="122"/>
      <c r="GM229" s="122"/>
      <c r="GN229" s="122"/>
      <c r="GO229" s="122"/>
      <c r="GP229" s="122"/>
      <c r="GQ229" s="122"/>
      <c r="GR229" s="122"/>
      <c r="GS229" s="122"/>
      <c r="GT229" s="122"/>
      <c r="GU229" s="122"/>
      <c r="GV229" s="122"/>
      <c r="GW229" s="122"/>
      <c r="GX229" s="122"/>
      <c r="GY229" s="122"/>
      <c r="GZ229" s="122"/>
      <c r="HA229" s="122"/>
      <c r="HB229" s="122"/>
      <c r="HC229" s="122"/>
      <c r="HD229" s="122"/>
      <c r="HE229" s="122"/>
      <c r="HF229" s="122"/>
      <c r="HG229" s="122"/>
      <c r="HH229" s="122"/>
      <c r="HI229" s="122"/>
      <c r="HJ229" s="122"/>
      <c r="HK229" s="122"/>
      <c r="HL229" s="122"/>
      <c r="HM229" s="122"/>
      <c r="HN229" s="122"/>
      <c r="HO229" s="122"/>
      <c r="HP229" s="122"/>
      <c r="HQ229" s="122"/>
      <c r="HR229" s="122"/>
      <c r="HS229" s="122"/>
      <c r="HT229" s="122"/>
      <c r="HU229" s="122"/>
      <c r="HV229" s="122"/>
      <c r="HW229" s="122"/>
      <c r="HX229" s="122"/>
      <c r="HY229" s="122"/>
      <c r="HZ229" s="122"/>
      <c r="IA229" s="122"/>
      <c r="IB229" s="122"/>
      <c r="IC229" s="122"/>
      <c r="ID229" s="122"/>
      <c r="IE229" s="122"/>
      <c r="IF229" s="122"/>
      <c r="IG229" s="122"/>
      <c r="IH229" s="122"/>
      <c r="II229" s="122"/>
      <c r="IJ229" s="122"/>
      <c r="IK229" s="122"/>
      <c r="IL229" s="122"/>
      <c r="IM229" s="122"/>
      <c r="IN229" s="122"/>
      <c r="IO229" s="122"/>
      <c r="IP229" s="122"/>
      <c r="IQ229" s="122"/>
      <c r="IR229" s="122"/>
      <c r="IS229" s="122"/>
      <c r="IT229" s="122"/>
      <c r="IU229" s="122"/>
      <c r="IV229" s="122"/>
      <c r="IW229" s="122"/>
    </row>
    <row r="230" customFormat="false" ht="12.75" hidden="false" customHeight="false" outlineLevel="0" collapsed="false">
      <c r="A230" s="122"/>
      <c r="B230" s="103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/>
      <c r="BM230" s="122"/>
      <c r="BN230" s="122"/>
      <c r="BO230" s="122"/>
      <c r="BP230" s="122"/>
      <c r="BQ230" s="122"/>
      <c r="BR230" s="122"/>
      <c r="BS230" s="122"/>
      <c r="BT230" s="122"/>
      <c r="BU230" s="122"/>
      <c r="BV230" s="122"/>
      <c r="BW230" s="122"/>
      <c r="BX230" s="122"/>
      <c r="BY230" s="122"/>
      <c r="BZ230" s="122"/>
      <c r="CA230" s="122"/>
      <c r="CB230" s="122"/>
      <c r="CC230" s="122"/>
      <c r="CD230" s="122"/>
      <c r="CE230" s="122"/>
      <c r="CF230" s="122"/>
      <c r="CG230" s="122"/>
      <c r="CH230" s="122"/>
      <c r="CI230" s="122"/>
      <c r="CJ230" s="122"/>
      <c r="CK230" s="122"/>
      <c r="CL230" s="122"/>
      <c r="CM230" s="122"/>
      <c r="CN230" s="122"/>
      <c r="CO230" s="122"/>
      <c r="CP230" s="122"/>
      <c r="CQ230" s="122"/>
      <c r="CR230" s="122"/>
      <c r="CS230" s="122"/>
      <c r="CT230" s="122"/>
      <c r="CU230" s="122"/>
      <c r="CV230" s="122"/>
      <c r="CW230" s="122"/>
      <c r="CX230" s="122"/>
      <c r="CY230" s="122"/>
      <c r="CZ230" s="122"/>
      <c r="DA230" s="122"/>
      <c r="DB230" s="122"/>
      <c r="DC230" s="122"/>
      <c r="DD230" s="122"/>
      <c r="DE230" s="122"/>
      <c r="DF230" s="122"/>
      <c r="DG230" s="122"/>
      <c r="DH230" s="122"/>
      <c r="DI230" s="122"/>
      <c r="DJ230" s="122"/>
      <c r="DK230" s="122"/>
      <c r="DL230" s="122"/>
      <c r="DM230" s="122"/>
      <c r="DN230" s="122"/>
      <c r="DO230" s="122"/>
      <c r="DP230" s="122"/>
      <c r="DQ230" s="122"/>
      <c r="DR230" s="122"/>
      <c r="DS230" s="122"/>
      <c r="DT230" s="122"/>
      <c r="DU230" s="122"/>
      <c r="DV230" s="122"/>
      <c r="DW230" s="122"/>
      <c r="DX230" s="122"/>
      <c r="DY230" s="122"/>
      <c r="DZ230" s="122"/>
      <c r="EA230" s="122"/>
      <c r="EB230" s="122"/>
      <c r="EC230" s="122"/>
      <c r="ED230" s="122"/>
      <c r="EE230" s="122"/>
      <c r="EF230" s="122"/>
      <c r="EG230" s="122"/>
      <c r="EH230" s="122"/>
      <c r="EI230" s="122"/>
      <c r="EJ230" s="122"/>
      <c r="EK230" s="122"/>
      <c r="EL230" s="122"/>
      <c r="EM230" s="122"/>
      <c r="EN230" s="122"/>
      <c r="EO230" s="122"/>
      <c r="EP230" s="122"/>
      <c r="EQ230" s="122"/>
      <c r="ER230" s="122"/>
      <c r="ES230" s="122"/>
      <c r="ET230" s="122"/>
      <c r="EU230" s="122"/>
      <c r="EV230" s="122"/>
      <c r="EW230" s="122"/>
      <c r="EX230" s="122"/>
      <c r="EY230" s="122"/>
      <c r="EZ230" s="122"/>
      <c r="FA230" s="122"/>
      <c r="FB230" s="122"/>
      <c r="FC230" s="122"/>
      <c r="FD230" s="122"/>
      <c r="FE230" s="122"/>
      <c r="FF230" s="122"/>
      <c r="FG230" s="122"/>
      <c r="FH230" s="122"/>
      <c r="FI230" s="122"/>
      <c r="FJ230" s="122"/>
      <c r="FK230" s="122"/>
      <c r="FL230" s="122"/>
      <c r="FM230" s="122"/>
      <c r="FN230" s="122"/>
      <c r="FO230" s="122"/>
      <c r="FP230" s="122"/>
      <c r="FQ230" s="122"/>
      <c r="FR230" s="122"/>
      <c r="FS230" s="122"/>
      <c r="FT230" s="122"/>
      <c r="FU230" s="122"/>
      <c r="FV230" s="122"/>
      <c r="FW230" s="122"/>
      <c r="FX230" s="122"/>
      <c r="FY230" s="122"/>
      <c r="FZ230" s="122"/>
      <c r="GA230" s="122"/>
      <c r="GB230" s="122"/>
      <c r="GC230" s="122"/>
      <c r="GD230" s="122"/>
      <c r="GE230" s="122"/>
      <c r="GF230" s="122"/>
      <c r="GG230" s="122"/>
      <c r="GH230" s="122"/>
      <c r="GI230" s="122"/>
      <c r="GJ230" s="122"/>
      <c r="GK230" s="122"/>
      <c r="GL230" s="122"/>
      <c r="GM230" s="122"/>
      <c r="GN230" s="122"/>
      <c r="GO230" s="122"/>
      <c r="GP230" s="122"/>
      <c r="GQ230" s="122"/>
      <c r="GR230" s="122"/>
      <c r="GS230" s="122"/>
      <c r="GT230" s="122"/>
      <c r="GU230" s="122"/>
      <c r="GV230" s="122"/>
      <c r="GW230" s="122"/>
      <c r="GX230" s="122"/>
      <c r="GY230" s="122"/>
      <c r="GZ230" s="122"/>
      <c r="HA230" s="122"/>
      <c r="HB230" s="122"/>
      <c r="HC230" s="122"/>
      <c r="HD230" s="122"/>
      <c r="HE230" s="122"/>
      <c r="HF230" s="122"/>
      <c r="HG230" s="122"/>
      <c r="HH230" s="122"/>
      <c r="HI230" s="122"/>
      <c r="HJ230" s="122"/>
      <c r="HK230" s="122"/>
      <c r="HL230" s="122"/>
      <c r="HM230" s="122"/>
      <c r="HN230" s="122"/>
      <c r="HO230" s="122"/>
      <c r="HP230" s="122"/>
      <c r="HQ230" s="122"/>
      <c r="HR230" s="122"/>
      <c r="HS230" s="122"/>
      <c r="HT230" s="122"/>
      <c r="HU230" s="122"/>
      <c r="HV230" s="122"/>
      <c r="HW230" s="122"/>
      <c r="HX230" s="122"/>
      <c r="HY230" s="122"/>
      <c r="HZ230" s="122"/>
      <c r="IA230" s="122"/>
      <c r="IB230" s="122"/>
      <c r="IC230" s="122"/>
      <c r="ID230" s="122"/>
      <c r="IE230" s="122"/>
      <c r="IF230" s="122"/>
      <c r="IG230" s="122"/>
      <c r="IH230" s="122"/>
      <c r="II230" s="122"/>
      <c r="IJ230" s="122"/>
      <c r="IK230" s="122"/>
      <c r="IL230" s="122"/>
      <c r="IM230" s="122"/>
      <c r="IN230" s="122"/>
      <c r="IO230" s="122"/>
      <c r="IP230" s="122"/>
      <c r="IQ230" s="122"/>
      <c r="IR230" s="122"/>
      <c r="IS230" s="122"/>
      <c r="IT230" s="122"/>
      <c r="IU230" s="122"/>
      <c r="IV230" s="122"/>
      <c r="IW230" s="122"/>
    </row>
    <row r="231" customFormat="false" ht="12.75" hidden="false" customHeight="false" outlineLevel="0" collapsed="false">
      <c r="A231" s="122"/>
      <c r="B231" s="103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  <c r="AG231" s="122"/>
      <c r="AH231" s="122"/>
      <c r="AI231" s="122"/>
      <c r="AJ231" s="122"/>
      <c r="AK231" s="122"/>
      <c r="AL231" s="122"/>
      <c r="AM231" s="122"/>
      <c r="AN231" s="122"/>
      <c r="AO231" s="122"/>
      <c r="AP231" s="122"/>
      <c r="AQ231" s="122"/>
      <c r="AR231" s="122"/>
      <c r="AS231" s="122"/>
      <c r="AT231" s="122"/>
      <c r="AU231" s="122"/>
      <c r="AV231" s="122"/>
      <c r="AW231" s="122"/>
      <c r="AX231" s="122"/>
      <c r="AY231" s="122"/>
      <c r="AZ231" s="122"/>
      <c r="BA231" s="122"/>
      <c r="BB231" s="122"/>
      <c r="BC231" s="122"/>
      <c r="BD231" s="122"/>
      <c r="BE231" s="122"/>
      <c r="BF231" s="122"/>
      <c r="BG231" s="122"/>
      <c r="BH231" s="122"/>
      <c r="BI231" s="122"/>
      <c r="BJ231" s="122"/>
      <c r="BK231" s="122"/>
      <c r="BL231" s="122"/>
      <c r="BM231" s="122"/>
      <c r="BN231" s="122"/>
      <c r="BO231" s="122"/>
      <c r="BP231" s="122"/>
      <c r="BQ231" s="122"/>
      <c r="BR231" s="122"/>
      <c r="BS231" s="122"/>
      <c r="BT231" s="122"/>
      <c r="BU231" s="122"/>
      <c r="BV231" s="122"/>
      <c r="BW231" s="122"/>
      <c r="BX231" s="122"/>
      <c r="BY231" s="122"/>
      <c r="BZ231" s="122"/>
      <c r="CA231" s="122"/>
      <c r="CB231" s="122"/>
      <c r="CC231" s="122"/>
      <c r="CD231" s="122"/>
      <c r="CE231" s="122"/>
      <c r="CF231" s="122"/>
      <c r="CG231" s="122"/>
      <c r="CH231" s="122"/>
      <c r="CI231" s="122"/>
      <c r="CJ231" s="122"/>
      <c r="CK231" s="122"/>
      <c r="CL231" s="122"/>
      <c r="CM231" s="122"/>
      <c r="CN231" s="122"/>
      <c r="CO231" s="122"/>
      <c r="CP231" s="122"/>
      <c r="CQ231" s="122"/>
      <c r="CR231" s="122"/>
      <c r="CS231" s="122"/>
      <c r="CT231" s="122"/>
      <c r="CU231" s="122"/>
      <c r="CV231" s="122"/>
      <c r="CW231" s="122"/>
      <c r="CX231" s="122"/>
      <c r="CY231" s="122"/>
      <c r="CZ231" s="122"/>
      <c r="DA231" s="122"/>
      <c r="DB231" s="122"/>
      <c r="DC231" s="122"/>
      <c r="DD231" s="122"/>
      <c r="DE231" s="122"/>
      <c r="DF231" s="122"/>
      <c r="DG231" s="122"/>
      <c r="DH231" s="122"/>
      <c r="DI231" s="122"/>
      <c r="DJ231" s="122"/>
      <c r="DK231" s="122"/>
      <c r="DL231" s="122"/>
      <c r="DM231" s="122"/>
      <c r="DN231" s="122"/>
      <c r="DO231" s="122"/>
      <c r="DP231" s="122"/>
      <c r="DQ231" s="122"/>
      <c r="DR231" s="122"/>
      <c r="DS231" s="122"/>
      <c r="DT231" s="122"/>
      <c r="DU231" s="122"/>
      <c r="DV231" s="122"/>
      <c r="DW231" s="122"/>
      <c r="DX231" s="122"/>
      <c r="DY231" s="122"/>
      <c r="DZ231" s="122"/>
      <c r="EA231" s="122"/>
      <c r="EB231" s="122"/>
      <c r="EC231" s="122"/>
      <c r="ED231" s="122"/>
      <c r="EE231" s="122"/>
      <c r="EF231" s="122"/>
      <c r="EG231" s="122"/>
      <c r="EH231" s="122"/>
      <c r="EI231" s="122"/>
      <c r="EJ231" s="122"/>
      <c r="EK231" s="122"/>
      <c r="EL231" s="122"/>
      <c r="EM231" s="122"/>
      <c r="EN231" s="122"/>
      <c r="EO231" s="122"/>
      <c r="EP231" s="122"/>
      <c r="EQ231" s="122"/>
      <c r="ER231" s="122"/>
      <c r="ES231" s="122"/>
      <c r="ET231" s="122"/>
      <c r="EU231" s="122"/>
      <c r="EV231" s="122"/>
      <c r="EW231" s="122"/>
      <c r="EX231" s="122"/>
      <c r="EY231" s="122"/>
      <c r="EZ231" s="122"/>
      <c r="FA231" s="122"/>
      <c r="FB231" s="122"/>
      <c r="FC231" s="122"/>
      <c r="FD231" s="122"/>
      <c r="FE231" s="122"/>
      <c r="FF231" s="122"/>
      <c r="FG231" s="122"/>
      <c r="FH231" s="122"/>
      <c r="FI231" s="122"/>
      <c r="FJ231" s="122"/>
      <c r="FK231" s="122"/>
      <c r="FL231" s="122"/>
      <c r="FM231" s="122"/>
      <c r="FN231" s="122"/>
      <c r="FO231" s="122"/>
      <c r="FP231" s="122"/>
      <c r="FQ231" s="122"/>
      <c r="FR231" s="122"/>
      <c r="FS231" s="122"/>
      <c r="FT231" s="122"/>
      <c r="FU231" s="122"/>
      <c r="FV231" s="122"/>
      <c r="FW231" s="122"/>
      <c r="FX231" s="122"/>
      <c r="FY231" s="122"/>
      <c r="FZ231" s="122"/>
      <c r="GA231" s="122"/>
      <c r="GB231" s="122"/>
      <c r="GC231" s="122"/>
      <c r="GD231" s="122"/>
      <c r="GE231" s="122"/>
      <c r="GF231" s="122"/>
      <c r="GG231" s="122"/>
      <c r="GH231" s="122"/>
      <c r="GI231" s="122"/>
      <c r="GJ231" s="122"/>
      <c r="GK231" s="122"/>
      <c r="GL231" s="122"/>
      <c r="GM231" s="122"/>
      <c r="GN231" s="122"/>
      <c r="GO231" s="122"/>
      <c r="GP231" s="122"/>
      <c r="GQ231" s="122"/>
      <c r="GR231" s="122"/>
      <c r="GS231" s="122"/>
      <c r="GT231" s="122"/>
      <c r="GU231" s="122"/>
      <c r="GV231" s="122"/>
      <c r="GW231" s="122"/>
      <c r="GX231" s="122"/>
      <c r="GY231" s="122"/>
      <c r="GZ231" s="122"/>
      <c r="HA231" s="122"/>
      <c r="HB231" s="122"/>
      <c r="HC231" s="122"/>
      <c r="HD231" s="122"/>
      <c r="HE231" s="122"/>
      <c r="HF231" s="122"/>
      <c r="HG231" s="122"/>
      <c r="HH231" s="122"/>
      <c r="HI231" s="122"/>
      <c r="HJ231" s="122"/>
      <c r="HK231" s="122"/>
      <c r="HL231" s="122"/>
      <c r="HM231" s="122"/>
      <c r="HN231" s="122"/>
      <c r="HO231" s="122"/>
      <c r="HP231" s="122"/>
      <c r="HQ231" s="122"/>
      <c r="HR231" s="122"/>
      <c r="HS231" s="122"/>
      <c r="HT231" s="122"/>
      <c r="HU231" s="122"/>
      <c r="HV231" s="122"/>
      <c r="HW231" s="122"/>
      <c r="HX231" s="122"/>
      <c r="HY231" s="122"/>
      <c r="HZ231" s="122"/>
      <c r="IA231" s="122"/>
      <c r="IB231" s="122"/>
      <c r="IC231" s="122"/>
      <c r="ID231" s="122"/>
      <c r="IE231" s="122"/>
      <c r="IF231" s="122"/>
      <c r="IG231" s="122"/>
      <c r="IH231" s="122"/>
      <c r="II231" s="122"/>
      <c r="IJ231" s="122"/>
      <c r="IK231" s="122"/>
      <c r="IL231" s="122"/>
      <c r="IM231" s="122"/>
      <c r="IN231" s="122"/>
      <c r="IO231" s="122"/>
      <c r="IP231" s="122"/>
      <c r="IQ231" s="122"/>
      <c r="IR231" s="122"/>
      <c r="IS231" s="122"/>
      <c r="IT231" s="122"/>
      <c r="IU231" s="122"/>
      <c r="IV231" s="122"/>
      <c r="IW231" s="122"/>
    </row>
    <row r="232" customFormat="false" ht="12.75" hidden="false" customHeight="false" outlineLevel="0" collapsed="false">
      <c r="A232" s="122"/>
      <c r="B232" s="103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2"/>
      <c r="AJ232" s="122"/>
      <c r="AK232" s="122"/>
      <c r="AL232" s="122"/>
      <c r="AM232" s="122"/>
      <c r="AN232" s="122"/>
      <c r="AO232" s="122"/>
      <c r="AP232" s="122"/>
      <c r="AQ232" s="122"/>
      <c r="AR232" s="122"/>
      <c r="AS232" s="122"/>
      <c r="AT232" s="122"/>
      <c r="AU232" s="122"/>
      <c r="AV232" s="122"/>
      <c r="AW232" s="122"/>
      <c r="AX232" s="122"/>
      <c r="AY232" s="122"/>
      <c r="AZ232" s="122"/>
      <c r="BA232" s="122"/>
      <c r="BB232" s="122"/>
      <c r="BC232" s="122"/>
      <c r="BD232" s="122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22"/>
      <c r="BP232" s="122"/>
      <c r="BQ232" s="122"/>
      <c r="BR232" s="122"/>
      <c r="BS232" s="122"/>
      <c r="BT232" s="122"/>
      <c r="BU232" s="122"/>
      <c r="BV232" s="122"/>
      <c r="BW232" s="122"/>
      <c r="BX232" s="122"/>
      <c r="BY232" s="122"/>
      <c r="BZ232" s="122"/>
      <c r="CA232" s="122"/>
      <c r="CB232" s="122"/>
      <c r="CC232" s="122"/>
      <c r="CD232" s="122"/>
      <c r="CE232" s="122"/>
      <c r="CF232" s="122"/>
      <c r="CG232" s="122"/>
      <c r="CH232" s="122"/>
      <c r="CI232" s="122"/>
      <c r="CJ232" s="122"/>
      <c r="CK232" s="122"/>
      <c r="CL232" s="122"/>
      <c r="CM232" s="122"/>
      <c r="CN232" s="122"/>
      <c r="CO232" s="122"/>
      <c r="CP232" s="122"/>
      <c r="CQ232" s="122"/>
      <c r="CR232" s="122"/>
      <c r="CS232" s="122"/>
      <c r="CT232" s="122"/>
      <c r="CU232" s="122"/>
      <c r="CV232" s="122"/>
      <c r="CW232" s="122"/>
      <c r="CX232" s="122"/>
      <c r="CY232" s="122"/>
      <c r="CZ232" s="122"/>
      <c r="DA232" s="122"/>
      <c r="DB232" s="122"/>
      <c r="DC232" s="122"/>
      <c r="DD232" s="122"/>
      <c r="DE232" s="122"/>
      <c r="DF232" s="122"/>
      <c r="DG232" s="122"/>
      <c r="DH232" s="122"/>
      <c r="DI232" s="122"/>
      <c r="DJ232" s="122"/>
      <c r="DK232" s="122"/>
      <c r="DL232" s="122"/>
      <c r="DM232" s="122"/>
      <c r="DN232" s="122"/>
      <c r="DO232" s="122"/>
      <c r="DP232" s="122"/>
      <c r="DQ232" s="122"/>
      <c r="DR232" s="122"/>
      <c r="DS232" s="122"/>
      <c r="DT232" s="122"/>
      <c r="DU232" s="122"/>
      <c r="DV232" s="122"/>
      <c r="DW232" s="122"/>
      <c r="DX232" s="122"/>
      <c r="DY232" s="122"/>
      <c r="DZ232" s="122"/>
      <c r="EA232" s="122"/>
      <c r="EB232" s="122"/>
      <c r="EC232" s="122"/>
      <c r="ED232" s="122"/>
      <c r="EE232" s="122"/>
      <c r="EF232" s="122"/>
      <c r="EG232" s="122"/>
      <c r="EH232" s="122"/>
      <c r="EI232" s="122"/>
      <c r="EJ232" s="122"/>
      <c r="EK232" s="122"/>
      <c r="EL232" s="122"/>
      <c r="EM232" s="122"/>
      <c r="EN232" s="122"/>
      <c r="EO232" s="122"/>
      <c r="EP232" s="122"/>
      <c r="EQ232" s="122"/>
      <c r="ER232" s="122"/>
      <c r="ES232" s="122"/>
      <c r="ET232" s="122"/>
      <c r="EU232" s="122"/>
      <c r="EV232" s="122"/>
      <c r="EW232" s="122"/>
      <c r="EX232" s="122"/>
      <c r="EY232" s="122"/>
      <c r="EZ232" s="122"/>
      <c r="FA232" s="122"/>
      <c r="FB232" s="122"/>
      <c r="FC232" s="122"/>
      <c r="FD232" s="122"/>
      <c r="FE232" s="122"/>
      <c r="FF232" s="122"/>
      <c r="FG232" s="122"/>
      <c r="FH232" s="122"/>
      <c r="FI232" s="122"/>
      <c r="FJ232" s="122"/>
      <c r="FK232" s="122"/>
      <c r="FL232" s="122"/>
      <c r="FM232" s="122"/>
      <c r="FN232" s="122"/>
      <c r="FO232" s="122"/>
      <c r="FP232" s="122"/>
      <c r="FQ232" s="122"/>
      <c r="FR232" s="122"/>
      <c r="FS232" s="122"/>
      <c r="FT232" s="122"/>
      <c r="FU232" s="122"/>
      <c r="FV232" s="122"/>
      <c r="FW232" s="122"/>
      <c r="FX232" s="122"/>
      <c r="FY232" s="122"/>
      <c r="FZ232" s="122"/>
      <c r="GA232" s="122"/>
      <c r="GB232" s="122"/>
      <c r="GC232" s="122"/>
      <c r="GD232" s="122"/>
      <c r="GE232" s="122"/>
      <c r="GF232" s="122"/>
      <c r="GG232" s="122"/>
      <c r="GH232" s="122"/>
      <c r="GI232" s="122"/>
      <c r="GJ232" s="122"/>
      <c r="GK232" s="122"/>
      <c r="GL232" s="122"/>
      <c r="GM232" s="122"/>
      <c r="GN232" s="122"/>
      <c r="GO232" s="122"/>
      <c r="GP232" s="122"/>
      <c r="GQ232" s="122"/>
      <c r="GR232" s="122"/>
      <c r="GS232" s="122"/>
      <c r="GT232" s="122"/>
      <c r="GU232" s="122"/>
      <c r="GV232" s="122"/>
      <c r="GW232" s="122"/>
      <c r="GX232" s="122"/>
      <c r="GY232" s="122"/>
      <c r="GZ232" s="122"/>
      <c r="HA232" s="122"/>
      <c r="HB232" s="122"/>
      <c r="HC232" s="122"/>
      <c r="HD232" s="122"/>
      <c r="HE232" s="122"/>
      <c r="HF232" s="122"/>
      <c r="HG232" s="122"/>
      <c r="HH232" s="122"/>
      <c r="HI232" s="122"/>
      <c r="HJ232" s="122"/>
      <c r="HK232" s="122"/>
      <c r="HL232" s="122"/>
      <c r="HM232" s="122"/>
      <c r="HN232" s="122"/>
      <c r="HO232" s="122"/>
      <c r="HP232" s="122"/>
      <c r="HQ232" s="122"/>
      <c r="HR232" s="122"/>
      <c r="HS232" s="122"/>
      <c r="HT232" s="122"/>
      <c r="HU232" s="122"/>
      <c r="HV232" s="122"/>
      <c r="HW232" s="122"/>
      <c r="HX232" s="122"/>
      <c r="HY232" s="122"/>
      <c r="HZ232" s="122"/>
      <c r="IA232" s="122"/>
      <c r="IB232" s="122"/>
      <c r="IC232" s="122"/>
      <c r="ID232" s="122"/>
      <c r="IE232" s="122"/>
      <c r="IF232" s="122"/>
      <c r="IG232" s="122"/>
      <c r="IH232" s="122"/>
      <c r="II232" s="122"/>
      <c r="IJ232" s="122"/>
      <c r="IK232" s="122"/>
      <c r="IL232" s="122"/>
      <c r="IM232" s="122"/>
      <c r="IN232" s="122"/>
      <c r="IO232" s="122"/>
      <c r="IP232" s="122"/>
      <c r="IQ232" s="122"/>
      <c r="IR232" s="122"/>
      <c r="IS232" s="122"/>
      <c r="IT232" s="122"/>
      <c r="IU232" s="122"/>
      <c r="IV232" s="122"/>
      <c r="IW232" s="122"/>
    </row>
    <row r="233" customFormat="false" ht="12.75" hidden="false" customHeight="false" outlineLevel="0" collapsed="false">
      <c r="A233" s="122"/>
      <c r="B233" s="103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22"/>
      <c r="AD233" s="122"/>
      <c r="AE233" s="122"/>
      <c r="AF233" s="122"/>
      <c r="AG233" s="122"/>
      <c r="AH233" s="122"/>
      <c r="AI233" s="122"/>
      <c r="AJ233" s="122"/>
      <c r="AK233" s="122"/>
      <c r="AL233" s="122"/>
      <c r="AM233" s="122"/>
      <c r="AN233" s="122"/>
      <c r="AO233" s="122"/>
      <c r="AP233" s="122"/>
      <c r="AQ233" s="122"/>
      <c r="AR233" s="122"/>
      <c r="AS233" s="122"/>
      <c r="AT233" s="122"/>
      <c r="AU233" s="122"/>
      <c r="AV233" s="122"/>
      <c r="AW233" s="122"/>
      <c r="AX233" s="122"/>
      <c r="AY233" s="122"/>
      <c r="AZ233" s="122"/>
      <c r="BA233" s="122"/>
      <c r="BB233" s="122"/>
      <c r="BC233" s="122"/>
      <c r="BD233" s="122"/>
      <c r="BE233" s="122"/>
      <c r="BF233" s="122"/>
      <c r="BG233" s="122"/>
      <c r="BH233" s="122"/>
      <c r="BI233" s="122"/>
      <c r="BJ233" s="122"/>
      <c r="BK233" s="122"/>
      <c r="BL233" s="122"/>
      <c r="BM233" s="122"/>
      <c r="BN233" s="122"/>
      <c r="BO233" s="122"/>
      <c r="BP233" s="122"/>
      <c r="BQ233" s="122"/>
      <c r="BR233" s="122"/>
      <c r="BS233" s="122"/>
      <c r="BT233" s="122"/>
      <c r="BU233" s="122"/>
      <c r="BV233" s="122"/>
      <c r="BW233" s="122"/>
      <c r="BX233" s="122"/>
      <c r="BY233" s="122"/>
      <c r="BZ233" s="122"/>
      <c r="CA233" s="122"/>
      <c r="CB233" s="122"/>
      <c r="CC233" s="122"/>
      <c r="CD233" s="122"/>
      <c r="CE233" s="122"/>
      <c r="CF233" s="122"/>
      <c r="CG233" s="122"/>
      <c r="CH233" s="122"/>
      <c r="CI233" s="122"/>
      <c r="CJ233" s="122"/>
      <c r="CK233" s="122"/>
      <c r="CL233" s="122"/>
      <c r="CM233" s="122"/>
      <c r="CN233" s="122"/>
      <c r="CO233" s="122"/>
      <c r="CP233" s="122"/>
      <c r="CQ233" s="122"/>
      <c r="CR233" s="122"/>
      <c r="CS233" s="122"/>
      <c r="CT233" s="122"/>
      <c r="CU233" s="122"/>
      <c r="CV233" s="122"/>
      <c r="CW233" s="122"/>
      <c r="CX233" s="122"/>
      <c r="CY233" s="122"/>
      <c r="CZ233" s="122"/>
      <c r="DA233" s="122"/>
      <c r="DB233" s="122"/>
      <c r="DC233" s="122"/>
      <c r="DD233" s="122"/>
      <c r="DE233" s="122"/>
      <c r="DF233" s="122"/>
      <c r="DG233" s="122"/>
      <c r="DH233" s="122"/>
      <c r="DI233" s="122"/>
      <c r="DJ233" s="122"/>
      <c r="DK233" s="122"/>
      <c r="DL233" s="122"/>
      <c r="DM233" s="122"/>
      <c r="DN233" s="122"/>
      <c r="DO233" s="122"/>
      <c r="DP233" s="122"/>
      <c r="DQ233" s="122"/>
      <c r="DR233" s="122"/>
      <c r="DS233" s="122"/>
      <c r="DT233" s="122"/>
      <c r="DU233" s="122"/>
      <c r="DV233" s="122"/>
      <c r="DW233" s="122"/>
      <c r="DX233" s="122"/>
      <c r="DY233" s="122"/>
      <c r="DZ233" s="122"/>
      <c r="EA233" s="122"/>
      <c r="EB233" s="122"/>
      <c r="EC233" s="122"/>
      <c r="ED233" s="122"/>
      <c r="EE233" s="122"/>
      <c r="EF233" s="122"/>
      <c r="EG233" s="122"/>
      <c r="EH233" s="122"/>
      <c r="EI233" s="122"/>
      <c r="EJ233" s="122"/>
      <c r="EK233" s="122"/>
      <c r="EL233" s="122"/>
      <c r="EM233" s="122"/>
      <c r="EN233" s="122"/>
      <c r="EO233" s="122"/>
      <c r="EP233" s="122"/>
      <c r="EQ233" s="122"/>
      <c r="ER233" s="122"/>
      <c r="ES233" s="122"/>
      <c r="ET233" s="122"/>
      <c r="EU233" s="122"/>
      <c r="EV233" s="122"/>
      <c r="EW233" s="122"/>
      <c r="EX233" s="122"/>
      <c r="EY233" s="122"/>
      <c r="EZ233" s="122"/>
      <c r="FA233" s="122"/>
      <c r="FB233" s="122"/>
      <c r="FC233" s="122"/>
      <c r="FD233" s="122"/>
      <c r="FE233" s="122"/>
      <c r="FF233" s="122"/>
      <c r="FG233" s="122"/>
      <c r="FH233" s="122"/>
      <c r="FI233" s="122"/>
      <c r="FJ233" s="122"/>
      <c r="FK233" s="122"/>
      <c r="FL233" s="122"/>
      <c r="FM233" s="122"/>
      <c r="FN233" s="122"/>
      <c r="FO233" s="122"/>
      <c r="FP233" s="122"/>
      <c r="FQ233" s="122"/>
      <c r="FR233" s="122"/>
      <c r="FS233" s="122"/>
      <c r="FT233" s="122"/>
      <c r="FU233" s="122"/>
      <c r="FV233" s="122"/>
      <c r="FW233" s="122"/>
      <c r="FX233" s="122"/>
      <c r="FY233" s="122"/>
      <c r="FZ233" s="122"/>
      <c r="GA233" s="122"/>
      <c r="GB233" s="122"/>
      <c r="GC233" s="122"/>
      <c r="GD233" s="122"/>
      <c r="GE233" s="122"/>
      <c r="GF233" s="122"/>
      <c r="GG233" s="122"/>
      <c r="GH233" s="122"/>
      <c r="GI233" s="122"/>
      <c r="GJ233" s="122"/>
      <c r="GK233" s="122"/>
      <c r="GL233" s="122"/>
      <c r="GM233" s="122"/>
      <c r="GN233" s="122"/>
      <c r="GO233" s="122"/>
      <c r="GP233" s="122"/>
      <c r="GQ233" s="122"/>
      <c r="GR233" s="122"/>
      <c r="GS233" s="122"/>
      <c r="GT233" s="122"/>
      <c r="GU233" s="122"/>
      <c r="GV233" s="122"/>
      <c r="GW233" s="122"/>
      <c r="GX233" s="122"/>
      <c r="GY233" s="122"/>
      <c r="GZ233" s="122"/>
      <c r="HA233" s="122"/>
      <c r="HB233" s="122"/>
      <c r="HC233" s="122"/>
      <c r="HD233" s="122"/>
      <c r="HE233" s="122"/>
      <c r="HF233" s="122"/>
      <c r="HG233" s="122"/>
      <c r="HH233" s="122"/>
      <c r="HI233" s="122"/>
      <c r="HJ233" s="122"/>
      <c r="HK233" s="122"/>
      <c r="HL233" s="122"/>
      <c r="HM233" s="122"/>
      <c r="HN233" s="122"/>
      <c r="HO233" s="122"/>
      <c r="HP233" s="122"/>
      <c r="HQ233" s="122"/>
      <c r="HR233" s="122"/>
      <c r="HS233" s="122"/>
      <c r="HT233" s="122"/>
      <c r="HU233" s="122"/>
      <c r="HV233" s="122"/>
      <c r="HW233" s="122"/>
      <c r="HX233" s="122"/>
      <c r="HY233" s="122"/>
      <c r="HZ233" s="122"/>
      <c r="IA233" s="122"/>
      <c r="IB233" s="122"/>
      <c r="IC233" s="122"/>
      <c r="ID233" s="122"/>
      <c r="IE233" s="122"/>
      <c r="IF233" s="122"/>
      <c r="IG233" s="122"/>
      <c r="IH233" s="122"/>
      <c r="II233" s="122"/>
      <c r="IJ233" s="122"/>
      <c r="IK233" s="122"/>
      <c r="IL233" s="122"/>
      <c r="IM233" s="122"/>
      <c r="IN233" s="122"/>
      <c r="IO233" s="122"/>
      <c r="IP233" s="122"/>
      <c r="IQ233" s="122"/>
      <c r="IR233" s="122"/>
      <c r="IS233" s="122"/>
      <c r="IT233" s="122"/>
      <c r="IU233" s="122"/>
      <c r="IV233" s="122"/>
      <c r="IW233" s="122"/>
    </row>
    <row r="234" customFormat="false" ht="12.75" hidden="false" customHeight="false" outlineLevel="0" collapsed="false">
      <c r="A234" s="122"/>
      <c r="B234" s="103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  <c r="AG234" s="122"/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  <c r="AU234" s="122"/>
      <c r="AV234" s="122"/>
      <c r="AW234" s="122"/>
      <c r="AX234" s="122"/>
      <c r="AY234" s="122"/>
      <c r="AZ234" s="122"/>
      <c r="BA234" s="122"/>
      <c r="BB234" s="122"/>
      <c r="BC234" s="122"/>
      <c r="BD234" s="122"/>
      <c r="BE234" s="122"/>
      <c r="BF234" s="122"/>
      <c r="BG234" s="122"/>
      <c r="BH234" s="122"/>
      <c r="BI234" s="122"/>
      <c r="BJ234" s="122"/>
      <c r="BK234" s="122"/>
      <c r="BL234" s="122"/>
      <c r="BM234" s="122"/>
      <c r="BN234" s="122"/>
      <c r="BO234" s="122"/>
      <c r="BP234" s="122"/>
      <c r="BQ234" s="122"/>
      <c r="BR234" s="122"/>
      <c r="BS234" s="122"/>
      <c r="BT234" s="122"/>
      <c r="BU234" s="122"/>
      <c r="BV234" s="122"/>
      <c r="BW234" s="122"/>
      <c r="BX234" s="122"/>
      <c r="BY234" s="122"/>
      <c r="BZ234" s="122"/>
      <c r="CA234" s="122"/>
      <c r="CB234" s="122"/>
      <c r="CC234" s="122"/>
      <c r="CD234" s="122"/>
      <c r="CE234" s="122"/>
      <c r="CF234" s="122"/>
      <c r="CG234" s="122"/>
      <c r="CH234" s="122"/>
      <c r="CI234" s="122"/>
      <c r="CJ234" s="122"/>
      <c r="CK234" s="122"/>
      <c r="CL234" s="122"/>
      <c r="CM234" s="122"/>
      <c r="CN234" s="122"/>
      <c r="CO234" s="122"/>
      <c r="CP234" s="122"/>
      <c r="CQ234" s="122"/>
      <c r="CR234" s="122"/>
      <c r="CS234" s="122"/>
      <c r="CT234" s="122"/>
      <c r="CU234" s="122"/>
      <c r="CV234" s="122"/>
      <c r="CW234" s="122"/>
      <c r="CX234" s="122"/>
      <c r="CY234" s="122"/>
      <c r="CZ234" s="122"/>
      <c r="DA234" s="122"/>
      <c r="DB234" s="122"/>
      <c r="DC234" s="122"/>
      <c r="DD234" s="122"/>
      <c r="DE234" s="122"/>
      <c r="DF234" s="122"/>
      <c r="DG234" s="122"/>
      <c r="DH234" s="122"/>
      <c r="DI234" s="122"/>
      <c r="DJ234" s="122"/>
      <c r="DK234" s="122"/>
      <c r="DL234" s="122"/>
      <c r="DM234" s="122"/>
      <c r="DN234" s="122"/>
      <c r="DO234" s="122"/>
      <c r="DP234" s="122"/>
      <c r="DQ234" s="122"/>
      <c r="DR234" s="122"/>
      <c r="DS234" s="122"/>
      <c r="DT234" s="122"/>
      <c r="DU234" s="122"/>
      <c r="DV234" s="122"/>
      <c r="DW234" s="122"/>
      <c r="DX234" s="122"/>
      <c r="DY234" s="122"/>
      <c r="DZ234" s="122"/>
      <c r="EA234" s="122"/>
      <c r="EB234" s="122"/>
      <c r="EC234" s="122"/>
      <c r="ED234" s="122"/>
      <c r="EE234" s="122"/>
      <c r="EF234" s="122"/>
      <c r="EG234" s="122"/>
      <c r="EH234" s="122"/>
      <c r="EI234" s="122"/>
      <c r="EJ234" s="122"/>
      <c r="EK234" s="122"/>
      <c r="EL234" s="122"/>
      <c r="EM234" s="122"/>
      <c r="EN234" s="122"/>
      <c r="EO234" s="122"/>
      <c r="EP234" s="122"/>
      <c r="EQ234" s="122"/>
      <c r="ER234" s="122"/>
      <c r="ES234" s="122"/>
      <c r="ET234" s="122"/>
      <c r="EU234" s="122"/>
      <c r="EV234" s="122"/>
      <c r="EW234" s="122"/>
      <c r="EX234" s="122"/>
      <c r="EY234" s="122"/>
      <c r="EZ234" s="122"/>
      <c r="FA234" s="122"/>
      <c r="FB234" s="122"/>
      <c r="FC234" s="122"/>
      <c r="FD234" s="122"/>
      <c r="FE234" s="122"/>
      <c r="FF234" s="122"/>
      <c r="FG234" s="122"/>
      <c r="FH234" s="122"/>
      <c r="FI234" s="122"/>
      <c r="FJ234" s="122"/>
      <c r="FK234" s="122"/>
      <c r="FL234" s="122"/>
      <c r="FM234" s="122"/>
      <c r="FN234" s="122"/>
      <c r="FO234" s="122"/>
      <c r="FP234" s="122"/>
      <c r="FQ234" s="122"/>
      <c r="FR234" s="122"/>
      <c r="FS234" s="122"/>
      <c r="FT234" s="122"/>
      <c r="FU234" s="122"/>
      <c r="FV234" s="122"/>
      <c r="FW234" s="122"/>
      <c r="FX234" s="122"/>
      <c r="FY234" s="122"/>
      <c r="FZ234" s="122"/>
      <c r="GA234" s="122"/>
      <c r="GB234" s="122"/>
      <c r="GC234" s="122"/>
      <c r="GD234" s="122"/>
      <c r="GE234" s="122"/>
      <c r="GF234" s="122"/>
      <c r="GG234" s="122"/>
      <c r="GH234" s="122"/>
      <c r="GI234" s="122"/>
      <c r="GJ234" s="122"/>
      <c r="GK234" s="122"/>
      <c r="GL234" s="122"/>
      <c r="GM234" s="122"/>
      <c r="GN234" s="122"/>
      <c r="GO234" s="122"/>
      <c r="GP234" s="122"/>
      <c r="GQ234" s="122"/>
      <c r="GR234" s="122"/>
      <c r="GS234" s="122"/>
      <c r="GT234" s="122"/>
      <c r="GU234" s="122"/>
      <c r="GV234" s="122"/>
      <c r="GW234" s="122"/>
      <c r="GX234" s="122"/>
      <c r="GY234" s="122"/>
      <c r="GZ234" s="122"/>
      <c r="HA234" s="122"/>
      <c r="HB234" s="122"/>
      <c r="HC234" s="122"/>
      <c r="HD234" s="122"/>
      <c r="HE234" s="122"/>
      <c r="HF234" s="122"/>
      <c r="HG234" s="122"/>
      <c r="HH234" s="122"/>
      <c r="HI234" s="122"/>
      <c r="HJ234" s="122"/>
      <c r="HK234" s="122"/>
      <c r="HL234" s="122"/>
      <c r="HM234" s="122"/>
      <c r="HN234" s="122"/>
      <c r="HO234" s="122"/>
      <c r="HP234" s="122"/>
      <c r="HQ234" s="122"/>
      <c r="HR234" s="122"/>
      <c r="HS234" s="122"/>
      <c r="HT234" s="122"/>
      <c r="HU234" s="122"/>
      <c r="HV234" s="122"/>
      <c r="HW234" s="122"/>
      <c r="HX234" s="122"/>
      <c r="HY234" s="122"/>
      <c r="HZ234" s="122"/>
      <c r="IA234" s="122"/>
      <c r="IB234" s="122"/>
      <c r="IC234" s="122"/>
      <c r="ID234" s="122"/>
      <c r="IE234" s="122"/>
      <c r="IF234" s="122"/>
      <c r="IG234" s="122"/>
      <c r="IH234" s="122"/>
      <c r="II234" s="122"/>
      <c r="IJ234" s="122"/>
      <c r="IK234" s="122"/>
      <c r="IL234" s="122"/>
      <c r="IM234" s="122"/>
      <c r="IN234" s="122"/>
      <c r="IO234" s="122"/>
      <c r="IP234" s="122"/>
      <c r="IQ234" s="122"/>
      <c r="IR234" s="122"/>
      <c r="IS234" s="122"/>
      <c r="IT234" s="122"/>
      <c r="IU234" s="122"/>
      <c r="IV234" s="122"/>
      <c r="IW234" s="122"/>
    </row>
    <row r="235" customFormat="false" ht="12.75" hidden="false" customHeight="false" outlineLevel="0" collapsed="false">
      <c r="A235" s="122"/>
      <c r="B235" s="103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22"/>
      <c r="AD235" s="122"/>
      <c r="AE235" s="122"/>
      <c r="AF235" s="122"/>
      <c r="AG235" s="122"/>
      <c r="AH235" s="122"/>
      <c r="AI235" s="122"/>
      <c r="AJ235" s="122"/>
      <c r="AK235" s="122"/>
      <c r="AL235" s="122"/>
      <c r="AM235" s="122"/>
      <c r="AN235" s="122"/>
      <c r="AO235" s="122"/>
      <c r="AP235" s="122"/>
      <c r="AQ235" s="122"/>
      <c r="AR235" s="122"/>
      <c r="AS235" s="122"/>
      <c r="AT235" s="122"/>
      <c r="AU235" s="122"/>
      <c r="AV235" s="122"/>
      <c r="AW235" s="122"/>
      <c r="AX235" s="122"/>
      <c r="AY235" s="122"/>
      <c r="AZ235" s="122"/>
      <c r="BA235" s="122"/>
      <c r="BB235" s="122"/>
      <c r="BC235" s="122"/>
      <c r="BD235" s="122"/>
      <c r="BE235" s="122"/>
      <c r="BF235" s="122"/>
      <c r="BG235" s="122"/>
      <c r="BH235" s="122"/>
      <c r="BI235" s="122"/>
      <c r="BJ235" s="122"/>
      <c r="BK235" s="122"/>
      <c r="BL235" s="122"/>
      <c r="BM235" s="122"/>
      <c r="BN235" s="122"/>
      <c r="BO235" s="122"/>
      <c r="BP235" s="122"/>
      <c r="BQ235" s="122"/>
      <c r="BR235" s="122"/>
      <c r="BS235" s="122"/>
      <c r="BT235" s="122"/>
      <c r="BU235" s="122"/>
      <c r="BV235" s="122"/>
      <c r="BW235" s="122"/>
      <c r="BX235" s="122"/>
      <c r="BY235" s="122"/>
      <c r="BZ235" s="122"/>
      <c r="CA235" s="122"/>
      <c r="CB235" s="122"/>
      <c r="CC235" s="122"/>
      <c r="CD235" s="122"/>
      <c r="CE235" s="122"/>
      <c r="CF235" s="122"/>
      <c r="CG235" s="122"/>
      <c r="CH235" s="122"/>
      <c r="CI235" s="122"/>
      <c r="CJ235" s="122"/>
      <c r="CK235" s="122"/>
      <c r="CL235" s="122"/>
      <c r="CM235" s="122"/>
      <c r="CN235" s="122"/>
      <c r="CO235" s="122"/>
      <c r="CP235" s="122"/>
      <c r="CQ235" s="122"/>
      <c r="CR235" s="122"/>
      <c r="CS235" s="122"/>
      <c r="CT235" s="122"/>
      <c r="CU235" s="122"/>
      <c r="CV235" s="122"/>
      <c r="CW235" s="122"/>
      <c r="CX235" s="122"/>
      <c r="CY235" s="122"/>
      <c r="CZ235" s="122"/>
      <c r="DA235" s="122"/>
      <c r="DB235" s="122"/>
      <c r="DC235" s="122"/>
      <c r="DD235" s="122"/>
      <c r="DE235" s="122"/>
      <c r="DF235" s="122"/>
      <c r="DG235" s="122"/>
      <c r="DH235" s="122"/>
      <c r="DI235" s="122"/>
      <c r="DJ235" s="122"/>
      <c r="DK235" s="122"/>
      <c r="DL235" s="122"/>
      <c r="DM235" s="122"/>
      <c r="DN235" s="122"/>
      <c r="DO235" s="122"/>
      <c r="DP235" s="122"/>
      <c r="DQ235" s="122"/>
      <c r="DR235" s="122"/>
      <c r="DS235" s="122"/>
      <c r="DT235" s="122"/>
      <c r="DU235" s="122"/>
      <c r="DV235" s="122"/>
      <c r="DW235" s="122"/>
      <c r="DX235" s="122"/>
      <c r="DY235" s="122"/>
      <c r="DZ235" s="122"/>
      <c r="EA235" s="122"/>
      <c r="EB235" s="122"/>
      <c r="EC235" s="122"/>
      <c r="ED235" s="122"/>
      <c r="EE235" s="122"/>
      <c r="EF235" s="122"/>
      <c r="EG235" s="122"/>
      <c r="EH235" s="122"/>
      <c r="EI235" s="122"/>
      <c r="EJ235" s="122"/>
      <c r="EK235" s="122"/>
      <c r="EL235" s="122"/>
      <c r="EM235" s="122"/>
      <c r="EN235" s="122"/>
      <c r="EO235" s="122"/>
      <c r="EP235" s="122"/>
      <c r="EQ235" s="122"/>
      <c r="ER235" s="122"/>
      <c r="ES235" s="122"/>
      <c r="ET235" s="122"/>
      <c r="EU235" s="122"/>
      <c r="EV235" s="122"/>
      <c r="EW235" s="122"/>
      <c r="EX235" s="122"/>
      <c r="EY235" s="122"/>
      <c r="EZ235" s="122"/>
      <c r="FA235" s="122"/>
      <c r="FB235" s="122"/>
      <c r="FC235" s="122"/>
      <c r="FD235" s="122"/>
      <c r="FE235" s="122"/>
      <c r="FF235" s="122"/>
      <c r="FG235" s="122"/>
      <c r="FH235" s="122"/>
      <c r="FI235" s="122"/>
      <c r="FJ235" s="122"/>
      <c r="FK235" s="122"/>
      <c r="FL235" s="122"/>
      <c r="FM235" s="122"/>
      <c r="FN235" s="122"/>
      <c r="FO235" s="122"/>
      <c r="FP235" s="122"/>
      <c r="FQ235" s="122"/>
      <c r="FR235" s="122"/>
      <c r="FS235" s="122"/>
      <c r="FT235" s="122"/>
      <c r="FU235" s="122"/>
      <c r="FV235" s="122"/>
      <c r="FW235" s="122"/>
      <c r="FX235" s="122"/>
      <c r="FY235" s="122"/>
      <c r="FZ235" s="122"/>
      <c r="GA235" s="122"/>
      <c r="GB235" s="122"/>
      <c r="GC235" s="122"/>
      <c r="GD235" s="122"/>
      <c r="GE235" s="122"/>
      <c r="GF235" s="122"/>
      <c r="GG235" s="122"/>
      <c r="GH235" s="122"/>
      <c r="GI235" s="122"/>
      <c r="GJ235" s="122"/>
      <c r="GK235" s="122"/>
      <c r="GL235" s="122"/>
      <c r="GM235" s="122"/>
      <c r="GN235" s="122"/>
      <c r="GO235" s="122"/>
      <c r="GP235" s="122"/>
      <c r="GQ235" s="122"/>
      <c r="GR235" s="122"/>
      <c r="GS235" s="122"/>
      <c r="GT235" s="122"/>
      <c r="GU235" s="122"/>
      <c r="GV235" s="122"/>
      <c r="GW235" s="122"/>
      <c r="GX235" s="122"/>
      <c r="GY235" s="122"/>
      <c r="GZ235" s="122"/>
      <c r="HA235" s="122"/>
      <c r="HB235" s="122"/>
      <c r="HC235" s="122"/>
      <c r="HD235" s="122"/>
      <c r="HE235" s="122"/>
      <c r="HF235" s="122"/>
      <c r="HG235" s="122"/>
      <c r="HH235" s="122"/>
      <c r="HI235" s="122"/>
      <c r="HJ235" s="122"/>
      <c r="HK235" s="122"/>
      <c r="HL235" s="122"/>
      <c r="HM235" s="122"/>
      <c r="HN235" s="122"/>
      <c r="HO235" s="122"/>
      <c r="HP235" s="122"/>
      <c r="HQ235" s="122"/>
      <c r="HR235" s="122"/>
      <c r="HS235" s="122"/>
      <c r="HT235" s="122"/>
      <c r="HU235" s="122"/>
      <c r="HV235" s="122"/>
      <c r="HW235" s="122"/>
      <c r="HX235" s="122"/>
      <c r="HY235" s="122"/>
      <c r="HZ235" s="122"/>
      <c r="IA235" s="122"/>
      <c r="IB235" s="122"/>
      <c r="IC235" s="122"/>
      <c r="ID235" s="122"/>
      <c r="IE235" s="122"/>
      <c r="IF235" s="122"/>
      <c r="IG235" s="122"/>
      <c r="IH235" s="122"/>
      <c r="II235" s="122"/>
      <c r="IJ235" s="122"/>
      <c r="IK235" s="122"/>
      <c r="IL235" s="122"/>
      <c r="IM235" s="122"/>
      <c r="IN235" s="122"/>
      <c r="IO235" s="122"/>
      <c r="IP235" s="122"/>
      <c r="IQ235" s="122"/>
      <c r="IR235" s="122"/>
      <c r="IS235" s="122"/>
      <c r="IT235" s="122"/>
      <c r="IU235" s="122"/>
      <c r="IV235" s="122"/>
      <c r="IW235" s="122"/>
    </row>
    <row r="236" customFormat="false" ht="12.75" hidden="false" customHeight="false" outlineLevel="0" collapsed="false">
      <c r="A236" s="122"/>
      <c r="B236" s="103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  <c r="AG236" s="122"/>
      <c r="AH236" s="122"/>
      <c r="AI236" s="122"/>
      <c r="AJ236" s="122"/>
      <c r="AK236" s="122"/>
      <c r="AL236" s="122"/>
      <c r="AM236" s="122"/>
      <c r="AN236" s="122"/>
      <c r="AO236" s="122"/>
      <c r="AP236" s="122"/>
      <c r="AQ236" s="122"/>
      <c r="AR236" s="122"/>
      <c r="AS236" s="122"/>
      <c r="AT236" s="122"/>
      <c r="AU236" s="122"/>
      <c r="AV236" s="122"/>
      <c r="AW236" s="122"/>
      <c r="AX236" s="122"/>
      <c r="AY236" s="122"/>
      <c r="AZ236" s="122"/>
      <c r="BA236" s="122"/>
      <c r="BB236" s="122"/>
      <c r="BC236" s="122"/>
      <c r="BD236" s="122"/>
      <c r="BE236" s="122"/>
      <c r="BF236" s="122"/>
      <c r="BG236" s="122"/>
      <c r="BH236" s="122"/>
      <c r="BI236" s="122"/>
      <c r="BJ236" s="122"/>
      <c r="BK236" s="122"/>
      <c r="BL236" s="122"/>
      <c r="BM236" s="122"/>
      <c r="BN236" s="122"/>
      <c r="BO236" s="122"/>
      <c r="BP236" s="122"/>
      <c r="BQ236" s="122"/>
      <c r="BR236" s="122"/>
      <c r="BS236" s="122"/>
      <c r="BT236" s="122"/>
      <c r="BU236" s="122"/>
      <c r="BV236" s="122"/>
      <c r="BW236" s="122"/>
      <c r="BX236" s="122"/>
      <c r="BY236" s="122"/>
      <c r="BZ236" s="122"/>
      <c r="CA236" s="122"/>
      <c r="CB236" s="122"/>
      <c r="CC236" s="122"/>
      <c r="CD236" s="122"/>
      <c r="CE236" s="122"/>
      <c r="CF236" s="122"/>
      <c r="CG236" s="122"/>
      <c r="CH236" s="122"/>
      <c r="CI236" s="122"/>
      <c r="CJ236" s="122"/>
      <c r="CK236" s="122"/>
      <c r="CL236" s="122"/>
      <c r="CM236" s="122"/>
      <c r="CN236" s="122"/>
      <c r="CO236" s="122"/>
      <c r="CP236" s="122"/>
      <c r="CQ236" s="122"/>
      <c r="CR236" s="122"/>
      <c r="CS236" s="122"/>
      <c r="CT236" s="122"/>
      <c r="CU236" s="122"/>
      <c r="CV236" s="122"/>
      <c r="CW236" s="122"/>
      <c r="CX236" s="122"/>
      <c r="CY236" s="122"/>
      <c r="CZ236" s="122"/>
      <c r="DA236" s="122"/>
      <c r="DB236" s="122"/>
      <c r="DC236" s="122"/>
      <c r="DD236" s="122"/>
      <c r="DE236" s="122"/>
      <c r="DF236" s="122"/>
      <c r="DG236" s="122"/>
      <c r="DH236" s="122"/>
      <c r="DI236" s="122"/>
      <c r="DJ236" s="122"/>
      <c r="DK236" s="122"/>
      <c r="DL236" s="122"/>
      <c r="DM236" s="122"/>
      <c r="DN236" s="122"/>
      <c r="DO236" s="122"/>
      <c r="DP236" s="122"/>
      <c r="DQ236" s="122"/>
      <c r="DR236" s="122"/>
      <c r="DS236" s="122"/>
      <c r="DT236" s="122"/>
      <c r="DU236" s="122"/>
      <c r="DV236" s="122"/>
      <c r="DW236" s="122"/>
      <c r="DX236" s="122"/>
      <c r="DY236" s="122"/>
      <c r="DZ236" s="122"/>
      <c r="EA236" s="122"/>
      <c r="EB236" s="122"/>
      <c r="EC236" s="122"/>
      <c r="ED236" s="122"/>
      <c r="EE236" s="122"/>
      <c r="EF236" s="122"/>
      <c r="EG236" s="122"/>
      <c r="EH236" s="122"/>
      <c r="EI236" s="122"/>
      <c r="EJ236" s="122"/>
      <c r="EK236" s="122"/>
      <c r="EL236" s="122"/>
      <c r="EM236" s="122"/>
      <c r="EN236" s="122"/>
      <c r="EO236" s="122"/>
      <c r="EP236" s="122"/>
      <c r="EQ236" s="122"/>
      <c r="ER236" s="122"/>
      <c r="ES236" s="122"/>
      <c r="ET236" s="122"/>
      <c r="EU236" s="122"/>
      <c r="EV236" s="122"/>
      <c r="EW236" s="122"/>
      <c r="EX236" s="122"/>
      <c r="EY236" s="122"/>
      <c r="EZ236" s="122"/>
      <c r="FA236" s="122"/>
      <c r="FB236" s="122"/>
      <c r="FC236" s="122"/>
      <c r="FD236" s="122"/>
      <c r="FE236" s="122"/>
      <c r="FF236" s="122"/>
      <c r="FG236" s="122"/>
      <c r="FH236" s="122"/>
      <c r="FI236" s="122"/>
      <c r="FJ236" s="122"/>
      <c r="FK236" s="122"/>
      <c r="FL236" s="122"/>
      <c r="FM236" s="122"/>
      <c r="FN236" s="122"/>
      <c r="FO236" s="122"/>
      <c r="FP236" s="122"/>
      <c r="FQ236" s="122"/>
      <c r="FR236" s="122"/>
      <c r="FS236" s="122"/>
      <c r="FT236" s="122"/>
      <c r="FU236" s="122"/>
      <c r="FV236" s="122"/>
      <c r="FW236" s="122"/>
      <c r="FX236" s="122"/>
      <c r="FY236" s="122"/>
      <c r="FZ236" s="122"/>
      <c r="GA236" s="122"/>
      <c r="GB236" s="122"/>
      <c r="GC236" s="122"/>
      <c r="GD236" s="122"/>
      <c r="GE236" s="122"/>
      <c r="GF236" s="122"/>
      <c r="GG236" s="122"/>
      <c r="GH236" s="122"/>
      <c r="GI236" s="122"/>
      <c r="GJ236" s="122"/>
      <c r="GK236" s="122"/>
      <c r="GL236" s="122"/>
      <c r="GM236" s="122"/>
      <c r="GN236" s="122"/>
      <c r="GO236" s="122"/>
      <c r="GP236" s="122"/>
      <c r="GQ236" s="122"/>
      <c r="GR236" s="122"/>
      <c r="GS236" s="122"/>
      <c r="GT236" s="122"/>
      <c r="GU236" s="122"/>
      <c r="GV236" s="122"/>
      <c r="GW236" s="122"/>
      <c r="GX236" s="122"/>
      <c r="GY236" s="122"/>
      <c r="GZ236" s="122"/>
      <c r="HA236" s="122"/>
      <c r="HB236" s="122"/>
      <c r="HC236" s="122"/>
      <c r="HD236" s="122"/>
      <c r="HE236" s="122"/>
      <c r="HF236" s="122"/>
      <c r="HG236" s="122"/>
      <c r="HH236" s="122"/>
      <c r="HI236" s="122"/>
      <c r="HJ236" s="122"/>
      <c r="HK236" s="122"/>
      <c r="HL236" s="122"/>
      <c r="HM236" s="122"/>
      <c r="HN236" s="122"/>
      <c r="HO236" s="122"/>
      <c r="HP236" s="122"/>
      <c r="HQ236" s="122"/>
      <c r="HR236" s="122"/>
      <c r="HS236" s="122"/>
      <c r="HT236" s="122"/>
      <c r="HU236" s="122"/>
      <c r="HV236" s="122"/>
      <c r="HW236" s="122"/>
      <c r="HX236" s="122"/>
      <c r="HY236" s="122"/>
      <c r="HZ236" s="122"/>
      <c r="IA236" s="122"/>
      <c r="IB236" s="122"/>
      <c r="IC236" s="122"/>
      <c r="ID236" s="122"/>
      <c r="IE236" s="122"/>
      <c r="IF236" s="122"/>
      <c r="IG236" s="122"/>
      <c r="IH236" s="122"/>
      <c r="II236" s="122"/>
      <c r="IJ236" s="122"/>
      <c r="IK236" s="122"/>
      <c r="IL236" s="122"/>
      <c r="IM236" s="122"/>
      <c r="IN236" s="122"/>
      <c r="IO236" s="122"/>
      <c r="IP236" s="122"/>
      <c r="IQ236" s="122"/>
      <c r="IR236" s="122"/>
      <c r="IS236" s="122"/>
      <c r="IT236" s="122"/>
      <c r="IU236" s="122"/>
      <c r="IV236" s="122"/>
      <c r="IW236" s="122"/>
    </row>
    <row r="237" customFormat="false" ht="12.75" hidden="false" customHeight="false" outlineLevel="0" collapsed="false">
      <c r="A237" s="122"/>
      <c r="B237" s="103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  <c r="AG237" s="122"/>
      <c r="AH237" s="122"/>
      <c r="AI237" s="122"/>
      <c r="AJ237" s="122"/>
      <c r="AK237" s="122"/>
      <c r="AL237" s="122"/>
      <c r="AM237" s="122"/>
      <c r="AN237" s="122"/>
      <c r="AO237" s="122"/>
      <c r="AP237" s="122"/>
      <c r="AQ237" s="122"/>
      <c r="AR237" s="122"/>
      <c r="AS237" s="122"/>
      <c r="AT237" s="122"/>
      <c r="AU237" s="122"/>
      <c r="AV237" s="122"/>
      <c r="AW237" s="122"/>
      <c r="AX237" s="122"/>
      <c r="AY237" s="122"/>
      <c r="AZ237" s="122"/>
      <c r="BA237" s="122"/>
      <c r="BB237" s="122"/>
      <c r="BC237" s="122"/>
      <c r="BD237" s="122"/>
      <c r="BE237" s="122"/>
      <c r="BF237" s="122"/>
      <c r="BG237" s="122"/>
      <c r="BH237" s="122"/>
      <c r="BI237" s="122"/>
      <c r="BJ237" s="122"/>
      <c r="BK237" s="122"/>
      <c r="BL237" s="122"/>
      <c r="BM237" s="122"/>
      <c r="BN237" s="122"/>
      <c r="BO237" s="122"/>
      <c r="BP237" s="122"/>
      <c r="BQ237" s="122"/>
      <c r="BR237" s="122"/>
      <c r="BS237" s="122"/>
      <c r="BT237" s="122"/>
      <c r="BU237" s="122"/>
      <c r="BV237" s="122"/>
      <c r="BW237" s="122"/>
      <c r="BX237" s="122"/>
      <c r="BY237" s="122"/>
      <c r="BZ237" s="122"/>
      <c r="CA237" s="122"/>
      <c r="CB237" s="122"/>
      <c r="CC237" s="122"/>
      <c r="CD237" s="122"/>
      <c r="CE237" s="122"/>
      <c r="CF237" s="122"/>
      <c r="CG237" s="122"/>
      <c r="CH237" s="122"/>
      <c r="CI237" s="122"/>
      <c r="CJ237" s="122"/>
      <c r="CK237" s="122"/>
      <c r="CL237" s="122"/>
      <c r="CM237" s="122"/>
      <c r="CN237" s="122"/>
      <c r="CO237" s="122"/>
      <c r="CP237" s="122"/>
      <c r="CQ237" s="122"/>
      <c r="CR237" s="122"/>
      <c r="CS237" s="122"/>
      <c r="CT237" s="122"/>
      <c r="CU237" s="122"/>
      <c r="CV237" s="122"/>
      <c r="CW237" s="122"/>
      <c r="CX237" s="122"/>
      <c r="CY237" s="122"/>
      <c r="CZ237" s="122"/>
      <c r="DA237" s="122"/>
      <c r="DB237" s="122"/>
      <c r="DC237" s="122"/>
      <c r="DD237" s="122"/>
      <c r="DE237" s="122"/>
      <c r="DF237" s="122"/>
      <c r="DG237" s="122"/>
      <c r="DH237" s="122"/>
      <c r="DI237" s="122"/>
      <c r="DJ237" s="122"/>
      <c r="DK237" s="122"/>
      <c r="DL237" s="122"/>
      <c r="DM237" s="122"/>
      <c r="DN237" s="122"/>
      <c r="DO237" s="122"/>
      <c r="DP237" s="122"/>
      <c r="DQ237" s="122"/>
      <c r="DR237" s="122"/>
      <c r="DS237" s="122"/>
      <c r="DT237" s="122"/>
      <c r="DU237" s="122"/>
      <c r="DV237" s="122"/>
      <c r="DW237" s="122"/>
      <c r="DX237" s="122"/>
      <c r="DY237" s="122"/>
      <c r="DZ237" s="122"/>
      <c r="EA237" s="122"/>
      <c r="EB237" s="122"/>
      <c r="EC237" s="122"/>
      <c r="ED237" s="122"/>
      <c r="EE237" s="122"/>
      <c r="EF237" s="122"/>
      <c r="EG237" s="122"/>
      <c r="EH237" s="122"/>
      <c r="EI237" s="122"/>
      <c r="EJ237" s="122"/>
      <c r="EK237" s="122"/>
      <c r="EL237" s="122"/>
      <c r="EM237" s="122"/>
      <c r="EN237" s="122"/>
      <c r="EO237" s="122"/>
      <c r="EP237" s="122"/>
      <c r="EQ237" s="122"/>
      <c r="ER237" s="122"/>
      <c r="ES237" s="122"/>
      <c r="ET237" s="122"/>
      <c r="EU237" s="122"/>
      <c r="EV237" s="122"/>
      <c r="EW237" s="122"/>
      <c r="EX237" s="122"/>
      <c r="EY237" s="122"/>
      <c r="EZ237" s="122"/>
      <c r="FA237" s="122"/>
      <c r="FB237" s="122"/>
      <c r="FC237" s="122"/>
      <c r="FD237" s="122"/>
      <c r="FE237" s="122"/>
      <c r="FF237" s="122"/>
      <c r="FG237" s="122"/>
      <c r="FH237" s="122"/>
      <c r="FI237" s="122"/>
      <c r="FJ237" s="122"/>
      <c r="FK237" s="122"/>
      <c r="FL237" s="122"/>
      <c r="FM237" s="122"/>
      <c r="FN237" s="122"/>
      <c r="FO237" s="122"/>
      <c r="FP237" s="122"/>
      <c r="FQ237" s="122"/>
      <c r="FR237" s="122"/>
      <c r="FS237" s="122"/>
      <c r="FT237" s="122"/>
      <c r="FU237" s="122"/>
      <c r="FV237" s="122"/>
      <c r="FW237" s="122"/>
      <c r="FX237" s="122"/>
      <c r="FY237" s="122"/>
      <c r="FZ237" s="122"/>
      <c r="GA237" s="122"/>
      <c r="GB237" s="122"/>
      <c r="GC237" s="122"/>
      <c r="GD237" s="122"/>
      <c r="GE237" s="122"/>
      <c r="GF237" s="122"/>
      <c r="GG237" s="122"/>
      <c r="GH237" s="122"/>
      <c r="GI237" s="122"/>
      <c r="GJ237" s="122"/>
      <c r="GK237" s="122"/>
      <c r="GL237" s="122"/>
      <c r="GM237" s="122"/>
      <c r="GN237" s="122"/>
      <c r="GO237" s="122"/>
      <c r="GP237" s="122"/>
      <c r="GQ237" s="122"/>
      <c r="GR237" s="122"/>
      <c r="GS237" s="122"/>
      <c r="GT237" s="122"/>
      <c r="GU237" s="122"/>
      <c r="GV237" s="122"/>
      <c r="GW237" s="122"/>
      <c r="GX237" s="122"/>
      <c r="GY237" s="122"/>
      <c r="GZ237" s="122"/>
      <c r="HA237" s="122"/>
      <c r="HB237" s="122"/>
      <c r="HC237" s="122"/>
      <c r="HD237" s="122"/>
      <c r="HE237" s="122"/>
      <c r="HF237" s="122"/>
      <c r="HG237" s="122"/>
      <c r="HH237" s="122"/>
      <c r="HI237" s="122"/>
      <c r="HJ237" s="122"/>
      <c r="HK237" s="122"/>
      <c r="HL237" s="122"/>
      <c r="HM237" s="122"/>
      <c r="HN237" s="122"/>
      <c r="HO237" s="122"/>
      <c r="HP237" s="122"/>
      <c r="HQ237" s="122"/>
      <c r="HR237" s="122"/>
      <c r="HS237" s="122"/>
      <c r="HT237" s="122"/>
      <c r="HU237" s="122"/>
      <c r="HV237" s="122"/>
      <c r="HW237" s="122"/>
      <c r="HX237" s="122"/>
      <c r="HY237" s="122"/>
      <c r="HZ237" s="122"/>
      <c r="IA237" s="122"/>
      <c r="IB237" s="122"/>
      <c r="IC237" s="122"/>
      <c r="ID237" s="122"/>
      <c r="IE237" s="122"/>
      <c r="IF237" s="122"/>
      <c r="IG237" s="122"/>
      <c r="IH237" s="122"/>
      <c r="II237" s="122"/>
      <c r="IJ237" s="122"/>
      <c r="IK237" s="122"/>
      <c r="IL237" s="122"/>
      <c r="IM237" s="122"/>
      <c r="IN237" s="122"/>
      <c r="IO237" s="122"/>
      <c r="IP237" s="122"/>
      <c r="IQ237" s="122"/>
      <c r="IR237" s="122"/>
      <c r="IS237" s="122"/>
      <c r="IT237" s="122"/>
      <c r="IU237" s="122"/>
      <c r="IV237" s="122"/>
      <c r="IW237" s="122"/>
    </row>
    <row r="238" customFormat="false" ht="12.75" hidden="false" customHeight="false" outlineLevel="0" collapsed="false">
      <c r="A238" s="122"/>
      <c r="B238" s="103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  <c r="AD238" s="122"/>
      <c r="AE238" s="122"/>
      <c r="AF238" s="122"/>
      <c r="AG238" s="122"/>
      <c r="AH238" s="122"/>
      <c r="AI238" s="122"/>
      <c r="AJ238" s="122"/>
      <c r="AK238" s="122"/>
      <c r="AL238" s="122"/>
      <c r="AM238" s="122"/>
      <c r="AN238" s="122"/>
      <c r="AO238" s="122"/>
      <c r="AP238" s="122"/>
      <c r="AQ238" s="122"/>
      <c r="AR238" s="122"/>
      <c r="AS238" s="122"/>
      <c r="AT238" s="122"/>
      <c r="AU238" s="122"/>
      <c r="AV238" s="122"/>
      <c r="AW238" s="122"/>
      <c r="AX238" s="122"/>
      <c r="AY238" s="122"/>
      <c r="AZ238" s="122"/>
      <c r="BA238" s="122"/>
      <c r="BB238" s="122"/>
      <c r="BC238" s="122"/>
      <c r="BD238" s="122"/>
      <c r="BE238" s="122"/>
      <c r="BF238" s="122"/>
      <c r="BG238" s="122"/>
      <c r="BH238" s="122"/>
      <c r="BI238" s="122"/>
      <c r="BJ238" s="122"/>
      <c r="BK238" s="122"/>
      <c r="BL238" s="122"/>
      <c r="BM238" s="122"/>
      <c r="BN238" s="122"/>
      <c r="BO238" s="122"/>
      <c r="BP238" s="122"/>
      <c r="BQ238" s="122"/>
      <c r="BR238" s="122"/>
      <c r="BS238" s="122"/>
      <c r="BT238" s="122"/>
      <c r="BU238" s="122"/>
      <c r="BV238" s="122"/>
      <c r="BW238" s="122"/>
      <c r="BX238" s="122"/>
      <c r="BY238" s="122"/>
      <c r="BZ238" s="122"/>
      <c r="CA238" s="122"/>
      <c r="CB238" s="122"/>
      <c r="CC238" s="122"/>
      <c r="CD238" s="122"/>
      <c r="CE238" s="122"/>
      <c r="CF238" s="122"/>
      <c r="CG238" s="122"/>
      <c r="CH238" s="122"/>
      <c r="CI238" s="122"/>
      <c r="CJ238" s="122"/>
      <c r="CK238" s="122"/>
      <c r="CL238" s="122"/>
      <c r="CM238" s="122"/>
      <c r="CN238" s="122"/>
      <c r="CO238" s="122"/>
      <c r="CP238" s="122"/>
      <c r="CQ238" s="122"/>
      <c r="CR238" s="122"/>
      <c r="CS238" s="122"/>
      <c r="CT238" s="122"/>
      <c r="CU238" s="122"/>
      <c r="CV238" s="122"/>
      <c r="CW238" s="122"/>
      <c r="CX238" s="122"/>
      <c r="CY238" s="122"/>
      <c r="CZ238" s="122"/>
      <c r="DA238" s="122"/>
      <c r="DB238" s="122"/>
      <c r="DC238" s="122"/>
      <c r="DD238" s="122"/>
      <c r="DE238" s="122"/>
      <c r="DF238" s="122"/>
      <c r="DG238" s="122"/>
      <c r="DH238" s="122"/>
      <c r="DI238" s="122"/>
      <c r="DJ238" s="122"/>
      <c r="DK238" s="122"/>
      <c r="DL238" s="122"/>
      <c r="DM238" s="122"/>
      <c r="DN238" s="122"/>
      <c r="DO238" s="122"/>
      <c r="DP238" s="122"/>
      <c r="DQ238" s="122"/>
      <c r="DR238" s="122"/>
      <c r="DS238" s="122"/>
      <c r="DT238" s="122"/>
      <c r="DU238" s="122"/>
      <c r="DV238" s="122"/>
      <c r="DW238" s="122"/>
      <c r="DX238" s="122"/>
      <c r="DY238" s="122"/>
      <c r="DZ238" s="122"/>
      <c r="EA238" s="122"/>
      <c r="EB238" s="122"/>
      <c r="EC238" s="122"/>
      <c r="ED238" s="122"/>
      <c r="EE238" s="122"/>
      <c r="EF238" s="122"/>
      <c r="EG238" s="122"/>
      <c r="EH238" s="122"/>
      <c r="EI238" s="122"/>
      <c r="EJ238" s="122"/>
      <c r="EK238" s="122"/>
      <c r="EL238" s="122"/>
      <c r="EM238" s="122"/>
      <c r="EN238" s="122"/>
      <c r="EO238" s="122"/>
      <c r="EP238" s="122"/>
      <c r="EQ238" s="122"/>
      <c r="ER238" s="122"/>
      <c r="ES238" s="122"/>
      <c r="ET238" s="122"/>
      <c r="EU238" s="122"/>
      <c r="EV238" s="122"/>
      <c r="EW238" s="122"/>
      <c r="EX238" s="122"/>
      <c r="EY238" s="122"/>
      <c r="EZ238" s="122"/>
      <c r="FA238" s="122"/>
      <c r="FB238" s="122"/>
      <c r="FC238" s="122"/>
      <c r="FD238" s="122"/>
      <c r="FE238" s="122"/>
      <c r="FF238" s="122"/>
      <c r="FG238" s="122"/>
      <c r="FH238" s="122"/>
      <c r="FI238" s="122"/>
      <c r="FJ238" s="122"/>
      <c r="FK238" s="122"/>
      <c r="FL238" s="122"/>
      <c r="FM238" s="122"/>
      <c r="FN238" s="122"/>
      <c r="FO238" s="122"/>
      <c r="FP238" s="122"/>
      <c r="FQ238" s="122"/>
      <c r="FR238" s="122"/>
      <c r="FS238" s="122"/>
      <c r="FT238" s="122"/>
      <c r="FU238" s="122"/>
      <c r="FV238" s="122"/>
      <c r="FW238" s="122"/>
      <c r="FX238" s="122"/>
      <c r="FY238" s="122"/>
      <c r="FZ238" s="122"/>
      <c r="GA238" s="122"/>
      <c r="GB238" s="122"/>
      <c r="GC238" s="122"/>
      <c r="GD238" s="122"/>
      <c r="GE238" s="122"/>
      <c r="GF238" s="122"/>
      <c r="GG238" s="122"/>
      <c r="GH238" s="122"/>
      <c r="GI238" s="122"/>
      <c r="GJ238" s="122"/>
      <c r="GK238" s="122"/>
      <c r="GL238" s="122"/>
      <c r="GM238" s="122"/>
      <c r="GN238" s="122"/>
      <c r="GO238" s="122"/>
      <c r="GP238" s="122"/>
      <c r="GQ238" s="122"/>
      <c r="GR238" s="122"/>
      <c r="GS238" s="122"/>
      <c r="GT238" s="122"/>
      <c r="GU238" s="122"/>
      <c r="GV238" s="122"/>
      <c r="GW238" s="122"/>
      <c r="GX238" s="122"/>
      <c r="GY238" s="122"/>
      <c r="GZ238" s="122"/>
      <c r="HA238" s="122"/>
      <c r="HB238" s="122"/>
      <c r="HC238" s="122"/>
      <c r="HD238" s="122"/>
      <c r="HE238" s="122"/>
      <c r="HF238" s="122"/>
      <c r="HG238" s="122"/>
      <c r="HH238" s="122"/>
      <c r="HI238" s="122"/>
      <c r="HJ238" s="122"/>
      <c r="HK238" s="122"/>
      <c r="HL238" s="122"/>
      <c r="HM238" s="122"/>
      <c r="HN238" s="122"/>
      <c r="HO238" s="122"/>
      <c r="HP238" s="122"/>
      <c r="HQ238" s="122"/>
      <c r="HR238" s="122"/>
      <c r="HS238" s="122"/>
      <c r="HT238" s="122"/>
      <c r="HU238" s="122"/>
      <c r="HV238" s="122"/>
      <c r="HW238" s="122"/>
      <c r="HX238" s="122"/>
      <c r="HY238" s="122"/>
      <c r="HZ238" s="122"/>
      <c r="IA238" s="122"/>
      <c r="IB238" s="122"/>
      <c r="IC238" s="122"/>
      <c r="ID238" s="122"/>
      <c r="IE238" s="122"/>
      <c r="IF238" s="122"/>
      <c r="IG238" s="122"/>
      <c r="IH238" s="122"/>
      <c r="II238" s="122"/>
      <c r="IJ238" s="122"/>
      <c r="IK238" s="122"/>
      <c r="IL238" s="122"/>
      <c r="IM238" s="122"/>
      <c r="IN238" s="122"/>
      <c r="IO238" s="122"/>
      <c r="IP238" s="122"/>
      <c r="IQ238" s="122"/>
      <c r="IR238" s="122"/>
      <c r="IS238" s="122"/>
      <c r="IT238" s="122"/>
      <c r="IU238" s="122"/>
      <c r="IV238" s="122"/>
      <c r="IW238" s="122"/>
    </row>
    <row r="239" customFormat="false" ht="12.75" hidden="false" customHeight="false" outlineLevel="0" collapsed="false">
      <c r="A239" s="122"/>
      <c r="B239" s="103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  <c r="AD239" s="122"/>
      <c r="AE239" s="122"/>
      <c r="AF239" s="122"/>
      <c r="AG239" s="122"/>
      <c r="AH239" s="122"/>
      <c r="AI239" s="122"/>
      <c r="AJ239" s="122"/>
      <c r="AK239" s="122"/>
      <c r="AL239" s="122"/>
      <c r="AM239" s="122"/>
      <c r="AN239" s="122"/>
      <c r="AO239" s="122"/>
      <c r="AP239" s="122"/>
      <c r="AQ239" s="122"/>
      <c r="AR239" s="122"/>
      <c r="AS239" s="122"/>
      <c r="AT239" s="122"/>
      <c r="AU239" s="122"/>
      <c r="AV239" s="122"/>
      <c r="AW239" s="122"/>
      <c r="AX239" s="122"/>
      <c r="AY239" s="122"/>
      <c r="AZ239" s="122"/>
      <c r="BA239" s="122"/>
      <c r="BB239" s="122"/>
      <c r="BC239" s="122"/>
      <c r="BD239" s="122"/>
      <c r="BE239" s="122"/>
      <c r="BF239" s="122"/>
      <c r="BG239" s="122"/>
      <c r="BH239" s="122"/>
      <c r="BI239" s="122"/>
      <c r="BJ239" s="122"/>
      <c r="BK239" s="122"/>
      <c r="BL239" s="122"/>
      <c r="BM239" s="122"/>
      <c r="BN239" s="122"/>
      <c r="BO239" s="122"/>
      <c r="BP239" s="122"/>
      <c r="BQ239" s="122"/>
      <c r="BR239" s="122"/>
      <c r="BS239" s="122"/>
      <c r="BT239" s="122"/>
      <c r="BU239" s="122"/>
      <c r="BV239" s="122"/>
      <c r="BW239" s="122"/>
      <c r="BX239" s="122"/>
      <c r="BY239" s="122"/>
      <c r="BZ239" s="122"/>
      <c r="CA239" s="122"/>
      <c r="CB239" s="122"/>
      <c r="CC239" s="122"/>
      <c r="CD239" s="122"/>
      <c r="CE239" s="122"/>
      <c r="CF239" s="122"/>
      <c r="CG239" s="122"/>
      <c r="CH239" s="122"/>
      <c r="CI239" s="122"/>
      <c r="CJ239" s="122"/>
      <c r="CK239" s="122"/>
      <c r="CL239" s="122"/>
      <c r="CM239" s="122"/>
      <c r="CN239" s="122"/>
      <c r="CO239" s="122"/>
      <c r="CP239" s="122"/>
      <c r="CQ239" s="122"/>
      <c r="CR239" s="122"/>
      <c r="CS239" s="122"/>
      <c r="CT239" s="122"/>
      <c r="CU239" s="122"/>
      <c r="CV239" s="122"/>
      <c r="CW239" s="122"/>
      <c r="CX239" s="122"/>
      <c r="CY239" s="122"/>
      <c r="CZ239" s="122"/>
      <c r="DA239" s="122"/>
      <c r="DB239" s="122"/>
      <c r="DC239" s="122"/>
      <c r="DD239" s="122"/>
      <c r="DE239" s="122"/>
      <c r="DF239" s="122"/>
      <c r="DG239" s="122"/>
      <c r="DH239" s="122"/>
      <c r="DI239" s="122"/>
      <c r="DJ239" s="122"/>
      <c r="DK239" s="122"/>
      <c r="DL239" s="122"/>
      <c r="DM239" s="122"/>
      <c r="DN239" s="122"/>
      <c r="DO239" s="122"/>
      <c r="DP239" s="122"/>
      <c r="DQ239" s="122"/>
      <c r="DR239" s="122"/>
      <c r="DS239" s="122"/>
      <c r="DT239" s="122"/>
      <c r="DU239" s="122"/>
      <c r="DV239" s="122"/>
      <c r="DW239" s="122"/>
      <c r="DX239" s="122"/>
      <c r="DY239" s="122"/>
      <c r="DZ239" s="122"/>
      <c r="EA239" s="122"/>
      <c r="EB239" s="122"/>
      <c r="EC239" s="122"/>
      <c r="ED239" s="122"/>
      <c r="EE239" s="122"/>
      <c r="EF239" s="122"/>
      <c r="EG239" s="122"/>
      <c r="EH239" s="122"/>
      <c r="EI239" s="122"/>
      <c r="EJ239" s="122"/>
      <c r="EK239" s="122"/>
      <c r="EL239" s="122"/>
      <c r="EM239" s="122"/>
      <c r="EN239" s="122"/>
      <c r="EO239" s="122"/>
      <c r="EP239" s="122"/>
      <c r="EQ239" s="122"/>
      <c r="ER239" s="122"/>
      <c r="ES239" s="122"/>
      <c r="ET239" s="122"/>
      <c r="EU239" s="122"/>
      <c r="EV239" s="122"/>
      <c r="EW239" s="122"/>
      <c r="EX239" s="122"/>
      <c r="EY239" s="122"/>
      <c r="EZ239" s="122"/>
      <c r="FA239" s="122"/>
      <c r="FB239" s="122"/>
      <c r="FC239" s="122"/>
      <c r="FD239" s="122"/>
      <c r="FE239" s="122"/>
      <c r="FF239" s="122"/>
      <c r="FG239" s="122"/>
      <c r="FH239" s="122"/>
      <c r="FI239" s="122"/>
      <c r="FJ239" s="122"/>
      <c r="FK239" s="122"/>
      <c r="FL239" s="122"/>
      <c r="FM239" s="122"/>
      <c r="FN239" s="122"/>
      <c r="FO239" s="122"/>
      <c r="FP239" s="122"/>
      <c r="FQ239" s="122"/>
      <c r="FR239" s="122"/>
      <c r="FS239" s="122"/>
      <c r="FT239" s="122"/>
      <c r="FU239" s="122"/>
      <c r="FV239" s="122"/>
      <c r="FW239" s="122"/>
      <c r="FX239" s="122"/>
      <c r="FY239" s="122"/>
      <c r="FZ239" s="122"/>
      <c r="GA239" s="122"/>
      <c r="GB239" s="122"/>
      <c r="GC239" s="122"/>
      <c r="GD239" s="122"/>
      <c r="GE239" s="122"/>
      <c r="GF239" s="122"/>
      <c r="GG239" s="122"/>
      <c r="GH239" s="122"/>
      <c r="GI239" s="122"/>
      <c r="GJ239" s="122"/>
      <c r="GK239" s="122"/>
      <c r="GL239" s="122"/>
      <c r="GM239" s="122"/>
      <c r="GN239" s="122"/>
      <c r="GO239" s="122"/>
      <c r="GP239" s="122"/>
      <c r="GQ239" s="122"/>
      <c r="GR239" s="122"/>
      <c r="GS239" s="122"/>
      <c r="GT239" s="122"/>
      <c r="GU239" s="122"/>
      <c r="GV239" s="122"/>
      <c r="GW239" s="122"/>
      <c r="GX239" s="122"/>
      <c r="GY239" s="122"/>
      <c r="GZ239" s="122"/>
      <c r="HA239" s="122"/>
      <c r="HB239" s="122"/>
      <c r="HC239" s="122"/>
      <c r="HD239" s="122"/>
      <c r="HE239" s="122"/>
      <c r="HF239" s="122"/>
      <c r="HG239" s="122"/>
      <c r="HH239" s="122"/>
      <c r="HI239" s="122"/>
      <c r="HJ239" s="122"/>
      <c r="HK239" s="122"/>
      <c r="HL239" s="122"/>
      <c r="HM239" s="122"/>
      <c r="HN239" s="122"/>
      <c r="HO239" s="122"/>
      <c r="HP239" s="122"/>
      <c r="HQ239" s="122"/>
      <c r="HR239" s="122"/>
      <c r="HS239" s="122"/>
      <c r="HT239" s="122"/>
      <c r="HU239" s="122"/>
      <c r="HV239" s="122"/>
      <c r="HW239" s="122"/>
      <c r="HX239" s="122"/>
      <c r="HY239" s="122"/>
      <c r="HZ239" s="122"/>
      <c r="IA239" s="122"/>
      <c r="IB239" s="122"/>
      <c r="IC239" s="122"/>
      <c r="ID239" s="122"/>
      <c r="IE239" s="122"/>
      <c r="IF239" s="122"/>
      <c r="IG239" s="122"/>
      <c r="IH239" s="122"/>
      <c r="II239" s="122"/>
      <c r="IJ239" s="122"/>
      <c r="IK239" s="122"/>
      <c r="IL239" s="122"/>
      <c r="IM239" s="122"/>
      <c r="IN239" s="122"/>
      <c r="IO239" s="122"/>
      <c r="IP239" s="122"/>
      <c r="IQ239" s="122"/>
      <c r="IR239" s="122"/>
      <c r="IS239" s="122"/>
      <c r="IT239" s="122"/>
      <c r="IU239" s="122"/>
      <c r="IV239" s="122"/>
      <c r="IW239" s="122"/>
    </row>
    <row r="240" customFormat="false" ht="12.75" hidden="false" customHeight="false" outlineLevel="0" collapsed="false">
      <c r="A240" s="122"/>
      <c r="B240" s="103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2"/>
      <c r="AC240" s="122"/>
      <c r="AD240" s="122"/>
      <c r="AE240" s="122"/>
      <c r="AF240" s="122"/>
      <c r="AG240" s="122"/>
      <c r="AH240" s="122"/>
      <c r="AI240" s="122"/>
      <c r="AJ240" s="122"/>
      <c r="AK240" s="122"/>
      <c r="AL240" s="122"/>
      <c r="AM240" s="122"/>
      <c r="AN240" s="122"/>
      <c r="AO240" s="122"/>
      <c r="AP240" s="122"/>
      <c r="AQ240" s="122"/>
      <c r="AR240" s="122"/>
      <c r="AS240" s="122"/>
      <c r="AT240" s="122"/>
      <c r="AU240" s="122"/>
      <c r="AV240" s="122"/>
      <c r="AW240" s="122"/>
      <c r="AX240" s="122"/>
      <c r="AY240" s="122"/>
      <c r="AZ240" s="122"/>
      <c r="BA240" s="122"/>
      <c r="BB240" s="122"/>
      <c r="BC240" s="122"/>
      <c r="BD240" s="122"/>
      <c r="BE240" s="122"/>
      <c r="BF240" s="122"/>
      <c r="BG240" s="122"/>
      <c r="BH240" s="122"/>
      <c r="BI240" s="122"/>
      <c r="BJ240" s="122"/>
      <c r="BK240" s="122"/>
      <c r="BL240" s="122"/>
      <c r="BM240" s="122"/>
      <c r="BN240" s="122"/>
      <c r="BO240" s="122"/>
      <c r="BP240" s="122"/>
      <c r="BQ240" s="122"/>
      <c r="BR240" s="122"/>
      <c r="BS240" s="122"/>
      <c r="BT240" s="122"/>
      <c r="BU240" s="122"/>
      <c r="BV240" s="122"/>
      <c r="BW240" s="122"/>
      <c r="BX240" s="122"/>
      <c r="BY240" s="122"/>
      <c r="BZ240" s="122"/>
      <c r="CA240" s="122"/>
      <c r="CB240" s="122"/>
      <c r="CC240" s="122"/>
      <c r="CD240" s="122"/>
      <c r="CE240" s="122"/>
      <c r="CF240" s="122"/>
      <c r="CG240" s="122"/>
      <c r="CH240" s="122"/>
      <c r="CI240" s="122"/>
      <c r="CJ240" s="122"/>
      <c r="CK240" s="122"/>
      <c r="CL240" s="122"/>
      <c r="CM240" s="122"/>
      <c r="CN240" s="122"/>
      <c r="CO240" s="122"/>
      <c r="CP240" s="122"/>
      <c r="CQ240" s="122"/>
      <c r="CR240" s="122"/>
      <c r="CS240" s="122"/>
      <c r="CT240" s="122"/>
      <c r="CU240" s="122"/>
      <c r="CV240" s="122"/>
      <c r="CW240" s="122"/>
      <c r="CX240" s="122"/>
      <c r="CY240" s="122"/>
      <c r="CZ240" s="122"/>
      <c r="DA240" s="122"/>
      <c r="DB240" s="122"/>
      <c r="DC240" s="122"/>
      <c r="DD240" s="122"/>
      <c r="DE240" s="122"/>
      <c r="DF240" s="122"/>
      <c r="DG240" s="122"/>
      <c r="DH240" s="122"/>
      <c r="DI240" s="122"/>
      <c r="DJ240" s="122"/>
      <c r="DK240" s="122"/>
      <c r="DL240" s="122"/>
      <c r="DM240" s="122"/>
      <c r="DN240" s="122"/>
      <c r="DO240" s="122"/>
      <c r="DP240" s="122"/>
      <c r="DQ240" s="122"/>
      <c r="DR240" s="122"/>
      <c r="DS240" s="122"/>
      <c r="DT240" s="122"/>
      <c r="DU240" s="122"/>
      <c r="DV240" s="122"/>
      <c r="DW240" s="122"/>
      <c r="DX240" s="122"/>
      <c r="DY240" s="122"/>
      <c r="DZ240" s="122"/>
      <c r="EA240" s="122"/>
      <c r="EB240" s="122"/>
      <c r="EC240" s="122"/>
      <c r="ED240" s="122"/>
      <c r="EE240" s="122"/>
      <c r="EF240" s="122"/>
      <c r="EG240" s="122"/>
      <c r="EH240" s="122"/>
      <c r="EI240" s="122"/>
      <c r="EJ240" s="122"/>
      <c r="EK240" s="122"/>
      <c r="EL240" s="122"/>
      <c r="EM240" s="122"/>
      <c r="EN240" s="122"/>
      <c r="EO240" s="122"/>
      <c r="EP240" s="122"/>
      <c r="EQ240" s="122"/>
      <c r="ER240" s="122"/>
      <c r="ES240" s="122"/>
      <c r="ET240" s="122"/>
      <c r="EU240" s="122"/>
      <c r="EV240" s="122"/>
      <c r="EW240" s="122"/>
      <c r="EX240" s="122"/>
      <c r="EY240" s="122"/>
      <c r="EZ240" s="122"/>
      <c r="FA240" s="122"/>
      <c r="FB240" s="122"/>
      <c r="FC240" s="122"/>
      <c r="FD240" s="122"/>
      <c r="FE240" s="122"/>
      <c r="FF240" s="122"/>
      <c r="FG240" s="122"/>
      <c r="FH240" s="122"/>
      <c r="FI240" s="122"/>
      <c r="FJ240" s="122"/>
      <c r="FK240" s="122"/>
      <c r="FL240" s="122"/>
      <c r="FM240" s="122"/>
      <c r="FN240" s="122"/>
      <c r="FO240" s="122"/>
      <c r="FP240" s="122"/>
      <c r="FQ240" s="122"/>
      <c r="FR240" s="122"/>
      <c r="FS240" s="122"/>
      <c r="FT240" s="122"/>
      <c r="FU240" s="122"/>
      <c r="FV240" s="122"/>
      <c r="FW240" s="122"/>
      <c r="FX240" s="122"/>
      <c r="FY240" s="122"/>
      <c r="FZ240" s="122"/>
      <c r="GA240" s="122"/>
      <c r="GB240" s="122"/>
      <c r="GC240" s="122"/>
      <c r="GD240" s="122"/>
      <c r="GE240" s="122"/>
      <c r="GF240" s="122"/>
      <c r="GG240" s="122"/>
      <c r="GH240" s="122"/>
      <c r="GI240" s="122"/>
      <c r="GJ240" s="122"/>
      <c r="GK240" s="122"/>
      <c r="GL240" s="122"/>
      <c r="GM240" s="122"/>
      <c r="GN240" s="122"/>
      <c r="GO240" s="122"/>
      <c r="GP240" s="122"/>
      <c r="GQ240" s="122"/>
      <c r="GR240" s="122"/>
      <c r="GS240" s="122"/>
      <c r="GT240" s="122"/>
      <c r="GU240" s="122"/>
      <c r="GV240" s="122"/>
      <c r="GW240" s="122"/>
      <c r="GX240" s="122"/>
      <c r="GY240" s="122"/>
      <c r="GZ240" s="122"/>
      <c r="HA240" s="122"/>
      <c r="HB240" s="122"/>
      <c r="HC240" s="122"/>
      <c r="HD240" s="122"/>
      <c r="HE240" s="122"/>
      <c r="HF240" s="122"/>
      <c r="HG240" s="122"/>
      <c r="HH240" s="122"/>
      <c r="HI240" s="122"/>
      <c r="HJ240" s="122"/>
      <c r="HK240" s="122"/>
      <c r="HL240" s="122"/>
      <c r="HM240" s="122"/>
      <c r="HN240" s="122"/>
      <c r="HO240" s="122"/>
      <c r="HP240" s="122"/>
      <c r="HQ240" s="122"/>
      <c r="HR240" s="122"/>
      <c r="HS240" s="122"/>
      <c r="HT240" s="122"/>
      <c r="HU240" s="122"/>
      <c r="HV240" s="122"/>
      <c r="HW240" s="122"/>
      <c r="HX240" s="122"/>
      <c r="HY240" s="122"/>
      <c r="HZ240" s="122"/>
      <c r="IA240" s="122"/>
      <c r="IB240" s="122"/>
      <c r="IC240" s="122"/>
      <c r="ID240" s="122"/>
      <c r="IE240" s="122"/>
      <c r="IF240" s="122"/>
      <c r="IG240" s="122"/>
      <c r="IH240" s="122"/>
      <c r="II240" s="122"/>
      <c r="IJ240" s="122"/>
      <c r="IK240" s="122"/>
      <c r="IL240" s="122"/>
      <c r="IM240" s="122"/>
      <c r="IN240" s="122"/>
      <c r="IO240" s="122"/>
      <c r="IP240" s="122"/>
      <c r="IQ240" s="122"/>
      <c r="IR240" s="122"/>
      <c r="IS240" s="122"/>
      <c r="IT240" s="122"/>
      <c r="IU240" s="122"/>
      <c r="IV240" s="122"/>
      <c r="IW240" s="122"/>
    </row>
    <row r="241" customFormat="false" ht="12.75" hidden="false" customHeight="false" outlineLevel="0" collapsed="false">
      <c r="A241" s="122"/>
      <c r="B241" s="103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22"/>
      <c r="AD241" s="122"/>
      <c r="AE241" s="122"/>
      <c r="AF241" s="122"/>
      <c r="AG241" s="122"/>
      <c r="AH241" s="122"/>
      <c r="AI241" s="122"/>
      <c r="AJ241" s="122"/>
      <c r="AK241" s="122"/>
      <c r="AL241" s="122"/>
      <c r="AM241" s="122"/>
      <c r="AN241" s="122"/>
      <c r="AO241" s="122"/>
      <c r="AP241" s="122"/>
      <c r="AQ241" s="122"/>
      <c r="AR241" s="122"/>
      <c r="AS241" s="122"/>
      <c r="AT241" s="122"/>
      <c r="AU241" s="122"/>
      <c r="AV241" s="122"/>
      <c r="AW241" s="122"/>
      <c r="AX241" s="122"/>
      <c r="AY241" s="122"/>
      <c r="AZ241" s="122"/>
      <c r="BA241" s="122"/>
      <c r="BB241" s="122"/>
      <c r="BC241" s="122"/>
      <c r="BD241" s="122"/>
      <c r="BE241" s="122"/>
      <c r="BF241" s="122"/>
      <c r="BG241" s="122"/>
      <c r="BH241" s="122"/>
      <c r="BI241" s="122"/>
      <c r="BJ241" s="122"/>
      <c r="BK241" s="122"/>
      <c r="BL241" s="122"/>
      <c r="BM241" s="122"/>
      <c r="BN241" s="122"/>
      <c r="BO241" s="122"/>
      <c r="BP241" s="122"/>
      <c r="BQ241" s="122"/>
      <c r="BR241" s="122"/>
      <c r="BS241" s="122"/>
      <c r="BT241" s="122"/>
      <c r="BU241" s="122"/>
      <c r="BV241" s="122"/>
      <c r="BW241" s="122"/>
      <c r="BX241" s="122"/>
      <c r="BY241" s="122"/>
      <c r="BZ241" s="122"/>
      <c r="CA241" s="122"/>
      <c r="CB241" s="122"/>
      <c r="CC241" s="122"/>
      <c r="CD241" s="122"/>
      <c r="CE241" s="122"/>
      <c r="CF241" s="122"/>
      <c r="CG241" s="122"/>
      <c r="CH241" s="122"/>
      <c r="CI241" s="122"/>
      <c r="CJ241" s="122"/>
      <c r="CK241" s="122"/>
      <c r="CL241" s="122"/>
      <c r="CM241" s="122"/>
      <c r="CN241" s="122"/>
      <c r="CO241" s="122"/>
      <c r="CP241" s="122"/>
      <c r="CQ241" s="122"/>
      <c r="CR241" s="122"/>
      <c r="CS241" s="122"/>
      <c r="CT241" s="122"/>
      <c r="CU241" s="122"/>
      <c r="CV241" s="122"/>
      <c r="CW241" s="122"/>
      <c r="CX241" s="122"/>
      <c r="CY241" s="122"/>
      <c r="CZ241" s="122"/>
      <c r="DA241" s="122"/>
      <c r="DB241" s="122"/>
      <c r="DC241" s="122"/>
      <c r="DD241" s="122"/>
      <c r="DE241" s="122"/>
      <c r="DF241" s="122"/>
      <c r="DG241" s="122"/>
      <c r="DH241" s="122"/>
      <c r="DI241" s="122"/>
      <c r="DJ241" s="122"/>
      <c r="DK241" s="122"/>
      <c r="DL241" s="122"/>
      <c r="DM241" s="122"/>
      <c r="DN241" s="122"/>
      <c r="DO241" s="122"/>
      <c r="DP241" s="122"/>
      <c r="DQ241" s="122"/>
      <c r="DR241" s="122"/>
      <c r="DS241" s="122"/>
      <c r="DT241" s="122"/>
      <c r="DU241" s="122"/>
      <c r="DV241" s="122"/>
      <c r="DW241" s="122"/>
      <c r="DX241" s="122"/>
      <c r="DY241" s="122"/>
      <c r="DZ241" s="122"/>
      <c r="EA241" s="122"/>
      <c r="EB241" s="122"/>
      <c r="EC241" s="122"/>
      <c r="ED241" s="122"/>
      <c r="EE241" s="122"/>
      <c r="EF241" s="122"/>
      <c r="EG241" s="122"/>
      <c r="EH241" s="122"/>
      <c r="EI241" s="122"/>
      <c r="EJ241" s="122"/>
      <c r="EK241" s="122"/>
      <c r="EL241" s="122"/>
      <c r="EM241" s="122"/>
      <c r="EN241" s="122"/>
      <c r="EO241" s="122"/>
      <c r="EP241" s="122"/>
      <c r="EQ241" s="122"/>
      <c r="ER241" s="122"/>
      <c r="ES241" s="122"/>
      <c r="ET241" s="122"/>
      <c r="EU241" s="122"/>
      <c r="EV241" s="122"/>
      <c r="EW241" s="122"/>
      <c r="EX241" s="122"/>
      <c r="EY241" s="122"/>
      <c r="EZ241" s="122"/>
      <c r="FA241" s="122"/>
      <c r="FB241" s="122"/>
      <c r="FC241" s="122"/>
      <c r="FD241" s="122"/>
      <c r="FE241" s="122"/>
      <c r="FF241" s="122"/>
      <c r="FG241" s="122"/>
      <c r="FH241" s="122"/>
      <c r="FI241" s="122"/>
      <c r="FJ241" s="122"/>
      <c r="FK241" s="122"/>
      <c r="FL241" s="122"/>
      <c r="FM241" s="122"/>
      <c r="FN241" s="122"/>
      <c r="FO241" s="122"/>
      <c r="FP241" s="122"/>
      <c r="FQ241" s="122"/>
      <c r="FR241" s="122"/>
      <c r="FS241" s="122"/>
      <c r="FT241" s="122"/>
      <c r="FU241" s="122"/>
      <c r="FV241" s="122"/>
      <c r="FW241" s="122"/>
      <c r="FX241" s="122"/>
      <c r="FY241" s="122"/>
      <c r="FZ241" s="122"/>
      <c r="GA241" s="122"/>
      <c r="GB241" s="122"/>
      <c r="GC241" s="122"/>
      <c r="GD241" s="122"/>
      <c r="GE241" s="122"/>
      <c r="GF241" s="122"/>
      <c r="GG241" s="122"/>
      <c r="GH241" s="122"/>
      <c r="GI241" s="122"/>
      <c r="GJ241" s="122"/>
      <c r="GK241" s="122"/>
      <c r="GL241" s="122"/>
      <c r="GM241" s="122"/>
      <c r="GN241" s="122"/>
      <c r="GO241" s="122"/>
      <c r="GP241" s="122"/>
      <c r="GQ241" s="122"/>
      <c r="GR241" s="122"/>
      <c r="GS241" s="122"/>
      <c r="GT241" s="122"/>
      <c r="GU241" s="122"/>
      <c r="GV241" s="122"/>
      <c r="GW241" s="122"/>
      <c r="GX241" s="122"/>
      <c r="GY241" s="122"/>
      <c r="GZ241" s="122"/>
      <c r="HA241" s="122"/>
      <c r="HB241" s="122"/>
      <c r="HC241" s="122"/>
      <c r="HD241" s="122"/>
      <c r="HE241" s="122"/>
      <c r="HF241" s="122"/>
      <c r="HG241" s="122"/>
      <c r="HH241" s="122"/>
      <c r="HI241" s="122"/>
      <c r="HJ241" s="122"/>
      <c r="HK241" s="122"/>
      <c r="HL241" s="122"/>
      <c r="HM241" s="122"/>
      <c r="HN241" s="122"/>
      <c r="HO241" s="122"/>
      <c r="HP241" s="122"/>
      <c r="HQ241" s="122"/>
      <c r="HR241" s="122"/>
      <c r="HS241" s="122"/>
      <c r="HT241" s="122"/>
      <c r="HU241" s="122"/>
      <c r="HV241" s="122"/>
      <c r="HW241" s="122"/>
      <c r="HX241" s="122"/>
      <c r="HY241" s="122"/>
      <c r="HZ241" s="122"/>
      <c r="IA241" s="122"/>
      <c r="IB241" s="122"/>
      <c r="IC241" s="122"/>
      <c r="ID241" s="122"/>
      <c r="IE241" s="122"/>
      <c r="IF241" s="122"/>
      <c r="IG241" s="122"/>
      <c r="IH241" s="122"/>
      <c r="II241" s="122"/>
      <c r="IJ241" s="122"/>
      <c r="IK241" s="122"/>
      <c r="IL241" s="122"/>
      <c r="IM241" s="122"/>
      <c r="IN241" s="122"/>
      <c r="IO241" s="122"/>
      <c r="IP241" s="122"/>
      <c r="IQ241" s="122"/>
      <c r="IR241" s="122"/>
      <c r="IS241" s="122"/>
      <c r="IT241" s="122"/>
      <c r="IU241" s="122"/>
      <c r="IV241" s="122"/>
      <c r="IW241" s="122"/>
    </row>
    <row r="242" customFormat="false" ht="12.75" hidden="false" customHeight="false" outlineLevel="0" collapsed="false">
      <c r="A242" s="122"/>
      <c r="B242" s="103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22"/>
      <c r="AD242" s="122"/>
      <c r="AE242" s="122"/>
      <c r="AF242" s="122"/>
      <c r="AG242" s="122"/>
      <c r="AH242" s="122"/>
      <c r="AI242" s="122"/>
      <c r="AJ242" s="122"/>
      <c r="AK242" s="122"/>
      <c r="AL242" s="122"/>
      <c r="AM242" s="122"/>
      <c r="AN242" s="122"/>
      <c r="AO242" s="122"/>
      <c r="AP242" s="122"/>
      <c r="AQ242" s="122"/>
      <c r="AR242" s="122"/>
      <c r="AS242" s="122"/>
      <c r="AT242" s="122"/>
      <c r="AU242" s="122"/>
      <c r="AV242" s="122"/>
      <c r="AW242" s="122"/>
      <c r="AX242" s="122"/>
      <c r="AY242" s="122"/>
      <c r="AZ242" s="122"/>
      <c r="BA242" s="122"/>
      <c r="BB242" s="122"/>
      <c r="BC242" s="122"/>
      <c r="BD242" s="122"/>
      <c r="BE242" s="122"/>
      <c r="BF242" s="122"/>
      <c r="BG242" s="122"/>
      <c r="BH242" s="122"/>
      <c r="BI242" s="122"/>
      <c r="BJ242" s="122"/>
      <c r="BK242" s="122"/>
      <c r="BL242" s="122"/>
      <c r="BM242" s="122"/>
      <c r="BN242" s="122"/>
      <c r="BO242" s="122"/>
      <c r="BP242" s="122"/>
      <c r="BQ242" s="122"/>
      <c r="BR242" s="122"/>
      <c r="BS242" s="122"/>
      <c r="BT242" s="122"/>
      <c r="BU242" s="122"/>
      <c r="BV242" s="122"/>
      <c r="BW242" s="122"/>
      <c r="BX242" s="122"/>
      <c r="BY242" s="122"/>
      <c r="BZ242" s="122"/>
      <c r="CA242" s="122"/>
      <c r="CB242" s="122"/>
      <c r="CC242" s="122"/>
      <c r="CD242" s="122"/>
      <c r="CE242" s="122"/>
      <c r="CF242" s="122"/>
      <c r="CG242" s="122"/>
      <c r="CH242" s="122"/>
      <c r="CI242" s="122"/>
      <c r="CJ242" s="122"/>
      <c r="CK242" s="122"/>
      <c r="CL242" s="122"/>
      <c r="CM242" s="122"/>
      <c r="CN242" s="122"/>
      <c r="CO242" s="122"/>
      <c r="CP242" s="122"/>
      <c r="CQ242" s="122"/>
      <c r="CR242" s="122"/>
      <c r="CS242" s="122"/>
      <c r="CT242" s="122"/>
      <c r="CU242" s="122"/>
      <c r="CV242" s="122"/>
      <c r="CW242" s="122"/>
      <c r="CX242" s="122"/>
      <c r="CY242" s="122"/>
      <c r="CZ242" s="122"/>
      <c r="DA242" s="122"/>
      <c r="DB242" s="122"/>
      <c r="DC242" s="122"/>
      <c r="DD242" s="122"/>
      <c r="DE242" s="122"/>
      <c r="DF242" s="122"/>
      <c r="DG242" s="122"/>
      <c r="DH242" s="122"/>
      <c r="DI242" s="122"/>
      <c r="DJ242" s="122"/>
      <c r="DK242" s="122"/>
      <c r="DL242" s="122"/>
      <c r="DM242" s="122"/>
      <c r="DN242" s="122"/>
      <c r="DO242" s="122"/>
      <c r="DP242" s="122"/>
      <c r="DQ242" s="122"/>
      <c r="DR242" s="122"/>
      <c r="DS242" s="122"/>
      <c r="DT242" s="122"/>
      <c r="DU242" s="122"/>
      <c r="DV242" s="122"/>
      <c r="DW242" s="122"/>
      <c r="DX242" s="122"/>
      <c r="DY242" s="122"/>
      <c r="DZ242" s="122"/>
      <c r="EA242" s="122"/>
      <c r="EB242" s="122"/>
      <c r="EC242" s="122"/>
      <c r="ED242" s="122"/>
      <c r="EE242" s="122"/>
      <c r="EF242" s="122"/>
      <c r="EG242" s="122"/>
      <c r="EH242" s="122"/>
      <c r="EI242" s="122"/>
      <c r="EJ242" s="122"/>
      <c r="EK242" s="122"/>
      <c r="EL242" s="122"/>
      <c r="EM242" s="122"/>
      <c r="EN242" s="122"/>
      <c r="EO242" s="122"/>
      <c r="EP242" s="122"/>
      <c r="EQ242" s="122"/>
      <c r="ER242" s="122"/>
      <c r="ES242" s="122"/>
      <c r="ET242" s="122"/>
      <c r="EU242" s="122"/>
      <c r="EV242" s="122"/>
      <c r="EW242" s="122"/>
      <c r="EX242" s="122"/>
      <c r="EY242" s="122"/>
      <c r="EZ242" s="122"/>
      <c r="FA242" s="122"/>
      <c r="FB242" s="122"/>
      <c r="FC242" s="122"/>
      <c r="FD242" s="122"/>
      <c r="FE242" s="122"/>
      <c r="FF242" s="122"/>
      <c r="FG242" s="122"/>
      <c r="FH242" s="122"/>
      <c r="FI242" s="122"/>
      <c r="FJ242" s="122"/>
      <c r="FK242" s="122"/>
      <c r="FL242" s="122"/>
      <c r="FM242" s="122"/>
      <c r="FN242" s="122"/>
      <c r="FO242" s="122"/>
      <c r="FP242" s="122"/>
      <c r="FQ242" s="122"/>
      <c r="FR242" s="122"/>
      <c r="FS242" s="122"/>
      <c r="FT242" s="122"/>
      <c r="FU242" s="122"/>
      <c r="FV242" s="122"/>
      <c r="FW242" s="122"/>
      <c r="FX242" s="122"/>
      <c r="FY242" s="122"/>
      <c r="FZ242" s="122"/>
      <c r="GA242" s="122"/>
      <c r="GB242" s="122"/>
      <c r="GC242" s="122"/>
      <c r="GD242" s="122"/>
      <c r="GE242" s="122"/>
      <c r="GF242" s="122"/>
      <c r="GG242" s="122"/>
      <c r="GH242" s="122"/>
      <c r="GI242" s="122"/>
      <c r="GJ242" s="122"/>
      <c r="GK242" s="122"/>
      <c r="GL242" s="122"/>
      <c r="GM242" s="122"/>
      <c r="GN242" s="122"/>
      <c r="GO242" s="122"/>
      <c r="GP242" s="122"/>
      <c r="GQ242" s="122"/>
      <c r="GR242" s="122"/>
      <c r="GS242" s="122"/>
      <c r="GT242" s="122"/>
      <c r="GU242" s="122"/>
      <c r="GV242" s="122"/>
      <c r="GW242" s="122"/>
      <c r="GX242" s="122"/>
      <c r="GY242" s="122"/>
      <c r="GZ242" s="122"/>
      <c r="HA242" s="122"/>
      <c r="HB242" s="122"/>
      <c r="HC242" s="122"/>
      <c r="HD242" s="122"/>
      <c r="HE242" s="122"/>
      <c r="HF242" s="122"/>
      <c r="HG242" s="122"/>
      <c r="HH242" s="122"/>
      <c r="HI242" s="122"/>
      <c r="HJ242" s="122"/>
      <c r="HK242" s="122"/>
      <c r="HL242" s="122"/>
      <c r="HM242" s="122"/>
      <c r="HN242" s="122"/>
      <c r="HO242" s="122"/>
      <c r="HP242" s="122"/>
      <c r="HQ242" s="122"/>
      <c r="HR242" s="122"/>
      <c r="HS242" s="122"/>
      <c r="HT242" s="122"/>
      <c r="HU242" s="122"/>
      <c r="HV242" s="122"/>
      <c r="HW242" s="122"/>
      <c r="HX242" s="122"/>
      <c r="HY242" s="122"/>
      <c r="HZ242" s="122"/>
      <c r="IA242" s="122"/>
      <c r="IB242" s="122"/>
      <c r="IC242" s="122"/>
      <c r="ID242" s="122"/>
      <c r="IE242" s="122"/>
      <c r="IF242" s="122"/>
      <c r="IG242" s="122"/>
      <c r="IH242" s="122"/>
      <c r="II242" s="122"/>
      <c r="IJ242" s="122"/>
      <c r="IK242" s="122"/>
      <c r="IL242" s="122"/>
      <c r="IM242" s="122"/>
      <c r="IN242" s="122"/>
      <c r="IO242" s="122"/>
      <c r="IP242" s="122"/>
      <c r="IQ242" s="122"/>
      <c r="IR242" s="122"/>
      <c r="IS242" s="122"/>
      <c r="IT242" s="122"/>
      <c r="IU242" s="122"/>
      <c r="IV242" s="122"/>
      <c r="IW242" s="122"/>
    </row>
    <row r="243" customFormat="false" ht="12.75" hidden="false" customHeight="false" outlineLevel="0" collapsed="false">
      <c r="A243" s="122"/>
      <c r="B243" s="103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  <c r="AG243" s="122"/>
      <c r="AH243" s="122"/>
      <c r="AI243" s="122"/>
      <c r="AJ243" s="122"/>
      <c r="AK243" s="122"/>
      <c r="AL243" s="122"/>
      <c r="AM243" s="122"/>
      <c r="AN243" s="122"/>
      <c r="AO243" s="122"/>
      <c r="AP243" s="122"/>
      <c r="AQ243" s="122"/>
      <c r="AR243" s="122"/>
      <c r="AS243" s="122"/>
      <c r="AT243" s="122"/>
      <c r="AU243" s="122"/>
      <c r="AV243" s="122"/>
      <c r="AW243" s="122"/>
      <c r="AX243" s="122"/>
      <c r="AY243" s="122"/>
      <c r="AZ243" s="122"/>
      <c r="BA243" s="122"/>
      <c r="BB243" s="122"/>
      <c r="BC243" s="122"/>
      <c r="BD243" s="122"/>
      <c r="BE243" s="122"/>
      <c r="BF243" s="122"/>
      <c r="BG243" s="122"/>
      <c r="BH243" s="122"/>
      <c r="BI243" s="122"/>
      <c r="BJ243" s="122"/>
      <c r="BK243" s="122"/>
      <c r="BL243" s="122"/>
      <c r="BM243" s="122"/>
      <c r="BN243" s="122"/>
      <c r="BO243" s="122"/>
      <c r="BP243" s="122"/>
      <c r="BQ243" s="122"/>
      <c r="BR243" s="122"/>
      <c r="BS243" s="122"/>
      <c r="BT243" s="122"/>
      <c r="BU243" s="122"/>
      <c r="BV243" s="122"/>
      <c r="BW243" s="122"/>
      <c r="BX243" s="122"/>
      <c r="BY243" s="122"/>
      <c r="BZ243" s="122"/>
      <c r="CA243" s="122"/>
      <c r="CB243" s="122"/>
      <c r="CC243" s="122"/>
      <c r="CD243" s="122"/>
      <c r="CE243" s="122"/>
      <c r="CF243" s="122"/>
      <c r="CG243" s="122"/>
      <c r="CH243" s="122"/>
      <c r="CI243" s="122"/>
      <c r="CJ243" s="122"/>
      <c r="CK243" s="122"/>
      <c r="CL243" s="122"/>
      <c r="CM243" s="122"/>
      <c r="CN243" s="122"/>
      <c r="CO243" s="122"/>
      <c r="CP243" s="122"/>
      <c r="CQ243" s="122"/>
      <c r="CR243" s="122"/>
      <c r="CS243" s="122"/>
      <c r="CT243" s="122"/>
      <c r="CU243" s="122"/>
      <c r="CV243" s="122"/>
      <c r="CW243" s="122"/>
      <c r="CX243" s="122"/>
      <c r="CY243" s="122"/>
      <c r="CZ243" s="122"/>
      <c r="DA243" s="122"/>
      <c r="DB243" s="122"/>
      <c r="DC243" s="122"/>
      <c r="DD243" s="122"/>
      <c r="DE243" s="122"/>
      <c r="DF243" s="122"/>
      <c r="DG243" s="122"/>
      <c r="DH243" s="122"/>
      <c r="DI243" s="122"/>
      <c r="DJ243" s="122"/>
      <c r="DK243" s="122"/>
      <c r="DL243" s="122"/>
      <c r="DM243" s="122"/>
      <c r="DN243" s="122"/>
      <c r="DO243" s="122"/>
      <c r="DP243" s="122"/>
      <c r="DQ243" s="122"/>
      <c r="DR243" s="122"/>
      <c r="DS243" s="122"/>
      <c r="DT243" s="122"/>
      <c r="DU243" s="122"/>
      <c r="DV243" s="122"/>
      <c r="DW243" s="122"/>
      <c r="DX243" s="122"/>
      <c r="DY243" s="122"/>
      <c r="DZ243" s="122"/>
      <c r="EA243" s="122"/>
      <c r="EB243" s="122"/>
      <c r="EC243" s="122"/>
      <c r="ED243" s="122"/>
      <c r="EE243" s="122"/>
      <c r="EF243" s="122"/>
      <c r="EG243" s="122"/>
      <c r="EH243" s="122"/>
      <c r="EI243" s="122"/>
      <c r="EJ243" s="122"/>
      <c r="EK243" s="122"/>
      <c r="EL243" s="122"/>
      <c r="EM243" s="122"/>
      <c r="EN243" s="122"/>
      <c r="EO243" s="122"/>
      <c r="EP243" s="122"/>
      <c r="EQ243" s="122"/>
      <c r="ER243" s="122"/>
      <c r="ES243" s="122"/>
      <c r="ET243" s="122"/>
      <c r="EU243" s="122"/>
      <c r="EV243" s="122"/>
      <c r="EW243" s="122"/>
      <c r="EX243" s="122"/>
      <c r="EY243" s="122"/>
      <c r="EZ243" s="122"/>
      <c r="FA243" s="122"/>
      <c r="FB243" s="122"/>
      <c r="FC243" s="122"/>
      <c r="FD243" s="122"/>
      <c r="FE243" s="122"/>
      <c r="FF243" s="122"/>
      <c r="FG243" s="122"/>
      <c r="FH243" s="122"/>
      <c r="FI243" s="122"/>
      <c r="FJ243" s="122"/>
      <c r="FK243" s="122"/>
      <c r="FL243" s="122"/>
      <c r="FM243" s="122"/>
      <c r="FN243" s="122"/>
      <c r="FO243" s="122"/>
      <c r="FP243" s="122"/>
      <c r="FQ243" s="122"/>
      <c r="FR243" s="122"/>
      <c r="FS243" s="122"/>
      <c r="FT243" s="122"/>
      <c r="FU243" s="122"/>
      <c r="FV243" s="122"/>
      <c r="FW243" s="122"/>
      <c r="FX243" s="122"/>
      <c r="FY243" s="122"/>
      <c r="FZ243" s="122"/>
      <c r="GA243" s="122"/>
      <c r="GB243" s="122"/>
      <c r="GC243" s="122"/>
      <c r="GD243" s="122"/>
      <c r="GE243" s="122"/>
      <c r="GF243" s="122"/>
      <c r="GG243" s="122"/>
      <c r="GH243" s="122"/>
      <c r="GI243" s="122"/>
      <c r="GJ243" s="122"/>
      <c r="GK243" s="122"/>
      <c r="GL243" s="122"/>
      <c r="GM243" s="122"/>
      <c r="GN243" s="122"/>
      <c r="GO243" s="122"/>
      <c r="GP243" s="122"/>
      <c r="GQ243" s="122"/>
      <c r="GR243" s="122"/>
      <c r="GS243" s="122"/>
      <c r="GT243" s="122"/>
      <c r="GU243" s="122"/>
      <c r="GV243" s="122"/>
      <c r="GW243" s="122"/>
      <c r="GX243" s="122"/>
      <c r="GY243" s="122"/>
      <c r="GZ243" s="122"/>
      <c r="HA243" s="122"/>
      <c r="HB243" s="122"/>
      <c r="HC243" s="122"/>
      <c r="HD243" s="122"/>
      <c r="HE243" s="122"/>
      <c r="HF243" s="122"/>
      <c r="HG243" s="122"/>
      <c r="HH243" s="122"/>
      <c r="HI243" s="122"/>
      <c r="HJ243" s="122"/>
      <c r="HK243" s="122"/>
      <c r="HL243" s="122"/>
      <c r="HM243" s="122"/>
      <c r="HN243" s="122"/>
      <c r="HO243" s="122"/>
      <c r="HP243" s="122"/>
      <c r="HQ243" s="122"/>
      <c r="HR243" s="122"/>
      <c r="HS243" s="122"/>
      <c r="HT243" s="122"/>
      <c r="HU243" s="122"/>
      <c r="HV243" s="122"/>
      <c r="HW243" s="122"/>
      <c r="HX243" s="122"/>
      <c r="HY243" s="122"/>
      <c r="HZ243" s="122"/>
      <c r="IA243" s="122"/>
      <c r="IB243" s="122"/>
      <c r="IC243" s="122"/>
      <c r="ID243" s="122"/>
      <c r="IE243" s="122"/>
      <c r="IF243" s="122"/>
      <c r="IG243" s="122"/>
      <c r="IH243" s="122"/>
      <c r="II243" s="122"/>
      <c r="IJ243" s="122"/>
      <c r="IK243" s="122"/>
      <c r="IL243" s="122"/>
      <c r="IM243" s="122"/>
      <c r="IN243" s="122"/>
      <c r="IO243" s="122"/>
      <c r="IP243" s="122"/>
      <c r="IQ243" s="122"/>
      <c r="IR243" s="122"/>
      <c r="IS243" s="122"/>
      <c r="IT243" s="122"/>
      <c r="IU243" s="122"/>
      <c r="IV243" s="122"/>
      <c r="IW243" s="122"/>
    </row>
    <row r="244" customFormat="false" ht="12.75" hidden="false" customHeight="false" outlineLevel="0" collapsed="false">
      <c r="A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  <c r="AG244" s="122"/>
      <c r="AH244" s="122"/>
      <c r="AI244" s="122"/>
      <c r="AJ244" s="122"/>
      <c r="AK244" s="122"/>
      <c r="AL244" s="122"/>
      <c r="AM244" s="122"/>
      <c r="AN244" s="122"/>
      <c r="AO244" s="122"/>
      <c r="AP244" s="122"/>
      <c r="AQ244" s="122"/>
      <c r="AR244" s="122"/>
      <c r="AS244" s="122"/>
      <c r="AT244" s="122"/>
      <c r="AU244" s="122"/>
      <c r="AV244" s="122"/>
      <c r="AW244" s="122"/>
      <c r="AX244" s="122"/>
      <c r="AY244" s="122"/>
      <c r="AZ244" s="122"/>
      <c r="BA244" s="122"/>
      <c r="BB244" s="122"/>
      <c r="BC244" s="122"/>
      <c r="BD244" s="122"/>
      <c r="BE244" s="122"/>
      <c r="BF244" s="122"/>
      <c r="BG244" s="122"/>
      <c r="BH244" s="122"/>
      <c r="BI244" s="122"/>
      <c r="BJ244" s="122"/>
      <c r="BK244" s="122"/>
      <c r="BL244" s="122"/>
      <c r="BM244" s="122"/>
      <c r="BN244" s="122"/>
      <c r="BO244" s="122"/>
      <c r="BP244" s="122"/>
      <c r="BQ244" s="122"/>
      <c r="BR244" s="122"/>
      <c r="BS244" s="122"/>
      <c r="BT244" s="122"/>
      <c r="BU244" s="122"/>
      <c r="BV244" s="122"/>
      <c r="BW244" s="122"/>
      <c r="BX244" s="122"/>
      <c r="BY244" s="122"/>
      <c r="BZ244" s="122"/>
      <c r="CA244" s="122"/>
      <c r="CB244" s="122"/>
      <c r="CC244" s="122"/>
      <c r="CD244" s="122"/>
      <c r="CE244" s="122"/>
      <c r="CF244" s="122"/>
      <c r="CG244" s="122"/>
      <c r="CH244" s="122"/>
      <c r="CI244" s="122"/>
      <c r="CJ244" s="122"/>
      <c r="CK244" s="122"/>
      <c r="CL244" s="122"/>
      <c r="CM244" s="122"/>
      <c r="CN244" s="122"/>
      <c r="CO244" s="122"/>
      <c r="CP244" s="122"/>
      <c r="CQ244" s="122"/>
      <c r="CR244" s="122"/>
      <c r="CS244" s="122"/>
      <c r="CT244" s="122"/>
      <c r="CU244" s="122"/>
      <c r="CV244" s="122"/>
      <c r="CW244" s="122"/>
      <c r="CX244" s="122"/>
      <c r="CY244" s="122"/>
      <c r="CZ244" s="122"/>
      <c r="DA244" s="122"/>
      <c r="DB244" s="122"/>
      <c r="DC244" s="122"/>
      <c r="DD244" s="122"/>
      <c r="DE244" s="122"/>
      <c r="DF244" s="122"/>
      <c r="DG244" s="122"/>
      <c r="DH244" s="122"/>
      <c r="DI244" s="122"/>
      <c r="DJ244" s="122"/>
      <c r="DK244" s="122"/>
      <c r="DL244" s="122"/>
      <c r="DM244" s="122"/>
      <c r="DN244" s="122"/>
      <c r="DO244" s="122"/>
      <c r="DP244" s="122"/>
      <c r="DQ244" s="122"/>
      <c r="DR244" s="122"/>
      <c r="DS244" s="122"/>
      <c r="DT244" s="122"/>
      <c r="DU244" s="122"/>
      <c r="DV244" s="122"/>
      <c r="DW244" s="122"/>
      <c r="DX244" s="122"/>
      <c r="DY244" s="122"/>
      <c r="DZ244" s="122"/>
      <c r="EA244" s="122"/>
      <c r="EB244" s="122"/>
      <c r="EC244" s="122"/>
      <c r="ED244" s="122"/>
      <c r="EE244" s="122"/>
      <c r="EF244" s="122"/>
      <c r="EG244" s="122"/>
      <c r="EH244" s="122"/>
      <c r="EI244" s="122"/>
      <c r="EJ244" s="122"/>
      <c r="EK244" s="122"/>
      <c r="EL244" s="122"/>
      <c r="EM244" s="122"/>
      <c r="EN244" s="122"/>
      <c r="EO244" s="122"/>
      <c r="EP244" s="122"/>
      <c r="EQ244" s="122"/>
      <c r="ER244" s="122"/>
      <c r="ES244" s="122"/>
      <c r="ET244" s="122"/>
      <c r="EU244" s="122"/>
      <c r="EV244" s="122"/>
      <c r="EW244" s="122"/>
      <c r="EX244" s="122"/>
      <c r="EY244" s="122"/>
      <c r="EZ244" s="122"/>
      <c r="FA244" s="122"/>
      <c r="FB244" s="122"/>
      <c r="FC244" s="122"/>
      <c r="FD244" s="122"/>
      <c r="FE244" s="122"/>
      <c r="FF244" s="122"/>
      <c r="FG244" s="122"/>
      <c r="FH244" s="122"/>
      <c r="FI244" s="122"/>
      <c r="FJ244" s="122"/>
      <c r="FK244" s="122"/>
      <c r="FL244" s="122"/>
      <c r="FM244" s="122"/>
      <c r="FN244" s="122"/>
      <c r="FO244" s="122"/>
      <c r="FP244" s="122"/>
      <c r="FQ244" s="122"/>
      <c r="FR244" s="122"/>
      <c r="FS244" s="122"/>
      <c r="FT244" s="122"/>
      <c r="FU244" s="122"/>
      <c r="FV244" s="122"/>
      <c r="FW244" s="122"/>
      <c r="FX244" s="122"/>
      <c r="FY244" s="122"/>
      <c r="FZ244" s="122"/>
      <c r="GA244" s="122"/>
      <c r="GB244" s="122"/>
      <c r="GC244" s="122"/>
      <c r="GD244" s="122"/>
      <c r="GE244" s="122"/>
      <c r="GF244" s="122"/>
      <c r="GG244" s="122"/>
      <c r="GH244" s="122"/>
      <c r="GI244" s="122"/>
      <c r="GJ244" s="122"/>
      <c r="GK244" s="122"/>
      <c r="GL244" s="122"/>
      <c r="GM244" s="122"/>
      <c r="GN244" s="122"/>
      <c r="GO244" s="122"/>
      <c r="GP244" s="122"/>
      <c r="GQ244" s="122"/>
      <c r="GR244" s="122"/>
      <c r="GS244" s="122"/>
      <c r="GT244" s="122"/>
      <c r="GU244" s="122"/>
      <c r="GV244" s="122"/>
      <c r="GW244" s="122"/>
      <c r="GX244" s="122"/>
      <c r="GY244" s="122"/>
      <c r="GZ244" s="122"/>
      <c r="HA244" s="122"/>
      <c r="HB244" s="122"/>
      <c r="HC244" s="122"/>
      <c r="HD244" s="122"/>
      <c r="HE244" s="122"/>
      <c r="HF244" s="122"/>
      <c r="HG244" s="122"/>
      <c r="HH244" s="122"/>
      <c r="HI244" s="122"/>
      <c r="HJ244" s="122"/>
      <c r="HK244" s="122"/>
      <c r="HL244" s="122"/>
      <c r="HM244" s="122"/>
      <c r="HN244" s="122"/>
      <c r="HO244" s="122"/>
      <c r="HP244" s="122"/>
      <c r="HQ244" s="122"/>
      <c r="HR244" s="122"/>
      <c r="HS244" s="122"/>
      <c r="HT244" s="122"/>
      <c r="HU244" s="122"/>
      <c r="HV244" s="122"/>
      <c r="HW244" s="122"/>
      <c r="HX244" s="122"/>
      <c r="HY244" s="122"/>
      <c r="HZ244" s="122"/>
      <c r="IA244" s="122"/>
      <c r="IB244" s="122"/>
      <c r="IC244" s="122"/>
      <c r="ID244" s="122"/>
      <c r="IE244" s="122"/>
      <c r="IF244" s="122"/>
      <c r="IG244" s="122"/>
      <c r="IH244" s="122"/>
      <c r="II244" s="122"/>
      <c r="IJ244" s="122"/>
      <c r="IK244" s="122"/>
      <c r="IL244" s="122"/>
      <c r="IM244" s="122"/>
      <c r="IN244" s="122"/>
      <c r="IO244" s="122"/>
      <c r="IP244" s="122"/>
      <c r="IQ244" s="122"/>
      <c r="IR244" s="122"/>
      <c r="IS244" s="122"/>
      <c r="IT244" s="122"/>
      <c r="IU244" s="122"/>
      <c r="IV244" s="122"/>
      <c r="IW244" s="122"/>
    </row>
    <row r="245" customFormat="false" ht="12.75" hidden="false" customHeight="false" outlineLevel="0" collapsed="false">
      <c r="A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  <c r="AG245" s="122"/>
      <c r="AH245" s="122"/>
      <c r="AI245" s="122"/>
      <c r="AJ245" s="122"/>
      <c r="AK245" s="122"/>
      <c r="AL245" s="122"/>
      <c r="AM245" s="122"/>
      <c r="AN245" s="122"/>
      <c r="AO245" s="122"/>
      <c r="AP245" s="122"/>
      <c r="AQ245" s="122"/>
      <c r="AR245" s="122"/>
      <c r="AS245" s="122"/>
      <c r="AT245" s="122"/>
      <c r="AU245" s="122"/>
      <c r="AV245" s="122"/>
      <c r="AW245" s="122"/>
      <c r="AX245" s="122"/>
      <c r="AY245" s="122"/>
      <c r="AZ245" s="122"/>
      <c r="BA245" s="122"/>
      <c r="BB245" s="122"/>
      <c r="BC245" s="122"/>
      <c r="BD245" s="122"/>
      <c r="BE245" s="122"/>
      <c r="BF245" s="122"/>
      <c r="BG245" s="122"/>
      <c r="BH245" s="122"/>
      <c r="BI245" s="122"/>
      <c r="BJ245" s="122"/>
      <c r="BK245" s="122"/>
      <c r="BL245" s="122"/>
      <c r="BM245" s="122"/>
      <c r="BN245" s="122"/>
      <c r="BO245" s="122"/>
      <c r="BP245" s="122"/>
      <c r="BQ245" s="122"/>
      <c r="BR245" s="122"/>
      <c r="BS245" s="122"/>
      <c r="BT245" s="122"/>
      <c r="BU245" s="122"/>
      <c r="BV245" s="122"/>
      <c r="BW245" s="122"/>
      <c r="BX245" s="122"/>
      <c r="BY245" s="122"/>
      <c r="BZ245" s="122"/>
      <c r="CA245" s="122"/>
      <c r="CB245" s="122"/>
      <c r="CC245" s="122"/>
      <c r="CD245" s="122"/>
      <c r="CE245" s="122"/>
      <c r="CF245" s="122"/>
      <c r="CG245" s="122"/>
      <c r="CH245" s="122"/>
      <c r="CI245" s="122"/>
      <c r="CJ245" s="122"/>
      <c r="CK245" s="122"/>
      <c r="CL245" s="122"/>
      <c r="CM245" s="122"/>
      <c r="CN245" s="122"/>
      <c r="CO245" s="122"/>
      <c r="CP245" s="122"/>
      <c r="CQ245" s="122"/>
      <c r="CR245" s="122"/>
      <c r="CS245" s="122"/>
      <c r="CT245" s="122"/>
      <c r="CU245" s="122"/>
      <c r="CV245" s="122"/>
      <c r="CW245" s="122"/>
      <c r="CX245" s="122"/>
      <c r="CY245" s="122"/>
      <c r="CZ245" s="122"/>
      <c r="DA245" s="122"/>
      <c r="DB245" s="122"/>
      <c r="DC245" s="122"/>
      <c r="DD245" s="122"/>
      <c r="DE245" s="122"/>
      <c r="DF245" s="122"/>
      <c r="DG245" s="122"/>
      <c r="DH245" s="122"/>
      <c r="DI245" s="122"/>
      <c r="DJ245" s="122"/>
      <c r="DK245" s="122"/>
      <c r="DL245" s="122"/>
      <c r="DM245" s="122"/>
      <c r="DN245" s="122"/>
      <c r="DO245" s="122"/>
      <c r="DP245" s="122"/>
      <c r="DQ245" s="122"/>
      <c r="DR245" s="122"/>
      <c r="DS245" s="122"/>
      <c r="DT245" s="122"/>
      <c r="DU245" s="122"/>
      <c r="DV245" s="122"/>
      <c r="DW245" s="122"/>
      <c r="DX245" s="122"/>
      <c r="DY245" s="122"/>
      <c r="DZ245" s="122"/>
      <c r="EA245" s="122"/>
      <c r="EB245" s="122"/>
      <c r="EC245" s="122"/>
      <c r="ED245" s="122"/>
      <c r="EE245" s="122"/>
      <c r="EF245" s="122"/>
      <c r="EG245" s="122"/>
      <c r="EH245" s="122"/>
      <c r="EI245" s="122"/>
      <c r="EJ245" s="122"/>
      <c r="EK245" s="122"/>
      <c r="EL245" s="122"/>
      <c r="EM245" s="122"/>
      <c r="EN245" s="122"/>
      <c r="EO245" s="122"/>
      <c r="EP245" s="122"/>
      <c r="EQ245" s="122"/>
      <c r="ER245" s="122"/>
      <c r="ES245" s="122"/>
      <c r="ET245" s="122"/>
      <c r="EU245" s="122"/>
      <c r="EV245" s="122"/>
      <c r="EW245" s="122"/>
      <c r="EX245" s="122"/>
      <c r="EY245" s="122"/>
      <c r="EZ245" s="122"/>
      <c r="FA245" s="122"/>
      <c r="FB245" s="122"/>
      <c r="FC245" s="122"/>
      <c r="FD245" s="122"/>
      <c r="FE245" s="122"/>
      <c r="FF245" s="122"/>
      <c r="FG245" s="122"/>
      <c r="FH245" s="122"/>
      <c r="FI245" s="122"/>
      <c r="FJ245" s="122"/>
      <c r="FK245" s="122"/>
      <c r="FL245" s="122"/>
      <c r="FM245" s="122"/>
      <c r="FN245" s="122"/>
      <c r="FO245" s="122"/>
      <c r="FP245" s="122"/>
      <c r="FQ245" s="122"/>
      <c r="FR245" s="122"/>
      <c r="FS245" s="122"/>
      <c r="FT245" s="122"/>
      <c r="FU245" s="122"/>
      <c r="FV245" s="122"/>
      <c r="FW245" s="122"/>
      <c r="FX245" s="122"/>
      <c r="FY245" s="122"/>
      <c r="FZ245" s="122"/>
      <c r="GA245" s="122"/>
      <c r="GB245" s="122"/>
      <c r="GC245" s="122"/>
      <c r="GD245" s="122"/>
      <c r="GE245" s="122"/>
      <c r="GF245" s="122"/>
      <c r="GG245" s="122"/>
      <c r="GH245" s="122"/>
      <c r="GI245" s="122"/>
      <c r="GJ245" s="122"/>
      <c r="GK245" s="122"/>
      <c r="GL245" s="122"/>
      <c r="GM245" s="122"/>
      <c r="GN245" s="122"/>
      <c r="GO245" s="122"/>
      <c r="GP245" s="122"/>
      <c r="GQ245" s="122"/>
      <c r="GR245" s="122"/>
      <c r="GS245" s="122"/>
      <c r="GT245" s="122"/>
      <c r="GU245" s="122"/>
      <c r="GV245" s="122"/>
      <c r="GW245" s="122"/>
      <c r="GX245" s="122"/>
      <c r="GY245" s="122"/>
      <c r="GZ245" s="122"/>
      <c r="HA245" s="122"/>
      <c r="HB245" s="122"/>
      <c r="HC245" s="122"/>
      <c r="HD245" s="122"/>
      <c r="HE245" s="122"/>
      <c r="HF245" s="122"/>
      <c r="HG245" s="122"/>
      <c r="HH245" s="122"/>
      <c r="HI245" s="122"/>
      <c r="HJ245" s="122"/>
      <c r="HK245" s="122"/>
      <c r="HL245" s="122"/>
      <c r="HM245" s="122"/>
      <c r="HN245" s="122"/>
      <c r="HO245" s="122"/>
      <c r="HP245" s="122"/>
      <c r="HQ245" s="122"/>
      <c r="HR245" s="122"/>
      <c r="HS245" s="122"/>
      <c r="HT245" s="122"/>
      <c r="HU245" s="122"/>
      <c r="HV245" s="122"/>
      <c r="HW245" s="122"/>
      <c r="HX245" s="122"/>
      <c r="HY245" s="122"/>
      <c r="HZ245" s="122"/>
      <c r="IA245" s="122"/>
      <c r="IB245" s="122"/>
      <c r="IC245" s="122"/>
      <c r="ID245" s="122"/>
      <c r="IE245" s="122"/>
      <c r="IF245" s="122"/>
      <c r="IG245" s="122"/>
      <c r="IH245" s="122"/>
      <c r="II245" s="122"/>
      <c r="IJ245" s="122"/>
      <c r="IK245" s="122"/>
      <c r="IL245" s="122"/>
      <c r="IM245" s="122"/>
      <c r="IN245" s="122"/>
      <c r="IO245" s="122"/>
      <c r="IP245" s="122"/>
      <c r="IQ245" s="122"/>
      <c r="IR245" s="122"/>
      <c r="IS245" s="122"/>
      <c r="IT245" s="122"/>
      <c r="IU245" s="122"/>
      <c r="IV245" s="122"/>
      <c r="IW245" s="122"/>
    </row>
    <row r="246" customFormat="false" ht="12.75" hidden="false" customHeight="false" outlineLevel="0" collapsed="false">
      <c r="A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  <c r="AG246" s="122"/>
      <c r="AH246" s="122"/>
      <c r="AI246" s="122"/>
      <c r="AJ246" s="122"/>
      <c r="AK246" s="122"/>
      <c r="AL246" s="122"/>
      <c r="AM246" s="122"/>
      <c r="AN246" s="122"/>
      <c r="AO246" s="122"/>
      <c r="AP246" s="122"/>
      <c r="AQ246" s="122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22"/>
      <c r="BD246" s="122"/>
      <c r="BE246" s="122"/>
      <c r="BF246" s="122"/>
      <c r="BG246" s="122"/>
      <c r="BH246" s="122"/>
      <c r="BI246" s="122"/>
      <c r="BJ246" s="122"/>
      <c r="BK246" s="122"/>
      <c r="BL246" s="122"/>
      <c r="BM246" s="122"/>
      <c r="BN246" s="122"/>
      <c r="BO246" s="122"/>
      <c r="BP246" s="122"/>
      <c r="BQ246" s="122"/>
      <c r="BR246" s="122"/>
      <c r="BS246" s="122"/>
      <c r="BT246" s="122"/>
      <c r="BU246" s="122"/>
      <c r="BV246" s="122"/>
      <c r="BW246" s="122"/>
      <c r="BX246" s="122"/>
      <c r="BY246" s="122"/>
      <c r="BZ246" s="122"/>
      <c r="CA246" s="122"/>
      <c r="CB246" s="122"/>
      <c r="CC246" s="122"/>
      <c r="CD246" s="122"/>
      <c r="CE246" s="122"/>
      <c r="CF246" s="122"/>
      <c r="CG246" s="122"/>
      <c r="CH246" s="122"/>
      <c r="CI246" s="122"/>
      <c r="CJ246" s="122"/>
      <c r="CK246" s="122"/>
      <c r="CL246" s="122"/>
      <c r="CM246" s="122"/>
      <c r="CN246" s="122"/>
      <c r="CO246" s="122"/>
      <c r="CP246" s="122"/>
      <c r="CQ246" s="122"/>
      <c r="CR246" s="122"/>
      <c r="CS246" s="122"/>
      <c r="CT246" s="122"/>
      <c r="CU246" s="122"/>
      <c r="CV246" s="122"/>
      <c r="CW246" s="122"/>
      <c r="CX246" s="122"/>
      <c r="CY246" s="122"/>
      <c r="CZ246" s="122"/>
      <c r="DA246" s="122"/>
      <c r="DB246" s="122"/>
      <c r="DC246" s="122"/>
      <c r="DD246" s="122"/>
      <c r="DE246" s="122"/>
      <c r="DF246" s="122"/>
      <c r="DG246" s="122"/>
      <c r="DH246" s="122"/>
      <c r="DI246" s="122"/>
      <c r="DJ246" s="122"/>
      <c r="DK246" s="122"/>
      <c r="DL246" s="122"/>
      <c r="DM246" s="122"/>
      <c r="DN246" s="122"/>
      <c r="DO246" s="122"/>
      <c r="DP246" s="122"/>
      <c r="DQ246" s="122"/>
      <c r="DR246" s="122"/>
      <c r="DS246" s="122"/>
      <c r="DT246" s="122"/>
      <c r="DU246" s="122"/>
      <c r="DV246" s="122"/>
      <c r="DW246" s="122"/>
      <c r="DX246" s="122"/>
      <c r="DY246" s="122"/>
      <c r="DZ246" s="122"/>
      <c r="EA246" s="122"/>
      <c r="EB246" s="122"/>
      <c r="EC246" s="122"/>
      <c r="ED246" s="122"/>
      <c r="EE246" s="122"/>
      <c r="EF246" s="122"/>
      <c r="EG246" s="122"/>
      <c r="EH246" s="122"/>
      <c r="EI246" s="122"/>
      <c r="EJ246" s="122"/>
      <c r="EK246" s="122"/>
      <c r="EL246" s="122"/>
      <c r="EM246" s="122"/>
      <c r="EN246" s="122"/>
      <c r="EO246" s="122"/>
      <c r="EP246" s="122"/>
      <c r="EQ246" s="122"/>
      <c r="ER246" s="122"/>
      <c r="ES246" s="122"/>
      <c r="ET246" s="122"/>
      <c r="EU246" s="122"/>
      <c r="EV246" s="122"/>
      <c r="EW246" s="122"/>
      <c r="EX246" s="122"/>
      <c r="EY246" s="122"/>
      <c r="EZ246" s="122"/>
      <c r="FA246" s="122"/>
      <c r="FB246" s="122"/>
      <c r="FC246" s="122"/>
      <c r="FD246" s="122"/>
      <c r="FE246" s="122"/>
      <c r="FF246" s="122"/>
      <c r="FG246" s="122"/>
      <c r="FH246" s="122"/>
      <c r="FI246" s="122"/>
      <c r="FJ246" s="122"/>
      <c r="FK246" s="122"/>
      <c r="FL246" s="122"/>
      <c r="FM246" s="122"/>
      <c r="FN246" s="122"/>
      <c r="FO246" s="122"/>
      <c r="FP246" s="122"/>
      <c r="FQ246" s="122"/>
      <c r="FR246" s="122"/>
      <c r="FS246" s="122"/>
      <c r="FT246" s="122"/>
      <c r="FU246" s="122"/>
      <c r="FV246" s="122"/>
      <c r="FW246" s="122"/>
      <c r="FX246" s="122"/>
      <c r="FY246" s="122"/>
      <c r="FZ246" s="122"/>
      <c r="GA246" s="122"/>
      <c r="GB246" s="122"/>
      <c r="GC246" s="122"/>
      <c r="GD246" s="122"/>
      <c r="GE246" s="122"/>
      <c r="GF246" s="122"/>
      <c r="GG246" s="122"/>
      <c r="GH246" s="122"/>
      <c r="GI246" s="122"/>
      <c r="GJ246" s="122"/>
      <c r="GK246" s="122"/>
      <c r="GL246" s="122"/>
      <c r="GM246" s="122"/>
      <c r="GN246" s="122"/>
      <c r="GO246" s="122"/>
      <c r="GP246" s="122"/>
      <c r="GQ246" s="122"/>
      <c r="GR246" s="122"/>
      <c r="GS246" s="122"/>
      <c r="GT246" s="122"/>
      <c r="GU246" s="122"/>
      <c r="GV246" s="122"/>
      <c r="GW246" s="122"/>
      <c r="GX246" s="122"/>
      <c r="GY246" s="122"/>
      <c r="GZ246" s="122"/>
      <c r="HA246" s="122"/>
      <c r="HB246" s="122"/>
      <c r="HC246" s="122"/>
      <c r="HD246" s="122"/>
      <c r="HE246" s="122"/>
      <c r="HF246" s="122"/>
      <c r="HG246" s="122"/>
      <c r="HH246" s="122"/>
      <c r="HI246" s="122"/>
      <c r="HJ246" s="122"/>
      <c r="HK246" s="122"/>
      <c r="HL246" s="122"/>
      <c r="HM246" s="122"/>
      <c r="HN246" s="122"/>
      <c r="HO246" s="122"/>
      <c r="HP246" s="122"/>
      <c r="HQ246" s="122"/>
      <c r="HR246" s="122"/>
      <c r="HS246" s="122"/>
      <c r="HT246" s="122"/>
      <c r="HU246" s="122"/>
      <c r="HV246" s="122"/>
      <c r="HW246" s="122"/>
      <c r="HX246" s="122"/>
      <c r="HY246" s="122"/>
      <c r="HZ246" s="122"/>
      <c r="IA246" s="122"/>
      <c r="IB246" s="122"/>
      <c r="IC246" s="122"/>
      <c r="ID246" s="122"/>
      <c r="IE246" s="122"/>
      <c r="IF246" s="122"/>
      <c r="IG246" s="122"/>
      <c r="IH246" s="122"/>
      <c r="II246" s="122"/>
      <c r="IJ246" s="122"/>
      <c r="IK246" s="122"/>
      <c r="IL246" s="122"/>
      <c r="IM246" s="122"/>
      <c r="IN246" s="122"/>
      <c r="IO246" s="122"/>
      <c r="IP246" s="122"/>
      <c r="IQ246" s="122"/>
      <c r="IR246" s="122"/>
      <c r="IS246" s="122"/>
      <c r="IT246" s="122"/>
      <c r="IU246" s="122"/>
      <c r="IV246" s="122"/>
      <c r="IW246" s="122"/>
    </row>
    <row r="247" customFormat="false" ht="12.75" hidden="false" customHeight="false" outlineLevel="0" collapsed="false">
      <c r="A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2"/>
      <c r="AC247" s="122"/>
      <c r="AD247" s="122"/>
      <c r="AE247" s="122"/>
      <c r="AF247" s="122"/>
      <c r="AG247" s="122"/>
      <c r="AH247" s="122"/>
      <c r="AI247" s="122"/>
      <c r="AJ247" s="122"/>
      <c r="AK247" s="122"/>
      <c r="AL247" s="122"/>
      <c r="AM247" s="122"/>
      <c r="AN247" s="122"/>
      <c r="AO247" s="122"/>
      <c r="AP247" s="122"/>
      <c r="AQ247" s="122"/>
      <c r="AR247" s="122"/>
      <c r="AS247" s="122"/>
      <c r="AT247" s="122"/>
      <c r="AU247" s="122"/>
      <c r="AV247" s="122"/>
      <c r="AW247" s="122"/>
      <c r="AX247" s="122"/>
      <c r="AY247" s="122"/>
      <c r="AZ247" s="122"/>
      <c r="BA247" s="122"/>
      <c r="BB247" s="122"/>
      <c r="BC247" s="122"/>
      <c r="BD247" s="122"/>
      <c r="BE247" s="122"/>
      <c r="BF247" s="122"/>
      <c r="BG247" s="122"/>
      <c r="BH247" s="122"/>
      <c r="BI247" s="122"/>
      <c r="BJ247" s="122"/>
      <c r="BK247" s="122"/>
      <c r="BL247" s="122"/>
      <c r="BM247" s="122"/>
      <c r="BN247" s="122"/>
      <c r="BO247" s="122"/>
      <c r="BP247" s="122"/>
      <c r="BQ247" s="122"/>
      <c r="BR247" s="122"/>
      <c r="BS247" s="122"/>
      <c r="BT247" s="122"/>
      <c r="BU247" s="122"/>
      <c r="BV247" s="122"/>
      <c r="BW247" s="122"/>
      <c r="BX247" s="122"/>
      <c r="BY247" s="122"/>
      <c r="BZ247" s="122"/>
      <c r="CA247" s="122"/>
      <c r="CB247" s="122"/>
      <c r="CC247" s="122"/>
      <c r="CD247" s="122"/>
      <c r="CE247" s="122"/>
      <c r="CF247" s="122"/>
      <c r="CG247" s="122"/>
      <c r="CH247" s="122"/>
      <c r="CI247" s="122"/>
      <c r="CJ247" s="122"/>
      <c r="CK247" s="122"/>
      <c r="CL247" s="122"/>
      <c r="CM247" s="122"/>
      <c r="CN247" s="122"/>
      <c r="CO247" s="122"/>
      <c r="CP247" s="122"/>
      <c r="CQ247" s="122"/>
      <c r="CR247" s="122"/>
      <c r="CS247" s="122"/>
      <c r="CT247" s="122"/>
      <c r="CU247" s="122"/>
      <c r="CV247" s="122"/>
      <c r="CW247" s="122"/>
      <c r="CX247" s="122"/>
      <c r="CY247" s="122"/>
      <c r="CZ247" s="122"/>
      <c r="DA247" s="122"/>
      <c r="DB247" s="122"/>
      <c r="DC247" s="122"/>
      <c r="DD247" s="122"/>
      <c r="DE247" s="122"/>
      <c r="DF247" s="122"/>
      <c r="DG247" s="122"/>
      <c r="DH247" s="122"/>
      <c r="DI247" s="122"/>
      <c r="DJ247" s="122"/>
      <c r="DK247" s="122"/>
      <c r="DL247" s="122"/>
      <c r="DM247" s="122"/>
      <c r="DN247" s="122"/>
      <c r="DO247" s="122"/>
      <c r="DP247" s="122"/>
      <c r="DQ247" s="122"/>
      <c r="DR247" s="122"/>
      <c r="DS247" s="122"/>
      <c r="DT247" s="122"/>
      <c r="DU247" s="122"/>
      <c r="DV247" s="122"/>
      <c r="DW247" s="122"/>
      <c r="DX247" s="122"/>
      <c r="DY247" s="122"/>
      <c r="DZ247" s="122"/>
      <c r="EA247" s="122"/>
      <c r="EB247" s="122"/>
      <c r="EC247" s="122"/>
      <c r="ED247" s="122"/>
      <c r="EE247" s="122"/>
      <c r="EF247" s="122"/>
      <c r="EG247" s="122"/>
      <c r="EH247" s="122"/>
      <c r="EI247" s="122"/>
      <c r="EJ247" s="122"/>
      <c r="EK247" s="122"/>
      <c r="EL247" s="122"/>
      <c r="EM247" s="122"/>
      <c r="EN247" s="122"/>
      <c r="EO247" s="122"/>
      <c r="EP247" s="122"/>
      <c r="EQ247" s="122"/>
      <c r="ER247" s="122"/>
      <c r="ES247" s="122"/>
      <c r="ET247" s="122"/>
      <c r="EU247" s="122"/>
      <c r="EV247" s="122"/>
      <c r="EW247" s="122"/>
      <c r="EX247" s="122"/>
      <c r="EY247" s="122"/>
      <c r="EZ247" s="122"/>
      <c r="FA247" s="122"/>
      <c r="FB247" s="122"/>
      <c r="FC247" s="122"/>
      <c r="FD247" s="122"/>
      <c r="FE247" s="122"/>
      <c r="FF247" s="122"/>
      <c r="FG247" s="122"/>
      <c r="FH247" s="122"/>
      <c r="FI247" s="122"/>
      <c r="FJ247" s="122"/>
      <c r="FK247" s="122"/>
      <c r="FL247" s="122"/>
      <c r="FM247" s="122"/>
      <c r="FN247" s="122"/>
      <c r="FO247" s="122"/>
      <c r="FP247" s="122"/>
      <c r="FQ247" s="122"/>
      <c r="FR247" s="122"/>
      <c r="FS247" s="122"/>
      <c r="FT247" s="122"/>
      <c r="FU247" s="122"/>
      <c r="FV247" s="122"/>
      <c r="FW247" s="122"/>
      <c r="FX247" s="122"/>
      <c r="FY247" s="122"/>
      <c r="FZ247" s="122"/>
      <c r="GA247" s="122"/>
      <c r="GB247" s="122"/>
      <c r="GC247" s="122"/>
      <c r="GD247" s="122"/>
      <c r="GE247" s="122"/>
      <c r="GF247" s="122"/>
      <c r="GG247" s="122"/>
      <c r="GH247" s="122"/>
      <c r="GI247" s="122"/>
      <c r="GJ247" s="122"/>
      <c r="GK247" s="122"/>
      <c r="GL247" s="122"/>
      <c r="GM247" s="122"/>
      <c r="GN247" s="122"/>
      <c r="GO247" s="122"/>
      <c r="GP247" s="122"/>
      <c r="GQ247" s="122"/>
      <c r="GR247" s="122"/>
      <c r="GS247" s="122"/>
      <c r="GT247" s="122"/>
      <c r="GU247" s="122"/>
      <c r="GV247" s="122"/>
      <c r="GW247" s="122"/>
      <c r="GX247" s="122"/>
      <c r="GY247" s="122"/>
      <c r="GZ247" s="122"/>
      <c r="HA247" s="122"/>
      <c r="HB247" s="122"/>
      <c r="HC247" s="122"/>
      <c r="HD247" s="122"/>
      <c r="HE247" s="122"/>
      <c r="HF247" s="122"/>
      <c r="HG247" s="122"/>
      <c r="HH247" s="122"/>
      <c r="HI247" s="122"/>
      <c r="HJ247" s="122"/>
      <c r="HK247" s="122"/>
      <c r="HL247" s="122"/>
      <c r="HM247" s="122"/>
      <c r="HN247" s="122"/>
      <c r="HO247" s="122"/>
      <c r="HP247" s="122"/>
      <c r="HQ247" s="122"/>
      <c r="HR247" s="122"/>
      <c r="HS247" s="122"/>
      <c r="HT247" s="122"/>
      <c r="HU247" s="122"/>
      <c r="HV247" s="122"/>
      <c r="HW247" s="122"/>
      <c r="HX247" s="122"/>
      <c r="HY247" s="122"/>
      <c r="HZ247" s="122"/>
      <c r="IA247" s="122"/>
      <c r="IB247" s="122"/>
      <c r="IC247" s="122"/>
      <c r="ID247" s="122"/>
      <c r="IE247" s="122"/>
      <c r="IF247" s="122"/>
      <c r="IG247" s="122"/>
      <c r="IH247" s="122"/>
      <c r="II247" s="122"/>
      <c r="IJ247" s="122"/>
      <c r="IK247" s="122"/>
      <c r="IL247" s="122"/>
      <c r="IM247" s="122"/>
      <c r="IN247" s="122"/>
      <c r="IO247" s="122"/>
      <c r="IP247" s="122"/>
      <c r="IQ247" s="122"/>
      <c r="IR247" s="122"/>
      <c r="IS247" s="122"/>
      <c r="IT247" s="122"/>
      <c r="IU247" s="122"/>
      <c r="IV247" s="122"/>
      <c r="IW247" s="122"/>
    </row>
    <row r="248" customFormat="false" ht="12.75" hidden="false" customHeight="false" outlineLevel="0" collapsed="false">
      <c r="A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2"/>
      <c r="AJ248" s="122"/>
      <c r="AK248" s="122"/>
      <c r="AL248" s="122"/>
      <c r="AM248" s="122"/>
      <c r="AN248" s="122"/>
      <c r="AO248" s="122"/>
      <c r="AP248" s="122"/>
      <c r="AQ248" s="122"/>
      <c r="AR248" s="122"/>
      <c r="AS248" s="122"/>
      <c r="AT248" s="122"/>
      <c r="AU248" s="122"/>
      <c r="AV248" s="122"/>
      <c r="AW248" s="122"/>
      <c r="AX248" s="122"/>
      <c r="AY248" s="122"/>
      <c r="AZ248" s="122"/>
      <c r="BA248" s="122"/>
      <c r="BB248" s="122"/>
      <c r="BC248" s="122"/>
      <c r="BD248" s="122"/>
      <c r="BE248" s="122"/>
      <c r="BF248" s="122"/>
      <c r="BG248" s="122"/>
      <c r="BH248" s="122"/>
      <c r="BI248" s="122"/>
      <c r="BJ248" s="122"/>
      <c r="BK248" s="122"/>
      <c r="BL248" s="122"/>
      <c r="BM248" s="122"/>
      <c r="BN248" s="122"/>
      <c r="BO248" s="122"/>
      <c r="BP248" s="122"/>
      <c r="BQ248" s="122"/>
      <c r="BR248" s="122"/>
      <c r="BS248" s="122"/>
      <c r="BT248" s="122"/>
      <c r="BU248" s="122"/>
      <c r="BV248" s="122"/>
      <c r="BW248" s="122"/>
      <c r="BX248" s="122"/>
      <c r="BY248" s="122"/>
      <c r="BZ248" s="122"/>
      <c r="CA248" s="122"/>
      <c r="CB248" s="122"/>
      <c r="CC248" s="122"/>
      <c r="CD248" s="122"/>
      <c r="CE248" s="122"/>
      <c r="CF248" s="122"/>
      <c r="CG248" s="122"/>
      <c r="CH248" s="122"/>
      <c r="CI248" s="122"/>
      <c r="CJ248" s="122"/>
      <c r="CK248" s="122"/>
      <c r="CL248" s="122"/>
      <c r="CM248" s="122"/>
      <c r="CN248" s="122"/>
      <c r="CO248" s="122"/>
      <c r="CP248" s="122"/>
      <c r="CQ248" s="122"/>
      <c r="CR248" s="122"/>
      <c r="CS248" s="122"/>
      <c r="CT248" s="122"/>
      <c r="CU248" s="122"/>
      <c r="CV248" s="122"/>
      <c r="CW248" s="122"/>
      <c r="CX248" s="122"/>
      <c r="CY248" s="122"/>
      <c r="CZ248" s="122"/>
      <c r="DA248" s="122"/>
      <c r="DB248" s="122"/>
      <c r="DC248" s="122"/>
      <c r="DD248" s="122"/>
      <c r="DE248" s="122"/>
      <c r="DF248" s="122"/>
      <c r="DG248" s="122"/>
      <c r="DH248" s="122"/>
      <c r="DI248" s="122"/>
      <c r="DJ248" s="122"/>
      <c r="DK248" s="122"/>
      <c r="DL248" s="122"/>
      <c r="DM248" s="122"/>
      <c r="DN248" s="122"/>
      <c r="DO248" s="122"/>
      <c r="DP248" s="122"/>
      <c r="DQ248" s="122"/>
      <c r="DR248" s="122"/>
      <c r="DS248" s="122"/>
      <c r="DT248" s="122"/>
      <c r="DU248" s="122"/>
      <c r="DV248" s="122"/>
      <c r="DW248" s="122"/>
      <c r="DX248" s="122"/>
      <c r="DY248" s="122"/>
      <c r="DZ248" s="122"/>
      <c r="EA248" s="122"/>
      <c r="EB248" s="122"/>
      <c r="EC248" s="122"/>
      <c r="ED248" s="122"/>
      <c r="EE248" s="122"/>
      <c r="EF248" s="122"/>
      <c r="EG248" s="122"/>
      <c r="EH248" s="122"/>
      <c r="EI248" s="122"/>
      <c r="EJ248" s="122"/>
      <c r="EK248" s="122"/>
      <c r="EL248" s="122"/>
      <c r="EM248" s="122"/>
      <c r="EN248" s="122"/>
      <c r="EO248" s="122"/>
      <c r="EP248" s="122"/>
      <c r="EQ248" s="122"/>
      <c r="ER248" s="122"/>
      <c r="ES248" s="122"/>
      <c r="ET248" s="122"/>
      <c r="EU248" s="122"/>
      <c r="EV248" s="122"/>
      <c r="EW248" s="122"/>
      <c r="EX248" s="122"/>
      <c r="EY248" s="122"/>
      <c r="EZ248" s="122"/>
      <c r="FA248" s="122"/>
      <c r="FB248" s="122"/>
      <c r="FC248" s="122"/>
      <c r="FD248" s="122"/>
      <c r="FE248" s="122"/>
      <c r="FF248" s="122"/>
      <c r="FG248" s="122"/>
      <c r="FH248" s="122"/>
      <c r="FI248" s="122"/>
      <c r="FJ248" s="122"/>
      <c r="FK248" s="122"/>
      <c r="FL248" s="122"/>
      <c r="FM248" s="122"/>
      <c r="FN248" s="122"/>
      <c r="FO248" s="122"/>
      <c r="FP248" s="122"/>
      <c r="FQ248" s="122"/>
      <c r="FR248" s="122"/>
      <c r="FS248" s="122"/>
      <c r="FT248" s="122"/>
      <c r="FU248" s="122"/>
      <c r="FV248" s="122"/>
      <c r="FW248" s="122"/>
      <c r="FX248" s="122"/>
      <c r="FY248" s="122"/>
      <c r="FZ248" s="122"/>
      <c r="GA248" s="122"/>
      <c r="GB248" s="122"/>
      <c r="GC248" s="122"/>
      <c r="GD248" s="122"/>
      <c r="GE248" s="122"/>
      <c r="GF248" s="122"/>
      <c r="GG248" s="122"/>
      <c r="GH248" s="122"/>
      <c r="GI248" s="122"/>
      <c r="GJ248" s="122"/>
      <c r="GK248" s="122"/>
      <c r="GL248" s="122"/>
      <c r="GM248" s="122"/>
      <c r="GN248" s="122"/>
      <c r="GO248" s="122"/>
      <c r="GP248" s="122"/>
      <c r="GQ248" s="122"/>
      <c r="GR248" s="122"/>
      <c r="GS248" s="122"/>
      <c r="GT248" s="122"/>
      <c r="GU248" s="122"/>
      <c r="GV248" s="122"/>
      <c r="GW248" s="122"/>
      <c r="GX248" s="122"/>
      <c r="GY248" s="122"/>
      <c r="GZ248" s="122"/>
      <c r="HA248" s="122"/>
      <c r="HB248" s="122"/>
      <c r="HC248" s="122"/>
      <c r="HD248" s="122"/>
      <c r="HE248" s="122"/>
      <c r="HF248" s="122"/>
      <c r="HG248" s="122"/>
      <c r="HH248" s="122"/>
      <c r="HI248" s="122"/>
      <c r="HJ248" s="122"/>
      <c r="HK248" s="122"/>
      <c r="HL248" s="122"/>
      <c r="HM248" s="122"/>
      <c r="HN248" s="122"/>
      <c r="HO248" s="122"/>
      <c r="HP248" s="122"/>
      <c r="HQ248" s="122"/>
      <c r="HR248" s="122"/>
      <c r="HS248" s="122"/>
      <c r="HT248" s="122"/>
      <c r="HU248" s="122"/>
      <c r="HV248" s="122"/>
      <c r="HW248" s="122"/>
      <c r="HX248" s="122"/>
      <c r="HY248" s="122"/>
      <c r="HZ248" s="122"/>
      <c r="IA248" s="122"/>
      <c r="IB248" s="122"/>
      <c r="IC248" s="122"/>
      <c r="ID248" s="122"/>
      <c r="IE248" s="122"/>
      <c r="IF248" s="122"/>
      <c r="IG248" s="122"/>
      <c r="IH248" s="122"/>
      <c r="II248" s="122"/>
      <c r="IJ248" s="122"/>
      <c r="IK248" s="122"/>
      <c r="IL248" s="122"/>
      <c r="IM248" s="122"/>
      <c r="IN248" s="122"/>
      <c r="IO248" s="122"/>
      <c r="IP248" s="122"/>
      <c r="IQ248" s="122"/>
      <c r="IR248" s="122"/>
      <c r="IS248" s="122"/>
      <c r="IT248" s="122"/>
      <c r="IU248" s="122"/>
      <c r="IV248" s="122"/>
      <c r="IW248" s="122"/>
    </row>
    <row r="249" customFormat="false" ht="12.75" hidden="false" customHeight="false" outlineLevel="0" collapsed="false">
      <c r="A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2"/>
      <c r="AC249" s="122"/>
      <c r="AD249" s="122"/>
      <c r="AE249" s="122"/>
      <c r="AF249" s="122"/>
      <c r="AG249" s="122"/>
      <c r="AH249" s="122"/>
      <c r="AI249" s="122"/>
      <c r="AJ249" s="122"/>
      <c r="AK249" s="122"/>
      <c r="AL249" s="122"/>
      <c r="AM249" s="122"/>
      <c r="AN249" s="122"/>
      <c r="AO249" s="122"/>
      <c r="AP249" s="122"/>
      <c r="AQ249" s="122"/>
      <c r="AR249" s="122"/>
      <c r="AS249" s="122"/>
      <c r="AT249" s="122"/>
      <c r="AU249" s="122"/>
      <c r="AV249" s="122"/>
      <c r="AW249" s="122"/>
      <c r="AX249" s="122"/>
      <c r="AY249" s="122"/>
      <c r="AZ249" s="122"/>
      <c r="BA249" s="122"/>
      <c r="BB249" s="122"/>
      <c r="BC249" s="122"/>
      <c r="BD249" s="122"/>
      <c r="BE249" s="122"/>
      <c r="BF249" s="122"/>
      <c r="BG249" s="122"/>
      <c r="BH249" s="122"/>
      <c r="BI249" s="122"/>
      <c r="BJ249" s="122"/>
      <c r="BK249" s="122"/>
      <c r="BL249" s="122"/>
      <c r="BM249" s="122"/>
      <c r="BN249" s="122"/>
      <c r="BO249" s="122"/>
      <c r="BP249" s="122"/>
      <c r="BQ249" s="122"/>
      <c r="BR249" s="122"/>
      <c r="BS249" s="122"/>
      <c r="BT249" s="122"/>
      <c r="BU249" s="122"/>
      <c r="BV249" s="122"/>
      <c r="BW249" s="122"/>
      <c r="BX249" s="122"/>
      <c r="BY249" s="122"/>
      <c r="BZ249" s="122"/>
      <c r="CA249" s="122"/>
      <c r="CB249" s="122"/>
      <c r="CC249" s="122"/>
      <c r="CD249" s="122"/>
      <c r="CE249" s="122"/>
      <c r="CF249" s="122"/>
      <c r="CG249" s="122"/>
      <c r="CH249" s="122"/>
      <c r="CI249" s="122"/>
      <c r="CJ249" s="122"/>
      <c r="CK249" s="122"/>
      <c r="CL249" s="122"/>
      <c r="CM249" s="122"/>
      <c r="CN249" s="122"/>
      <c r="CO249" s="122"/>
      <c r="CP249" s="122"/>
      <c r="CQ249" s="122"/>
      <c r="CR249" s="122"/>
      <c r="CS249" s="122"/>
      <c r="CT249" s="122"/>
      <c r="CU249" s="122"/>
      <c r="CV249" s="122"/>
      <c r="CW249" s="122"/>
      <c r="CX249" s="122"/>
      <c r="CY249" s="122"/>
      <c r="CZ249" s="122"/>
      <c r="DA249" s="122"/>
      <c r="DB249" s="122"/>
      <c r="DC249" s="122"/>
      <c r="DD249" s="122"/>
      <c r="DE249" s="122"/>
      <c r="DF249" s="122"/>
      <c r="DG249" s="122"/>
      <c r="DH249" s="122"/>
      <c r="DI249" s="122"/>
      <c r="DJ249" s="122"/>
      <c r="DK249" s="122"/>
      <c r="DL249" s="122"/>
      <c r="DM249" s="122"/>
      <c r="DN249" s="122"/>
      <c r="DO249" s="122"/>
      <c r="DP249" s="122"/>
      <c r="DQ249" s="122"/>
      <c r="DR249" s="122"/>
      <c r="DS249" s="122"/>
      <c r="DT249" s="122"/>
      <c r="DU249" s="122"/>
      <c r="DV249" s="122"/>
      <c r="DW249" s="122"/>
      <c r="DX249" s="122"/>
      <c r="DY249" s="122"/>
      <c r="DZ249" s="122"/>
      <c r="EA249" s="122"/>
      <c r="EB249" s="122"/>
      <c r="EC249" s="122"/>
      <c r="ED249" s="122"/>
      <c r="EE249" s="122"/>
      <c r="EF249" s="122"/>
      <c r="EG249" s="122"/>
      <c r="EH249" s="122"/>
      <c r="EI249" s="122"/>
      <c r="EJ249" s="122"/>
      <c r="EK249" s="122"/>
      <c r="EL249" s="122"/>
      <c r="EM249" s="122"/>
      <c r="EN249" s="122"/>
      <c r="EO249" s="122"/>
      <c r="EP249" s="122"/>
      <c r="EQ249" s="122"/>
      <c r="ER249" s="122"/>
      <c r="ES249" s="122"/>
      <c r="ET249" s="122"/>
      <c r="EU249" s="122"/>
      <c r="EV249" s="122"/>
      <c r="EW249" s="122"/>
      <c r="EX249" s="122"/>
      <c r="EY249" s="122"/>
      <c r="EZ249" s="122"/>
      <c r="FA249" s="122"/>
      <c r="FB249" s="122"/>
      <c r="FC249" s="122"/>
      <c r="FD249" s="122"/>
      <c r="FE249" s="122"/>
      <c r="FF249" s="122"/>
      <c r="FG249" s="122"/>
      <c r="FH249" s="122"/>
      <c r="FI249" s="122"/>
      <c r="FJ249" s="122"/>
      <c r="FK249" s="122"/>
      <c r="FL249" s="122"/>
      <c r="FM249" s="122"/>
      <c r="FN249" s="122"/>
      <c r="FO249" s="122"/>
      <c r="FP249" s="122"/>
      <c r="FQ249" s="122"/>
      <c r="FR249" s="122"/>
      <c r="FS249" s="122"/>
      <c r="FT249" s="122"/>
      <c r="FU249" s="122"/>
      <c r="FV249" s="122"/>
      <c r="FW249" s="122"/>
      <c r="FX249" s="122"/>
      <c r="FY249" s="122"/>
      <c r="FZ249" s="122"/>
      <c r="GA249" s="122"/>
      <c r="GB249" s="122"/>
      <c r="GC249" s="122"/>
      <c r="GD249" s="122"/>
      <c r="GE249" s="122"/>
      <c r="GF249" s="122"/>
      <c r="GG249" s="122"/>
      <c r="GH249" s="122"/>
      <c r="GI249" s="122"/>
      <c r="GJ249" s="122"/>
      <c r="GK249" s="122"/>
      <c r="GL249" s="122"/>
      <c r="GM249" s="122"/>
      <c r="GN249" s="122"/>
      <c r="GO249" s="122"/>
      <c r="GP249" s="122"/>
      <c r="GQ249" s="122"/>
      <c r="GR249" s="122"/>
      <c r="GS249" s="122"/>
      <c r="GT249" s="122"/>
      <c r="GU249" s="122"/>
      <c r="GV249" s="122"/>
      <c r="GW249" s="122"/>
      <c r="GX249" s="122"/>
      <c r="GY249" s="122"/>
      <c r="GZ249" s="122"/>
      <c r="HA249" s="122"/>
      <c r="HB249" s="122"/>
      <c r="HC249" s="122"/>
      <c r="HD249" s="122"/>
      <c r="HE249" s="122"/>
      <c r="HF249" s="122"/>
      <c r="HG249" s="122"/>
      <c r="HH249" s="122"/>
      <c r="HI249" s="122"/>
      <c r="HJ249" s="122"/>
      <c r="HK249" s="122"/>
      <c r="HL249" s="122"/>
      <c r="HM249" s="122"/>
      <c r="HN249" s="122"/>
      <c r="HO249" s="122"/>
      <c r="HP249" s="122"/>
      <c r="HQ249" s="122"/>
      <c r="HR249" s="122"/>
      <c r="HS249" s="122"/>
      <c r="HT249" s="122"/>
      <c r="HU249" s="122"/>
      <c r="HV249" s="122"/>
      <c r="HW249" s="122"/>
      <c r="HX249" s="122"/>
      <c r="HY249" s="122"/>
      <c r="HZ249" s="122"/>
      <c r="IA249" s="122"/>
      <c r="IB249" s="122"/>
      <c r="IC249" s="122"/>
      <c r="ID249" s="122"/>
      <c r="IE249" s="122"/>
      <c r="IF249" s="122"/>
      <c r="IG249" s="122"/>
      <c r="IH249" s="122"/>
      <c r="II249" s="122"/>
      <c r="IJ249" s="122"/>
      <c r="IK249" s="122"/>
      <c r="IL249" s="122"/>
      <c r="IM249" s="122"/>
      <c r="IN249" s="122"/>
      <c r="IO249" s="122"/>
      <c r="IP249" s="122"/>
      <c r="IQ249" s="122"/>
      <c r="IR249" s="122"/>
      <c r="IS249" s="122"/>
      <c r="IT249" s="122"/>
      <c r="IU249" s="122"/>
      <c r="IV249" s="122"/>
      <c r="IW249" s="122"/>
    </row>
    <row r="250" customFormat="false" ht="12.75" hidden="false" customHeight="false" outlineLevel="0" collapsed="false">
      <c r="A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122"/>
      <c r="AO250" s="122"/>
      <c r="AP250" s="122"/>
      <c r="AQ250" s="122"/>
      <c r="AR250" s="122"/>
      <c r="AS250" s="122"/>
      <c r="AT250" s="122"/>
      <c r="AU250" s="122"/>
      <c r="AV250" s="122"/>
      <c r="AW250" s="122"/>
      <c r="AX250" s="122"/>
      <c r="AY250" s="122"/>
      <c r="AZ250" s="122"/>
      <c r="BA250" s="122"/>
      <c r="BB250" s="122"/>
      <c r="BC250" s="122"/>
      <c r="BD250" s="122"/>
      <c r="BE250" s="122"/>
      <c r="BF250" s="122"/>
      <c r="BG250" s="122"/>
      <c r="BH250" s="122"/>
      <c r="BI250" s="122"/>
      <c r="BJ250" s="122"/>
      <c r="BK250" s="122"/>
      <c r="BL250" s="122"/>
      <c r="BM250" s="122"/>
      <c r="BN250" s="122"/>
      <c r="BO250" s="122"/>
      <c r="BP250" s="122"/>
      <c r="BQ250" s="122"/>
      <c r="BR250" s="122"/>
      <c r="BS250" s="122"/>
      <c r="BT250" s="122"/>
      <c r="BU250" s="122"/>
      <c r="BV250" s="122"/>
      <c r="BW250" s="122"/>
      <c r="BX250" s="122"/>
      <c r="BY250" s="122"/>
      <c r="BZ250" s="122"/>
      <c r="CA250" s="122"/>
      <c r="CB250" s="122"/>
      <c r="CC250" s="122"/>
      <c r="CD250" s="122"/>
      <c r="CE250" s="122"/>
      <c r="CF250" s="122"/>
      <c r="CG250" s="122"/>
      <c r="CH250" s="122"/>
      <c r="CI250" s="122"/>
      <c r="CJ250" s="122"/>
      <c r="CK250" s="122"/>
      <c r="CL250" s="122"/>
      <c r="CM250" s="122"/>
      <c r="CN250" s="122"/>
      <c r="CO250" s="122"/>
      <c r="CP250" s="122"/>
      <c r="CQ250" s="122"/>
      <c r="CR250" s="122"/>
      <c r="CS250" s="122"/>
      <c r="CT250" s="122"/>
      <c r="CU250" s="122"/>
      <c r="CV250" s="122"/>
      <c r="CW250" s="122"/>
      <c r="CX250" s="122"/>
      <c r="CY250" s="122"/>
      <c r="CZ250" s="122"/>
      <c r="DA250" s="122"/>
      <c r="DB250" s="122"/>
      <c r="DC250" s="122"/>
      <c r="DD250" s="122"/>
      <c r="DE250" s="122"/>
      <c r="DF250" s="122"/>
      <c r="DG250" s="122"/>
      <c r="DH250" s="122"/>
      <c r="DI250" s="122"/>
      <c r="DJ250" s="122"/>
      <c r="DK250" s="122"/>
      <c r="DL250" s="122"/>
      <c r="DM250" s="122"/>
      <c r="DN250" s="122"/>
      <c r="DO250" s="122"/>
      <c r="DP250" s="122"/>
      <c r="DQ250" s="122"/>
      <c r="DR250" s="122"/>
      <c r="DS250" s="122"/>
      <c r="DT250" s="122"/>
      <c r="DU250" s="122"/>
      <c r="DV250" s="122"/>
      <c r="DW250" s="122"/>
      <c r="DX250" s="122"/>
      <c r="DY250" s="122"/>
      <c r="DZ250" s="122"/>
      <c r="EA250" s="122"/>
      <c r="EB250" s="122"/>
      <c r="EC250" s="122"/>
      <c r="ED250" s="122"/>
      <c r="EE250" s="122"/>
      <c r="EF250" s="122"/>
      <c r="EG250" s="122"/>
      <c r="EH250" s="122"/>
      <c r="EI250" s="122"/>
      <c r="EJ250" s="122"/>
      <c r="EK250" s="122"/>
      <c r="EL250" s="122"/>
      <c r="EM250" s="122"/>
      <c r="EN250" s="122"/>
      <c r="EO250" s="122"/>
      <c r="EP250" s="122"/>
      <c r="EQ250" s="122"/>
      <c r="ER250" s="122"/>
      <c r="ES250" s="122"/>
      <c r="ET250" s="122"/>
      <c r="EU250" s="122"/>
      <c r="EV250" s="122"/>
      <c r="EW250" s="122"/>
      <c r="EX250" s="122"/>
      <c r="EY250" s="122"/>
      <c r="EZ250" s="122"/>
      <c r="FA250" s="122"/>
      <c r="FB250" s="122"/>
      <c r="FC250" s="122"/>
      <c r="FD250" s="122"/>
      <c r="FE250" s="122"/>
      <c r="FF250" s="122"/>
      <c r="FG250" s="122"/>
      <c r="FH250" s="122"/>
      <c r="FI250" s="122"/>
      <c r="FJ250" s="122"/>
      <c r="FK250" s="122"/>
      <c r="FL250" s="122"/>
      <c r="FM250" s="122"/>
      <c r="FN250" s="122"/>
      <c r="FO250" s="122"/>
      <c r="FP250" s="122"/>
      <c r="FQ250" s="122"/>
      <c r="FR250" s="122"/>
      <c r="FS250" s="122"/>
      <c r="FT250" s="122"/>
      <c r="FU250" s="122"/>
      <c r="FV250" s="122"/>
      <c r="FW250" s="122"/>
      <c r="FX250" s="122"/>
      <c r="FY250" s="122"/>
      <c r="FZ250" s="122"/>
      <c r="GA250" s="122"/>
      <c r="GB250" s="122"/>
      <c r="GC250" s="122"/>
      <c r="GD250" s="122"/>
      <c r="GE250" s="122"/>
      <c r="GF250" s="122"/>
      <c r="GG250" s="122"/>
      <c r="GH250" s="122"/>
      <c r="GI250" s="122"/>
      <c r="GJ250" s="122"/>
      <c r="GK250" s="122"/>
      <c r="GL250" s="122"/>
      <c r="GM250" s="122"/>
      <c r="GN250" s="122"/>
      <c r="GO250" s="122"/>
      <c r="GP250" s="122"/>
      <c r="GQ250" s="122"/>
      <c r="GR250" s="122"/>
      <c r="GS250" s="122"/>
      <c r="GT250" s="122"/>
      <c r="GU250" s="122"/>
      <c r="GV250" s="122"/>
      <c r="GW250" s="122"/>
      <c r="GX250" s="122"/>
      <c r="GY250" s="122"/>
      <c r="GZ250" s="122"/>
      <c r="HA250" s="122"/>
      <c r="HB250" s="122"/>
      <c r="HC250" s="122"/>
      <c r="HD250" s="122"/>
      <c r="HE250" s="122"/>
      <c r="HF250" s="122"/>
      <c r="HG250" s="122"/>
      <c r="HH250" s="122"/>
      <c r="HI250" s="122"/>
      <c r="HJ250" s="122"/>
      <c r="HK250" s="122"/>
      <c r="HL250" s="122"/>
      <c r="HM250" s="122"/>
      <c r="HN250" s="122"/>
      <c r="HO250" s="122"/>
      <c r="HP250" s="122"/>
      <c r="HQ250" s="122"/>
      <c r="HR250" s="122"/>
      <c r="HS250" s="122"/>
      <c r="HT250" s="122"/>
      <c r="HU250" s="122"/>
      <c r="HV250" s="122"/>
      <c r="HW250" s="122"/>
      <c r="HX250" s="122"/>
      <c r="HY250" s="122"/>
      <c r="HZ250" s="122"/>
      <c r="IA250" s="122"/>
      <c r="IB250" s="122"/>
      <c r="IC250" s="122"/>
      <c r="ID250" s="122"/>
      <c r="IE250" s="122"/>
      <c r="IF250" s="122"/>
      <c r="IG250" s="122"/>
      <c r="IH250" s="122"/>
      <c r="II250" s="122"/>
      <c r="IJ250" s="122"/>
      <c r="IK250" s="122"/>
      <c r="IL250" s="122"/>
      <c r="IM250" s="122"/>
      <c r="IN250" s="122"/>
      <c r="IO250" s="122"/>
      <c r="IP250" s="122"/>
      <c r="IQ250" s="122"/>
      <c r="IR250" s="122"/>
      <c r="IS250" s="122"/>
      <c r="IT250" s="122"/>
      <c r="IU250" s="122"/>
      <c r="IV250" s="122"/>
      <c r="IW250" s="122"/>
    </row>
    <row r="251" customFormat="false" ht="12.75" hidden="false" customHeight="false" outlineLevel="0" collapsed="false">
      <c r="A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2"/>
      <c r="AH251" s="122"/>
      <c r="AI251" s="122"/>
      <c r="AJ251" s="122"/>
      <c r="AK251" s="122"/>
      <c r="AL251" s="122"/>
      <c r="AM251" s="122"/>
      <c r="AN251" s="122"/>
      <c r="AO251" s="122"/>
      <c r="AP251" s="122"/>
      <c r="AQ251" s="122"/>
      <c r="AR251" s="122"/>
      <c r="AS251" s="122"/>
      <c r="AT251" s="122"/>
      <c r="AU251" s="122"/>
      <c r="AV251" s="122"/>
      <c r="AW251" s="122"/>
      <c r="AX251" s="122"/>
      <c r="AY251" s="122"/>
      <c r="AZ251" s="122"/>
      <c r="BA251" s="122"/>
      <c r="BB251" s="122"/>
      <c r="BC251" s="122"/>
      <c r="BD251" s="122"/>
      <c r="BE251" s="122"/>
      <c r="BF251" s="122"/>
      <c r="BG251" s="122"/>
      <c r="BH251" s="122"/>
      <c r="BI251" s="122"/>
      <c r="BJ251" s="122"/>
      <c r="BK251" s="122"/>
      <c r="BL251" s="122"/>
      <c r="BM251" s="122"/>
      <c r="BN251" s="122"/>
      <c r="BO251" s="122"/>
      <c r="BP251" s="122"/>
      <c r="BQ251" s="122"/>
      <c r="BR251" s="122"/>
      <c r="BS251" s="122"/>
      <c r="BT251" s="122"/>
      <c r="BU251" s="122"/>
      <c r="BV251" s="122"/>
      <c r="BW251" s="122"/>
      <c r="BX251" s="122"/>
      <c r="BY251" s="122"/>
      <c r="BZ251" s="122"/>
      <c r="CA251" s="122"/>
      <c r="CB251" s="122"/>
      <c r="CC251" s="122"/>
      <c r="CD251" s="122"/>
      <c r="CE251" s="122"/>
      <c r="CF251" s="122"/>
      <c r="CG251" s="122"/>
      <c r="CH251" s="122"/>
      <c r="CI251" s="122"/>
      <c r="CJ251" s="122"/>
      <c r="CK251" s="122"/>
      <c r="CL251" s="122"/>
      <c r="CM251" s="122"/>
      <c r="CN251" s="122"/>
      <c r="CO251" s="122"/>
      <c r="CP251" s="122"/>
      <c r="CQ251" s="122"/>
      <c r="CR251" s="122"/>
      <c r="CS251" s="122"/>
      <c r="CT251" s="122"/>
      <c r="CU251" s="122"/>
      <c r="CV251" s="122"/>
      <c r="CW251" s="122"/>
      <c r="CX251" s="122"/>
      <c r="CY251" s="122"/>
      <c r="CZ251" s="122"/>
      <c r="DA251" s="122"/>
      <c r="DB251" s="122"/>
      <c r="DC251" s="122"/>
      <c r="DD251" s="122"/>
      <c r="DE251" s="122"/>
      <c r="DF251" s="122"/>
      <c r="DG251" s="122"/>
      <c r="DH251" s="122"/>
      <c r="DI251" s="122"/>
      <c r="DJ251" s="122"/>
      <c r="DK251" s="122"/>
      <c r="DL251" s="122"/>
      <c r="DM251" s="122"/>
      <c r="DN251" s="122"/>
      <c r="DO251" s="122"/>
      <c r="DP251" s="122"/>
      <c r="DQ251" s="122"/>
      <c r="DR251" s="122"/>
      <c r="DS251" s="122"/>
      <c r="DT251" s="122"/>
      <c r="DU251" s="122"/>
      <c r="DV251" s="122"/>
      <c r="DW251" s="122"/>
      <c r="DX251" s="122"/>
      <c r="DY251" s="122"/>
      <c r="DZ251" s="122"/>
      <c r="EA251" s="122"/>
      <c r="EB251" s="122"/>
      <c r="EC251" s="122"/>
      <c r="ED251" s="122"/>
      <c r="EE251" s="122"/>
      <c r="EF251" s="122"/>
      <c r="EG251" s="122"/>
      <c r="EH251" s="122"/>
      <c r="EI251" s="122"/>
      <c r="EJ251" s="122"/>
      <c r="EK251" s="122"/>
      <c r="EL251" s="122"/>
      <c r="EM251" s="122"/>
      <c r="EN251" s="122"/>
      <c r="EO251" s="122"/>
      <c r="EP251" s="122"/>
      <c r="EQ251" s="122"/>
      <c r="ER251" s="122"/>
      <c r="ES251" s="122"/>
      <c r="ET251" s="122"/>
      <c r="EU251" s="122"/>
      <c r="EV251" s="122"/>
      <c r="EW251" s="122"/>
      <c r="EX251" s="122"/>
      <c r="EY251" s="122"/>
      <c r="EZ251" s="122"/>
      <c r="FA251" s="122"/>
      <c r="FB251" s="122"/>
      <c r="FC251" s="122"/>
      <c r="FD251" s="122"/>
      <c r="FE251" s="122"/>
      <c r="FF251" s="122"/>
      <c r="FG251" s="122"/>
      <c r="FH251" s="122"/>
      <c r="FI251" s="122"/>
      <c r="FJ251" s="122"/>
      <c r="FK251" s="122"/>
      <c r="FL251" s="122"/>
      <c r="FM251" s="122"/>
      <c r="FN251" s="122"/>
      <c r="FO251" s="122"/>
      <c r="FP251" s="122"/>
      <c r="FQ251" s="122"/>
      <c r="FR251" s="122"/>
      <c r="FS251" s="122"/>
      <c r="FT251" s="122"/>
      <c r="FU251" s="122"/>
      <c r="FV251" s="122"/>
      <c r="FW251" s="122"/>
      <c r="FX251" s="122"/>
      <c r="FY251" s="122"/>
      <c r="FZ251" s="122"/>
      <c r="GA251" s="122"/>
      <c r="GB251" s="122"/>
      <c r="GC251" s="122"/>
      <c r="GD251" s="122"/>
      <c r="GE251" s="122"/>
      <c r="GF251" s="122"/>
      <c r="GG251" s="122"/>
      <c r="GH251" s="122"/>
      <c r="GI251" s="122"/>
      <c r="GJ251" s="122"/>
      <c r="GK251" s="122"/>
      <c r="GL251" s="122"/>
      <c r="GM251" s="122"/>
      <c r="GN251" s="122"/>
      <c r="GO251" s="122"/>
      <c r="GP251" s="122"/>
      <c r="GQ251" s="122"/>
      <c r="GR251" s="122"/>
      <c r="GS251" s="122"/>
      <c r="GT251" s="122"/>
      <c r="GU251" s="122"/>
      <c r="GV251" s="122"/>
      <c r="GW251" s="122"/>
      <c r="GX251" s="122"/>
      <c r="GY251" s="122"/>
      <c r="GZ251" s="122"/>
      <c r="HA251" s="122"/>
      <c r="HB251" s="122"/>
      <c r="HC251" s="122"/>
      <c r="HD251" s="122"/>
      <c r="HE251" s="122"/>
      <c r="HF251" s="122"/>
      <c r="HG251" s="122"/>
      <c r="HH251" s="122"/>
      <c r="HI251" s="122"/>
      <c r="HJ251" s="122"/>
      <c r="HK251" s="122"/>
      <c r="HL251" s="122"/>
      <c r="HM251" s="122"/>
      <c r="HN251" s="122"/>
      <c r="HO251" s="122"/>
      <c r="HP251" s="122"/>
      <c r="HQ251" s="122"/>
      <c r="HR251" s="122"/>
      <c r="HS251" s="122"/>
      <c r="HT251" s="122"/>
      <c r="HU251" s="122"/>
      <c r="HV251" s="122"/>
      <c r="HW251" s="122"/>
      <c r="HX251" s="122"/>
      <c r="HY251" s="122"/>
      <c r="HZ251" s="122"/>
      <c r="IA251" s="122"/>
      <c r="IB251" s="122"/>
      <c r="IC251" s="122"/>
      <c r="ID251" s="122"/>
      <c r="IE251" s="122"/>
      <c r="IF251" s="122"/>
      <c r="IG251" s="122"/>
      <c r="IH251" s="122"/>
      <c r="II251" s="122"/>
      <c r="IJ251" s="122"/>
      <c r="IK251" s="122"/>
      <c r="IL251" s="122"/>
      <c r="IM251" s="122"/>
      <c r="IN251" s="122"/>
      <c r="IO251" s="122"/>
      <c r="IP251" s="122"/>
      <c r="IQ251" s="122"/>
      <c r="IR251" s="122"/>
      <c r="IS251" s="122"/>
      <c r="IT251" s="122"/>
      <c r="IU251" s="122"/>
      <c r="IV251" s="122"/>
      <c r="IW251" s="122"/>
    </row>
    <row r="252" customFormat="false" ht="12.75" hidden="false" customHeight="false" outlineLevel="0" collapsed="false">
      <c r="A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2"/>
      <c r="AH252" s="122"/>
      <c r="AI252" s="122"/>
      <c r="AJ252" s="122"/>
      <c r="AK252" s="122"/>
      <c r="AL252" s="122"/>
      <c r="AM252" s="122"/>
      <c r="AN252" s="122"/>
      <c r="AO252" s="122"/>
      <c r="AP252" s="122"/>
      <c r="AQ252" s="122"/>
      <c r="AR252" s="122"/>
      <c r="AS252" s="122"/>
      <c r="AT252" s="122"/>
      <c r="AU252" s="122"/>
      <c r="AV252" s="122"/>
      <c r="AW252" s="122"/>
      <c r="AX252" s="122"/>
      <c r="AY252" s="122"/>
      <c r="AZ252" s="122"/>
      <c r="BA252" s="122"/>
      <c r="BB252" s="122"/>
      <c r="BC252" s="122"/>
      <c r="BD252" s="122"/>
      <c r="BE252" s="122"/>
      <c r="BF252" s="122"/>
      <c r="BG252" s="122"/>
      <c r="BH252" s="122"/>
      <c r="BI252" s="122"/>
      <c r="BJ252" s="122"/>
      <c r="BK252" s="122"/>
      <c r="BL252" s="122"/>
      <c r="BM252" s="122"/>
      <c r="BN252" s="122"/>
      <c r="BO252" s="122"/>
      <c r="BP252" s="122"/>
      <c r="BQ252" s="122"/>
      <c r="BR252" s="122"/>
      <c r="BS252" s="122"/>
      <c r="BT252" s="122"/>
      <c r="BU252" s="122"/>
      <c r="BV252" s="122"/>
      <c r="BW252" s="122"/>
      <c r="BX252" s="122"/>
      <c r="BY252" s="122"/>
      <c r="BZ252" s="122"/>
      <c r="CA252" s="122"/>
      <c r="CB252" s="122"/>
      <c r="CC252" s="122"/>
      <c r="CD252" s="122"/>
      <c r="CE252" s="122"/>
      <c r="CF252" s="122"/>
      <c r="CG252" s="122"/>
      <c r="CH252" s="122"/>
      <c r="CI252" s="122"/>
      <c r="CJ252" s="122"/>
      <c r="CK252" s="122"/>
      <c r="CL252" s="122"/>
      <c r="CM252" s="122"/>
      <c r="CN252" s="122"/>
      <c r="CO252" s="122"/>
      <c r="CP252" s="122"/>
      <c r="CQ252" s="122"/>
      <c r="CR252" s="122"/>
      <c r="CS252" s="122"/>
      <c r="CT252" s="122"/>
      <c r="CU252" s="122"/>
      <c r="CV252" s="122"/>
      <c r="CW252" s="122"/>
      <c r="CX252" s="122"/>
      <c r="CY252" s="122"/>
      <c r="CZ252" s="122"/>
      <c r="DA252" s="122"/>
      <c r="DB252" s="122"/>
      <c r="DC252" s="122"/>
      <c r="DD252" s="122"/>
      <c r="DE252" s="122"/>
      <c r="DF252" s="122"/>
      <c r="DG252" s="122"/>
      <c r="DH252" s="122"/>
      <c r="DI252" s="122"/>
      <c r="DJ252" s="122"/>
      <c r="DK252" s="122"/>
      <c r="DL252" s="122"/>
      <c r="DM252" s="122"/>
      <c r="DN252" s="122"/>
      <c r="DO252" s="122"/>
      <c r="DP252" s="122"/>
      <c r="DQ252" s="122"/>
      <c r="DR252" s="122"/>
      <c r="DS252" s="122"/>
      <c r="DT252" s="122"/>
      <c r="DU252" s="122"/>
      <c r="DV252" s="122"/>
      <c r="DW252" s="122"/>
      <c r="DX252" s="122"/>
      <c r="DY252" s="122"/>
      <c r="DZ252" s="122"/>
      <c r="EA252" s="122"/>
      <c r="EB252" s="122"/>
      <c r="EC252" s="122"/>
      <c r="ED252" s="122"/>
      <c r="EE252" s="122"/>
      <c r="EF252" s="122"/>
      <c r="EG252" s="122"/>
      <c r="EH252" s="122"/>
      <c r="EI252" s="122"/>
      <c r="EJ252" s="122"/>
      <c r="EK252" s="122"/>
      <c r="EL252" s="122"/>
      <c r="EM252" s="122"/>
      <c r="EN252" s="122"/>
      <c r="EO252" s="122"/>
      <c r="EP252" s="122"/>
      <c r="EQ252" s="122"/>
      <c r="ER252" s="122"/>
      <c r="ES252" s="122"/>
      <c r="ET252" s="122"/>
      <c r="EU252" s="122"/>
      <c r="EV252" s="122"/>
      <c r="EW252" s="122"/>
      <c r="EX252" s="122"/>
      <c r="EY252" s="122"/>
      <c r="EZ252" s="122"/>
      <c r="FA252" s="122"/>
      <c r="FB252" s="122"/>
      <c r="FC252" s="122"/>
      <c r="FD252" s="122"/>
      <c r="FE252" s="122"/>
      <c r="FF252" s="122"/>
      <c r="FG252" s="122"/>
      <c r="FH252" s="122"/>
      <c r="FI252" s="122"/>
      <c r="FJ252" s="122"/>
      <c r="FK252" s="122"/>
      <c r="FL252" s="122"/>
      <c r="FM252" s="122"/>
      <c r="FN252" s="122"/>
      <c r="FO252" s="122"/>
      <c r="FP252" s="122"/>
      <c r="FQ252" s="122"/>
      <c r="FR252" s="122"/>
      <c r="FS252" s="122"/>
      <c r="FT252" s="122"/>
      <c r="FU252" s="122"/>
      <c r="FV252" s="122"/>
      <c r="FW252" s="122"/>
      <c r="FX252" s="122"/>
      <c r="FY252" s="122"/>
      <c r="FZ252" s="122"/>
      <c r="GA252" s="122"/>
      <c r="GB252" s="122"/>
      <c r="GC252" s="122"/>
      <c r="GD252" s="122"/>
      <c r="GE252" s="122"/>
      <c r="GF252" s="122"/>
      <c r="GG252" s="122"/>
      <c r="GH252" s="122"/>
      <c r="GI252" s="122"/>
      <c r="GJ252" s="122"/>
      <c r="GK252" s="122"/>
      <c r="GL252" s="122"/>
      <c r="GM252" s="122"/>
      <c r="GN252" s="122"/>
      <c r="GO252" s="122"/>
      <c r="GP252" s="122"/>
      <c r="GQ252" s="122"/>
      <c r="GR252" s="122"/>
      <c r="GS252" s="122"/>
      <c r="GT252" s="122"/>
      <c r="GU252" s="122"/>
      <c r="GV252" s="122"/>
      <c r="GW252" s="122"/>
      <c r="GX252" s="122"/>
      <c r="GY252" s="122"/>
      <c r="GZ252" s="122"/>
      <c r="HA252" s="122"/>
      <c r="HB252" s="122"/>
      <c r="HC252" s="122"/>
      <c r="HD252" s="122"/>
      <c r="HE252" s="122"/>
      <c r="HF252" s="122"/>
      <c r="HG252" s="122"/>
      <c r="HH252" s="122"/>
      <c r="HI252" s="122"/>
      <c r="HJ252" s="122"/>
      <c r="HK252" s="122"/>
      <c r="HL252" s="122"/>
      <c r="HM252" s="122"/>
      <c r="HN252" s="122"/>
      <c r="HO252" s="122"/>
      <c r="HP252" s="122"/>
      <c r="HQ252" s="122"/>
      <c r="HR252" s="122"/>
      <c r="HS252" s="122"/>
      <c r="HT252" s="122"/>
      <c r="HU252" s="122"/>
      <c r="HV252" s="122"/>
      <c r="HW252" s="122"/>
      <c r="HX252" s="122"/>
      <c r="HY252" s="122"/>
      <c r="HZ252" s="122"/>
      <c r="IA252" s="122"/>
      <c r="IB252" s="122"/>
      <c r="IC252" s="122"/>
      <c r="ID252" s="122"/>
      <c r="IE252" s="122"/>
      <c r="IF252" s="122"/>
      <c r="IG252" s="122"/>
      <c r="IH252" s="122"/>
      <c r="II252" s="122"/>
      <c r="IJ252" s="122"/>
      <c r="IK252" s="122"/>
      <c r="IL252" s="122"/>
      <c r="IM252" s="122"/>
      <c r="IN252" s="122"/>
      <c r="IO252" s="122"/>
      <c r="IP252" s="122"/>
      <c r="IQ252" s="122"/>
      <c r="IR252" s="122"/>
      <c r="IS252" s="122"/>
      <c r="IT252" s="122"/>
      <c r="IU252" s="122"/>
      <c r="IV252" s="122"/>
      <c r="IW252" s="122"/>
    </row>
    <row r="253" customFormat="false" ht="12.75" hidden="false" customHeight="false" outlineLevel="0" collapsed="false">
      <c r="A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122"/>
      <c r="AK253" s="122"/>
      <c r="AL253" s="122"/>
      <c r="AM253" s="122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122"/>
      <c r="AY253" s="122"/>
      <c r="AZ253" s="122"/>
      <c r="BA253" s="122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122"/>
      <c r="BM253" s="122"/>
      <c r="BN253" s="122"/>
      <c r="BO253" s="122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122"/>
      <c r="CA253" s="122"/>
      <c r="CB253" s="122"/>
      <c r="CC253" s="122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122"/>
      <c r="CO253" s="122"/>
      <c r="CP253" s="122"/>
      <c r="CQ253" s="122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122"/>
      <c r="DC253" s="122"/>
      <c r="DD253" s="122"/>
      <c r="DE253" s="122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122"/>
      <c r="DQ253" s="122"/>
      <c r="DR253" s="122"/>
      <c r="DS253" s="122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122"/>
      <c r="EE253" s="122"/>
      <c r="EF253" s="122"/>
      <c r="EG253" s="122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122"/>
      <c r="ES253" s="122"/>
      <c r="ET253" s="122"/>
      <c r="EU253" s="122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122"/>
      <c r="FG253" s="122"/>
      <c r="FH253" s="122"/>
      <c r="FI253" s="122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122"/>
      <c r="FU253" s="122"/>
      <c r="FV253" s="122"/>
      <c r="FW253" s="122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122"/>
      <c r="GI253" s="122"/>
      <c r="GJ253" s="122"/>
      <c r="GK253" s="122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  <c r="GV253" s="122"/>
      <c r="GW253" s="122"/>
      <c r="GX253" s="122"/>
      <c r="GY253" s="122"/>
      <c r="GZ253" s="122"/>
      <c r="HA253" s="122"/>
      <c r="HB253" s="122"/>
      <c r="HC253" s="122"/>
      <c r="HD253" s="122"/>
      <c r="HE253" s="122"/>
      <c r="HF253" s="122"/>
      <c r="HG253" s="122"/>
      <c r="HH253" s="122"/>
      <c r="HI253" s="122"/>
      <c r="HJ253" s="122"/>
      <c r="HK253" s="122"/>
      <c r="HL253" s="122"/>
      <c r="HM253" s="122"/>
      <c r="HN253" s="122"/>
      <c r="HO253" s="122"/>
      <c r="HP253" s="122"/>
      <c r="HQ253" s="122"/>
      <c r="HR253" s="122"/>
      <c r="HS253" s="122"/>
      <c r="HT253" s="122"/>
      <c r="HU253" s="122"/>
      <c r="HV253" s="122"/>
      <c r="HW253" s="122"/>
      <c r="HX253" s="122"/>
      <c r="HY253" s="122"/>
      <c r="HZ253" s="122"/>
      <c r="IA253" s="122"/>
      <c r="IB253" s="122"/>
      <c r="IC253" s="122"/>
      <c r="ID253" s="122"/>
      <c r="IE253" s="122"/>
      <c r="IF253" s="122"/>
      <c r="IG253" s="122"/>
      <c r="IH253" s="122"/>
      <c r="II253" s="122"/>
      <c r="IJ253" s="122"/>
      <c r="IK253" s="122"/>
      <c r="IL253" s="122"/>
      <c r="IM253" s="122"/>
      <c r="IN253" s="122"/>
      <c r="IO253" s="122"/>
      <c r="IP253" s="122"/>
      <c r="IQ253" s="122"/>
      <c r="IR253" s="122"/>
      <c r="IS253" s="122"/>
      <c r="IT253" s="122"/>
      <c r="IU253" s="122"/>
      <c r="IV253" s="122"/>
      <c r="IW253" s="122"/>
    </row>
    <row r="254" customFormat="false" ht="12.75" hidden="false" customHeight="false" outlineLevel="0" collapsed="false">
      <c r="A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122"/>
      <c r="AK254" s="122"/>
      <c r="AL254" s="122"/>
      <c r="AM254" s="122"/>
      <c r="AN254" s="122"/>
      <c r="AO254" s="122"/>
      <c r="AP254" s="122"/>
      <c r="AQ254" s="122"/>
      <c r="AR254" s="122"/>
      <c r="AS254" s="122"/>
      <c r="AT254" s="122"/>
      <c r="AU254" s="122"/>
      <c r="AV254" s="122"/>
      <c r="AW254" s="122"/>
      <c r="AX254" s="122"/>
      <c r="AY254" s="122"/>
      <c r="AZ254" s="122"/>
      <c r="BA254" s="122"/>
      <c r="BB254" s="122"/>
      <c r="BC254" s="122"/>
      <c r="BD254" s="122"/>
      <c r="BE254" s="122"/>
      <c r="BF254" s="122"/>
      <c r="BG254" s="122"/>
      <c r="BH254" s="122"/>
      <c r="BI254" s="122"/>
      <c r="BJ254" s="122"/>
      <c r="BK254" s="122"/>
      <c r="BL254" s="122"/>
      <c r="BM254" s="122"/>
      <c r="BN254" s="122"/>
      <c r="BO254" s="122"/>
      <c r="BP254" s="122"/>
      <c r="BQ254" s="122"/>
      <c r="BR254" s="122"/>
      <c r="BS254" s="122"/>
      <c r="BT254" s="122"/>
      <c r="BU254" s="122"/>
      <c r="BV254" s="122"/>
      <c r="BW254" s="122"/>
      <c r="BX254" s="122"/>
      <c r="BY254" s="122"/>
      <c r="BZ254" s="122"/>
      <c r="CA254" s="122"/>
      <c r="CB254" s="122"/>
      <c r="CC254" s="122"/>
      <c r="CD254" s="122"/>
      <c r="CE254" s="122"/>
      <c r="CF254" s="122"/>
      <c r="CG254" s="122"/>
      <c r="CH254" s="122"/>
      <c r="CI254" s="122"/>
      <c r="CJ254" s="122"/>
      <c r="CK254" s="122"/>
      <c r="CL254" s="122"/>
      <c r="CM254" s="122"/>
      <c r="CN254" s="122"/>
      <c r="CO254" s="122"/>
      <c r="CP254" s="122"/>
      <c r="CQ254" s="122"/>
      <c r="CR254" s="122"/>
      <c r="CS254" s="122"/>
      <c r="CT254" s="122"/>
      <c r="CU254" s="122"/>
      <c r="CV254" s="122"/>
      <c r="CW254" s="122"/>
      <c r="CX254" s="122"/>
      <c r="CY254" s="122"/>
      <c r="CZ254" s="122"/>
      <c r="DA254" s="122"/>
      <c r="DB254" s="122"/>
      <c r="DC254" s="122"/>
      <c r="DD254" s="122"/>
      <c r="DE254" s="122"/>
      <c r="DF254" s="122"/>
      <c r="DG254" s="122"/>
      <c r="DH254" s="122"/>
      <c r="DI254" s="122"/>
      <c r="DJ254" s="122"/>
      <c r="DK254" s="122"/>
      <c r="DL254" s="122"/>
      <c r="DM254" s="122"/>
      <c r="DN254" s="122"/>
      <c r="DO254" s="122"/>
      <c r="DP254" s="122"/>
      <c r="DQ254" s="122"/>
      <c r="DR254" s="122"/>
      <c r="DS254" s="122"/>
      <c r="DT254" s="122"/>
      <c r="DU254" s="122"/>
      <c r="DV254" s="122"/>
      <c r="DW254" s="122"/>
      <c r="DX254" s="122"/>
      <c r="DY254" s="122"/>
      <c r="DZ254" s="122"/>
      <c r="EA254" s="122"/>
      <c r="EB254" s="122"/>
      <c r="EC254" s="122"/>
      <c r="ED254" s="122"/>
      <c r="EE254" s="122"/>
      <c r="EF254" s="122"/>
      <c r="EG254" s="122"/>
      <c r="EH254" s="122"/>
      <c r="EI254" s="122"/>
      <c r="EJ254" s="122"/>
      <c r="EK254" s="122"/>
      <c r="EL254" s="122"/>
      <c r="EM254" s="122"/>
      <c r="EN254" s="122"/>
      <c r="EO254" s="122"/>
      <c r="EP254" s="122"/>
      <c r="EQ254" s="122"/>
      <c r="ER254" s="122"/>
      <c r="ES254" s="122"/>
      <c r="ET254" s="122"/>
      <c r="EU254" s="122"/>
      <c r="EV254" s="122"/>
      <c r="EW254" s="122"/>
      <c r="EX254" s="122"/>
      <c r="EY254" s="122"/>
      <c r="EZ254" s="122"/>
      <c r="FA254" s="122"/>
      <c r="FB254" s="122"/>
      <c r="FC254" s="122"/>
      <c r="FD254" s="122"/>
      <c r="FE254" s="122"/>
      <c r="FF254" s="122"/>
      <c r="FG254" s="122"/>
      <c r="FH254" s="122"/>
      <c r="FI254" s="122"/>
      <c r="FJ254" s="122"/>
      <c r="FK254" s="122"/>
      <c r="FL254" s="122"/>
      <c r="FM254" s="122"/>
      <c r="FN254" s="122"/>
      <c r="FO254" s="122"/>
      <c r="FP254" s="122"/>
      <c r="FQ254" s="122"/>
      <c r="FR254" s="122"/>
      <c r="FS254" s="122"/>
      <c r="FT254" s="122"/>
      <c r="FU254" s="122"/>
      <c r="FV254" s="122"/>
      <c r="FW254" s="122"/>
      <c r="FX254" s="122"/>
      <c r="FY254" s="122"/>
      <c r="FZ254" s="122"/>
      <c r="GA254" s="122"/>
      <c r="GB254" s="122"/>
      <c r="GC254" s="122"/>
      <c r="GD254" s="122"/>
      <c r="GE254" s="122"/>
      <c r="GF254" s="122"/>
      <c r="GG254" s="122"/>
      <c r="GH254" s="122"/>
      <c r="GI254" s="122"/>
      <c r="GJ254" s="122"/>
      <c r="GK254" s="122"/>
      <c r="GL254" s="122"/>
      <c r="GM254" s="122"/>
      <c r="GN254" s="122"/>
      <c r="GO254" s="122"/>
      <c r="GP254" s="122"/>
      <c r="GQ254" s="122"/>
      <c r="GR254" s="122"/>
      <c r="GS254" s="122"/>
      <c r="GT254" s="122"/>
      <c r="GU254" s="122"/>
      <c r="GV254" s="122"/>
      <c r="GW254" s="122"/>
      <c r="GX254" s="122"/>
      <c r="GY254" s="122"/>
      <c r="GZ254" s="122"/>
      <c r="HA254" s="122"/>
      <c r="HB254" s="122"/>
      <c r="HC254" s="122"/>
      <c r="HD254" s="122"/>
      <c r="HE254" s="122"/>
      <c r="HF254" s="122"/>
      <c r="HG254" s="122"/>
      <c r="HH254" s="122"/>
      <c r="HI254" s="122"/>
      <c r="HJ254" s="122"/>
      <c r="HK254" s="122"/>
      <c r="HL254" s="122"/>
      <c r="HM254" s="122"/>
      <c r="HN254" s="122"/>
      <c r="HO254" s="122"/>
      <c r="HP254" s="122"/>
      <c r="HQ254" s="122"/>
      <c r="HR254" s="122"/>
      <c r="HS254" s="122"/>
      <c r="HT254" s="122"/>
      <c r="HU254" s="122"/>
      <c r="HV254" s="122"/>
      <c r="HW254" s="122"/>
      <c r="HX254" s="122"/>
      <c r="HY254" s="122"/>
      <c r="HZ254" s="122"/>
      <c r="IA254" s="122"/>
      <c r="IB254" s="122"/>
      <c r="IC254" s="122"/>
      <c r="ID254" s="122"/>
      <c r="IE254" s="122"/>
      <c r="IF254" s="122"/>
      <c r="IG254" s="122"/>
      <c r="IH254" s="122"/>
      <c r="II254" s="122"/>
      <c r="IJ254" s="122"/>
      <c r="IK254" s="122"/>
      <c r="IL254" s="122"/>
      <c r="IM254" s="122"/>
      <c r="IN254" s="122"/>
      <c r="IO254" s="122"/>
      <c r="IP254" s="122"/>
      <c r="IQ254" s="122"/>
      <c r="IR254" s="122"/>
      <c r="IS254" s="122"/>
      <c r="IT254" s="122"/>
      <c r="IU254" s="122"/>
      <c r="IV254" s="122"/>
      <c r="IW254" s="122"/>
    </row>
    <row r="255" customFormat="false" ht="12.75" hidden="false" customHeight="false" outlineLevel="0" collapsed="false">
      <c r="A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2"/>
      <c r="AC255" s="122"/>
      <c r="AD255" s="122"/>
      <c r="AE255" s="122"/>
      <c r="AF255" s="122"/>
      <c r="AG255" s="122"/>
      <c r="AH255" s="122"/>
      <c r="AI255" s="122"/>
      <c r="AJ255" s="122"/>
      <c r="AK255" s="122"/>
      <c r="AL255" s="122"/>
      <c r="AM255" s="122"/>
      <c r="AN255" s="122"/>
      <c r="AO255" s="122"/>
      <c r="AP255" s="122"/>
      <c r="AQ255" s="122"/>
      <c r="AR255" s="122"/>
      <c r="AS255" s="122"/>
      <c r="AT255" s="122"/>
      <c r="AU255" s="122"/>
      <c r="AV255" s="122"/>
      <c r="AW255" s="122"/>
      <c r="AX255" s="122"/>
      <c r="AY255" s="122"/>
      <c r="AZ255" s="122"/>
      <c r="BA255" s="122"/>
      <c r="BB255" s="122"/>
      <c r="BC255" s="122"/>
      <c r="BD255" s="122"/>
      <c r="BE255" s="122"/>
      <c r="BF255" s="122"/>
      <c r="BG255" s="122"/>
      <c r="BH255" s="122"/>
      <c r="BI255" s="122"/>
      <c r="BJ255" s="122"/>
      <c r="BK255" s="122"/>
      <c r="BL255" s="122"/>
      <c r="BM255" s="122"/>
      <c r="BN255" s="122"/>
      <c r="BO255" s="122"/>
      <c r="BP255" s="122"/>
      <c r="BQ255" s="122"/>
      <c r="BR255" s="122"/>
      <c r="BS255" s="122"/>
      <c r="BT255" s="122"/>
      <c r="BU255" s="122"/>
      <c r="BV255" s="122"/>
      <c r="BW255" s="122"/>
      <c r="BX255" s="122"/>
      <c r="BY255" s="122"/>
      <c r="BZ255" s="122"/>
      <c r="CA255" s="122"/>
      <c r="CB255" s="122"/>
      <c r="CC255" s="122"/>
      <c r="CD255" s="122"/>
      <c r="CE255" s="122"/>
      <c r="CF255" s="122"/>
      <c r="CG255" s="122"/>
      <c r="CH255" s="122"/>
      <c r="CI255" s="122"/>
      <c r="CJ255" s="122"/>
      <c r="CK255" s="122"/>
      <c r="CL255" s="122"/>
      <c r="CM255" s="122"/>
      <c r="CN255" s="122"/>
      <c r="CO255" s="122"/>
      <c r="CP255" s="122"/>
      <c r="CQ255" s="122"/>
      <c r="CR255" s="122"/>
      <c r="CS255" s="122"/>
      <c r="CT255" s="122"/>
      <c r="CU255" s="122"/>
      <c r="CV255" s="122"/>
      <c r="CW255" s="122"/>
      <c r="CX255" s="122"/>
      <c r="CY255" s="122"/>
      <c r="CZ255" s="122"/>
      <c r="DA255" s="122"/>
      <c r="DB255" s="122"/>
      <c r="DC255" s="122"/>
      <c r="DD255" s="122"/>
      <c r="DE255" s="122"/>
      <c r="DF255" s="122"/>
      <c r="DG255" s="122"/>
      <c r="DH255" s="122"/>
      <c r="DI255" s="122"/>
      <c r="DJ255" s="122"/>
      <c r="DK255" s="122"/>
      <c r="DL255" s="122"/>
      <c r="DM255" s="122"/>
      <c r="DN255" s="122"/>
      <c r="DO255" s="122"/>
      <c r="DP255" s="122"/>
      <c r="DQ255" s="122"/>
      <c r="DR255" s="122"/>
      <c r="DS255" s="122"/>
      <c r="DT255" s="122"/>
      <c r="DU255" s="122"/>
      <c r="DV255" s="122"/>
      <c r="DW255" s="122"/>
      <c r="DX255" s="122"/>
      <c r="DY255" s="122"/>
      <c r="DZ255" s="122"/>
      <c r="EA255" s="122"/>
      <c r="EB255" s="122"/>
      <c r="EC255" s="122"/>
      <c r="ED255" s="122"/>
      <c r="EE255" s="122"/>
      <c r="EF255" s="122"/>
      <c r="EG255" s="122"/>
      <c r="EH255" s="122"/>
      <c r="EI255" s="122"/>
      <c r="EJ255" s="122"/>
      <c r="EK255" s="122"/>
      <c r="EL255" s="122"/>
      <c r="EM255" s="122"/>
      <c r="EN255" s="122"/>
      <c r="EO255" s="122"/>
      <c r="EP255" s="122"/>
      <c r="EQ255" s="122"/>
      <c r="ER255" s="122"/>
      <c r="ES255" s="122"/>
      <c r="ET255" s="122"/>
      <c r="EU255" s="122"/>
      <c r="EV255" s="122"/>
      <c r="EW255" s="122"/>
      <c r="EX255" s="122"/>
      <c r="EY255" s="122"/>
      <c r="EZ255" s="122"/>
      <c r="FA255" s="122"/>
      <c r="FB255" s="122"/>
      <c r="FC255" s="122"/>
      <c r="FD255" s="122"/>
      <c r="FE255" s="122"/>
      <c r="FF255" s="122"/>
      <c r="FG255" s="122"/>
      <c r="FH255" s="122"/>
      <c r="FI255" s="122"/>
      <c r="FJ255" s="122"/>
      <c r="FK255" s="122"/>
      <c r="FL255" s="122"/>
      <c r="FM255" s="122"/>
      <c r="FN255" s="122"/>
      <c r="FO255" s="122"/>
      <c r="FP255" s="122"/>
      <c r="FQ255" s="122"/>
      <c r="FR255" s="122"/>
      <c r="FS255" s="122"/>
      <c r="FT255" s="122"/>
      <c r="FU255" s="122"/>
      <c r="FV255" s="122"/>
      <c r="FW255" s="122"/>
      <c r="FX255" s="122"/>
      <c r="FY255" s="122"/>
      <c r="FZ255" s="122"/>
      <c r="GA255" s="122"/>
      <c r="GB255" s="122"/>
      <c r="GC255" s="122"/>
      <c r="GD255" s="122"/>
      <c r="GE255" s="122"/>
      <c r="GF255" s="122"/>
      <c r="GG255" s="122"/>
      <c r="GH255" s="122"/>
      <c r="GI255" s="122"/>
      <c r="GJ255" s="122"/>
      <c r="GK255" s="122"/>
      <c r="GL255" s="122"/>
      <c r="GM255" s="122"/>
      <c r="GN255" s="122"/>
      <c r="GO255" s="122"/>
      <c r="GP255" s="122"/>
      <c r="GQ255" s="122"/>
      <c r="GR255" s="122"/>
      <c r="GS255" s="122"/>
      <c r="GT255" s="122"/>
      <c r="GU255" s="122"/>
      <c r="GV255" s="122"/>
      <c r="GW255" s="122"/>
      <c r="GX255" s="122"/>
      <c r="GY255" s="122"/>
      <c r="GZ255" s="122"/>
      <c r="HA255" s="122"/>
      <c r="HB255" s="122"/>
      <c r="HC255" s="122"/>
      <c r="HD255" s="122"/>
      <c r="HE255" s="122"/>
      <c r="HF255" s="122"/>
      <c r="HG255" s="122"/>
      <c r="HH255" s="122"/>
      <c r="HI255" s="122"/>
      <c r="HJ255" s="122"/>
      <c r="HK255" s="122"/>
      <c r="HL255" s="122"/>
      <c r="HM255" s="122"/>
      <c r="HN255" s="122"/>
      <c r="HO255" s="122"/>
      <c r="HP255" s="122"/>
      <c r="HQ255" s="122"/>
      <c r="HR255" s="122"/>
      <c r="HS255" s="122"/>
      <c r="HT255" s="122"/>
      <c r="HU255" s="122"/>
      <c r="HV255" s="122"/>
      <c r="HW255" s="122"/>
      <c r="HX255" s="122"/>
      <c r="HY255" s="122"/>
      <c r="HZ255" s="122"/>
      <c r="IA255" s="122"/>
      <c r="IB255" s="122"/>
      <c r="IC255" s="122"/>
      <c r="ID255" s="122"/>
      <c r="IE255" s="122"/>
      <c r="IF255" s="122"/>
      <c r="IG255" s="122"/>
      <c r="IH255" s="122"/>
      <c r="II255" s="122"/>
      <c r="IJ255" s="122"/>
      <c r="IK255" s="122"/>
      <c r="IL255" s="122"/>
      <c r="IM255" s="122"/>
      <c r="IN255" s="122"/>
      <c r="IO255" s="122"/>
      <c r="IP255" s="122"/>
      <c r="IQ255" s="122"/>
      <c r="IR255" s="122"/>
      <c r="IS255" s="122"/>
      <c r="IT255" s="122"/>
      <c r="IU255" s="122"/>
      <c r="IV255" s="122"/>
      <c r="IW255" s="122"/>
    </row>
    <row r="256" customFormat="false" ht="12.75" hidden="false" customHeight="false" outlineLevel="0" collapsed="false">
      <c r="A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  <c r="AG256" s="122"/>
      <c r="AH256" s="122"/>
      <c r="AI256" s="122"/>
      <c r="AJ256" s="122"/>
      <c r="AK256" s="122"/>
      <c r="AL256" s="122"/>
      <c r="AM256" s="122"/>
      <c r="AN256" s="122"/>
      <c r="AO256" s="122"/>
      <c r="AP256" s="122"/>
      <c r="AQ256" s="122"/>
      <c r="AR256" s="122"/>
      <c r="AS256" s="122"/>
      <c r="AT256" s="122"/>
      <c r="AU256" s="122"/>
      <c r="AV256" s="122"/>
      <c r="AW256" s="122"/>
      <c r="AX256" s="122"/>
      <c r="AY256" s="122"/>
      <c r="AZ256" s="122"/>
      <c r="BA256" s="122"/>
      <c r="BB256" s="122"/>
      <c r="BC256" s="122"/>
      <c r="BD256" s="122"/>
      <c r="BE256" s="122"/>
      <c r="BF256" s="122"/>
      <c r="BG256" s="122"/>
      <c r="BH256" s="122"/>
      <c r="BI256" s="122"/>
      <c r="BJ256" s="122"/>
      <c r="BK256" s="122"/>
      <c r="BL256" s="122"/>
      <c r="BM256" s="122"/>
      <c r="BN256" s="122"/>
      <c r="BO256" s="122"/>
      <c r="BP256" s="122"/>
      <c r="BQ256" s="122"/>
      <c r="BR256" s="122"/>
      <c r="BS256" s="122"/>
      <c r="BT256" s="122"/>
      <c r="BU256" s="122"/>
      <c r="BV256" s="122"/>
      <c r="BW256" s="122"/>
      <c r="BX256" s="122"/>
      <c r="BY256" s="122"/>
      <c r="BZ256" s="122"/>
      <c r="CA256" s="122"/>
      <c r="CB256" s="122"/>
      <c r="CC256" s="122"/>
      <c r="CD256" s="122"/>
      <c r="CE256" s="122"/>
      <c r="CF256" s="122"/>
      <c r="CG256" s="122"/>
      <c r="CH256" s="122"/>
      <c r="CI256" s="122"/>
      <c r="CJ256" s="122"/>
      <c r="CK256" s="122"/>
      <c r="CL256" s="122"/>
      <c r="CM256" s="122"/>
      <c r="CN256" s="122"/>
      <c r="CO256" s="122"/>
      <c r="CP256" s="122"/>
      <c r="CQ256" s="122"/>
      <c r="CR256" s="122"/>
      <c r="CS256" s="122"/>
      <c r="CT256" s="122"/>
      <c r="CU256" s="122"/>
      <c r="CV256" s="122"/>
      <c r="CW256" s="122"/>
      <c r="CX256" s="122"/>
      <c r="CY256" s="122"/>
      <c r="CZ256" s="122"/>
      <c r="DA256" s="122"/>
      <c r="DB256" s="122"/>
      <c r="DC256" s="122"/>
      <c r="DD256" s="122"/>
      <c r="DE256" s="122"/>
      <c r="DF256" s="122"/>
      <c r="DG256" s="122"/>
      <c r="DH256" s="122"/>
      <c r="DI256" s="122"/>
      <c r="DJ256" s="122"/>
      <c r="DK256" s="122"/>
      <c r="DL256" s="122"/>
      <c r="DM256" s="122"/>
      <c r="DN256" s="122"/>
      <c r="DO256" s="122"/>
      <c r="DP256" s="122"/>
      <c r="DQ256" s="122"/>
      <c r="DR256" s="122"/>
      <c r="DS256" s="122"/>
      <c r="DT256" s="122"/>
      <c r="DU256" s="122"/>
      <c r="DV256" s="122"/>
      <c r="DW256" s="122"/>
      <c r="DX256" s="122"/>
      <c r="DY256" s="122"/>
      <c r="DZ256" s="122"/>
      <c r="EA256" s="122"/>
      <c r="EB256" s="122"/>
      <c r="EC256" s="122"/>
      <c r="ED256" s="122"/>
      <c r="EE256" s="122"/>
      <c r="EF256" s="122"/>
      <c r="EG256" s="122"/>
      <c r="EH256" s="122"/>
      <c r="EI256" s="122"/>
      <c r="EJ256" s="122"/>
      <c r="EK256" s="122"/>
      <c r="EL256" s="122"/>
      <c r="EM256" s="122"/>
      <c r="EN256" s="122"/>
      <c r="EO256" s="122"/>
      <c r="EP256" s="122"/>
      <c r="EQ256" s="122"/>
      <c r="ER256" s="122"/>
      <c r="ES256" s="122"/>
      <c r="ET256" s="122"/>
      <c r="EU256" s="122"/>
      <c r="EV256" s="122"/>
      <c r="EW256" s="122"/>
      <c r="EX256" s="122"/>
      <c r="EY256" s="122"/>
      <c r="EZ256" s="122"/>
      <c r="FA256" s="122"/>
      <c r="FB256" s="122"/>
      <c r="FC256" s="122"/>
      <c r="FD256" s="122"/>
      <c r="FE256" s="122"/>
      <c r="FF256" s="122"/>
      <c r="FG256" s="122"/>
      <c r="FH256" s="122"/>
      <c r="FI256" s="122"/>
      <c r="FJ256" s="122"/>
      <c r="FK256" s="122"/>
      <c r="FL256" s="122"/>
      <c r="FM256" s="122"/>
      <c r="FN256" s="122"/>
      <c r="FO256" s="122"/>
      <c r="FP256" s="122"/>
      <c r="FQ256" s="122"/>
      <c r="FR256" s="122"/>
      <c r="FS256" s="122"/>
      <c r="FT256" s="122"/>
      <c r="FU256" s="122"/>
      <c r="FV256" s="122"/>
      <c r="FW256" s="122"/>
      <c r="FX256" s="122"/>
      <c r="FY256" s="122"/>
      <c r="FZ256" s="122"/>
      <c r="GA256" s="122"/>
      <c r="GB256" s="122"/>
      <c r="GC256" s="122"/>
      <c r="GD256" s="122"/>
      <c r="GE256" s="122"/>
      <c r="GF256" s="122"/>
      <c r="GG256" s="122"/>
      <c r="GH256" s="122"/>
      <c r="GI256" s="122"/>
      <c r="GJ256" s="122"/>
      <c r="GK256" s="122"/>
      <c r="GL256" s="122"/>
      <c r="GM256" s="122"/>
      <c r="GN256" s="122"/>
      <c r="GO256" s="122"/>
      <c r="GP256" s="122"/>
      <c r="GQ256" s="122"/>
      <c r="GR256" s="122"/>
      <c r="GS256" s="122"/>
      <c r="GT256" s="122"/>
      <c r="GU256" s="122"/>
      <c r="GV256" s="122"/>
      <c r="GW256" s="122"/>
      <c r="GX256" s="122"/>
      <c r="GY256" s="122"/>
      <c r="GZ256" s="122"/>
      <c r="HA256" s="122"/>
      <c r="HB256" s="122"/>
      <c r="HC256" s="122"/>
      <c r="HD256" s="122"/>
      <c r="HE256" s="122"/>
      <c r="HF256" s="122"/>
      <c r="HG256" s="122"/>
      <c r="HH256" s="122"/>
      <c r="HI256" s="122"/>
      <c r="HJ256" s="122"/>
      <c r="HK256" s="122"/>
      <c r="HL256" s="122"/>
      <c r="HM256" s="122"/>
      <c r="HN256" s="122"/>
      <c r="HO256" s="122"/>
      <c r="HP256" s="122"/>
      <c r="HQ256" s="122"/>
      <c r="HR256" s="122"/>
      <c r="HS256" s="122"/>
      <c r="HT256" s="122"/>
      <c r="HU256" s="122"/>
      <c r="HV256" s="122"/>
      <c r="HW256" s="122"/>
      <c r="HX256" s="122"/>
      <c r="HY256" s="122"/>
      <c r="HZ256" s="122"/>
      <c r="IA256" s="122"/>
      <c r="IB256" s="122"/>
      <c r="IC256" s="122"/>
      <c r="ID256" s="122"/>
      <c r="IE256" s="122"/>
      <c r="IF256" s="122"/>
      <c r="IG256" s="122"/>
      <c r="IH256" s="122"/>
      <c r="II256" s="122"/>
      <c r="IJ256" s="122"/>
      <c r="IK256" s="122"/>
      <c r="IL256" s="122"/>
      <c r="IM256" s="122"/>
      <c r="IN256" s="122"/>
      <c r="IO256" s="122"/>
      <c r="IP256" s="122"/>
      <c r="IQ256" s="122"/>
      <c r="IR256" s="122"/>
      <c r="IS256" s="122"/>
      <c r="IT256" s="122"/>
      <c r="IU256" s="122"/>
      <c r="IV256" s="122"/>
      <c r="IW256" s="122"/>
    </row>
    <row r="257" customFormat="false" ht="12.75" hidden="false" customHeight="false" outlineLevel="0" collapsed="false">
      <c r="A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22"/>
      <c r="AD257" s="122"/>
      <c r="AE257" s="122"/>
      <c r="AF257" s="122"/>
      <c r="AG257" s="122"/>
      <c r="AH257" s="122"/>
      <c r="AI257" s="122"/>
      <c r="AJ257" s="122"/>
      <c r="AK257" s="122"/>
      <c r="AL257" s="122"/>
      <c r="AM257" s="122"/>
      <c r="AN257" s="122"/>
      <c r="AO257" s="122"/>
      <c r="AP257" s="122"/>
      <c r="AQ257" s="122"/>
      <c r="AR257" s="122"/>
      <c r="AS257" s="122"/>
      <c r="AT257" s="122"/>
      <c r="AU257" s="122"/>
      <c r="AV257" s="122"/>
      <c r="AW257" s="122"/>
      <c r="AX257" s="122"/>
      <c r="AY257" s="122"/>
      <c r="AZ257" s="122"/>
      <c r="BA257" s="122"/>
      <c r="BB257" s="122"/>
      <c r="BC257" s="122"/>
      <c r="BD257" s="122"/>
      <c r="BE257" s="122"/>
      <c r="BF257" s="122"/>
      <c r="BG257" s="122"/>
      <c r="BH257" s="122"/>
      <c r="BI257" s="122"/>
      <c r="BJ257" s="122"/>
      <c r="BK257" s="122"/>
      <c r="BL257" s="122"/>
      <c r="BM257" s="122"/>
      <c r="BN257" s="122"/>
      <c r="BO257" s="122"/>
      <c r="BP257" s="122"/>
      <c r="BQ257" s="122"/>
      <c r="BR257" s="122"/>
      <c r="BS257" s="122"/>
      <c r="BT257" s="122"/>
      <c r="BU257" s="122"/>
      <c r="BV257" s="122"/>
      <c r="BW257" s="122"/>
      <c r="BX257" s="122"/>
      <c r="BY257" s="122"/>
      <c r="BZ257" s="122"/>
      <c r="CA257" s="122"/>
      <c r="CB257" s="122"/>
      <c r="CC257" s="122"/>
      <c r="CD257" s="122"/>
      <c r="CE257" s="122"/>
      <c r="CF257" s="122"/>
      <c r="CG257" s="122"/>
      <c r="CH257" s="122"/>
      <c r="CI257" s="122"/>
      <c r="CJ257" s="122"/>
      <c r="CK257" s="122"/>
      <c r="CL257" s="122"/>
      <c r="CM257" s="122"/>
      <c r="CN257" s="122"/>
      <c r="CO257" s="122"/>
      <c r="CP257" s="122"/>
      <c r="CQ257" s="122"/>
      <c r="CR257" s="122"/>
      <c r="CS257" s="122"/>
      <c r="CT257" s="122"/>
      <c r="CU257" s="122"/>
      <c r="CV257" s="122"/>
      <c r="CW257" s="122"/>
      <c r="CX257" s="122"/>
      <c r="CY257" s="122"/>
      <c r="CZ257" s="122"/>
      <c r="DA257" s="122"/>
      <c r="DB257" s="122"/>
      <c r="DC257" s="122"/>
      <c r="DD257" s="122"/>
      <c r="DE257" s="122"/>
      <c r="DF257" s="122"/>
      <c r="DG257" s="122"/>
      <c r="DH257" s="122"/>
      <c r="DI257" s="122"/>
      <c r="DJ257" s="122"/>
      <c r="DK257" s="122"/>
      <c r="DL257" s="122"/>
      <c r="DM257" s="122"/>
      <c r="DN257" s="122"/>
      <c r="DO257" s="122"/>
      <c r="DP257" s="122"/>
      <c r="DQ257" s="122"/>
      <c r="DR257" s="122"/>
      <c r="DS257" s="122"/>
      <c r="DT257" s="122"/>
      <c r="DU257" s="122"/>
      <c r="DV257" s="122"/>
      <c r="DW257" s="122"/>
      <c r="DX257" s="122"/>
      <c r="DY257" s="122"/>
      <c r="DZ257" s="122"/>
      <c r="EA257" s="122"/>
      <c r="EB257" s="122"/>
      <c r="EC257" s="122"/>
      <c r="ED257" s="122"/>
      <c r="EE257" s="122"/>
      <c r="EF257" s="122"/>
      <c r="EG257" s="122"/>
      <c r="EH257" s="122"/>
      <c r="EI257" s="122"/>
      <c r="EJ257" s="122"/>
      <c r="EK257" s="122"/>
      <c r="EL257" s="122"/>
      <c r="EM257" s="122"/>
      <c r="EN257" s="122"/>
      <c r="EO257" s="122"/>
      <c r="EP257" s="122"/>
      <c r="EQ257" s="122"/>
      <c r="ER257" s="122"/>
      <c r="ES257" s="122"/>
      <c r="ET257" s="122"/>
      <c r="EU257" s="122"/>
      <c r="EV257" s="122"/>
      <c r="EW257" s="122"/>
      <c r="EX257" s="122"/>
      <c r="EY257" s="122"/>
      <c r="EZ257" s="122"/>
      <c r="FA257" s="122"/>
      <c r="FB257" s="122"/>
      <c r="FC257" s="122"/>
      <c r="FD257" s="122"/>
      <c r="FE257" s="122"/>
      <c r="FF257" s="122"/>
      <c r="FG257" s="122"/>
      <c r="FH257" s="122"/>
      <c r="FI257" s="122"/>
      <c r="FJ257" s="122"/>
      <c r="FK257" s="122"/>
      <c r="FL257" s="122"/>
      <c r="FM257" s="122"/>
      <c r="FN257" s="122"/>
      <c r="FO257" s="122"/>
      <c r="FP257" s="122"/>
      <c r="FQ257" s="122"/>
      <c r="FR257" s="122"/>
      <c r="FS257" s="122"/>
      <c r="FT257" s="122"/>
      <c r="FU257" s="122"/>
      <c r="FV257" s="122"/>
      <c r="FW257" s="122"/>
      <c r="FX257" s="122"/>
      <c r="FY257" s="122"/>
      <c r="FZ257" s="122"/>
      <c r="GA257" s="122"/>
      <c r="GB257" s="122"/>
      <c r="GC257" s="122"/>
      <c r="GD257" s="122"/>
      <c r="GE257" s="122"/>
      <c r="GF257" s="122"/>
      <c r="GG257" s="122"/>
      <c r="GH257" s="122"/>
      <c r="GI257" s="122"/>
      <c r="GJ257" s="122"/>
      <c r="GK257" s="122"/>
      <c r="GL257" s="122"/>
      <c r="GM257" s="122"/>
      <c r="GN257" s="122"/>
      <c r="GO257" s="122"/>
      <c r="GP257" s="122"/>
      <c r="GQ257" s="122"/>
      <c r="GR257" s="122"/>
      <c r="GS257" s="122"/>
      <c r="GT257" s="122"/>
      <c r="GU257" s="122"/>
      <c r="GV257" s="122"/>
      <c r="GW257" s="122"/>
      <c r="GX257" s="122"/>
      <c r="GY257" s="122"/>
      <c r="GZ257" s="122"/>
      <c r="HA257" s="122"/>
      <c r="HB257" s="122"/>
      <c r="HC257" s="122"/>
      <c r="HD257" s="122"/>
      <c r="HE257" s="122"/>
      <c r="HF257" s="122"/>
      <c r="HG257" s="122"/>
      <c r="HH257" s="122"/>
      <c r="HI257" s="122"/>
      <c r="HJ257" s="122"/>
      <c r="HK257" s="122"/>
      <c r="HL257" s="122"/>
      <c r="HM257" s="122"/>
      <c r="HN257" s="122"/>
      <c r="HO257" s="122"/>
      <c r="HP257" s="122"/>
      <c r="HQ257" s="122"/>
      <c r="HR257" s="122"/>
      <c r="HS257" s="122"/>
      <c r="HT257" s="122"/>
      <c r="HU257" s="122"/>
      <c r="HV257" s="122"/>
      <c r="HW257" s="122"/>
      <c r="HX257" s="122"/>
      <c r="HY257" s="122"/>
      <c r="HZ257" s="122"/>
      <c r="IA257" s="122"/>
      <c r="IB257" s="122"/>
      <c r="IC257" s="122"/>
      <c r="ID257" s="122"/>
      <c r="IE257" s="122"/>
      <c r="IF257" s="122"/>
      <c r="IG257" s="122"/>
      <c r="IH257" s="122"/>
      <c r="II257" s="122"/>
      <c r="IJ257" s="122"/>
      <c r="IK257" s="122"/>
      <c r="IL257" s="122"/>
      <c r="IM257" s="122"/>
      <c r="IN257" s="122"/>
      <c r="IO257" s="122"/>
      <c r="IP257" s="122"/>
      <c r="IQ257" s="122"/>
      <c r="IR257" s="122"/>
      <c r="IS257" s="122"/>
      <c r="IT257" s="122"/>
      <c r="IU257" s="122"/>
      <c r="IV257" s="122"/>
      <c r="IW257" s="122"/>
    </row>
    <row r="258" customFormat="false" ht="12.75" hidden="false" customHeight="false" outlineLevel="0" collapsed="false">
      <c r="A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  <c r="AG258" s="122"/>
      <c r="AH258" s="122"/>
      <c r="AI258" s="122"/>
      <c r="AJ258" s="122"/>
      <c r="AK258" s="122"/>
      <c r="AL258" s="122"/>
      <c r="AM258" s="122"/>
      <c r="AN258" s="122"/>
      <c r="AO258" s="122"/>
      <c r="AP258" s="122"/>
      <c r="AQ258" s="122"/>
      <c r="AR258" s="122"/>
      <c r="AS258" s="122"/>
      <c r="AT258" s="122"/>
      <c r="AU258" s="122"/>
      <c r="AV258" s="122"/>
      <c r="AW258" s="122"/>
      <c r="AX258" s="122"/>
      <c r="AY258" s="122"/>
      <c r="AZ258" s="122"/>
      <c r="BA258" s="122"/>
      <c r="BB258" s="122"/>
      <c r="BC258" s="122"/>
      <c r="BD258" s="122"/>
      <c r="BE258" s="122"/>
      <c r="BF258" s="122"/>
      <c r="BG258" s="122"/>
      <c r="BH258" s="122"/>
      <c r="BI258" s="122"/>
      <c r="BJ258" s="122"/>
      <c r="BK258" s="122"/>
      <c r="BL258" s="122"/>
      <c r="BM258" s="122"/>
      <c r="BN258" s="122"/>
      <c r="BO258" s="122"/>
      <c r="BP258" s="122"/>
      <c r="BQ258" s="122"/>
      <c r="BR258" s="122"/>
      <c r="BS258" s="122"/>
      <c r="BT258" s="122"/>
      <c r="BU258" s="122"/>
      <c r="BV258" s="122"/>
      <c r="BW258" s="122"/>
      <c r="BX258" s="122"/>
      <c r="BY258" s="122"/>
      <c r="BZ258" s="122"/>
      <c r="CA258" s="122"/>
      <c r="CB258" s="122"/>
      <c r="CC258" s="122"/>
      <c r="CD258" s="122"/>
      <c r="CE258" s="122"/>
      <c r="CF258" s="122"/>
      <c r="CG258" s="122"/>
      <c r="CH258" s="122"/>
      <c r="CI258" s="122"/>
      <c r="CJ258" s="122"/>
      <c r="CK258" s="122"/>
      <c r="CL258" s="122"/>
      <c r="CM258" s="122"/>
      <c r="CN258" s="122"/>
      <c r="CO258" s="122"/>
      <c r="CP258" s="122"/>
      <c r="CQ258" s="122"/>
      <c r="CR258" s="122"/>
      <c r="CS258" s="122"/>
      <c r="CT258" s="122"/>
      <c r="CU258" s="122"/>
      <c r="CV258" s="122"/>
      <c r="CW258" s="122"/>
      <c r="CX258" s="122"/>
      <c r="CY258" s="122"/>
      <c r="CZ258" s="122"/>
      <c r="DA258" s="122"/>
      <c r="DB258" s="122"/>
      <c r="DC258" s="122"/>
      <c r="DD258" s="122"/>
      <c r="DE258" s="122"/>
      <c r="DF258" s="122"/>
      <c r="DG258" s="122"/>
      <c r="DH258" s="122"/>
      <c r="DI258" s="122"/>
      <c r="DJ258" s="122"/>
      <c r="DK258" s="122"/>
      <c r="DL258" s="122"/>
      <c r="DM258" s="122"/>
      <c r="DN258" s="122"/>
      <c r="DO258" s="122"/>
      <c r="DP258" s="122"/>
      <c r="DQ258" s="122"/>
      <c r="DR258" s="122"/>
      <c r="DS258" s="122"/>
      <c r="DT258" s="122"/>
      <c r="DU258" s="122"/>
      <c r="DV258" s="122"/>
      <c r="DW258" s="122"/>
      <c r="DX258" s="122"/>
      <c r="DY258" s="122"/>
      <c r="DZ258" s="122"/>
      <c r="EA258" s="122"/>
      <c r="EB258" s="122"/>
      <c r="EC258" s="122"/>
      <c r="ED258" s="122"/>
      <c r="EE258" s="122"/>
      <c r="EF258" s="122"/>
      <c r="EG258" s="122"/>
      <c r="EH258" s="122"/>
      <c r="EI258" s="122"/>
      <c r="EJ258" s="122"/>
      <c r="EK258" s="122"/>
      <c r="EL258" s="122"/>
      <c r="EM258" s="122"/>
      <c r="EN258" s="122"/>
      <c r="EO258" s="122"/>
      <c r="EP258" s="122"/>
      <c r="EQ258" s="122"/>
      <c r="ER258" s="122"/>
      <c r="ES258" s="122"/>
      <c r="ET258" s="122"/>
      <c r="EU258" s="122"/>
      <c r="EV258" s="122"/>
      <c r="EW258" s="122"/>
      <c r="EX258" s="122"/>
      <c r="EY258" s="122"/>
      <c r="EZ258" s="122"/>
      <c r="FA258" s="122"/>
      <c r="FB258" s="122"/>
      <c r="FC258" s="122"/>
      <c r="FD258" s="122"/>
      <c r="FE258" s="122"/>
      <c r="FF258" s="122"/>
      <c r="FG258" s="122"/>
      <c r="FH258" s="122"/>
      <c r="FI258" s="122"/>
      <c r="FJ258" s="122"/>
      <c r="FK258" s="122"/>
      <c r="FL258" s="122"/>
      <c r="FM258" s="122"/>
      <c r="FN258" s="122"/>
      <c r="FO258" s="122"/>
      <c r="FP258" s="122"/>
      <c r="FQ258" s="122"/>
      <c r="FR258" s="122"/>
      <c r="FS258" s="122"/>
      <c r="FT258" s="122"/>
      <c r="FU258" s="122"/>
      <c r="FV258" s="122"/>
      <c r="FW258" s="122"/>
      <c r="FX258" s="122"/>
      <c r="FY258" s="122"/>
      <c r="FZ258" s="122"/>
      <c r="GA258" s="122"/>
      <c r="GB258" s="122"/>
      <c r="GC258" s="122"/>
      <c r="GD258" s="122"/>
      <c r="GE258" s="122"/>
      <c r="GF258" s="122"/>
      <c r="GG258" s="122"/>
      <c r="GH258" s="122"/>
      <c r="GI258" s="122"/>
      <c r="GJ258" s="122"/>
      <c r="GK258" s="122"/>
      <c r="GL258" s="122"/>
      <c r="GM258" s="122"/>
      <c r="GN258" s="122"/>
      <c r="GO258" s="122"/>
      <c r="GP258" s="122"/>
      <c r="GQ258" s="122"/>
      <c r="GR258" s="122"/>
      <c r="GS258" s="122"/>
      <c r="GT258" s="122"/>
      <c r="GU258" s="122"/>
      <c r="GV258" s="122"/>
      <c r="GW258" s="122"/>
      <c r="GX258" s="122"/>
      <c r="GY258" s="122"/>
      <c r="GZ258" s="122"/>
      <c r="HA258" s="122"/>
      <c r="HB258" s="122"/>
      <c r="HC258" s="122"/>
      <c r="HD258" s="122"/>
      <c r="HE258" s="122"/>
      <c r="HF258" s="122"/>
      <c r="HG258" s="122"/>
      <c r="HH258" s="122"/>
      <c r="HI258" s="122"/>
      <c r="HJ258" s="122"/>
      <c r="HK258" s="122"/>
      <c r="HL258" s="122"/>
      <c r="HM258" s="122"/>
      <c r="HN258" s="122"/>
      <c r="HO258" s="122"/>
      <c r="HP258" s="122"/>
      <c r="HQ258" s="122"/>
      <c r="HR258" s="122"/>
      <c r="HS258" s="122"/>
      <c r="HT258" s="122"/>
      <c r="HU258" s="122"/>
      <c r="HV258" s="122"/>
      <c r="HW258" s="122"/>
      <c r="HX258" s="122"/>
      <c r="HY258" s="122"/>
      <c r="HZ258" s="122"/>
      <c r="IA258" s="122"/>
      <c r="IB258" s="122"/>
      <c r="IC258" s="122"/>
      <c r="ID258" s="122"/>
      <c r="IE258" s="122"/>
      <c r="IF258" s="122"/>
      <c r="IG258" s="122"/>
      <c r="IH258" s="122"/>
      <c r="II258" s="122"/>
      <c r="IJ258" s="122"/>
      <c r="IK258" s="122"/>
      <c r="IL258" s="122"/>
      <c r="IM258" s="122"/>
      <c r="IN258" s="122"/>
      <c r="IO258" s="122"/>
      <c r="IP258" s="122"/>
      <c r="IQ258" s="122"/>
      <c r="IR258" s="122"/>
      <c r="IS258" s="122"/>
      <c r="IT258" s="122"/>
      <c r="IU258" s="122"/>
      <c r="IV258" s="122"/>
      <c r="IW258" s="122"/>
    </row>
    <row r="259" customFormat="false" ht="12.75" hidden="false" customHeight="false" outlineLevel="0" collapsed="false">
      <c r="A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  <c r="AG259" s="122"/>
      <c r="AH259" s="122"/>
      <c r="AI259" s="122"/>
      <c r="AJ259" s="122"/>
      <c r="AK259" s="122"/>
      <c r="AL259" s="122"/>
      <c r="AM259" s="122"/>
      <c r="AN259" s="122"/>
      <c r="AO259" s="122"/>
      <c r="AP259" s="122"/>
      <c r="AQ259" s="122"/>
      <c r="AR259" s="122"/>
      <c r="AS259" s="122"/>
      <c r="AT259" s="122"/>
      <c r="AU259" s="122"/>
      <c r="AV259" s="122"/>
      <c r="AW259" s="122"/>
      <c r="AX259" s="122"/>
      <c r="AY259" s="122"/>
      <c r="AZ259" s="122"/>
      <c r="BA259" s="122"/>
      <c r="BB259" s="122"/>
      <c r="BC259" s="122"/>
      <c r="BD259" s="122"/>
      <c r="BE259" s="122"/>
      <c r="BF259" s="122"/>
      <c r="BG259" s="122"/>
      <c r="BH259" s="122"/>
      <c r="BI259" s="122"/>
      <c r="BJ259" s="122"/>
      <c r="BK259" s="122"/>
      <c r="BL259" s="122"/>
      <c r="BM259" s="122"/>
      <c r="BN259" s="122"/>
      <c r="BO259" s="122"/>
      <c r="BP259" s="122"/>
      <c r="BQ259" s="122"/>
      <c r="BR259" s="122"/>
      <c r="BS259" s="122"/>
      <c r="BT259" s="122"/>
      <c r="BU259" s="122"/>
      <c r="BV259" s="122"/>
      <c r="BW259" s="122"/>
      <c r="BX259" s="122"/>
      <c r="BY259" s="122"/>
      <c r="BZ259" s="122"/>
      <c r="CA259" s="122"/>
      <c r="CB259" s="122"/>
      <c r="CC259" s="122"/>
      <c r="CD259" s="122"/>
      <c r="CE259" s="122"/>
      <c r="CF259" s="122"/>
      <c r="CG259" s="122"/>
      <c r="CH259" s="122"/>
      <c r="CI259" s="122"/>
      <c r="CJ259" s="122"/>
      <c r="CK259" s="122"/>
      <c r="CL259" s="122"/>
      <c r="CM259" s="122"/>
      <c r="CN259" s="122"/>
      <c r="CO259" s="122"/>
      <c r="CP259" s="122"/>
      <c r="CQ259" s="122"/>
      <c r="CR259" s="122"/>
      <c r="CS259" s="122"/>
      <c r="CT259" s="122"/>
      <c r="CU259" s="122"/>
      <c r="CV259" s="122"/>
      <c r="CW259" s="122"/>
      <c r="CX259" s="122"/>
      <c r="CY259" s="122"/>
      <c r="CZ259" s="122"/>
      <c r="DA259" s="122"/>
      <c r="DB259" s="122"/>
      <c r="DC259" s="122"/>
      <c r="DD259" s="122"/>
      <c r="DE259" s="122"/>
      <c r="DF259" s="122"/>
      <c r="DG259" s="122"/>
      <c r="DH259" s="122"/>
      <c r="DI259" s="122"/>
      <c r="DJ259" s="122"/>
      <c r="DK259" s="122"/>
      <c r="DL259" s="122"/>
      <c r="DM259" s="122"/>
      <c r="DN259" s="122"/>
      <c r="DO259" s="122"/>
      <c r="DP259" s="122"/>
      <c r="DQ259" s="122"/>
      <c r="DR259" s="122"/>
      <c r="DS259" s="122"/>
      <c r="DT259" s="122"/>
      <c r="DU259" s="122"/>
      <c r="DV259" s="122"/>
      <c r="DW259" s="122"/>
      <c r="DX259" s="122"/>
      <c r="DY259" s="122"/>
      <c r="DZ259" s="122"/>
      <c r="EA259" s="122"/>
      <c r="EB259" s="122"/>
      <c r="EC259" s="122"/>
      <c r="ED259" s="122"/>
      <c r="EE259" s="122"/>
      <c r="EF259" s="122"/>
      <c r="EG259" s="122"/>
      <c r="EH259" s="122"/>
      <c r="EI259" s="122"/>
      <c r="EJ259" s="122"/>
      <c r="EK259" s="122"/>
      <c r="EL259" s="122"/>
      <c r="EM259" s="122"/>
      <c r="EN259" s="122"/>
      <c r="EO259" s="122"/>
      <c r="EP259" s="122"/>
      <c r="EQ259" s="122"/>
      <c r="ER259" s="122"/>
      <c r="ES259" s="122"/>
      <c r="ET259" s="122"/>
      <c r="EU259" s="122"/>
      <c r="EV259" s="122"/>
      <c r="EW259" s="122"/>
      <c r="EX259" s="122"/>
      <c r="EY259" s="122"/>
      <c r="EZ259" s="122"/>
      <c r="FA259" s="122"/>
      <c r="FB259" s="122"/>
      <c r="FC259" s="122"/>
      <c r="FD259" s="122"/>
      <c r="FE259" s="122"/>
      <c r="FF259" s="122"/>
      <c r="FG259" s="122"/>
      <c r="FH259" s="122"/>
      <c r="FI259" s="122"/>
      <c r="FJ259" s="122"/>
      <c r="FK259" s="122"/>
      <c r="FL259" s="122"/>
      <c r="FM259" s="122"/>
      <c r="FN259" s="122"/>
      <c r="FO259" s="122"/>
      <c r="FP259" s="122"/>
      <c r="FQ259" s="122"/>
      <c r="FR259" s="122"/>
      <c r="FS259" s="122"/>
      <c r="FT259" s="122"/>
      <c r="FU259" s="122"/>
      <c r="FV259" s="122"/>
      <c r="FW259" s="122"/>
      <c r="FX259" s="122"/>
      <c r="FY259" s="122"/>
      <c r="FZ259" s="122"/>
      <c r="GA259" s="122"/>
      <c r="GB259" s="122"/>
      <c r="GC259" s="122"/>
      <c r="GD259" s="122"/>
      <c r="GE259" s="122"/>
      <c r="GF259" s="122"/>
      <c r="GG259" s="122"/>
      <c r="GH259" s="122"/>
      <c r="GI259" s="122"/>
      <c r="GJ259" s="122"/>
      <c r="GK259" s="122"/>
      <c r="GL259" s="122"/>
      <c r="GM259" s="122"/>
      <c r="GN259" s="122"/>
      <c r="GO259" s="122"/>
      <c r="GP259" s="122"/>
      <c r="GQ259" s="122"/>
      <c r="GR259" s="122"/>
      <c r="GS259" s="122"/>
      <c r="GT259" s="122"/>
      <c r="GU259" s="122"/>
      <c r="GV259" s="122"/>
      <c r="GW259" s="122"/>
      <c r="GX259" s="122"/>
      <c r="GY259" s="122"/>
      <c r="GZ259" s="122"/>
      <c r="HA259" s="122"/>
      <c r="HB259" s="122"/>
      <c r="HC259" s="122"/>
      <c r="HD259" s="122"/>
      <c r="HE259" s="122"/>
      <c r="HF259" s="122"/>
      <c r="HG259" s="122"/>
      <c r="HH259" s="122"/>
      <c r="HI259" s="122"/>
      <c r="HJ259" s="122"/>
      <c r="HK259" s="122"/>
      <c r="HL259" s="122"/>
      <c r="HM259" s="122"/>
      <c r="HN259" s="122"/>
      <c r="HO259" s="122"/>
      <c r="HP259" s="122"/>
      <c r="HQ259" s="122"/>
      <c r="HR259" s="122"/>
      <c r="HS259" s="122"/>
      <c r="HT259" s="122"/>
      <c r="HU259" s="122"/>
      <c r="HV259" s="122"/>
      <c r="HW259" s="122"/>
      <c r="HX259" s="122"/>
      <c r="HY259" s="122"/>
      <c r="HZ259" s="122"/>
      <c r="IA259" s="122"/>
      <c r="IB259" s="122"/>
      <c r="IC259" s="122"/>
      <c r="ID259" s="122"/>
      <c r="IE259" s="122"/>
      <c r="IF259" s="122"/>
      <c r="IG259" s="122"/>
      <c r="IH259" s="122"/>
      <c r="II259" s="122"/>
      <c r="IJ259" s="122"/>
      <c r="IK259" s="122"/>
      <c r="IL259" s="122"/>
      <c r="IM259" s="122"/>
      <c r="IN259" s="122"/>
      <c r="IO259" s="122"/>
      <c r="IP259" s="122"/>
      <c r="IQ259" s="122"/>
      <c r="IR259" s="122"/>
      <c r="IS259" s="122"/>
      <c r="IT259" s="122"/>
      <c r="IU259" s="122"/>
      <c r="IV259" s="122"/>
      <c r="IW259" s="122"/>
    </row>
    <row r="260" customFormat="false" ht="12.75" hidden="false" customHeight="false" outlineLevel="0" collapsed="false">
      <c r="A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  <c r="AU260" s="122"/>
      <c r="AV260" s="122"/>
      <c r="AW260" s="122"/>
      <c r="AX260" s="122"/>
      <c r="AY260" s="122"/>
      <c r="AZ260" s="122"/>
      <c r="BA260" s="122"/>
      <c r="BB260" s="122"/>
      <c r="BC260" s="122"/>
      <c r="BD260" s="122"/>
      <c r="BE260" s="122"/>
      <c r="BF260" s="122"/>
      <c r="BG260" s="122"/>
      <c r="BH260" s="122"/>
      <c r="BI260" s="122"/>
      <c r="BJ260" s="122"/>
      <c r="BK260" s="122"/>
      <c r="BL260" s="122"/>
      <c r="BM260" s="122"/>
      <c r="BN260" s="122"/>
      <c r="BO260" s="122"/>
      <c r="BP260" s="122"/>
      <c r="BQ260" s="122"/>
      <c r="BR260" s="122"/>
      <c r="BS260" s="122"/>
      <c r="BT260" s="122"/>
      <c r="BU260" s="122"/>
      <c r="BV260" s="122"/>
      <c r="BW260" s="122"/>
      <c r="BX260" s="122"/>
      <c r="BY260" s="122"/>
      <c r="BZ260" s="122"/>
      <c r="CA260" s="122"/>
      <c r="CB260" s="122"/>
      <c r="CC260" s="122"/>
      <c r="CD260" s="122"/>
      <c r="CE260" s="122"/>
      <c r="CF260" s="122"/>
      <c r="CG260" s="122"/>
      <c r="CH260" s="122"/>
      <c r="CI260" s="122"/>
      <c r="CJ260" s="122"/>
      <c r="CK260" s="122"/>
      <c r="CL260" s="122"/>
      <c r="CM260" s="122"/>
      <c r="CN260" s="122"/>
      <c r="CO260" s="122"/>
      <c r="CP260" s="122"/>
      <c r="CQ260" s="122"/>
      <c r="CR260" s="122"/>
      <c r="CS260" s="122"/>
      <c r="CT260" s="122"/>
      <c r="CU260" s="122"/>
      <c r="CV260" s="122"/>
      <c r="CW260" s="122"/>
      <c r="CX260" s="122"/>
      <c r="CY260" s="122"/>
      <c r="CZ260" s="122"/>
      <c r="DA260" s="122"/>
      <c r="DB260" s="122"/>
      <c r="DC260" s="122"/>
      <c r="DD260" s="122"/>
      <c r="DE260" s="122"/>
      <c r="DF260" s="122"/>
      <c r="DG260" s="122"/>
      <c r="DH260" s="122"/>
      <c r="DI260" s="122"/>
      <c r="DJ260" s="122"/>
      <c r="DK260" s="122"/>
      <c r="DL260" s="122"/>
      <c r="DM260" s="122"/>
      <c r="DN260" s="122"/>
      <c r="DO260" s="122"/>
      <c r="DP260" s="122"/>
      <c r="DQ260" s="122"/>
      <c r="DR260" s="122"/>
      <c r="DS260" s="122"/>
      <c r="DT260" s="122"/>
      <c r="DU260" s="122"/>
      <c r="DV260" s="122"/>
      <c r="DW260" s="122"/>
      <c r="DX260" s="122"/>
      <c r="DY260" s="122"/>
      <c r="DZ260" s="122"/>
      <c r="EA260" s="122"/>
      <c r="EB260" s="122"/>
      <c r="EC260" s="122"/>
      <c r="ED260" s="122"/>
      <c r="EE260" s="122"/>
      <c r="EF260" s="122"/>
      <c r="EG260" s="122"/>
      <c r="EH260" s="122"/>
      <c r="EI260" s="122"/>
      <c r="EJ260" s="122"/>
      <c r="EK260" s="122"/>
      <c r="EL260" s="122"/>
      <c r="EM260" s="122"/>
      <c r="EN260" s="122"/>
      <c r="EO260" s="122"/>
      <c r="EP260" s="122"/>
      <c r="EQ260" s="122"/>
      <c r="ER260" s="122"/>
      <c r="ES260" s="122"/>
      <c r="ET260" s="122"/>
      <c r="EU260" s="122"/>
      <c r="EV260" s="122"/>
      <c r="EW260" s="122"/>
      <c r="EX260" s="122"/>
      <c r="EY260" s="122"/>
      <c r="EZ260" s="122"/>
      <c r="FA260" s="122"/>
      <c r="FB260" s="122"/>
      <c r="FC260" s="122"/>
      <c r="FD260" s="122"/>
      <c r="FE260" s="122"/>
      <c r="FF260" s="122"/>
      <c r="FG260" s="122"/>
      <c r="FH260" s="122"/>
      <c r="FI260" s="122"/>
      <c r="FJ260" s="122"/>
      <c r="FK260" s="122"/>
      <c r="FL260" s="122"/>
      <c r="FM260" s="122"/>
      <c r="FN260" s="122"/>
      <c r="FO260" s="122"/>
      <c r="FP260" s="122"/>
      <c r="FQ260" s="122"/>
      <c r="FR260" s="122"/>
      <c r="FS260" s="122"/>
      <c r="FT260" s="122"/>
      <c r="FU260" s="122"/>
      <c r="FV260" s="122"/>
      <c r="FW260" s="122"/>
      <c r="FX260" s="122"/>
      <c r="FY260" s="122"/>
      <c r="FZ260" s="122"/>
      <c r="GA260" s="122"/>
      <c r="GB260" s="122"/>
      <c r="GC260" s="122"/>
      <c r="GD260" s="122"/>
      <c r="GE260" s="122"/>
      <c r="GF260" s="122"/>
      <c r="GG260" s="122"/>
      <c r="GH260" s="122"/>
      <c r="GI260" s="122"/>
      <c r="GJ260" s="122"/>
      <c r="GK260" s="122"/>
      <c r="GL260" s="122"/>
      <c r="GM260" s="122"/>
      <c r="GN260" s="122"/>
      <c r="GO260" s="122"/>
      <c r="GP260" s="122"/>
      <c r="GQ260" s="122"/>
      <c r="GR260" s="122"/>
      <c r="GS260" s="122"/>
      <c r="GT260" s="122"/>
      <c r="GU260" s="122"/>
      <c r="GV260" s="122"/>
      <c r="GW260" s="122"/>
      <c r="GX260" s="122"/>
      <c r="GY260" s="122"/>
      <c r="GZ260" s="122"/>
      <c r="HA260" s="122"/>
      <c r="HB260" s="122"/>
      <c r="HC260" s="122"/>
      <c r="HD260" s="122"/>
      <c r="HE260" s="122"/>
      <c r="HF260" s="122"/>
      <c r="HG260" s="122"/>
      <c r="HH260" s="122"/>
      <c r="HI260" s="122"/>
      <c r="HJ260" s="122"/>
      <c r="HK260" s="122"/>
      <c r="HL260" s="122"/>
      <c r="HM260" s="122"/>
      <c r="HN260" s="122"/>
      <c r="HO260" s="122"/>
      <c r="HP260" s="122"/>
      <c r="HQ260" s="122"/>
      <c r="HR260" s="122"/>
      <c r="HS260" s="122"/>
      <c r="HT260" s="122"/>
      <c r="HU260" s="122"/>
      <c r="HV260" s="122"/>
      <c r="HW260" s="122"/>
      <c r="HX260" s="122"/>
      <c r="HY260" s="122"/>
      <c r="HZ260" s="122"/>
      <c r="IA260" s="122"/>
      <c r="IB260" s="122"/>
      <c r="IC260" s="122"/>
      <c r="ID260" s="122"/>
      <c r="IE260" s="122"/>
      <c r="IF260" s="122"/>
      <c r="IG260" s="122"/>
      <c r="IH260" s="122"/>
      <c r="II260" s="122"/>
      <c r="IJ260" s="122"/>
      <c r="IK260" s="122"/>
      <c r="IL260" s="122"/>
      <c r="IM260" s="122"/>
      <c r="IN260" s="122"/>
      <c r="IO260" s="122"/>
      <c r="IP260" s="122"/>
      <c r="IQ260" s="122"/>
      <c r="IR260" s="122"/>
      <c r="IS260" s="122"/>
      <c r="IT260" s="122"/>
      <c r="IU260" s="122"/>
      <c r="IV260" s="122"/>
      <c r="IW260" s="122"/>
    </row>
    <row r="261" customFormat="false" ht="12.75" hidden="false" customHeight="false" outlineLevel="0" collapsed="false">
      <c r="A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2"/>
      <c r="AC261" s="122"/>
      <c r="AD261" s="122"/>
      <c r="AE261" s="122"/>
      <c r="AF261" s="122"/>
      <c r="AG261" s="122"/>
      <c r="AH261" s="122"/>
      <c r="AI261" s="122"/>
      <c r="AJ261" s="122"/>
      <c r="AK261" s="122"/>
      <c r="AL261" s="122"/>
      <c r="AM261" s="122"/>
      <c r="AN261" s="122"/>
      <c r="AO261" s="122"/>
      <c r="AP261" s="122"/>
      <c r="AQ261" s="122"/>
      <c r="AR261" s="122"/>
      <c r="AS261" s="122"/>
      <c r="AT261" s="122"/>
      <c r="AU261" s="122"/>
      <c r="AV261" s="122"/>
      <c r="AW261" s="122"/>
      <c r="AX261" s="122"/>
      <c r="AY261" s="122"/>
      <c r="AZ261" s="122"/>
      <c r="BA261" s="122"/>
      <c r="BB261" s="122"/>
      <c r="BC261" s="122"/>
      <c r="BD261" s="122"/>
      <c r="BE261" s="122"/>
      <c r="BF261" s="122"/>
      <c r="BG261" s="122"/>
      <c r="BH261" s="122"/>
      <c r="BI261" s="122"/>
      <c r="BJ261" s="122"/>
      <c r="BK261" s="122"/>
      <c r="BL261" s="122"/>
      <c r="BM261" s="122"/>
      <c r="BN261" s="122"/>
      <c r="BO261" s="122"/>
      <c r="BP261" s="122"/>
      <c r="BQ261" s="122"/>
      <c r="BR261" s="122"/>
      <c r="BS261" s="122"/>
      <c r="BT261" s="122"/>
      <c r="BU261" s="122"/>
      <c r="BV261" s="122"/>
      <c r="BW261" s="122"/>
      <c r="BX261" s="122"/>
      <c r="BY261" s="122"/>
      <c r="BZ261" s="122"/>
      <c r="CA261" s="122"/>
      <c r="CB261" s="122"/>
      <c r="CC261" s="122"/>
      <c r="CD261" s="122"/>
      <c r="CE261" s="122"/>
      <c r="CF261" s="122"/>
      <c r="CG261" s="122"/>
      <c r="CH261" s="122"/>
      <c r="CI261" s="122"/>
      <c r="CJ261" s="122"/>
      <c r="CK261" s="122"/>
      <c r="CL261" s="122"/>
      <c r="CM261" s="122"/>
      <c r="CN261" s="122"/>
      <c r="CO261" s="122"/>
      <c r="CP261" s="122"/>
      <c r="CQ261" s="122"/>
      <c r="CR261" s="122"/>
      <c r="CS261" s="122"/>
      <c r="CT261" s="122"/>
      <c r="CU261" s="122"/>
      <c r="CV261" s="122"/>
      <c r="CW261" s="122"/>
      <c r="CX261" s="122"/>
      <c r="CY261" s="122"/>
      <c r="CZ261" s="122"/>
      <c r="DA261" s="122"/>
      <c r="DB261" s="122"/>
      <c r="DC261" s="122"/>
      <c r="DD261" s="122"/>
      <c r="DE261" s="122"/>
      <c r="DF261" s="122"/>
      <c r="DG261" s="122"/>
      <c r="DH261" s="122"/>
      <c r="DI261" s="122"/>
      <c r="DJ261" s="122"/>
      <c r="DK261" s="122"/>
      <c r="DL261" s="122"/>
      <c r="DM261" s="122"/>
      <c r="DN261" s="122"/>
      <c r="DO261" s="122"/>
      <c r="DP261" s="122"/>
      <c r="DQ261" s="122"/>
      <c r="DR261" s="122"/>
      <c r="DS261" s="122"/>
      <c r="DT261" s="122"/>
      <c r="DU261" s="122"/>
      <c r="DV261" s="122"/>
      <c r="DW261" s="122"/>
      <c r="DX261" s="122"/>
      <c r="DY261" s="122"/>
      <c r="DZ261" s="122"/>
      <c r="EA261" s="122"/>
      <c r="EB261" s="122"/>
      <c r="EC261" s="122"/>
      <c r="ED261" s="122"/>
      <c r="EE261" s="122"/>
      <c r="EF261" s="122"/>
      <c r="EG261" s="122"/>
      <c r="EH261" s="122"/>
      <c r="EI261" s="122"/>
      <c r="EJ261" s="122"/>
      <c r="EK261" s="122"/>
      <c r="EL261" s="122"/>
      <c r="EM261" s="122"/>
      <c r="EN261" s="122"/>
      <c r="EO261" s="122"/>
      <c r="EP261" s="122"/>
      <c r="EQ261" s="122"/>
      <c r="ER261" s="122"/>
      <c r="ES261" s="122"/>
      <c r="ET261" s="122"/>
      <c r="EU261" s="122"/>
      <c r="EV261" s="122"/>
      <c r="EW261" s="122"/>
      <c r="EX261" s="122"/>
      <c r="EY261" s="122"/>
      <c r="EZ261" s="122"/>
      <c r="FA261" s="122"/>
      <c r="FB261" s="122"/>
      <c r="FC261" s="122"/>
      <c r="FD261" s="122"/>
      <c r="FE261" s="122"/>
      <c r="FF261" s="122"/>
      <c r="FG261" s="122"/>
      <c r="FH261" s="122"/>
      <c r="FI261" s="122"/>
      <c r="FJ261" s="122"/>
      <c r="FK261" s="122"/>
      <c r="FL261" s="122"/>
      <c r="FM261" s="122"/>
      <c r="FN261" s="122"/>
      <c r="FO261" s="122"/>
      <c r="FP261" s="122"/>
      <c r="FQ261" s="122"/>
      <c r="FR261" s="122"/>
      <c r="FS261" s="122"/>
      <c r="FT261" s="122"/>
      <c r="FU261" s="122"/>
      <c r="FV261" s="122"/>
      <c r="FW261" s="122"/>
      <c r="FX261" s="122"/>
      <c r="FY261" s="122"/>
      <c r="FZ261" s="122"/>
      <c r="GA261" s="122"/>
      <c r="GB261" s="122"/>
      <c r="GC261" s="122"/>
      <c r="GD261" s="122"/>
      <c r="GE261" s="122"/>
      <c r="GF261" s="122"/>
      <c r="GG261" s="122"/>
      <c r="GH261" s="122"/>
      <c r="GI261" s="122"/>
      <c r="GJ261" s="122"/>
      <c r="GK261" s="122"/>
      <c r="GL261" s="122"/>
      <c r="GM261" s="122"/>
      <c r="GN261" s="122"/>
      <c r="GO261" s="122"/>
      <c r="GP261" s="122"/>
      <c r="GQ261" s="122"/>
      <c r="GR261" s="122"/>
      <c r="GS261" s="122"/>
      <c r="GT261" s="122"/>
      <c r="GU261" s="122"/>
      <c r="GV261" s="122"/>
      <c r="GW261" s="122"/>
      <c r="GX261" s="122"/>
      <c r="GY261" s="122"/>
      <c r="GZ261" s="122"/>
      <c r="HA261" s="122"/>
      <c r="HB261" s="122"/>
      <c r="HC261" s="122"/>
      <c r="HD261" s="122"/>
      <c r="HE261" s="122"/>
      <c r="HF261" s="122"/>
      <c r="HG261" s="122"/>
      <c r="HH261" s="122"/>
      <c r="HI261" s="122"/>
      <c r="HJ261" s="122"/>
      <c r="HK261" s="122"/>
      <c r="HL261" s="122"/>
      <c r="HM261" s="122"/>
      <c r="HN261" s="122"/>
      <c r="HO261" s="122"/>
      <c r="HP261" s="122"/>
      <c r="HQ261" s="122"/>
      <c r="HR261" s="122"/>
      <c r="HS261" s="122"/>
      <c r="HT261" s="122"/>
      <c r="HU261" s="122"/>
      <c r="HV261" s="122"/>
      <c r="HW261" s="122"/>
      <c r="HX261" s="122"/>
      <c r="HY261" s="122"/>
      <c r="HZ261" s="122"/>
      <c r="IA261" s="122"/>
      <c r="IB261" s="122"/>
      <c r="IC261" s="122"/>
      <c r="ID261" s="122"/>
      <c r="IE261" s="122"/>
      <c r="IF261" s="122"/>
      <c r="IG261" s="122"/>
      <c r="IH261" s="122"/>
      <c r="II261" s="122"/>
      <c r="IJ261" s="122"/>
      <c r="IK261" s="122"/>
      <c r="IL261" s="122"/>
      <c r="IM261" s="122"/>
      <c r="IN261" s="122"/>
      <c r="IO261" s="122"/>
      <c r="IP261" s="122"/>
      <c r="IQ261" s="122"/>
      <c r="IR261" s="122"/>
      <c r="IS261" s="122"/>
      <c r="IT261" s="122"/>
      <c r="IU261" s="122"/>
      <c r="IV261" s="122"/>
      <c r="IW261" s="122"/>
    </row>
    <row r="262" customFormat="false" ht="12.75" hidden="false" customHeight="false" outlineLevel="0" collapsed="false">
      <c r="A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122"/>
      <c r="AJ262" s="122"/>
      <c r="AK262" s="122"/>
      <c r="AL262" s="122"/>
      <c r="AM262" s="122"/>
      <c r="AN262" s="122"/>
      <c r="AO262" s="122"/>
      <c r="AP262" s="122"/>
      <c r="AQ262" s="122"/>
      <c r="AR262" s="122"/>
      <c r="AS262" s="122"/>
      <c r="AT262" s="122"/>
      <c r="AU262" s="122"/>
      <c r="AV262" s="122"/>
      <c r="AW262" s="122"/>
      <c r="AX262" s="122"/>
      <c r="AY262" s="122"/>
      <c r="AZ262" s="122"/>
      <c r="BA262" s="122"/>
      <c r="BB262" s="122"/>
      <c r="BC262" s="122"/>
      <c r="BD262" s="122"/>
      <c r="BE262" s="122"/>
      <c r="BF262" s="122"/>
      <c r="BG262" s="122"/>
      <c r="BH262" s="122"/>
      <c r="BI262" s="122"/>
      <c r="BJ262" s="122"/>
      <c r="BK262" s="122"/>
      <c r="BL262" s="122"/>
      <c r="BM262" s="122"/>
      <c r="BN262" s="122"/>
      <c r="BO262" s="122"/>
      <c r="BP262" s="122"/>
      <c r="BQ262" s="122"/>
      <c r="BR262" s="122"/>
      <c r="BS262" s="122"/>
      <c r="BT262" s="122"/>
      <c r="BU262" s="122"/>
      <c r="BV262" s="122"/>
      <c r="BW262" s="122"/>
      <c r="BX262" s="122"/>
      <c r="BY262" s="122"/>
      <c r="BZ262" s="122"/>
      <c r="CA262" s="122"/>
      <c r="CB262" s="122"/>
      <c r="CC262" s="122"/>
      <c r="CD262" s="122"/>
      <c r="CE262" s="122"/>
      <c r="CF262" s="122"/>
      <c r="CG262" s="122"/>
      <c r="CH262" s="122"/>
      <c r="CI262" s="122"/>
      <c r="CJ262" s="122"/>
      <c r="CK262" s="122"/>
      <c r="CL262" s="122"/>
      <c r="CM262" s="122"/>
      <c r="CN262" s="122"/>
      <c r="CO262" s="122"/>
      <c r="CP262" s="122"/>
      <c r="CQ262" s="122"/>
      <c r="CR262" s="122"/>
      <c r="CS262" s="122"/>
      <c r="CT262" s="122"/>
      <c r="CU262" s="122"/>
      <c r="CV262" s="122"/>
      <c r="CW262" s="122"/>
      <c r="CX262" s="122"/>
      <c r="CY262" s="122"/>
      <c r="CZ262" s="122"/>
      <c r="DA262" s="122"/>
      <c r="DB262" s="122"/>
      <c r="DC262" s="122"/>
      <c r="DD262" s="122"/>
      <c r="DE262" s="122"/>
      <c r="DF262" s="122"/>
      <c r="DG262" s="122"/>
      <c r="DH262" s="122"/>
      <c r="DI262" s="122"/>
      <c r="DJ262" s="122"/>
      <c r="DK262" s="122"/>
      <c r="DL262" s="122"/>
      <c r="DM262" s="122"/>
      <c r="DN262" s="122"/>
      <c r="DO262" s="122"/>
      <c r="DP262" s="122"/>
      <c r="DQ262" s="122"/>
      <c r="DR262" s="122"/>
      <c r="DS262" s="122"/>
      <c r="DT262" s="122"/>
      <c r="DU262" s="122"/>
      <c r="DV262" s="122"/>
      <c r="DW262" s="122"/>
      <c r="DX262" s="122"/>
      <c r="DY262" s="122"/>
      <c r="DZ262" s="122"/>
      <c r="EA262" s="122"/>
      <c r="EB262" s="122"/>
      <c r="EC262" s="122"/>
      <c r="ED262" s="122"/>
      <c r="EE262" s="122"/>
      <c r="EF262" s="122"/>
      <c r="EG262" s="122"/>
      <c r="EH262" s="122"/>
      <c r="EI262" s="122"/>
      <c r="EJ262" s="122"/>
      <c r="EK262" s="122"/>
      <c r="EL262" s="122"/>
      <c r="EM262" s="122"/>
      <c r="EN262" s="122"/>
      <c r="EO262" s="122"/>
      <c r="EP262" s="122"/>
      <c r="EQ262" s="122"/>
      <c r="ER262" s="122"/>
      <c r="ES262" s="122"/>
      <c r="ET262" s="122"/>
      <c r="EU262" s="122"/>
      <c r="EV262" s="122"/>
      <c r="EW262" s="122"/>
      <c r="EX262" s="122"/>
      <c r="EY262" s="122"/>
      <c r="EZ262" s="122"/>
      <c r="FA262" s="122"/>
      <c r="FB262" s="122"/>
      <c r="FC262" s="122"/>
      <c r="FD262" s="122"/>
      <c r="FE262" s="122"/>
      <c r="FF262" s="122"/>
      <c r="FG262" s="122"/>
      <c r="FH262" s="122"/>
      <c r="FI262" s="122"/>
      <c r="FJ262" s="122"/>
      <c r="FK262" s="122"/>
      <c r="FL262" s="122"/>
      <c r="FM262" s="122"/>
      <c r="FN262" s="122"/>
      <c r="FO262" s="122"/>
      <c r="FP262" s="122"/>
      <c r="FQ262" s="122"/>
      <c r="FR262" s="122"/>
      <c r="FS262" s="122"/>
      <c r="FT262" s="122"/>
      <c r="FU262" s="122"/>
      <c r="FV262" s="122"/>
      <c r="FW262" s="122"/>
      <c r="FX262" s="122"/>
      <c r="FY262" s="122"/>
      <c r="FZ262" s="122"/>
      <c r="GA262" s="122"/>
      <c r="GB262" s="122"/>
      <c r="GC262" s="122"/>
      <c r="GD262" s="122"/>
      <c r="GE262" s="122"/>
      <c r="GF262" s="122"/>
      <c r="GG262" s="122"/>
      <c r="GH262" s="122"/>
      <c r="GI262" s="122"/>
      <c r="GJ262" s="122"/>
      <c r="GK262" s="122"/>
      <c r="GL262" s="122"/>
      <c r="GM262" s="122"/>
      <c r="GN262" s="122"/>
      <c r="GO262" s="122"/>
      <c r="GP262" s="122"/>
      <c r="GQ262" s="122"/>
      <c r="GR262" s="122"/>
      <c r="GS262" s="122"/>
      <c r="GT262" s="122"/>
      <c r="GU262" s="122"/>
      <c r="GV262" s="122"/>
      <c r="GW262" s="122"/>
      <c r="GX262" s="122"/>
      <c r="GY262" s="122"/>
      <c r="GZ262" s="122"/>
      <c r="HA262" s="122"/>
      <c r="HB262" s="122"/>
      <c r="HC262" s="122"/>
      <c r="HD262" s="122"/>
      <c r="HE262" s="122"/>
      <c r="HF262" s="122"/>
      <c r="HG262" s="122"/>
      <c r="HH262" s="122"/>
      <c r="HI262" s="122"/>
      <c r="HJ262" s="122"/>
      <c r="HK262" s="122"/>
      <c r="HL262" s="122"/>
      <c r="HM262" s="122"/>
      <c r="HN262" s="122"/>
      <c r="HO262" s="122"/>
      <c r="HP262" s="122"/>
      <c r="HQ262" s="122"/>
      <c r="HR262" s="122"/>
      <c r="HS262" s="122"/>
      <c r="HT262" s="122"/>
      <c r="HU262" s="122"/>
      <c r="HV262" s="122"/>
      <c r="HW262" s="122"/>
      <c r="HX262" s="122"/>
      <c r="HY262" s="122"/>
      <c r="HZ262" s="122"/>
      <c r="IA262" s="122"/>
      <c r="IB262" s="122"/>
      <c r="IC262" s="122"/>
      <c r="ID262" s="122"/>
      <c r="IE262" s="122"/>
      <c r="IF262" s="122"/>
      <c r="IG262" s="122"/>
      <c r="IH262" s="122"/>
      <c r="II262" s="122"/>
      <c r="IJ262" s="122"/>
      <c r="IK262" s="122"/>
      <c r="IL262" s="122"/>
      <c r="IM262" s="122"/>
      <c r="IN262" s="122"/>
      <c r="IO262" s="122"/>
      <c r="IP262" s="122"/>
      <c r="IQ262" s="122"/>
      <c r="IR262" s="122"/>
      <c r="IS262" s="122"/>
      <c r="IT262" s="122"/>
      <c r="IU262" s="122"/>
      <c r="IV262" s="122"/>
      <c r="IW262" s="122"/>
    </row>
    <row r="263" customFormat="false" ht="12.75" hidden="false" customHeight="false" outlineLevel="0" collapsed="false">
      <c r="A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  <c r="AG263" s="122"/>
      <c r="AH263" s="122"/>
      <c r="AI263" s="122"/>
      <c r="AJ263" s="122"/>
      <c r="AK263" s="122"/>
      <c r="AL263" s="122"/>
      <c r="AM263" s="122"/>
      <c r="AN263" s="122"/>
      <c r="AO263" s="122"/>
      <c r="AP263" s="122"/>
      <c r="AQ263" s="122"/>
      <c r="AR263" s="122"/>
      <c r="AS263" s="122"/>
      <c r="AT263" s="122"/>
      <c r="AU263" s="122"/>
      <c r="AV263" s="122"/>
      <c r="AW263" s="122"/>
      <c r="AX263" s="122"/>
      <c r="AY263" s="122"/>
      <c r="AZ263" s="122"/>
      <c r="BA263" s="122"/>
      <c r="BB263" s="122"/>
      <c r="BC263" s="122"/>
      <c r="BD263" s="122"/>
      <c r="BE263" s="122"/>
      <c r="BF263" s="122"/>
      <c r="BG263" s="122"/>
      <c r="BH263" s="122"/>
      <c r="BI263" s="122"/>
      <c r="BJ263" s="122"/>
      <c r="BK263" s="122"/>
      <c r="BL263" s="122"/>
      <c r="BM263" s="122"/>
      <c r="BN263" s="122"/>
      <c r="BO263" s="122"/>
      <c r="BP263" s="122"/>
      <c r="BQ263" s="122"/>
      <c r="BR263" s="122"/>
      <c r="BS263" s="122"/>
      <c r="BT263" s="122"/>
      <c r="BU263" s="122"/>
      <c r="BV263" s="122"/>
      <c r="BW263" s="122"/>
      <c r="BX263" s="122"/>
      <c r="BY263" s="122"/>
      <c r="BZ263" s="122"/>
      <c r="CA263" s="122"/>
      <c r="CB263" s="122"/>
      <c r="CC263" s="122"/>
      <c r="CD263" s="122"/>
      <c r="CE263" s="122"/>
      <c r="CF263" s="122"/>
      <c r="CG263" s="122"/>
      <c r="CH263" s="122"/>
      <c r="CI263" s="122"/>
      <c r="CJ263" s="122"/>
      <c r="CK263" s="122"/>
      <c r="CL263" s="122"/>
      <c r="CM263" s="122"/>
      <c r="CN263" s="122"/>
      <c r="CO263" s="122"/>
      <c r="CP263" s="122"/>
      <c r="CQ263" s="122"/>
      <c r="CR263" s="122"/>
      <c r="CS263" s="122"/>
      <c r="CT263" s="122"/>
      <c r="CU263" s="122"/>
      <c r="CV263" s="122"/>
      <c r="CW263" s="122"/>
      <c r="CX263" s="122"/>
      <c r="CY263" s="122"/>
      <c r="CZ263" s="122"/>
      <c r="DA263" s="122"/>
      <c r="DB263" s="122"/>
      <c r="DC263" s="122"/>
      <c r="DD263" s="122"/>
      <c r="DE263" s="122"/>
      <c r="DF263" s="122"/>
      <c r="DG263" s="122"/>
      <c r="DH263" s="122"/>
      <c r="DI263" s="122"/>
      <c r="DJ263" s="122"/>
      <c r="DK263" s="122"/>
      <c r="DL263" s="122"/>
      <c r="DM263" s="122"/>
      <c r="DN263" s="122"/>
      <c r="DO263" s="122"/>
      <c r="DP263" s="122"/>
      <c r="DQ263" s="122"/>
      <c r="DR263" s="122"/>
      <c r="DS263" s="122"/>
      <c r="DT263" s="122"/>
      <c r="DU263" s="122"/>
      <c r="DV263" s="122"/>
      <c r="DW263" s="122"/>
      <c r="DX263" s="122"/>
      <c r="DY263" s="122"/>
      <c r="DZ263" s="122"/>
      <c r="EA263" s="122"/>
      <c r="EB263" s="122"/>
      <c r="EC263" s="122"/>
      <c r="ED263" s="122"/>
      <c r="EE263" s="122"/>
      <c r="EF263" s="122"/>
      <c r="EG263" s="122"/>
      <c r="EH263" s="122"/>
      <c r="EI263" s="122"/>
      <c r="EJ263" s="122"/>
      <c r="EK263" s="122"/>
      <c r="EL263" s="122"/>
      <c r="EM263" s="122"/>
      <c r="EN263" s="122"/>
      <c r="EO263" s="122"/>
      <c r="EP263" s="122"/>
      <c r="EQ263" s="122"/>
      <c r="ER263" s="122"/>
      <c r="ES263" s="122"/>
      <c r="ET263" s="122"/>
      <c r="EU263" s="122"/>
      <c r="EV263" s="122"/>
      <c r="EW263" s="122"/>
      <c r="EX263" s="122"/>
      <c r="EY263" s="122"/>
      <c r="EZ263" s="122"/>
      <c r="FA263" s="122"/>
      <c r="FB263" s="122"/>
      <c r="FC263" s="122"/>
      <c r="FD263" s="122"/>
      <c r="FE263" s="122"/>
      <c r="FF263" s="122"/>
      <c r="FG263" s="122"/>
      <c r="FH263" s="122"/>
      <c r="FI263" s="122"/>
      <c r="FJ263" s="122"/>
      <c r="FK263" s="122"/>
      <c r="FL263" s="122"/>
      <c r="FM263" s="122"/>
      <c r="FN263" s="122"/>
      <c r="FO263" s="122"/>
      <c r="FP263" s="122"/>
      <c r="FQ263" s="122"/>
      <c r="FR263" s="122"/>
      <c r="FS263" s="122"/>
      <c r="FT263" s="122"/>
      <c r="FU263" s="122"/>
      <c r="FV263" s="122"/>
      <c r="FW263" s="122"/>
      <c r="FX263" s="122"/>
      <c r="FY263" s="122"/>
      <c r="FZ263" s="122"/>
      <c r="GA263" s="122"/>
      <c r="GB263" s="122"/>
      <c r="GC263" s="122"/>
      <c r="GD263" s="122"/>
      <c r="GE263" s="122"/>
      <c r="GF263" s="122"/>
      <c r="GG263" s="122"/>
      <c r="GH263" s="122"/>
      <c r="GI263" s="122"/>
      <c r="GJ263" s="122"/>
      <c r="GK263" s="122"/>
      <c r="GL263" s="122"/>
      <c r="GM263" s="122"/>
      <c r="GN263" s="122"/>
      <c r="GO263" s="122"/>
      <c r="GP263" s="122"/>
      <c r="GQ263" s="122"/>
      <c r="GR263" s="122"/>
      <c r="GS263" s="122"/>
      <c r="GT263" s="122"/>
      <c r="GU263" s="122"/>
      <c r="GV263" s="122"/>
      <c r="GW263" s="122"/>
      <c r="GX263" s="122"/>
      <c r="GY263" s="122"/>
      <c r="GZ263" s="122"/>
      <c r="HA263" s="122"/>
      <c r="HB263" s="122"/>
      <c r="HC263" s="122"/>
      <c r="HD263" s="122"/>
      <c r="HE263" s="122"/>
      <c r="HF263" s="122"/>
      <c r="HG263" s="122"/>
      <c r="HH263" s="122"/>
      <c r="HI263" s="122"/>
      <c r="HJ263" s="122"/>
      <c r="HK263" s="122"/>
      <c r="HL263" s="122"/>
      <c r="HM263" s="122"/>
      <c r="HN263" s="122"/>
      <c r="HO263" s="122"/>
      <c r="HP263" s="122"/>
      <c r="HQ263" s="122"/>
      <c r="HR263" s="122"/>
      <c r="HS263" s="122"/>
      <c r="HT263" s="122"/>
      <c r="HU263" s="122"/>
      <c r="HV263" s="122"/>
      <c r="HW263" s="122"/>
      <c r="HX263" s="122"/>
      <c r="HY263" s="122"/>
      <c r="HZ263" s="122"/>
      <c r="IA263" s="122"/>
      <c r="IB263" s="122"/>
      <c r="IC263" s="122"/>
      <c r="ID263" s="122"/>
      <c r="IE263" s="122"/>
      <c r="IF263" s="122"/>
      <c r="IG263" s="122"/>
      <c r="IH263" s="122"/>
      <c r="II263" s="122"/>
      <c r="IJ263" s="122"/>
      <c r="IK263" s="122"/>
      <c r="IL263" s="122"/>
      <c r="IM263" s="122"/>
      <c r="IN263" s="122"/>
      <c r="IO263" s="122"/>
      <c r="IP263" s="122"/>
      <c r="IQ263" s="122"/>
      <c r="IR263" s="122"/>
      <c r="IS263" s="122"/>
      <c r="IT263" s="122"/>
      <c r="IU263" s="122"/>
      <c r="IV263" s="122"/>
      <c r="IW263" s="122"/>
    </row>
    <row r="264" customFormat="false" ht="12.75" hidden="false" customHeight="false" outlineLevel="0" collapsed="false">
      <c r="A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2"/>
      <c r="AO264" s="122"/>
      <c r="AP264" s="122"/>
      <c r="AQ264" s="122"/>
      <c r="AR264" s="122"/>
      <c r="AS264" s="122"/>
      <c r="AT264" s="122"/>
      <c r="AU264" s="122"/>
      <c r="AV264" s="122"/>
      <c r="AW264" s="122"/>
      <c r="AX264" s="122"/>
      <c r="AY264" s="122"/>
      <c r="AZ264" s="122"/>
      <c r="BA264" s="122"/>
      <c r="BB264" s="122"/>
      <c r="BC264" s="122"/>
      <c r="BD264" s="122"/>
      <c r="BE264" s="122"/>
      <c r="BF264" s="122"/>
      <c r="BG264" s="122"/>
      <c r="BH264" s="122"/>
      <c r="BI264" s="122"/>
      <c r="BJ264" s="122"/>
      <c r="BK264" s="122"/>
      <c r="BL264" s="122"/>
      <c r="BM264" s="122"/>
      <c r="BN264" s="122"/>
      <c r="BO264" s="122"/>
      <c r="BP264" s="122"/>
      <c r="BQ264" s="122"/>
      <c r="BR264" s="122"/>
      <c r="BS264" s="122"/>
      <c r="BT264" s="122"/>
      <c r="BU264" s="122"/>
      <c r="BV264" s="122"/>
      <c r="BW264" s="122"/>
      <c r="BX264" s="122"/>
      <c r="BY264" s="122"/>
      <c r="BZ264" s="122"/>
      <c r="CA264" s="122"/>
      <c r="CB264" s="122"/>
      <c r="CC264" s="122"/>
      <c r="CD264" s="122"/>
      <c r="CE264" s="122"/>
      <c r="CF264" s="122"/>
      <c r="CG264" s="122"/>
      <c r="CH264" s="122"/>
      <c r="CI264" s="122"/>
      <c r="CJ264" s="122"/>
      <c r="CK264" s="122"/>
      <c r="CL264" s="122"/>
      <c r="CM264" s="122"/>
      <c r="CN264" s="122"/>
      <c r="CO264" s="122"/>
      <c r="CP264" s="122"/>
      <c r="CQ264" s="122"/>
      <c r="CR264" s="122"/>
      <c r="CS264" s="122"/>
      <c r="CT264" s="122"/>
      <c r="CU264" s="122"/>
      <c r="CV264" s="122"/>
      <c r="CW264" s="122"/>
      <c r="CX264" s="122"/>
      <c r="CY264" s="122"/>
      <c r="CZ264" s="122"/>
      <c r="DA264" s="122"/>
      <c r="DB264" s="122"/>
      <c r="DC264" s="122"/>
      <c r="DD264" s="122"/>
      <c r="DE264" s="122"/>
      <c r="DF264" s="122"/>
      <c r="DG264" s="122"/>
      <c r="DH264" s="122"/>
      <c r="DI264" s="122"/>
      <c r="DJ264" s="122"/>
      <c r="DK264" s="122"/>
      <c r="DL264" s="122"/>
      <c r="DM264" s="122"/>
      <c r="DN264" s="122"/>
      <c r="DO264" s="122"/>
      <c r="DP264" s="122"/>
      <c r="DQ264" s="122"/>
      <c r="DR264" s="122"/>
      <c r="DS264" s="122"/>
      <c r="DT264" s="122"/>
      <c r="DU264" s="122"/>
      <c r="DV264" s="122"/>
      <c r="DW264" s="122"/>
      <c r="DX264" s="122"/>
      <c r="DY264" s="122"/>
      <c r="DZ264" s="122"/>
      <c r="EA264" s="122"/>
      <c r="EB264" s="122"/>
      <c r="EC264" s="122"/>
      <c r="ED264" s="122"/>
      <c r="EE264" s="122"/>
      <c r="EF264" s="122"/>
      <c r="EG264" s="122"/>
      <c r="EH264" s="122"/>
      <c r="EI264" s="122"/>
      <c r="EJ264" s="122"/>
      <c r="EK264" s="122"/>
      <c r="EL264" s="122"/>
      <c r="EM264" s="122"/>
      <c r="EN264" s="122"/>
      <c r="EO264" s="122"/>
      <c r="EP264" s="122"/>
      <c r="EQ264" s="122"/>
      <c r="ER264" s="122"/>
      <c r="ES264" s="122"/>
      <c r="ET264" s="122"/>
      <c r="EU264" s="122"/>
      <c r="EV264" s="122"/>
      <c r="EW264" s="122"/>
      <c r="EX264" s="122"/>
      <c r="EY264" s="122"/>
      <c r="EZ264" s="122"/>
      <c r="FA264" s="122"/>
      <c r="FB264" s="122"/>
      <c r="FC264" s="122"/>
      <c r="FD264" s="122"/>
      <c r="FE264" s="122"/>
      <c r="FF264" s="122"/>
      <c r="FG264" s="122"/>
      <c r="FH264" s="122"/>
      <c r="FI264" s="122"/>
      <c r="FJ264" s="122"/>
      <c r="FK264" s="122"/>
      <c r="FL264" s="122"/>
      <c r="FM264" s="122"/>
      <c r="FN264" s="122"/>
      <c r="FO264" s="122"/>
      <c r="FP264" s="122"/>
      <c r="FQ264" s="122"/>
      <c r="FR264" s="122"/>
      <c r="FS264" s="122"/>
      <c r="FT264" s="122"/>
      <c r="FU264" s="122"/>
      <c r="FV264" s="122"/>
      <c r="FW264" s="122"/>
      <c r="FX264" s="122"/>
      <c r="FY264" s="122"/>
      <c r="FZ264" s="122"/>
      <c r="GA264" s="122"/>
      <c r="GB264" s="122"/>
      <c r="GC264" s="122"/>
      <c r="GD264" s="122"/>
      <c r="GE264" s="122"/>
      <c r="GF264" s="122"/>
      <c r="GG264" s="122"/>
      <c r="GH264" s="122"/>
      <c r="GI264" s="122"/>
      <c r="GJ264" s="122"/>
      <c r="GK264" s="122"/>
      <c r="GL264" s="122"/>
      <c r="GM264" s="122"/>
      <c r="GN264" s="122"/>
      <c r="GO264" s="122"/>
      <c r="GP264" s="122"/>
      <c r="GQ264" s="122"/>
      <c r="GR264" s="122"/>
      <c r="GS264" s="122"/>
      <c r="GT264" s="122"/>
      <c r="GU264" s="122"/>
      <c r="GV264" s="122"/>
      <c r="GW264" s="122"/>
      <c r="GX264" s="122"/>
      <c r="GY264" s="122"/>
      <c r="GZ264" s="122"/>
      <c r="HA264" s="122"/>
      <c r="HB264" s="122"/>
      <c r="HC264" s="122"/>
      <c r="HD264" s="122"/>
      <c r="HE264" s="122"/>
      <c r="HF264" s="122"/>
      <c r="HG264" s="122"/>
      <c r="HH264" s="122"/>
      <c r="HI264" s="122"/>
      <c r="HJ264" s="122"/>
      <c r="HK264" s="122"/>
      <c r="HL264" s="122"/>
      <c r="HM264" s="122"/>
      <c r="HN264" s="122"/>
      <c r="HO264" s="122"/>
      <c r="HP264" s="122"/>
      <c r="HQ264" s="122"/>
      <c r="HR264" s="122"/>
      <c r="HS264" s="122"/>
      <c r="HT264" s="122"/>
      <c r="HU264" s="122"/>
      <c r="HV264" s="122"/>
      <c r="HW264" s="122"/>
      <c r="HX264" s="122"/>
      <c r="HY264" s="122"/>
      <c r="HZ264" s="122"/>
      <c r="IA264" s="122"/>
      <c r="IB264" s="122"/>
      <c r="IC264" s="122"/>
      <c r="ID264" s="122"/>
      <c r="IE264" s="122"/>
      <c r="IF264" s="122"/>
      <c r="IG264" s="122"/>
      <c r="IH264" s="122"/>
      <c r="II264" s="122"/>
      <c r="IJ264" s="122"/>
      <c r="IK264" s="122"/>
      <c r="IL264" s="122"/>
      <c r="IM264" s="122"/>
      <c r="IN264" s="122"/>
      <c r="IO264" s="122"/>
      <c r="IP264" s="122"/>
      <c r="IQ264" s="122"/>
      <c r="IR264" s="122"/>
      <c r="IS264" s="122"/>
      <c r="IT264" s="122"/>
      <c r="IU264" s="122"/>
      <c r="IV264" s="122"/>
      <c r="IW264" s="122"/>
    </row>
    <row r="265" customFormat="false" ht="12.75" hidden="false" customHeight="false" outlineLevel="0" collapsed="false">
      <c r="A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  <c r="AM265" s="122"/>
      <c r="AN265" s="122"/>
      <c r="AO265" s="122"/>
      <c r="AP265" s="122"/>
      <c r="AQ265" s="122"/>
      <c r="AR265" s="122"/>
      <c r="AS265" s="122"/>
      <c r="AT265" s="122"/>
      <c r="AU265" s="122"/>
      <c r="AV265" s="122"/>
      <c r="AW265" s="122"/>
      <c r="AX265" s="122"/>
      <c r="AY265" s="122"/>
      <c r="AZ265" s="122"/>
      <c r="BA265" s="122"/>
      <c r="BB265" s="122"/>
      <c r="BC265" s="122"/>
      <c r="BD265" s="122"/>
      <c r="BE265" s="122"/>
      <c r="BF265" s="122"/>
      <c r="BG265" s="122"/>
      <c r="BH265" s="122"/>
      <c r="BI265" s="122"/>
      <c r="BJ265" s="122"/>
      <c r="BK265" s="122"/>
      <c r="BL265" s="122"/>
      <c r="BM265" s="122"/>
      <c r="BN265" s="122"/>
      <c r="BO265" s="122"/>
      <c r="BP265" s="122"/>
      <c r="BQ265" s="122"/>
      <c r="BR265" s="122"/>
      <c r="BS265" s="122"/>
      <c r="BT265" s="122"/>
      <c r="BU265" s="122"/>
      <c r="BV265" s="122"/>
      <c r="BW265" s="122"/>
      <c r="BX265" s="122"/>
      <c r="BY265" s="122"/>
      <c r="BZ265" s="122"/>
      <c r="CA265" s="122"/>
      <c r="CB265" s="122"/>
      <c r="CC265" s="122"/>
      <c r="CD265" s="122"/>
      <c r="CE265" s="122"/>
      <c r="CF265" s="122"/>
      <c r="CG265" s="122"/>
      <c r="CH265" s="122"/>
      <c r="CI265" s="122"/>
      <c r="CJ265" s="122"/>
      <c r="CK265" s="122"/>
      <c r="CL265" s="122"/>
      <c r="CM265" s="122"/>
      <c r="CN265" s="122"/>
      <c r="CO265" s="122"/>
      <c r="CP265" s="122"/>
      <c r="CQ265" s="122"/>
      <c r="CR265" s="122"/>
      <c r="CS265" s="122"/>
      <c r="CT265" s="122"/>
      <c r="CU265" s="122"/>
      <c r="CV265" s="122"/>
      <c r="CW265" s="122"/>
      <c r="CX265" s="122"/>
      <c r="CY265" s="122"/>
      <c r="CZ265" s="122"/>
      <c r="DA265" s="122"/>
      <c r="DB265" s="122"/>
      <c r="DC265" s="122"/>
      <c r="DD265" s="122"/>
      <c r="DE265" s="122"/>
      <c r="DF265" s="122"/>
      <c r="DG265" s="122"/>
      <c r="DH265" s="122"/>
      <c r="DI265" s="122"/>
      <c r="DJ265" s="122"/>
      <c r="DK265" s="122"/>
      <c r="DL265" s="122"/>
      <c r="DM265" s="122"/>
      <c r="DN265" s="122"/>
      <c r="DO265" s="122"/>
      <c r="DP265" s="122"/>
      <c r="DQ265" s="122"/>
      <c r="DR265" s="122"/>
      <c r="DS265" s="122"/>
      <c r="DT265" s="122"/>
      <c r="DU265" s="122"/>
      <c r="DV265" s="122"/>
      <c r="DW265" s="122"/>
      <c r="DX265" s="122"/>
      <c r="DY265" s="122"/>
      <c r="DZ265" s="122"/>
      <c r="EA265" s="122"/>
      <c r="EB265" s="122"/>
      <c r="EC265" s="122"/>
      <c r="ED265" s="122"/>
      <c r="EE265" s="122"/>
      <c r="EF265" s="122"/>
      <c r="EG265" s="122"/>
      <c r="EH265" s="122"/>
      <c r="EI265" s="122"/>
      <c r="EJ265" s="122"/>
      <c r="EK265" s="122"/>
      <c r="EL265" s="122"/>
      <c r="EM265" s="122"/>
      <c r="EN265" s="122"/>
      <c r="EO265" s="122"/>
      <c r="EP265" s="122"/>
      <c r="EQ265" s="122"/>
      <c r="ER265" s="122"/>
      <c r="ES265" s="122"/>
      <c r="ET265" s="122"/>
      <c r="EU265" s="122"/>
      <c r="EV265" s="122"/>
      <c r="EW265" s="122"/>
      <c r="EX265" s="122"/>
      <c r="EY265" s="122"/>
      <c r="EZ265" s="122"/>
      <c r="FA265" s="122"/>
      <c r="FB265" s="122"/>
      <c r="FC265" s="122"/>
      <c r="FD265" s="122"/>
      <c r="FE265" s="122"/>
      <c r="FF265" s="122"/>
      <c r="FG265" s="122"/>
      <c r="FH265" s="122"/>
      <c r="FI265" s="122"/>
      <c r="FJ265" s="122"/>
      <c r="FK265" s="122"/>
      <c r="FL265" s="122"/>
      <c r="FM265" s="122"/>
      <c r="FN265" s="122"/>
      <c r="FO265" s="122"/>
      <c r="FP265" s="122"/>
      <c r="FQ265" s="122"/>
      <c r="FR265" s="122"/>
      <c r="FS265" s="122"/>
      <c r="FT265" s="122"/>
      <c r="FU265" s="122"/>
      <c r="FV265" s="122"/>
      <c r="FW265" s="122"/>
      <c r="FX265" s="122"/>
      <c r="FY265" s="122"/>
      <c r="FZ265" s="122"/>
      <c r="GA265" s="122"/>
      <c r="GB265" s="122"/>
      <c r="GC265" s="122"/>
      <c r="GD265" s="122"/>
      <c r="GE265" s="122"/>
      <c r="GF265" s="122"/>
      <c r="GG265" s="122"/>
      <c r="GH265" s="122"/>
      <c r="GI265" s="122"/>
      <c r="GJ265" s="122"/>
      <c r="GK265" s="122"/>
      <c r="GL265" s="122"/>
      <c r="GM265" s="122"/>
      <c r="GN265" s="122"/>
      <c r="GO265" s="122"/>
      <c r="GP265" s="122"/>
      <c r="GQ265" s="122"/>
      <c r="GR265" s="122"/>
      <c r="GS265" s="122"/>
      <c r="GT265" s="122"/>
      <c r="GU265" s="122"/>
      <c r="GV265" s="122"/>
      <c r="GW265" s="122"/>
      <c r="GX265" s="122"/>
      <c r="GY265" s="122"/>
      <c r="GZ265" s="122"/>
      <c r="HA265" s="122"/>
      <c r="HB265" s="122"/>
      <c r="HC265" s="122"/>
      <c r="HD265" s="122"/>
      <c r="HE265" s="122"/>
      <c r="HF265" s="122"/>
      <c r="HG265" s="122"/>
      <c r="HH265" s="122"/>
      <c r="HI265" s="122"/>
      <c r="HJ265" s="122"/>
      <c r="HK265" s="122"/>
      <c r="HL265" s="122"/>
      <c r="HM265" s="122"/>
      <c r="HN265" s="122"/>
      <c r="HO265" s="122"/>
      <c r="HP265" s="122"/>
      <c r="HQ265" s="122"/>
      <c r="HR265" s="122"/>
      <c r="HS265" s="122"/>
      <c r="HT265" s="122"/>
      <c r="HU265" s="122"/>
      <c r="HV265" s="122"/>
      <c r="HW265" s="122"/>
      <c r="HX265" s="122"/>
      <c r="HY265" s="122"/>
      <c r="HZ265" s="122"/>
      <c r="IA265" s="122"/>
      <c r="IB265" s="122"/>
      <c r="IC265" s="122"/>
      <c r="ID265" s="122"/>
      <c r="IE265" s="122"/>
      <c r="IF265" s="122"/>
      <c r="IG265" s="122"/>
      <c r="IH265" s="122"/>
      <c r="II265" s="122"/>
      <c r="IJ265" s="122"/>
      <c r="IK265" s="122"/>
      <c r="IL265" s="122"/>
      <c r="IM265" s="122"/>
      <c r="IN265" s="122"/>
      <c r="IO265" s="122"/>
      <c r="IP265" s="122"/>
      <c r="IQ265" s="122"/>
      <c r="IR265" s="122"/>
      <c r="IS265" s="122"/>
      <c r="IT265" s="122"/>
      <c r="IU265" s="122"/>
      <c r="IV265" s="122"/>
      <c r="IW265" s="122"/>
    </row>
    <row r="266" customFormat="false" ht="12.75" hidden="false" customHeight="false" outlineLevel="0" collapsed="false">
      <c r="A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  <c r="AM266" s="122"/>
      <c r="AN266" s="122"/>
      <c r="AO266" s="122"/>
      <c r="AP266" s="122"/>
      <c r="AQ266" s="122"/>
      <c r="AR266" s="122"/>
      <c r="AS266" s="122"/>
      <c r="AT266" s="122"/>
      <c r="AU266" s="122"/>
      <c r="AV266" s="122"/>
      <c r="AW266" s="122"/>
      <c r="AX266" s="122"/>
      <c r="AY266" s="122"/>
      <c r="AZ266" s="122"/>
      <c r="BA266" s="122"/>
      <c r="BB266" s="122"/>
      <c r="BC266" s="122"/>
      <c r="BD266" s="122"/>
      <c r="BE266" s="122"/>
      <c r="BF266" s="122"/>
      <c r="BG266" s="122"/>
      <c r="BH266" s="122"/>
      <c r="BI266" s="122"/>
      <c r="BJ266" s="122"/>
      <c r="BK266" s="122"/>
      <c r="BL266" s="122"/>
      <c r="BM266" s="122"/>
      <c r="BN266" s="122"/>
      <c r="BO266" s="122"/>
      <c r="BP266" s="122"/>
      <c r="BQ266" s="122"/>
      <c r="BR266" s="122"/>
      <c r="BS266" s="122"/>
      <c r="BT266" s="122"/>
      <c r="BU266" s="122"/>
      <c r="BV266" s="122"/>
      <c r="BW266" s="122"/>
      <c r="BX266" s="122"/>
      <c r="BY266" s="122"/>
      <c r="BZ266" s="122"/>
      <c r="CA266" s="122"/>
      <c r="CB266" s="122"/>
      <c r="CC266" s="122"/>
      <c r="CD266" s="122"/>
      <c r="CE266" s="122"/>
      <c r="CF266" s="122"/>
      <c r="CG266" s="122"/>
      <c r="CH266" s="122"/>
      <c r="CI266" s="122"/>
      <c r="CJ266" s="122"/>
      <c r="CK266" s="122"/>
      <c r="CL266" s="122"/>
      <c r="CM266" s="122"/>
      <c r="CN266" s="122"/>
      <c r="CO266" s="122"/>
      <c r="CP266" s="122"/>
      <c r="CQ266" s="122"/>
      <c r="CR266" s="122"/>
      <c r="CS266" s="122"/>
      <c r="CT266" s="122"/>
      <c r="CU266" s="122"/>
      <c r="CV266" s="122"/>
      <c r="CW266" s="122"/>
      <c r="CX266" s="122"/>
      <c r="CY266" s="122"/>
      <c r="CZ266" s="122"/>
      <c r="DA266" s="122"/>
      <c r="DB266" s="122"/>
      <c r="DC266" s="122"/>
      <c r="DD266" s="122"/>
      <c r="DE266" s="122"/>
      <c r="DF266" s="122"/>
      <c r="DG266" s="122"/>
      <c r="DH266" s="122"/>
      <c r="DI266" s="122"/>
      <c r="DJ266" s="122"/>
      <c r="DK266" s="122"/>
      <c r="DL266" s="122"/>
      <c r="DM266" s="122"/>
      <c r="DN266" s="122"/>
      <c r="DO266" s="122"/>
      <c r="DP266" s="122"/>
      <c r="DQ266" s="122"/>
      <c r="DR266" s="122"/>
      <c r="DS266" s="122"/>
      <c r="DT266" s="122"/>
      <c r="DU266" s="122"/>
      <c r="DV266" s="122"/>
      <c r="DW266" s="122"/>
      <c r="DX266" s="122"/>
      <c r="DY266" s="122"/>
      <c r="DZ266" s="122"/>
      <c r="EA266" s="122"/>
      <c r="EB266" s="122"/>
      <c r="EC266" s="122"/>
      <c r="ED266" s="122"/>
      <c r="EE266" s="122"/>
      <c r="EF266" s="122"/>
      <c r="EG266" s="122"/>
      <c r="EH266" s="122"/>
      <c r="EI266" s="122"/>
      <c r="EJ266" s="122"/>
      <c r="EK266" s="122"/>
      <c r="EL266" s="122"/>
      <c r="EM266" s="122"/>
      <c r="EN266" s="122"/>
      <c r="EO266" s="122"/>
      <c r="EP266" s="122"/>
      <c r="EQ266" s="122"/>
      <c r="ER266" s="122"/>
      <c r="ES266" s="122"/>
      <c r="ET266" s="122"/>
      <c r="EU266" s="122"/>
      <c r="EV266" s="122"/>
      <c r="EW266" s="122"/>
      <c r="EX266" s="122"/>
      <c r="EY266" s="122"/>
      <c r="EZ266" s="122"/>
      <c r="FA266" s="122"/>
      <c r="FB266" s="122"/>
      <c r="FC266" s="122"/>
      <c r="FD266" s="122"/>
      <c r="FE266" s="122"/>
      <c r="FF266" s="122"/>
      <c r="FG266" s="122"/>
      <c r="FH266" s="122"/>
      <c r="FI266" s="122"/>
      <c r="FJ266" s="122"/>
      <c r="FK266" s="122"/>
      <c r="FL266" s="122"/>
      <c r="FM266" s="122"/>
      <c r="FN266" s="122"/>
      <c r="FO266" s="122"/>
      <c r="FP266" s="122"/>
      <c r="FQ266" s="122"/>
      <c r="FR266" s="122"/>
      <c r="FS266" s="122"/>
      <c r="FT266" s="122"/>
      <c r="FU266" s="122"/>
      <c r="FV266" s="122"/>
      <c r="FW266" s="122"/>
      <c r="FX266" s="122"/>
      <c r="FY266" s="122"/>
      <c r="FZ266" s="122"/>
      <c r="GA266" s="122"/>
      <c r="GB266" s="122"/>
      <c r="GC266" s="122"/>
      <c r="GD266" s="122"/>
      <c r="GE266" s="122"/>
      <c r="GF266" s="122"/>
      <c r="GG266" s="122"/>
      <c r="GH266" s="122"/>
      <c r="GI266" s="122"/>
      <c r="GJ266" s="122"/>
      <c r="GK266" s="122"/>
      <c r="GL266" s="122"/>
      <c r="GM266" s="122"/>
      <c r="GN266" s="122"/>
      <c r="GO266" s="122"/>
      <c r="GP266" s="122"/>
      <c r="GQ266" s="122"/>
      <c r="GR266" s="122"/>
      <c r="GS266" s="122"/>
      <c r="GT266" s="122"/>
      <c r="GU266" s="122"/>
      <c r="GV266" s="122"/>
      <c r="GW266" s="122"/>
      <c r="GX266" s="122"/>
      <c r="GY266" s="122"/>
      <c r="GZ266" s="122"/>
      <c r="HA266" s="122"/>
      <c r="HB266" s="122"/>
      <c r="HC266" s="122"/>
      <c r="HD266" s="122"/>
      <c r="HE266" s="122"/>
      <c r="HF266" s="122"/>
      <c r="HG266" s="122"/>
      <c r="HH266" s="122"/>
      <c r="HI266" s="122"/>
      <c r="HJ266" s="122"/>
      <c r="HK266" s="122"/>
      <c r="HL266" s="122"/>
      <c r="HM266" s="122"/>
      <c r="HN266" s="122"/>
      <c r="HO266" s="122"/>
      <c r="HP266" s="122"/>
      <c r="HQ266" s="122"/>
      <c r="HR266" s="122"/>
      <c r="HS266" s="122"/>
      <c r="HT266" s="122"/>
      <c r="HU266" s="122"/>
      <c r="HV266" s="122"/>
      <c r="HW266" s="122"/>
      <c r="HX266" s="122"/>
      <c r="HY266" s="122"/>
      <c r="HZ266" s="122"/>
      <c r="IA266" s="122"/>
      <c r="IB266" s="122"/>
      <c r="IC266" s="122"/>
      <c r="ID266" s="122"/>
      <c r="IE266" s="122"/>
      <c r="IF266" s="122"/>
      <c r="IG266" s="122"/>
      <c r="IH266" s="122"/>
      <c r="II266" s="122"/>
      <c r="IJ266" s="122"/>
      <c r="IK266" s="122"/>
      <c r="IL266" s="122"/>
      <c r="IM266" s="122"/>
      <c r="IN266" s="122"/>
      <c r="IO266" s="122"/>
      <c r="IP266" s="122"/>
      <c r="IQ266" s="122"/>
      <c r="IR266" s="122"/>
      <c r="IS266" s="122"/>
      <c r="IT266" s="122"/>
      <c r="IU266" s="122"/>
      <c r="IV266" s="122"/>
      <c r="IW266" s="122"/>
    </row>
    <row r="267" customFormat="false" ht="12.75" hidden="false" customHeight="false" outlineLevel="0" collapsed="false">
      <c r="A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2"/>
      <c r="AC267" s="122"/>
      <c r="AD267" s="122"/>
      <c r="AE267" s="122"/>
      <c r="AF267" s="122"/>
      <c r="AG267" s="122"/>
      <c r="AH267" s="122"/>
      <c r="AI267" s="122"/>
      <c r="AJ267" s="122"/>
      <c r="AK267" s="122"/>
      <c r="AL267" s="122"/>
      <c r="AM267" s="122"/>
      <c r="AN267" s="122"/>
      <c r="AO267" s="122"/>
      <c r="AP267" s="122"/>
      <c r="AQ267" s="122"/>
      <c r="AR267" s="122"/>
      <c r="AS267" s="122"/>
      <c r="AT267" s="122"/>
      <c r="AU267" s="122"/>
      <c r="AV267" s="122"/>
      <c r="AW267" s="122"/>
      <c r="AX267" s="122"/>
      <c r="AY267" s="122"/>
      <c r="AZ267" s="122"/>
      <c r="BA267" s="122"/>
      <c r="BB267" s="122"/>
      <c r="BC267" s="122"/>
      <c r="BD267" s="122"/>
      <c r="BE267" s="122"/>
      <c r="BF267" s="122"/>
      <c r="BG267" s="122"/>
      <c r="BH267" s="122"/>
      <c r="BI267" s="122"/>
      <c r="BJ267" s="122"/>
      <c r="BK267" s="122"/>
      <c r="BL267" s="122"/>
      <c r="BM267" s="122"/>
      <c r="BN267" s="122"/>
      <c r="BO267" s="122"/>
      <c r="BP267" s="122"/>
      <c r="BQ267" s="122"/>
      <c r="BR267" s="122"/>
      <c r="BS267" s="122"/>
      <c r="BT267" s="122"/>
      <c r="BU267" s="122"/>
      <c r="BV267" s="122"/>
      <c r="BW267" s="122"/>
      <c r="BX267" s="122"/>
      <c r="BY267" s="122"/>
      <c r="BZ267" s="122"/>
      <c r="CA267" s="122"/>
      <c r="CB267" s="122"/>
      <c r="CC267" s="122"/>
      <c r="CD267" s="122"/>
      <c r="CE267" s="122"/>
      <c r="CF267" s="122"/>
      <c r="CG267" s="122"/>
      <c r="CH267" s="122"/>
      <c r="CI267" s="122"/>
      <c r="CJ267" s="122"/>
      <c r="CK267" s="122"/>
      <c r="CL267" s="122"/>
      <c r="CM267" s="122"/>
      <c r="CN267" s="122"/>
      <c r="CO267" s="122"/>
      <c r="CP267" s="122"/>
      <c r="CQ267" s="122"/>
      <c r="CR267" s="122"/>
      <c r="CS267" s="122"/>
      <c r="CT267" s="122"/>
      <c r="CU267" s="122"/>
      <c r="CV267" s="122"/>
      <c r="CW267" s="122"/>
      <c r="CX267" s="122"/>
      <c r="CY267" s="122"/>
      <c r="CZ267" s="122"/>
      <c r="DA267" s="122"/>
      <c r="DB267" s="122"/>
      <c r="DC267" s="122"/>
      <c r="DD267" s="122"/>
      <c r="DE267" s="122"/>
      <c r="DF267" s="122"/>
      <c r="DG267" s="122"/>
      <c r="DH267" s="122"/>
      <c r="DI267" s="122"/>
      <c r="DJ267" s="122"/>
      <c r="DK267" s="122"/>
      <c r="DL267" s="122"/>
      <c r="DM267" s="122"/>
      <c r="DN267" s="122"/>
      <c r="DO267" s="122"/>
      <c r="DP267" s="122"/>
      <c r="DQ267" s="122"/>
      <c r="DR267" s="122"/>
      <c r="DS267" s="122"/>
      <c r="DT267" s="122"/>
      <c r="DU267" s="122"/>
      <c r="DV267" s="122"/>
      <c r="DW267" s="122"/>
      <c r="DX267" s="122"/>
      <c r="DY267" s="122"/>
      <c r="DZ267" s="122"/>
      <c r="EA267" s="122"/>
      <c r="EB267" s="122"/>
      <c r="EC267" s="122"/>
      <c r="ED267" s="122"/>
      <c r="EE267" s="122"/>
      <c r="EF267" s="122"/>
      <c r="EG267" s="122"/>
      <c r="EH267" s="122"/>
      <c r="EI267" s="122"/>
      <c r="EJ267" s="122"/>
      <c r="EK267" s="122"/>
      <c r="EL267" s="122"/>
      <c r="EM267" s="122"/>
      <c r="EN267" s="122"/>
      <c r="EO267" s="122"/>
      <c r="EP267" s="122"/>
      <c r="EQ267" s="122"/>
      <c r="ER267" s="122"/>
      <c r="ES267" s="122"/>
      <c r="ET267" s="122"/>
      <c r="EU267" s="122"/>
      <c r="EV267" s="122"/>
      <c r="EW267" s="122"/>
      <c r="EX267" s="122"/>
      <c r="EY267" s="122"/>
      <c r="EZ267" s="122"/>
      <c r="FA267" s="122"/>
      <c r="FB267" s="122"/>
      <c r="FC267" s="122"/>
      <c r="FD267" s="122"/>
      <c r="FE267" s="122"/>
      <c r="FF267" s="122"/>
      <c r="FG267" s="122"/>
      <c r="FH267" s="122"/>
      <c r="FI267" s="122"/>
      <c r="FJ267" s="122"/>
      <c r="FK267" s="122"/>
      <c r="FL267" s="122"/>
      <c r="FM267" s="122"/>
      <c r="FN267" s="122"/>
      <c r="FO267" s="122"/>
      <c r="FP267" s="122"/>
      <c r="FQ267" s="122"/>
      <c r="FR267" s="122"/>
      <c r="FS267" s="122"/>
      <c r="FT267" s="122"/>
      <c r="FU267" s="122"/>
      <c r="FV267" s="122"/>
      <c r="FW267" s="122"/>
      <c r="FX267" s="122"/>
      <c r="FY267" s="122"/>
      <c r="FZ267" s="122"/>
      <c r="GA267" s="122"/>
      <c r="GB267" s="122"/>
      <c r="GC267" s="122"/>
      <c r="GD267" s="122"/>
      <c r="GE267" s="122"/>
      <c r="GF267" s="122"/>
      <c r="GG267" s="122"/>
      <c r="GH267" s="122"/>
      <c r="GI267" s="122"/>
      <c r="GJ267" s="122"/>
      <c r="GK267" s="122"/>
      <c r="GL267" s="122"/>
      <c r="GM267" s="122"/>
      <c r="GN267" s="122"/>
      <c r="GO267" s="122"/>
      <c r="GP267" s="122"/>
      <c r="GQ267" s="122"/>
      <c r="GR267" s="122"/>
      <c r="GS267" s="122"/>
      <c r="GT267" s="122"/>
      <c r="GU267" s="122"/>
      <c r="GV267" s="122"/>
      <c r="GW267" s="122"/>
      <c r="GX267" s="122"/>
      <c r="GY267" s="122"/>
      <c r="GZ267" s="122"/>
      <c r="HA267" s="122"/>
      <c r="HB267" s="122"/>
      <c r="HC267" s="122"/>
      <c r="HD267" s="122"/>
      <c r="HE267" s="122"/>
      <c r="HF267" s="122"/>
      <c r="HG267" s="122"/>
      <c r="HH267" s="122"/>
      <c r="HI267" s="122"/>
      <c r="HJ267" s="122"/>
      <c r="HK267" s="122"/>
      <c r="HL267" s="122"/>
      <c r="HM267" s="122"/>
      <c r="HN267" s="122"/>
      <c r="HO267" s="122"/>
      <c r="HP267" s="122"/>
      <c r="HQ267" s="122"/>
      <c r="HR267" s="122"/>
      <c r="HS267" s="122"/>
      <c r="HT267" s="122"/>
      <c r="HU267" s="122"/>
      <c r="HV267" s="122"/>
      <c r="HW267" s="122"/>
      <c r="HX267" s="122"/>
      <c r="HY267" s="122"/>
      <c r="HZ267" s="122"/>
      <c r="IA267" s="122"/>
      <c r="IB267" s="122"/>
      <c r="IC267" s="122"/>
      <c r="ID267" s="122"/>
      <c r="IE267" s="122"/>
      <c r="IF267" s="122"/>
      <c r="IG267" s="122"/>
      <c r="IH267" s="122"/>
      <c r="II267" s="122"/>
      <c r="IJ267" s="122"/>
      <c r="IK267" s="122"/>
      <c r="IL267" s="122"/>
      <c r="IM267" s="122"/>
      <c r="IN267" s="122"/>
      <c r="IO267" s="122"/>
      <c r="IP267" s="122"/>
      <c r="IQ267" s="122"/>
      <c r="IR267" s="122"/>
      <c r="IS267" s="122"/>
      <c r="IT267" s="122"/>
      <c r="IU267" s="122"/>
      <c r="IV267" s="122"/>
      <c r="IW267" s="122"/>
    </row>
    <row r="268" customFormat="false" ht="12.75" hidden="false" customHeight="false" outlineLevel="0" collapsed="false">
      <c r="A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  <c r="AU268" s="122"/>
      <c r="AV268" s="122"/>
      <c r="AW268" s="122"/>
      <c r="AX268" s="122"/>
      <c r="AY268" s="122"/>
      <c r="AZ268" s="122"/>
      <c r="BA268" s="122"/>
      <c r="BB268" s="122"/>
      <c r="BC268" s="122"/>
      <c r="BD268" s="122"/>
      <c r="BE268" s="122"/>
      <c r="BF268" s="122"/>
      <c r="BG268" s="122"/>
      <c r="BH268" s="122"/>
      <c r="BI268" s="122"/>
      <c r="BJ268" s="122"/>
      <c r="BK268" s="122"/>
      <c r="BL268" s="122"/>
      <c r="BM268" s="122"/>
      <c r="BN268" s="122"/>
      <c r="BO268" s="122"/>
      <c r="BP268" s="122"/>
      <c r="BQ268" s="122"/>
      <c r="BR268" s="122"/>
      <c r="BS268" s="122"/>
      <c r="BT268" s="122"/>
      <c r="BU268" s="122"/>
      <c r="BV268" s="122"/>
      <c r="BW268" s="122"/>
      <c r="BX268" s="122"/>
      <c r="BY268" s="122"/>
      <c r="BZ268" s="122"/>
      <c r="CA268" s="122"/>
      <c r="CB268" s="122"/>
      <c r="CC268" s="122"/>
      <c r="CD268" s="122"/>
      <c r="CE268" s="122"/>
      <c r="CF268" s="122"/>
      <c r="CG268" s="122"/>
      <c r="CH268" s="122"/>
      <c r="CI268" s="122"/>
      <c r="CJ268" s="122"/>
      <c r="CK268" s="122"/>
      <c r="CL268" s="122"/>
      <c r="CM268" s="122"/>
      <c r="CN268" s="122"/>
      <c r="CO268" s="122"/>
      <c r="CP268" s="122"/>
      <c r="CQ268" s="122"/>
      <c r="CR268" s="122"/>
      <c r="CS268" s="122"/>
      <c r="CT268" s="122"/>
      <c r="CU268" s="122"/>
      <c r="CV268" s="122"/>
      <c r="CW268" s="122"/>
      <c r="CX268" s="122"/>
      <c r="CY268" s="122"/>
      <c r="CZ268" s="122"/>
      <c r="DA268" s="122"/>
      <c r="DB268" s="122"/>
      <c r="DC268" s="122"/>
      <c r="DD268" s="122"/>
      <c r="DE268" s="122"/>
      <c r="DF268" s="122"/>
      <c r="DG268" s="122"/>
      <c r="DH268" s="122"/>
      <c r="DI268" s="122"/>
      <c r="DJ268" s="122"/>
      <c r="DK268" s="122"/>
      <c r="DL268" s="122"/>
      <c r="DM268" s="122"/>
      <c r="DN268" s="122"/>
      <c r="DO268" s="122"/>
      <c r="DP268" s="122"/>
      <c r="DQ268" s="122"/>
      <c r="DR268" s="122"/>
      <c r="DS268" s="122"/>
      <c r="DT268" s="122"/>
      <c r="DU268" s="122"/>
      <c r="DV268" s="122"/>
      <c r="DW268" s="122"/>
      <c r="DX268" s="122"/>
      <c r="DY268" s="122"/>
      <c r="DZ268" s="122"/>
      <c r="EA268" s="122"/>
      <c r="EB268" s="122"/>
      <c r="EC268" s="122"/>
      <c r="ED268" s="122"/>
      <c r="EE268" s="122"/>
      <c r="EF268" s="122"/>
      <c r="EG268" s="122"/>
      <c r="EH268" s="122"/>
      <c r="EI268" s="122"/>
      <c r="EJ268" s="122"/>
      <c r="EK268" s="122"/>
      <c r="EL268" s="122"/>
      <c r="EM268" s="122"/>
      <c r="EN268" s="122"/>
      <c r="EO268" s="122"/>
      <c r="EP268" s="122"/>
      <c r="EQ268" s="122"/>
      <c r="ER268" s="122"/>
      <c r="ES268" s="122"/>
      <c r="ET268" s="122"/>
      <c r="EU268" s="122"/>
      <c r="EV268" s="122"/>
      <c r="EW268" s="122"/>
      <c r="EX268" s="122"/>
      <c r="EY268" s="122"/>
      <c r="EZ268" s="122"/>
      <c r="FA268" s="122"/>
      <c r="FB268" s="122"/>
      <c r="FC268" s="122"/>
      <c r="FD268" s="122"/>
      <c r="FE268" s="122"/>
      <c r="FF268" s="122"/>
      <c r="FG268" s="122"/>
      <c r="FH268" s="122"/>
      <c r="FI268" s="122"/>
      <c r="FJ268" s="122"/>
      <c r="FK268" s="122"/>
      <c r="FL268" s="122"/>
      <c r="FM268" s="122"/>
      <c r="FN268" s="122"/>
      <c r="FO268" s="122"/>
      <c r="FP268" s="122"/>
      <c r="FQ268" s="122"/>
      <c r="FR268" s="122"/>
      <c r="FS268" s="122"/>
      <c r="FT268" s="122"/>
      <c r="FU268" s="122"/>
      <c r="FV268" s="122"/>
      <c r="FW268" s="122"/>
      <c r="FX268" s="122"/>
      <c r="FY268" s="122"/>
      <c r="FZ268" s="122"/>
      <c r="GA268" s="122"/>
      <c r="GB268" s="122"/>
      <c r="GC268" s="122"/>
      <c r="GD268" s="122"/>
      <c r="GE268" s="122"/>
      <c r="GF268" s="122"/>
      <c r="GG268" s="122"/>
      <c r="GH268" s="122"/>
      <c r="GI268" s="122"/>
      <c r="GJ268" s="122"/>
      <c r="GK268" s="122"/>
      <c r="GL268" s="122"/>
      <c r="GM268" s="122"/>
      <c r="GN268" s="122"/>
      <c r="GO268" s="122"/>
      <c r="GP268" s="122"/>
      <c r="GQ268" s="122"/>
      <c r="GR268" s="122"/>
      <c r="GS268" s="122"/>
      <c r="GT268" s="122"/>
      <c r="GU268" s="122"/>
      <c r="GV268" s="122"/>
      <c r="GW268" s="122"/>
      <c r="GX268" s="122"/>
      <c r="GY268" s="122"/>
      <c r="GZ268" s="122"/>
      <c r="HA268" s="122"/>
      <c r="HB268" s="122"/>
      <c r="HC268" s="122"/>
      <c r="HD268" s="122"/>
      <c r="HE268" s="122"/>
      <c r="HF268" s="122"/>
      <c r="HG268" s="122"/>
      <c r="HH268" s="122"/>
      <c r="HI268" s="122"/>
      <c r="HJ268" s="122"/>
      <c r="HK268" s="122"/>
      <c r="HL268" s="122"/>
      <c r="HM268" s="122"/>
      <c r="HN268" s="122"/>
      <c r="HO268" s="122"/>
      <c r="HP268" s="122"/>
      <c r="HQ268" s="122"/>
      <c r="HR268" s="122"/>
      <c r="HS268" s="122"/>
      <c r="HT268" s="122"/>
      <c r="HU268" s="122"/>
      <c r="HV268" s="122"/>
      <c r="HW268" s="122"/>
      <c r="HX268" s="122"/>
      <c r="HY268" s="122"/>
      <c r="HZ268" s="122"/>
      <c r="IA268" s="122"/>
      <c r="IB268" s="122"/>
      <c r="IC268" s="122"/>
      <c r="ID268" s="122"/>
      <c r="IE268" s="122"/>
      <c r="IF268" s="122"/>
      <c r="IG268" s="122"/>
      <c r="IH268" s="122"/>
      <c r="II268" s="122"/>
      <c r="IJ268" s="122"/>
      <c r="IK268" s="122"/>
      <c r="IL268" s="122"/>
      <c r="IM268" s="122"/>
      <c r="IN268" s="122"/>
      <c r="IO268" s="122"/>
      <c r="IP268" s="122"/>
      <c r="IQ268" s="122"/>
      <c r="IR268" s="122"/>
      <c r="IS268" s="122"/>
      <c r="IT268" s="122"/>
      <c r="IU268" s="122"/>
      <c r="IV268" s="122"/>
      <c r="IW268" s="122"/>
    </row>
    <row r="269" customFormat="false" ht="12.75" hidden="false" customHeight="false" outlineLevel="0" collapsed="false">
      <c r="A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2"/>
      <c r="AC269" s="122"/>
      <c r="AD269" s="122"/>
      <c r="AE269" s="122"/>
      <c r="AF269" s="122"/>
      <c r="AG269" s="122"/>
      <c r="AH269" s="122"/>
      <c r="AI269" s="122"/>
      <c r="AJ269" s="122"/>
      <c r="AK269" s="122"/>
      <c r="AL269" s="122"/>
      <c r="AM269" s="122"/>
      <c r="AN269" s="122"/>
      <c r="AO269" s="122"/>
      <c r="AP269" s="122"/>
      <c r="AQ269" s="122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22"/>
      <c r="BD269" s="122"/>
      <c r="BE269" s="122"/>
      <c r="BF269" s="122"/>
      <c r="BG269" s="122"/>
      <c r="BH269" s="122"/>
      <c r="BI269" s="122"/>
      <c r="BJ269" s="122"/>
      <c r="BK269" s="122"/>
      <c r="BL269" s="122"/>
      <c r="BM269" s="122"/>
      <c r="BN269" s="122"/>
      <c r="BO269" s="122"/>
      <c r="BP269" s="122"/>
      <c r="BQ269" s="122"/>
      <c r="BR269" s="122"/>
      <c r="BS269" s="122"/>
      <c r="BT269" s="122"/>
      <c r="BU269" s="122"/>
      <c r="BV269" s="122"/>
      <c r="BW269" s="122"/>
      <c r="BX269" s="122"/>
      <c r="BY269" s="122"/>
      <c r="BZ269" s="122"/>
      <c r="CA269" s="122"/>
      <c r="CB269" s="122"/>
      <c r="CC269" s="122"/>
      <c r="CD269" s="122"/>
      <c r="CE269" s="122"/>
      <c r="CF269" s="122"/>
      <c r="CG269" s="122"/>
      <c r="CH269" s="122"/>
      <c r="CI269" s="122"/>
      <c r="CJ269" s="122"/>
      <c r="CK269" s="122"/>
      <c r="CL269" s="122"/>
      <c r="CM269" s="122"/>
      <c r="CN269" s="122"/>
      <c r="CO269" s="122"/>
      <c r="CP269" s="122"/>
      <c r="CQ269" s="122"/>
      <c r="CR269" s="122"/>
      <c r="CS269" s="122"/>
      <c r="CT269" s="122"/>
      <c r="CU269" s="122"/>
      <c r="CV269" s="122"/>
      <c r="CW269" s="122"/>
      <c r="CX269" s="122"/>
      <c r="CY269" s="122"/>
      <c r="CZ269" s="122"/>
      <c r="DA269" s="122"/>
      <c r="DB269" s="122"/>
      <c r="DC269" s="122"/>
      <c r="DD269" s="122"/>
      <c r="DE269" s="122"/>
      <c r="DF269" s="122"/>
      <c r="DG269" s="122"/>
      <c r="DH269" s="122"/>
      <c r="DI269" s="122"/>
      <c r="DJ269" s="122"/>
      <c r="DK269" s="122"/>
      <c r="DL269" s="122"/>
      <c r="DM269" s="122"/>
      <c r="DN269" s="122"/>
      <c r="DO269" s="122"/>
      <c r="DP269" s="122"/>
      <c r="DQ269" s="122"/>
      <c r="DR269" s="122"/>
      <c r="DS269" s="122"/>
      <c r="DT269" s="122"/>
      <c r="DU269" s="122"/>
      <c r="DV269" s="122"/>
      <c r="DW269" s="122"/>
      <c r="DX269" s="122"/>
      <c r="DY269" s="122"/>
      <c r="DZ269" s="122"/>
      <c r="EA269" s="122"/>
      <c r="EB269" s="122"/>
      <c r="EC269" s="122"/>
      <c r="ED269" s="122"/>
      <c r="EE269" s="122"/>
      <c r="EF269" s="122"/>
      <c r="EG269" s="122"/>
      <c r="EH269" s="122"/>
      <c r="EI269" s="122"/>
      <c r="EJ269" s="122"/>
      <c r="EK269" s="122"/>
      <c r="EL269" s="122"/>
      <c r="EM269" s="122"/>
      <c r="EN269" s="122"/>
      <c r="EO269" s="122"/>
      <c r="EP269" s="122"/>
      <c r="EQ269" s="122"/>
      <c r="ER269" s="122"/>
      <c r="ES269" s="122"/>
      <c r="ET269" s="122"/>
      <c r="EU269" s="122"/>
      <c r="EV269" s="122"/>
      <c r="EW269" s="122"/>
      <c r="EX269" s="122"/>
      <c r="EY269" s="122"/>
      <c r="EZ269" s="122"/>
      <c r="FA269" s="122"/>
      <c r="FB269" s="122"/>
      <c r="FC269" s="122"/>
      <c r="FD269" s="122"/>
      <c r="FE269" s="122"/>
      <c r="FF269" s="122"/>
      <c r="FG269" s="122"/>
      <c r="FH269" s="122"/>
      <c r="FI269" s="122"/>
      <c r="FJ269" s="122"/>
      <c r="FK269" s="122"/>
      <c r="FL269" s="122"/>
      <c r="FM269" s="122"/>
      <c r="FN269" s="122"/>
      <c r="FO269" s="122"/>
      <c r="FP269" s="122"/>
      <c r="FQ269" s="122"/>
      <c r="FR269" s="122"/>
      <c r="FS269" s="122"/>
      <c r="FT269" s="122"/>
      <c r="FU269" s="122"/>
      <c r="FV269" s="122"/>
      <c r="FW269" s="122"/>
      <c r="FX269" s="122"/>
      <c r="FY269" s="122"/>
      <c r="FZ269" s="122"/>
      <c r="GA269" s="122"/>
      <c r="GB269" s="122"/>
      <c r="GC269" s="122"/>
      <c r="GD269" s="122"/>
      <c r="GE269" s="122"/>
      <c r="GF269" s="122"/>
      <c r="GG269" s="122"/>
      <c r="GH269" s="122"/>
      <c r="GI269" s="122"/>
      <c r="GJ269" s="122"/>
      <c r="GK269" s="122"/>
      <c r="GL269" s="122"/>
      <c r="GM269" s="122"/>
      <c r="GN269" s="122"/>
      <c r="GO269" s="122"/>
      <c r="GP269" s="122"/>
      <c r="GQ269" s="122"/>
      <c r="GR269" s="122"/>
      <c r="GS269" s="122"/>
      <c r="GT269" s="122"/>
      <c r="GU269" s="122"/>
      <c r="GV269" s="122"/>
      <c r="GW269" s="122"/>
      <c r="GX269" s="122"/>
      <c r="GY269" s="122"/>
      <c r="GZ269" s="122"/>
      <c r="HA269" s="122"/>
      <c r="HB269" s="122"/>
      <c r="HC269" s="122"/>
      <c r="HD269" s="122"/>
      <c r="HE269" s="122"/>
      <c r="HF269" s="122"/>
      <c r="HG269" s="122"/>
      <c r="HH269" s="122"/>
      <c r="HI269" s="122"/>
      <c r="HJ269" s="122"/>
      <c r="HK269" s="122"/>
      <c r="HL269" s="122"/>
      <c r="HM269" s="122"/>
      <c r="HN269" s="122"/>
      <c r="HO269" s="122"/>
      <c r="HP269" s="122"/>
      <c r="HQ269" s="122"/>
      <c r="HR269" s="122"/>
      <c r="HS269" s="122"/>
      <c r="HT269" s="122"/>
      <c r="HU269" s="122"/>
      <c r="HV269" s="122"/>
      <c r="HW269" s="122"/>
      <c r="HX269" s="122"/>
      <c r="HY269" s="122"/>
      <c r="HZ269" s="122"/>
      <c r="IA269" s="122"/>
      <c r="IB269" s="122"/>
      <c r="IC269" s="122"/>
      <c r="ID269" s="122"/>
      <c r="IE269" s="122"/>
      <c r="IF269" s="122"/>
      <c r="IG269" s="122"/>
      <c r="IH269" s="122"/>
      <c r="II269" s="122"/>
      <c r="IJ269" s="122"/>
      <c r="IK269" s="122"/>
      <c r="IL269" s="122"/>
      <c r="IM269" s="122"/>
      <c r="IN269" s="122"/>
      <c r="IO269" s="122"/>
      <c r="IP269" s="122"/>
      <c r="IQ269" s="122"/>
      <c r="IR269" s="122"/>
      <c r="IS269" s="122"/>
      <c r="IT269" s="122"/>
      <c r="IU269" s="122"/>
      <c r="IV269" s="122"/>
      <c r="IW269" s="122"/>
    </row>
    <row r="270" customFormat="false" ht="12.75" hidden="false" customHeight="false" outlineLevel="0" collapsed="false">
      <c r="A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  <c r="AM270" s="122"/>
      <c r="AN270" s="122"/>
      <c r="AO270" s="122"/>
      <c r="AP270" s="122"/>
      <c r="AQ270" s="122"/>
      <c r="AR270" s="122"/>
      <c r="AS270" s="122"/>
      <c r="AT270" s="122"/>
      <c r="AU270" s="122"/>
      <c r="AV270" s="122"/>
      <c r="AW270" s="122"/>
      <c r="AX270" s="122"/>
      <c r="AY270" s="122"/>
      <c r="AZ270" s="122"/>
      <c r="BA270" s="122"/>
      <c r="BB270" s="122"/>
      <c r="BC270" s="122"/>
      <c r="BD270" s="122"/>
      <c r="BE270" s="122"/>
      <c r="BF270" s="122"/>
      <c r="BG270" s="122"/>
      <c r="BH270" s="122"/>
      <c r="BI270" s="122"/>
      <c r="BJ270" s="122"/>
      <c r="BK270" s="122"/>
      <c r="BL270" s="122"/>
      <c r="BM270" s="122"/>
      <c r="BN270" s="122"/>
      <c r="BO270" s="122"/>
      <c r="BP270" s="122"/>
      <c r="BQ270" s="122"/>
      <c r="BR270" s="122"/>
      <c r="BS270" s="122"/>
      <c r="BT270" s="122"/>
      <c r="BU270" s="122"/>
      <c r="BV270" s="122"/>
      <c r="BW270" s="122"/>
      <c r="BX270" s="122"/>
      <c r="BY270" s="122"/>
      <c r="BZ270" s="122"/>
      <c r="CA270" s="122"/>
      <c r="CB270" s="122"/>
      <c r="CC270" s="122"/>
      <c r="CD270" s="122"/>
      <c r="CE270" s="122"/>
      <c r="CF270" s="122"/>
      <c r="CG270" s="122"/>
      <c r="CH270" s="122"/>
      <c r="CI270" s="122"/>
      <c r="CJ270" s="122"/>
      <c r="CK270" s="122"/>
      <c r="CL270" s="122"/>
      <c r="CM270" s="122"/>
      <c r="CN270" s="122"/>
      <c r="CO270" s="122"/>
      <c r="CP270" s="122"/>
      <c r="CQ270" s="122"/>
      <c r="CR270" s="122"/>
      <c r="CS270" s="122"/>
      <c r="CT270" s="122"/>
      <c r="CU270" s="122"/>
      <c r="CV270" s="122"/>
      <c r="CW270" s="122"/>
      <c r="CX270" s="122"/>
      <c r="CY270" s="122"/>
      <c r="CZ270" s="122"/>
      <c r="DA270" s="122"/>
      <c r="DB270" s="122"/>
      <c r="DC270" s="122"/>
      <c r="DD270" s="122"/>
      <c r="DE270" s="122"/>
      <c r="DF270" s="122"/>
      <c r="DG270" s="122"/>
      <c r="DH270" s="122"/>
      <c r="DI270" s="122"/>
      <c r="DJ270" s="122"/>
      <c r="DK270" s="122"/>
      <c r="DL270" s="122"/>
      <c r="DM270" s="122"/>
      <c r="DN270" s="122"/>
      <c r="DO270" s="122"/>
      <c r="DP270" s="122"/>
      <c r="DQ270" s="122"/>
      <c r="DR270" s="122"/>
      <c r="DS270" s="122"/>
      <c r="DT270" s="122"/>
      <c r="DU270" s="122"/>
      <c r="DV270" s="122"/>
      <c r="DW270" s="122"/>
      <c r="DX270" s="122"/>
      <c r="DY270" s="122"/>
      <c r="DZ270" s="122"/>
      <c r="EA270" s="122"/>
      <c r="EB270" s="122"/>
      <c r="EC270" s="122"/>
      <c r="ED270" s="122"/>
      <c r="EE270" s="122"/>
      <c r="EF270" s="122"/>
      <c r="EG270" s="122"/>
      <c r="EH270" s="122"/>
      <c r="EI270" s="122"/>
      <c r="EJ270" s="122"/>
      <c r="EK270" s="122"/>
      <c r="EL270" s="122"/>
      <c r="EM270" s="122"/>
      <c r="EN270" s="122"/>
      <c r="EO270" s="122"/>
      <c r="EP270" s="122"/>
      <c r="EQ270" s="122"/>
      <c r="ER270" s="122"/>
      <c r="ES270" s="122"/>
      <c r="ET270" s="122"/>
      <c r="EU270" s="122"/>
      <c r="EV270" s="122"/>
      <c r="EW270" s="122"/>
      <c r="EX270" s="122"/>
      <c r="EY270" s="122"/>
      <c r="EZ270" s="122"/>
      <c r="FA270" s="122"/>
      <c r="FB270" s="122"/>
      <c r="FC270" s="122"/>
      <c r="FD270" s="122"/>
      <c r="FE270" s="122"/>
      <c r="FF270" s="122"/>
      <c r="FG270" s="122"/>
      <c r="FH270" s="122"/>
      <c r="FI270" s="122"/>
      <c r="FJ270" s="122"/>
      <c r="FK270" s="122"/>
      <c r="FL270" s="122"/>
      <c r="FM270" s="122"/>
      <c r="FN270" s="122"/>
      <c r="FO270" s="122"/>
      <c r="FP270" s="122"/>
      <c r="FQ270" s="122"/>
      <c r="FR270" s="122"/>
      <c r="FS270" s="122"/>
      <c r="FT270" s="122"/>
      <c r="FU270" s="122"/>
      <c r="FV270" s="122"/>
      <c r="FW270" s="122"/>
      <c r="FX270" s="122"/>
      <c r="FY270" s="122"/>
      <c r="FZ270" s="122"/>
      <c r="GA270" s="122"/>
      <c r="GB270" s="122"/>
      <c r="GC270" s="122"/>
      <c r="GD270" s="122"/>
      <c r="GE270" s="122"/>
      <c r="GF270" s="122"/>
      <c r="GG270" s="122"/>
      <c r="GH270" s="122"/>
      <c r="GI270" s="122"/>
      <c r="GJ270" s="122"/>
      <c r="GK270" s="122"/>
      <c r="GL270" s="122"/>
      <c r="GM270" s="122"/>
      <c r="GN270" s="122"/>
      <c r="GO270" s="122"/>
      <c r="GP270" s="122"/>
      <c r="GQ270" s="122"/>
      <c r="GR270" s="122"/>
      <c r="GS270" s="122"/>
      <c r="GT270" s="122"/>
      <c r="GU270" s="122"/>
      <c r="GV270" s="122"/>
      <c r="GW270" s="122"/>
      <c r="GX270" s="122"/>
      <c r="GY270" s="122"/>
      <c r="GZ270" s="122"/>
      <c r="HA270" s="122"/>
      <c r="HB270" s="122"/>
      <c r="HC270" s="122"/>
      <c r="HD270" s="122"/>
      <c r="HE270" s="122"/>
      <c r="HF270" s="122"/>
      <c r="HG270" s="122"/>
      <c r="HH270" s="122"/>
      <c r="HI270" s="122"/>
      <c r="HJ270" s="122"/>
      <c r="HK270" s="122"/>
      <c r="HL270" s="122"/>
      <c r="HM270" s="122"/>
      <c r="HN270" s="122"/>
      <c r="HO270" s="122"/>
      <c r="HP270" s="122"/>
      <c r="HQ270" s="122"/>
      <c r="HR270" s="122"/>
      <c r="HS270" s="122"/>
      <c r="HT270" s="122"/>
      <c r="HU270" s="122"/>
      <c r="HV270" s="122"/>
      <c r="HW270" s="122"/>
      <c r="HX270" s="122"/>
      <c r="HY270" s="122"/>
      <c r="HZ270" s="122"/>
      <c r="IA270" s="122"/>
      <c r="IB270" s="122"/>
      <c r="IC270" s="122"/>
      <c r="ID270" s="122"/>
      <c r="IE270" s="122"/>
      <c r="IF270" s="122"/>
      <c r="IG270" s="122"/>
      <c r="IH270" s="122"/>
      <c r="II270" s="122"/>
      <c r="IJ270" s="122"/>
      <c r="IK270" s="122"/>
      <c r="IL270" s="122"/>
      <c r="IM270" s="122"/>
      <c r="IN270" s="122"/>
      <c r="IO270" s="122"/>
      <c r="IP270" s="122"/>
      <c r="IQ270" s="122"/>
      <c r="IR270" s="122"/>
      <c r="IS270" s="122"/>
      <c r="IT270" s="122"/>
      <c r="IU270" s="122"/>
      <c r="IV270" s="122"/>
      <c r="IW270" s="122"/>
    </row>
    <row r="271" customFormat="false" ht="12.75" hidden="false" customHeight="false" outlineLevel="0" collapsed="false">
      <c r="A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2"/>
      <c r="AC271" s="122"/>
      <c r="AD271" s="122"/>
      <c r="AE271" s="122"/>
      <c r="AF271" s="122"/>
      <c r="AG271" s="122"/>
      <c r="AH271" s="122"/>
      <c r="AI271" s="122"/>
      <c r="AJ271" s="122"/>
      <c r="AK271" s="122"/>
      <c r="AL271" s="122"/>
      <c r="AM271" s="122"/>
      <c r="AN271" s="122"/>
      <c r="AO271" s="122"/>
      <c r="AP271" s="122"/>
      <c r="AQ271" s="122"/>
      <c r="AR271" s="122"/>
      <c r="AS271" s="122"/>
      <c r="AT271" s="122"/>
      <c r="AU271" s="122"/>
      <c r="AV271" s="122"/>
      <c r="AW271" s="122"/>
      <c r="AX271" s="122"/>
      <c r="AY271" s="122"/>
      <c r="AZ271" s="122"/>
      <c r="BA271" s="122"/>
      <c r="BB271" s="122"/>
      <c r="BC271" s="122"/>
      <c r="BD271" s="122"/>
      <c r="BE271" s="122"/>
      <c r="BF271" s="122"/>
      <c r="BG271" s="122"/>
      <c r="BH271" s="122"/>
      <c r="BI271" s="122"/>
      <c r="BJ271" s="122"/>
      <c r="BK271" s="122"/>
      <c r="BL271" s="122"/>
      <c r="BM271" s="122"/>
      <c r="BN271" s="122"/>
      <c r="BO271" s="122"/>
      <c r="BP271" s="122"/>
      <c r="BQ271" s="122"/>
      <c r="BR271" s="122"/>
      <c r="BS271" s="122"/>
      <c r="BT271" s="122"/>
      <c r="BU271" s="122"/>
      <c r="BV271" s="122"/>
      <c r="BW271" s="122"/>
      <c r="BX271" s="122"/>
      <c r="BY271" s="122"/>
      <c r="BZ271" s="122"/>
      <c r="CA271" s="122"/>
      <c r="CB271" s="122"/>
      <c r="CC271" s="122"/>
      <c r="CD271" s="122"/>
      <c r="CE271" s="122"/>
      <c r="CF271" s="122"/>
      <c r="CG271" s="122"/>
      <c r="CH271" s="122"/>
      <c r="CI271" s="122"/>
      <c r="CJ271" s="122"/>
      <c r="CK271" s="122"/>
      <c r="CL271" s="122"/>
      <c r="CM271" s="122"/>
      <c r="CN271" s="122"/>
      <c r="CO271" s="122"/>
      <c r="CP271" s="122"/>
      <c r="CQ271" s="122"/>
      <c r="CR271" s="122"/>
      <c r="CS271" s="122"/>
      <c r="CT271" s="122"/>
      <c r="CU271" s="122"/>
      <c r="CV271" s="122"/>
      <c r="CW271" s="122"/>
      <c r="CX271" s="122"/>
      <c r="CY271" s="122"/>
      <c r="CZ271" s="122"/>
      <c r="DA271" s="122"/>
      <c r="DB271" s="122"/>
      <c r="DC271" s="122"/>
      <c r="DD271" s="122"/>
      <c r="DE271" s="122"/>
      <c r="DF271" s="122"/>
      <c r="DG271" s="122"/>
      <c r="DH271" s="122"/>
      <c r="DI271" s="122"/>
      <c r="DJ271" s="122"/>
      <c r="DK271" s="122"/>
      <c r="DL271" s="122"/>
      <c r="DM271" s="122"/>
      <c r="DN271" s="122"/>
      <c r="DO271" s="122"/>
      <c r="DP271" s="122"/>
      <c r="DQ271" s="122"/>
      <c r="DR271" s="122"/>
      <c r="DS271" s="122"/>
      <c r="DT271" s="122"/>
      <c r="DU271" s="122"/>
      <c r="DV271" s="122"/>
      <c r="DW271" s="122"/>
      <c r="DX271" s="122"/>
      <c r="DY271" s="122"/>
      <c r="DZ271" s="122"/>
      <c r="EA271" s="122"/>
      <c r="EB271" s="122"/>
      <c r="EC271" s="122"/>
      <c r="ED271" s="122"/>
      <c r="EE271" s="122"/>
      <c r="EF271" s="122"/>
      <c r="EG271" s="122"/>
      <c r="EH271" s="122"/>
      <c r="EI271" s="122"/>
      <c r="EJ271" s="122"/>
      <c r="EK271" s="122"/>
      <c r="EL271" s="122"/>
      <c r="EM271" s="122"/>
      <c r="EN271" s="122"/>
      <c r="EO271" s="122"/>
      <c r="EP271" s="122"/>
      <c r="EQ271" s="122"/>
      <c r="ER271" s="122"/>
      <c r="ES271" s="122"/>
      <c r="ET271" s="122"/>
      <c r="EU271" s="122"/>
      <c r="EV271" s="122"/>
      <c r="EW271" s="122"/>
      <c r="EX271" s="122"/>
      <c r="EY271" s="122"/>
      <c r="EZ271" s="122"/>
      <c r="FA271" s="122"/>
      <c r="FB271" s="122"/>
      <c r="FC271" s="122"/>
      <c r="FD271" s="122"/>
      <c r="FE271" s="122"/>
      <c r="FF271" s="122"/>
      <c r="FG271" s="122"/>
      <c r="FH271" s="122"/>
      <c r="FI271" s="122"/>
      <c r="FJ271" s="122"/>
      <c r="FK271" s="122"/>
      <c r="FL271" s="122"/>
      <c r="FM271" s="122"/>
      <c r="FN271" s="122"/>
      <c r="FO271" s="122"/>
      <c r="FP271" s="122"/>
      <c r="FQ271" s="122"/>
      <c r="FR271" s="122"/>
      <c r="FS271" s="122"/>
      <c r="FT271" s="122"/>
      <c r="FU271" s="122"/>
      <c r="FV271" s="122"/>
      <c r="FW271" s="122"/>
      <c r="FX271" s="122"/>
      <c r="FY271" s="122"/>
      <c r="FZ271" s="122"/>
      <c r="GA271" s="122"/>
      <c r="GB271" s="122"/>
      <c r="GC271" s="122"/>
      <c r="GD271" s="122"/>
      <c r="GE271" s="122"/>
      <c r="GF271" s="122"/>
      <c r="GG271" s="122"/>
      <c r="GH271" s="122"/>
      <c r="GI271" s="122"/>
      <c r="GJ271" s="122"/>
      <c r="GK271" s="122"/>
      <c r="GL271" s="122"/>
      <c r="GM271" s="122"/>
      <c r="GN271" s="122"/>
      <c r="GO271" s="122"/>
      <c r="GP271" s="122"/>
      <c r="GQ271" s="122"/>
      <c r="GR271" s="122"/>
      <c r="GS271" s="122"/>
      <c r="GT271" s="122"/>
      <c r="GU271" s="122"/>
      <c r="GV271" s="122"/>
      <c r="GW271" s="122"/>
      <c r="GX271" s="122"/>
      <c r="GY271" s="122"/>
      <c r="GZ271" s="122"/>
      <c r="HA271" s="122"/>
      <c r="HB271" s="122"/>
      <c r="HC271" s="122"/>
      <c r="HD271" s="122"/>
      <c r="HE271" s="122"/>
      <c r="HF271" s="122"/>
      <c r="HG271" s="122"/>
      <c r="HH271" s="122"/>
      <c r="HI271" s="122"/>
      <c r="HJ271" s="122"/>
      <c r="HK271" s="122"/>
      <c r="HL271" s="122"/>
      <c r="HM271" s="122"/>
      <c r="HN271" s="122"/>
      <c r="HO271" s="122"/>
      <c r="HP271" s="122"/>
      <c r="HQ271" s="122"/>
      <c r="HR271" s="122"/>
      <c r="HS271" s="122"/>
      <c r="HT271" s="122"/>
      <c r="HU271" s="122"/>
      <c r="HV271" s="122"/>
      <c r="HW271" s="122"/>
      <c r="HX271" s="122"/>
      <c r="HY271" s="122"/>
      <c r="HZ271" s="122"/>
      <c r="IA271" s="122"/>
      <c r="IB271" s="122"/>
      <c r="IC271" s="122"/>
      <c r="ID271" s="122"/>
      <c r="IE271" s="122"/>
      <c r="IF271" s="122"/>
      <c r="IG271" s="122"/>
      <c r="IH271" s="122"/>
      <c r="II271" s="122"/>
      <c r="IJ271" s="122"/>
      <c r="IK271" s="122"/>
      <c r="IL271" s="122"/>
      <c r="IM271" s="122"/>
      <c r="IN271" s="122"/>
      <c r="IO271" s="122"/>
      <c r="IP271" s="122"/>
      <c r="IQ271" s="122"/>
      <c r="IR271" s="122"/>
      <c r="IS271" s="122"/>
      <c r="IT271" s="122"/>
      <c r="IU271" s="122"/>
      <c r="IV271" s="122"/>
      <c r="IW271" s="122"/>
    </row>
    <row r="272" customFormat="false" ht="12.75" hidden="false" customHeight="false" outlineLevel="0" collapsed="false">
      <c r="A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  <c r="AG272" s="122"/>
      <c r="AH272" s="122"/>
      <c r="AI272" s="122"/>
      <c r="AJ272" s="122"/>
      <c r="AK272" s="122"/>
      <c r="AL272" s="122"/>
      <c r="AM272" s="122"/>
      <c r="AN272" s="122"/>
      <c r="AO272" s="122"/>
      <c r="AP272" s="122"/>
      <c r="AQ272" s="122"/>
      <c r="AR272" s="122"/>
      <c r="AS272" s="122"/>
      <c r="AT272" s="122"/>
      <c r="AU272" s="122"/>
      <c r="AV272" s="122"/>
      <c r="AW272" s="122"/>
      <c r="AX272" s="122"/>
      <c r="AY272" s="122"/>
      <c r="AZ272" s="122"/>
      <c r="BA272" s="122"/>
      <c r="BB272" s="122"/>
      <c r="BC272" s="122"/>
      <c r="BD272" s="122"/>
      <c r="BE272" s="122"/>
      <c r="BF272" s="122"/>
      <c r="BG272" s="122"/>
      <c r="BH272" s="122"/>
      <c r="BI272" s="122"/>
      <c r="BJ272" s="122"/>
      <c r="BK272" s="122"/>
      <c r="BL272" s="122"/>
      <c r="BM272" s="122"/>
      <c r="BN272" s="122"/>
      <c r="BO272" s="122"/>
      <c r="BP272" s="122"/>
      <c r="BQ272" s="122"/>
      <c r="BR272" s="122"/>
      <c r="BS272" s="122"/>
      <c r="BT272" s="122"/>
      <c r="BU272" s="122"/>
      <c r="BV272" s="122"/>
      <c r="BW272" s="122"/>
      <c r="BX272" s="122"/>
      <c r="BY272" s="122"/>
      <c r="BZ272" s="122"/>
      <c r="CA272" s="122"/>
      <c r="CB272" s="122"/>
      <c r="CC272" s="122"/>
      <c r="CD272" s="122"/>
      <c r="CE272" s="122"/>
      <c r="CF272" s="122"/>
      <c r="CG272" s="122"/>
      <c r="CH272" s="122"/>
      <c r="CI272" s="122"/>
      <c r="CJ272" s="122"/>
      <c r="CK272" s="122"/>
      <c r="CL272" s="122"/>
      <c r="CM272" s="122"/>
      <c r="CN272" s="122"/>
      <c r="CO272" s="122"/>
      <c r="CP272" s="122"/>
      <c r="CQ272" s="122"/>
      <c r="CR272" s="122"/>
      <c r="CS272" s="122"/>
      <c r="CT272" s="122"/>
      <c r="CU272" s="122"/>
      <c r="CV272" s="122"/>
      <c r="CW272" s="122"/>
      <c r="CX272" s="122"/>
      <c r="CY272" s="122"/>
      <c r="CZ272" s="122"/>
      <c r="DA272" s="122"/>
      <c r="DB272" s="122"/>
      <c r="DC272" s="122"/>
      <c r="DD272" s="122"/>
      <c r="DE272" s="122"/>
      <c r="DF272" s="122"/>
      <c r="DG272" s="122"/>
      <c r="DH272" s="122"/>
      <c r="DI272" s="122"/>
      <c r="DJ272" s="122"/>
      <c r="DK272" s="122"/>
      <c r="DL272" s="122"/>
      <c r="DM272" s="122"/>
      <c r="DN272" s="122"/>
      <c r="DO272" s="122"/>
      <c r="DP272" s="122"/>
      <c r="DQ272" s="122"/>
      <c r="DR272" s="122"/>
      <c r="DS272" s="122"/>
      <c r="DT272" s="122"/>
      <c r="DU272" s="122"/>
      <c r="DV272" s="122"/>
      <c r="DW272" s="122"/>
      <c r="DX272" s="122"/>
      <c r="DY272" s="122"/>
      <c r="DZ272" s="122"/>
      <c r="EA272" s="122"/>
      <c r="EB272" s="122"/>
      <c r="EC272" s="122"/>
      <c r="ED272" s="122"/>
      <c r="EE272" s="122"/>
      <c r="EF272" s="122"/>
      <c r="EG272" s="122"/>
      <c r="EH272" s="122"/>
      <c r="EI272" s="122"/>
      <c r="EJ272" s="122"/>
      <c r="EK272" s="122"/>
      <c r="EL272" s="122"/>
      <c r="EM272" s="122"/>
      <c r="EN272" s="122"/>
      <c r="EO272" s="122"/>
      <c r="EP272" s="122"/>
      <c r="EQ272" s="122"/>
      <c r="ER272" s="122"/>
      <c r="ES272" s="122"/>
      <c r="ET272" s="122"/>
      <c r="EU272" s="122"/>
      <c r="EV272" s="122"/>
      <c r="EW272" s="122"/>
      <c r="EX272" s="122"/>
      <c r="EY272" s="122"/>
      <c r="EZ272" s="122"/>
      <c r="FA272" s="122"/>
      <c r="FB272" s="122"/>
      <c r="FC272" s="122"/>
      <c r="FD272" s="122"/>
      <c r="FE272" s="122"/>
      <c r="FF272" s="122"/>
      <c r="FG272" s="122"/>
      <c r="FH272" s="122"/>
      <c r="FI272" s="122"/>
      <c r="FJ272" s="122"/>
      <c r="FK272" s="122"/>
      <c r="FL272" s="122"/>
      <c r="FM272" s="122"/>
      <c r="FN272" s="122"/>
      <c r="FO272" s="122"/>
      <c r="FP272" s="122"/>
      <c r="FQ272" s="122"/>
      <c r="FR272" s="122"/>
      <c r="FS272" s="122"/>
      <c r="FT272" s="122"/>
      <c r="FU272" s="122"/>
      <c r="FV272" s="122"/>
      <c r="FW272" s="122"/>
      <c r="FX272" s="122"/>
      <c r="FY272" s="122"/>
      <c r="FZ272" s="122"/>
      <c r="GA272" s="122"/>
      <c r="GB272" s="122"/>
      <c r="GC272" s="122"/>
      <c r="GD272" s="122"/>
      <c r="GE272" s="122"/>
      <c r="GF272" s="122"/>
      <c r="GG272" s="122"/>
      <c r="GH272" s="122"/>
      <c r="GI272" s="122"/>
      <c r="GJ272" s="122"/>
      <c r="GK272" s="122"/>
      <c r="GL272" s="122"/>
      <c r="GM272" s="122"/>
      <c r="GN272" s="122"/>
      <c r="GO272" s="122"/>
      <c r="GP272" s="122"/>
      <c r="GQ272" s="122"/>
      <c r="GR272" s="122"/>
      <c r="GS272" s="122"/>
      <c r="GT272" s="122"/>
      <c r="GU272" s="122"/>
      <c r="GV272" s="122"/>
      <c r="GW272" s="122"/>
      <c r="GX272" s="122"/>
      <c r="GY272" s="122"/>
      <c r="GZ272" s="122"/>
      <c r="HA272" s="122"/>
      <c r="HB272" s="122"/>
      <c r="HC272" s="122"/>
      <c r="HD272" s="122"/>
      <c r="HE272" s="122"/>
      <c r="HF272" s="122"/>
      <c r="HG272" s="122"/>
      <c r="HH272" s="122"/>
      <c r="HI272" s="122"/>
      <c r="HJ272" s="122"/>
      <c r="HK272" s="122"/>
      <c r="HL272" s="122"/>
      <c r="HM272" s="122"/>
      <c r="HN272" s="122"/>
      <c r="HO272" s="122"/>
      <c r="HP272" s="122"/>
      <c r="HQ272" s="122"/>
      <c r="HR272" s="122"/>
      <c r="HS272" s="122"/>
      <c r="HT272" s="122"/>
      <c r="HU272" s="122"/>
      <c r="HV272" s="122"/>
      <c r="HW272" s="122"/>
      <c r="HX272" s="122"/>
      <c r="HY272" s="122"/>
      <c r="HZ272" s="122"/>
      <c r="IA272" s="122"/>
      <c r="IB272" s="122"/>
      <c r="IC272" s="122"/>
      <c r="ID272" s="122"/>
      <c r="IE272" s="122"/>
      <c r="IF272" s="122"/>
      <c r="IG272" s="122"/>
      <c r="IH272" s="122"/>
      <c r="II272" s="122"/>
      <c r="IJ272" s="122"/>
      <c r="IK272" s="122"/>
      <c r="IL272" s="122"/>
      <c r="IM272" s="122"/>
      <c r="IN272" s="122"/>
      <c r="IO272" s="122"/>
      <c r="IP272" s="122"/>
      <c r="IQ272" s="122"/>
      <c r="IR272" s="122"/>
      <c r="IS272" s="122"/>
      <c r="IT272" s="122"/>
      <c r="IU272" s="122"/>
      <c r="IV272" s="122"/>
      <c r="IW272" s="122"/>
    </row>
    <row r="273" customFormat="false" ht="12.75" hidden="false" customHeight="false" outlineLevel="0" collapsed="false">
      <c r="A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2"/>
      <c r="AC273" s="122"/>
      <c r="AD273" s="122"/>
      <c r="AE273" s="122"/>
      <c r="AF273" s="122"/>
      <c r="AG273" s="122"/>
      <c r="AH273" s="122"/>
      <c r="AI273" s="122"/>
      <c r="AJ273" s="122"/>
      <c r="AK273" s="122"/>
      <c r="AL273" s="122"/>
      <c r="AM273" s="122"/>
      <c r="AN273" s="122"/>
      <c r="AO273" s="122"/>
      <c r="AP273" s="122"/>
      <c r="AQ273" s="122"/>
      <c r="AR273" s="122"/>
      <c r="AS273" s="122"/>
      <c r="AT273" s="122"/>
      <c r="AU273" s="122"/>
      <c r="AV273" s="122"/>
      <c r="AW273" s="122"/>
      <c r="AX273" s="122"/>
      <c r="AY273" s="122"/>
      <c r="AZ273" s="122"/>
      <c r="BA273" s="122"/>
      <c r="BB273" s="122"/>
      <c r="BC273" s="122"/>
      <c r="BD273" s="122"/>
      <c r="BE273" s="122"/>
      <c r="BF273" s="122"/>
      <c r="BG273" s="122"/>
      <c r="BH273" s="122"/>
      <c r="BI273" s="122"/>
      <c r="BJ273" s="122"/>
      <c r="BK273" s="122"/>
      <c r="BL273" s="122"/>
      <c r="BM273" s="122"/>
      <c r="BN273" s="122"/>
      <c r="BO273" s="122"/>
      <c r="BP273" s="122"/>
      <c r="BQ273" s="122"/>
      <c r="BR273" s="122"/>
      <c r="BS273" s="122"/>
      <c r="BT273" s="122"/>
      <c r="BU273" s="122"/>
      <c r="BV273" s="122"/>
      <c r="BW273" s="122"/>
      <c r="BX273" s="122"/>
      <c r="BY273" s="122"/>
      <c r="BZ273" s="122"/>
      <c r="CA273" s="122"/>
      <c r="CB273" s="122"/>
      <c r="CC273" s="122"/>
      <c r="CD273" s="122"/>
      <c r="CE273" s="122"/>
      <c r="CF273" s="122"/>
      <c r="CG273" s="122"/>
      <c r="CH273" s="122"/>
      <c r="CI273" s="122"/>
      <c r="CJ273" s="122"/>
      <c r="CK273" s="122"/>
      <c r="CL273" s="122"/>
      <c r="CM273" s="122"/>
      <c r="CN273" s="122"/>
      <c r="CO273" s="122"/>
      <c r="CP273" s="122"/>
      <c r="CQ273" s="122"/>
      <c r="CR273" s="122"/>
      <c r="CS273" s="122"/>
      <c r="CT273" s="122"/>
      <c r="CU273" s="122"/>
      <c r="CV273" s="122"/>
      <c r="CW273" s="122"/>
      <c r="CX273" s="122"/>
      <c r="CY273" s="122"/>
      <c r="CZ273" s="122"/>
      <c r="DA273" s="122"/>
      <c r="DB273" s="122"/>
      <c r="DC273" s="122"/>
      <c r="DD273" s="122"/>
      <c r="DE273" s="122"/>
      <c r="DF273" s="122"/>
      <c r="DG273" s="122"/>
      <c r="DH273" s="122"/>
      <c r="DI273" s="122"/>
      <c r="DJ273" s="122"/>
      <c r="DK273" s="122"/>
      <c r="DL273" s="122"/>
      <c r="DM273" s="122"/>
      <c r="DN273" s="122"/>
      <c r="DO273" s="122"/>
      <c r="DP273" s="122"/>
      <c r="DQ273" s="122"/>
      <c r="DR273" s="122"/>
      <c r="DS273" s="122"/>
      <c r="DT273" s="122"/>
      <c r="DU273" s="122"/>
      <c r="DV273" s="122"/>
      <c r="DW273" s="122"/>
      <c r="DX273" s="122"/>
      <c r="DY273" s="122"/>
      <c r="DZ273" s="122"/>
      <c r="EA273" s="122"/>
      <c r="EB273" s="122"/>
      <c r="EC273" s="122"/>
      <c r="ED273" s="122"/>
      <c r="EE273" s="122"/>
      <c r="EF273" s="122"/>
      <c r="EG273" s="122"/>
      <c r="EH273" s="122"/>
      <c r="EI273" s="122"/>
      <c r="EJ273" s="122"/>
      <c r="EK273" s="122"/>
      <c r="EL273" s="122"/>
      <c r="EM273" s="122"/>
      <c r="EN273" s="122"/>
      <c r="EO273" s="122"/>
      <c r="EP273" s="122"/>
      <c r="EQ273" s="122"/>
      <c r="ER273" s="122"/>
      <c r="ES273" s="122"/>
      <c r="ET273" s="122"/>
      <c r="EU273" s="122"/>
      <c r="EV273" s="122"/>
      <c r="EW273" s="122"/>
      <c r="EX273" s="122"/>
      <c r="EY273" s="122"/>
      <c r="EZ273" s="122"/>
      <c r="FA273" s="122"/>
      <c r="FB273" s="122"/>
      <c r="FC273" s="122"/>
      <c r="FD273" s="122"/>
      <c r="FE273" s="122"/>
      <c r="FF273" s="122"/>
      <c r="FG273" s="122"/>
      <c r="FH273" s="122"/>
      <c r="FI273" s="122"/>
      <c r="FJ273" s="122"/>
      <c r="FK273" s="122"/>
      <c r="FL273" s="122"/>
      <c r="FM273" s="122"/>
      <c r="FN273" s="122"/>
      <c r="FO273" s="122"/>
      <c r="FP273" s="122"/>
      <c r="FQ273" s="122"/>
      <c r="FR273" s="122"/>
      <c r="FS273" s="122"/>
      <c r="FT273" s="122"/>
      <c r="FU273" s="122"/>
      <c r="FV273" s="122"/>
      <c r="FW273" s="122"/>
      <c r="FX273" s="122"/>
      <c r="FY273" s="122"/>
      <c r="FZ273" s="122"/>
      <c r="GA273" s="122"/>
      <c r="GB273" s="122"/>
      <c r="GC273" s="122"/>
      <c r="GD273" s="122"/>
      <c r="GE273" s="122"/>
      <c r="GF273" s="122"/>
      <c r="GG273" s="122"/>
      <c r="GH273" s="122"/>
      <c r="GI273" s="122"/>
      <c r="GJ273" s="122"/>
      <c r="GK273" s="122"/>
      <c r="GL273" s="122"/>
      <c r="GM273" s="122"/>
      <c r="GN273" s="122"/>
      <c r="GO273" s="122"/>
      <c r="GP273" s="122"/>
      <c r="GQ273" s="122"/>
      <c r="GR273" s="122"/>
      <c r="GS273" s="122"/>
      <c r="GT273" s="122"/>
      <c r="GU273" s="122"/>
      <c r="GV273" s="122"/>
      <c r="GW273" s="122"/>
      <c r="GX273" s="122"/>
      <c r="GY273" s="122"/>
      <c r="GZ273" s="122"/>
      <c r="HA273" s="122"/>
      <c r="HB273" s="122"/>
      <c r="HC273" s="122"/>
      <c r="HD273" s="122"/>
      <c r="HE273" s="122"/>
      <c r="HF273" s="122"/>
      <c r="HG273" s="122"/>
      <c r="HH273" s="122"/>
      <c r="HI273" s="122"/>
      <c r="HJ273" s="122"/>
      <c r="HK273" s="122"/>
      <c r="HL273" s="122"/>
      <c r="HM273" s="122"/>
      <c r="HN273" s="122"/>
      <c r="HO273" s="122"/>
      <c r="HP273" s="122"/>
      <c r="HQ273" s="122"/>
      <c r="HR273" s="122"/>
      <c r="HS273" s="122"/>
      <c r="HT273" s="122"/>
      <c r="HU273" s="122"/>
      <c r="HV273" s="122"/>
      <c r="HW273" s="122"/>
      <c r="HX273" s="122"/>
      <c r="HY273" s="122"/>
      <c r="HZ273" s="122"/>
      <c r="IA273" s="122"/>
      <c r="IB273" s="122"/>
      <c r="IC273" s="122"/>
      <c r="ID273" s="122"/>
      <c r="IE273" s="122"/>
      <c r="IF273" s="122"/>
      <c r="IG273" s="122"/>
      <c r="IH273" s="122"/>
      <c r="II273" s="122"/>
      <c r="IJ273" s="122"/>
      <c r="IK273" s="122"/>
      <c r="IL273" s="122"/>
      <c r="IM273" s="122"/>
      <c r="IN273" s="122"/>
      <c r="IO273" s="122"/>
      <c r="IP273" s="122"/>
      <c r="IQ273" s="122"/>
      <c r="IR273" s="122"/>
      <c r="IS273" s="122"/>
      <c r="IT273" s="122"/>
      <c r="IU273" s="122"/>
      <c r="IV273" s="122"/>
      <c r="IW273" s="122"/>
    </row>
    <row r="274" customFormat="false" ht="12.75" hidden="false" customHeight="false" outlineLevel="0" collapsed="false">
      <c r="A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2"/>
      <c r="AC274" s="122"/>
      <c r="AD274" s="122"/>
      <c r="AE274" s="122"/>
      <c r="AF274" s="122"/>
      <c r="AG274" s="122"/>
      <c r="AH274" s="122"/>
      <c r="AI274" s="122"/>
      <c r="AJ274" s="122"/>
      <c r="AK274" s="122"/>
      <c r="AL274" s="122"/>
      <c r="AM274" s="122"/>
      <c r="AN274" s="122"/>
      <c r="AO274" s="122"/>
      <c r="AP274" s="122"/>
      <c r="AQ274" s="122"/>
      <c r="AR274" s="122"/>
      <c r="AS274" s="122"/>
      <c r="AT274" s="122"/>
      <c r="AU274" s="122"/>
      <c r="AV274" s="122"/>
      <c r="AW274" s="122"/>
      <c r="AX274" s="122"/>
      <c r="AY274" s="122"/>
      <c r="AZ274" s="122"/>
      <c r="BA274" s="122"/>
      <c r="BB274" s="122"/>
      <c r="BC274" s="122"/>
      <c r="BD274" s="122"/>
      <c r="BE274" s="122"/>
      <c r="BF274" s="122"/>
      <c r="BG274" s="122"/>
      <c r="BH274" s="122"/>
      <c r="BI274" s="122"/>
      <c r="BJ274" s="122"/>
      <c r="BK274" s="122"/>
      <c r="BL274" s="122"/>
      <c r="BM274" s="122"/>
      <c r="BN274" s="122"/>
      <c r="BO274" s="122"/>
      <c r="BP274" s="122"/>
      <c r="BQ274" s="122"/>
      <c r="BR274" s="122"/>
      <c r="BS274" s="122"/>
      <c r="BT274" s="122"/>
      <c r="BU274" s="122"/>
      <c r="BV274" s="122"/>
      <c r="BW274" s="122"/>
      <c r="BX274" s="122"/>
      <c r="BY274" s="122"/>
      <c r="BZ274" s="122"/>
      <c r="CA274" s="122"/>
      <c r="CB274" s="122"/>
      <c r="CC274" s="122"/>
      <c r="CD274" s="122"/>
      <c r="CE274" s="122"/>
      <c r="CF274" s="122"/>
      <c r="CG274" s="122"/>
      <c r="CH274" s="122"/>
      <c r="CI274" s="122"/>
      <c r="CJ274" s="122"/>
      <c r="CK274" s="122"/>
      <c r="CL274" s="122"/>
      <c r="CM274" s="122"/>
      <c r="CN274" s="122"/>
      <c r="CO274" s="122"/>
      <c r="CP274" s="122"/>
      <c r="CQ274" s="122"/>
      <c r="CR274" s="122"/>
      <c r="CS274" s="122"/>
      <c r="CT274" s="122"/>
      <c r="CU274" s="122"/>
      <c r="CV274" s="122"/>
      <c r="CW274" s="122"/>
      <c r="CX274" s="122"/>
      <c r="CY274" s="122"/>
      <c r="CZ274" s="122"/>
      <c r="DA274" s="122"/>
      <c r="DB274" s="122"/>
      <c r="DC274" s="122"/>
      <c r="DD274" s="122"/>
      <c r="DE274" s="122"/>
      <c r="DF274" s="122"/>
      <c r="DG274" s="122"/>
      <c r="DH274" s="122"/>
      <c r="DI274" s="122"/>
      <c r="DJ274" s="122"/>
      <c r="DK274" s="122"/>
      <c r="DL274" s="122"/>
      <c r="DM274" s="122"/>
      <c r="DN274" s="122"/>
      <c r="DO274" s="122"/>
      <c r="DP274" s="122"/>
      <c r="DQ274" s="122"/>
      <c r="DR274" s="122"/>
      <c r="DS274" s="122"/>
      <c r="DT274" s="122"/>
      <c r="DU274" s="122"/>
      <c r="DV274" s="122"/>
      <c r="DW274" s="122"/>
      <c r="DX274" s="122"/>
      <c r="DY274" s="122"/>
      <c r="DZ274" s="122"/>
      <c r="EA274" s="122"/>
      <c r="EB274" s="122"/>
      <c r="EC274" s="122"/>
      <c r="ED274" s="122"/>
      <c r="EE274" s="122"/>
      <c r="EF274" s="122"/>
      <c r="EG274" s="122"/>
      <c r="EH274" s="122"/>
      <c r="EI274" s="122"/>
      <c r="EJ274" s="122"/>
      <c r="EK274" s="122"/>
      <c r="EL274" s="122"/>
      <c r="EM274" s="122"/>
      <c r="EN274" s="122"/>
      <c r="EO274" s="122"/>
      <c r="EP274" s="122"/>
      <c r="EQ274" s="122"/>
      <c r="ER274" s="122"/>
      <c r="ES274" s="122"/>
      <c r="ET274" s="122"/>
      <c r="EU274" s="122"/>
      <c r="EV274" s="122"/>
      <c r="EW274" s="122"/>
      <c r="EX274" s="122"/>
      <c r="EY274" s="122"/>
      <c r="EZ274" s="122"/>
      <c r="FA274" s="122"/>
      <c r="FB274" s="122"/>
      <c r="FC274" s="122"/>
      <c r="FD274" s="122"/>
      <c r="FE274" s="122"/>
      <c r="FF274" s="122"/>
      <c r="FG274" s="122"/>
      <c r="FH274" s="122"/>
      <c r="FI274" s="122"/>
      <c r="FJ274" s="122"/>
      <c r="FK274" s="122"/>
      <c r="FL274" s="122"/>
      <c r="FM274" s="122"/>
      <c r="FN274" s="122"/>
      <c r="FO274" s="122"/>
      <c r="FP274" s="122"/>
      <c r="FQ274" s="122"/>
      <c r="FR274" s="122"/>
      <c r="FS274" s="122"/>
      <c r="FT274" s="122"/>
      <c r="FU274" s="122"/>
      <c r="FV274" s="122"/>
      <c r="FW274" s="122"/>
      <c r="FX274" s="122"/>
      <c r="FY274" s="122"/>
      <c r="FZ274" s="122"/>
      <c r="GA274" s="122"/>
      <c r="GB274" s="122"/>
      <c r="GC274" s="122"/>
      <c r="GD274" s="122"/>
      <c r="GE274" s="122"/>
      <c r="GF274" s="122"/>
      <c r="GG274" s="122"/>
      <c r="GH274" s="122"/>
      <c r="GI274" s="122"/>
      <c r="GJ274" s="122"/>
      <c r="GK274" s="122"/>
      <c r="GL274" s="122"/>
      <c r="GM274" s="122"/>
      <c r="GN274" s="122"/>
      <c r="GO274" s="122"/>
      <c r="GP274" s="122"/>
      <c r="GQ274" s="122"/>
      <c r="GR274" s="122"/>
      <c r="GS274" s="122"/>
      <c r="GT274" s="122"/>
      <c r="GU274" s="122"/>
      <c r="GV274" s="122"/>
      <c r="GW274" s="122"/>
      <c r="GX274" s="122"/>
      <c r="GY274" s="122"/>
      <c r="GZ274" s="122"/>
      <c r="HA274" s="122"/>
      <c r="HB274" s="122"/>
      <c r="HC274" s="122"/>
      <c r="HD274" s="122"/>
      <c r="HE274" s="122"/>
      <c r="HF274" s="122"/>
      <c r="HG274" s="122"/>
      <c r="HH274" s="122"/>
      <c r="HI274" s="122"/>
      <c r="HJ274" s="122"/>
      <c r="HK274" s="122"/>
      <c r="HL274" s="122"/>
      <c r="HM274" s="122"/>
      <c r="HN274" s="122"/>
      <c r="HO274" s="122"/>
      <c r="HP274" s="122"/>
      <c r="HQ274" s="122"/>
      <c r="HR274" s="122"/>
      <c r="HS274" s="122"/>
      <c r="HT274" s="122"/>
      <c r="HU274" s="122"/>
      <c r="HV274" s="122"/>
      <c r="HW274" s="122"/>
      <c r="HX274" s="122"/>
      <c r="HY274" s="122"/>
      <c r="HZ274" s="122"/>
      <c r="IA274" s="122"/>
      <c r="IB274" s="122"/>
      <c r="IC274" s="122"/>
      <c r="ID274" s="122"/>
      <c r="IE274" s="122"/>
      <c r="IF274" s="122"/>
      <c r="IG274" s="122"/>
      <c r="IH274" s="122"/>
      <c r="II274" s="122"/>
      <c r="IJ274" s="122"/>
      <c r="IK274" s="122"/>
      <c r="IL274" s="122"/>
      <c r="IM274" s="122"/>
      <c r="IN274" s="122"/>
      <c r="IO274" s="122"/>
      <c r="IP274" s="122"/>
      <c r="IQ274" s="122"/>
      <c r="IR274" s="122"/>
      <c r="IS274" s="122"/>
      <c r="IT274" s="122"/>
      <c r="IU274" s="122"/>
      <c r="IV274" s="122"/>
      <c r="IW274" s="122"/>
    </row>
    <row r="275" customFormat="false" ht="12.75" hidden="false" customHeight="false" outlineLevel="0" collapsed="false">
      <c r="A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2"/>
      <c r="AC275" s="122"/>
      <c r="AD275" s="122"/>
      <c r="AE275" s="122"/>
      <c r="AF275" s="122"/>
      <c r="AG275" s="122"/>
      <c r="AH275" s="122"/>
      <c r="AI275" s="122"/>
      <c r="AJ275" s="122"/>
      <c r="AK275" s="122"/>
      <c r="AL275" s="122"/>
      <c r="AM275" s="122"/>
      <c r="AN275" s="122"/>
      <c r="AO275" s="122"/>
      <c r="AP275" s="122"/>
      <c r="AQ275" s="122"/>
      <c r="AR275" s="122"/>
      <c r="AS275" s="122"/>
      <c r="AT275" s="122"/>
      <c r="AU275" s="122"/>
      <c r="AV275" s="122"/>
      <c r="AW275" s="122"/>
      <c r="AX275" s="122"/>
      <c r="AY275" s="122"/>
      <c r="AZ275" s="122"/>
      <c r="BA275" s="122"/>
      <c r="BB275" s="122"/>
      <c r="BC275" s="122"/>
      <c r="BD275" s="122"/>
      <c r="BE275" s="122"/>
      <c r="BF275" s="122"/>
      <c r="BG275" s="122"/>
      <c r="BH275" s="122"/>
      <c r="BI275" s="122"/>
      <c r="BJ275" s="122"/>
      <c r="BK275" s="122"/>
      <c r="BL275" s="122"/>
      <c r="BM275" s="122"/>
      <c r="BN275" s="122"/>
      <c r="BO275" s="122"/>
      <c r="BP275" s="122"/>
      <c r="BQ275" s="122"/>
      <c r="BR275" s="122"/>
      <c r="BS275" s="122"/>
      <c r="BT275" s="122"/>
      <c r="BU275" s="122"/>
      <c r="BV275" s="122"/>
      <c r="BW275" s="122"/>
      <c r="BX275" s="122"/>
      <c r="BY275" s="122"/>
      <c r="BZ275" s="122"/>
      <c r="CA275" s="122"/>
      <c r="CB275" s="122"/>
      <c r="CC275" s="122"/>
      <c r="CD275" s="122"/>
      <c r="CE275" s="122"/>
      <c r="CF275" s="122"/>
      <c r="CG275" s="122"/>
      <c r="CH275" s="122"/>
      <c r="CI275" s="122"/>
      <c r="CJ275" s="122"/>
      <c r="CK275" s="122"/>
      <c r="CL275" s="122"/>
      <c r="CM275" s="122"/>
      <c r="CN275" s="122"/>
      <c r="CO275" s="122"/>
      <c r="CP275" s="122"/>
      <c r="CQ275" s="122"/>
      <c r="CR275" s="122"/>
      <c r="CS275" s="122"/>
      <c r="CT275" s="122"/>
      <c r="CU275" s="122"/>
      <c r="CV275" s="122"/>
      <c r="CW275" s="122"/>
      <c r="CX275" s="122"/>
      <c r="CY275" s="122"/>
      <c r="CZ275" s="122"/>
      <c r="DA275" s="122"/>
      <c r="DB275" s="122"/>
      <c r="DC275" s="122"/>
      <c r="DD275" s="122"/>
      <c r="DE275" s="122"/>
      <c r="DF275" s="122"/>
      <c r="DG275" s="122"/>
      <c r="DH275" s="122"/>
      <c r="DI275" s="122"/>
      <c r="DJ275" s="122"/>
      <c r="DK275" s="122"/>
      <c r="DL275" s="122"/>
      <c r="DM275" s="122"/>
      <c r="DN275" s="122"/>
      <c r="DO275" s="122"/>
      <c r="DP275" s="122"/>
      <c r="DQ275" s="122"/>
      <c r="DR275" s="122"/>
      <c r="DS275" s="122"/>
      <c r="DT275" s="122"/>
      <c r="DU275" s="122"/>
      <c r="DV275" s="122"/>
      <c r="DW275" s="122"/>
      <c r="DX275" s="122"/>
      <c r="DY275" s="122"/>
      <c r="DZ275" s="122"/>
      <c r="EA275" s="122"/>
      <c r="EB275" s="122"/>
      <c r="EC275" s="122"/>
      <c r="ED275" s="122"/>
      <c r="EE275" s="122"/>
      <c r="EF275" s="122"/>
      <c r="EG275" s="122"/>
      <c r="EH275" s="122"/>
      <c r="EI275" s="122"/>
      <c r="EJ275" s="122"/>
      <c r="EK275" s="122"/>
      <c r="EL275" s="122"/>
      <c r="EM275" s="122"/>
      <c r="EN275" s="122"/>
      <c r="EO275" s="122"/>
      <c r="EP275" s="122"/>
      <c r="EQ275" s="122"/>
      <c r="ER275" s="122"/>
      <c r="ES275" s="122"/>
      <c r="ET275" s="122"/>
      <c r="EU275" s="122"/>
      <c r="EV275" s="122"/>
      <c r="EW275" s="122"/>
      <c r="EX275" s="122"/>
      <c r="EY275" s="122"/>
      <c r="EZ275" s="122"/>
      <c r="FA275" s="122"/>
      <c r="FB275" s="122"/>
      <c r="FC275" s="122"/>
      <c r="FD275" s="122"/>
      <c r="FE275" s="122"/>
      <c r="FF275" s="122"/>
      <c r="FG275" s="122"/>
      <c r="FH275" s="122"/>
      <c r="FI275" s="122"/>
      <c r="FJ275" s="122"/>
      <c r="FK275" s="122"/>
      <c r="FL275" s="122"/>
      <c r="FM275" s="122"/>
      <c r="FN275" s="122"/>
      <c r="FO275" s="122"/>
      <c r="FP275" s="122"/>
      <c r="FQ275" s="122"/>
      <c r="FR275" s="122"/>
      <c r="FS275" s="122"/>
      <c r="FT275" s="122"/>
      <c r="FU275" s="122"/>
      <c r="FV275" s="122"/>
      <c r="FW275" s="122"/>
      <c r="FX275" s="122"/>
      <c r="FY275" s="122"/>
      <c r="FZ275" s="122"/>
      <c r="GA275" s="122"/>
      <c r="GB275" s="122"/>
      <c r="GC275" s="122"/>
      <c r="GD275" s="122"/>
      <c r="GE275" s="122"/>
      <c r="GF275" s="122"/>
      <c r="GG275" s="122"/>
      <c r="GH275" s="122"/>
      <c r="GI275" s="122"/>
      <c r="GJ275" s="122"/>
      <c r="GK275" s="122"/>
      <c r="GL275" s="122"/>
      <c r="GM275" s="122"/>
      <c r="GN275" s="122"/>
      <c r="GO275" s="122"/>
      <c r="GP275" s="122"/>
      <c r="GQ275" s="122"/>
      <c r="GR275" s="122"/>
      <c r="GS275" s="122"/>
      <c r="GT275" s="122"/>
      <c r="GU275" s="122"/>
      <c r="GV275" s="122"/>
      <c r="GW275" s="122"/>
      <c r="GX275" s="122"/>
      <c r="GY275" s="122"/>
      <c r="GZ275" s="122"/>
      <c r="HA275" s="122"/>
      <c r="HB275" s="122"/>
      <c r="HC275" s="122"/>
      <c r="HD275" s="122"/>
      <c r="HE275" s="122"/>
      <c r="HF275" s="122"/>
      <c r="HG275" s="122"/>
      <c r="HH275" s="122"/>
      <c r="HI275" s="122"/>
      <c r="HJ275" s="122"/>
      <c r="HK275" s="122"/>
      <c r="HL275" s="122"/>
      <c r="HM275" s="122"/>
      <c r="HN275" s="122"/>
      <c r="HO275" s="122"/>
      <c r="HP275" s="122"/>
      <c r="HQ275" s="122"/>
      <c r="HR275" s="122"/>
      <c r="HS275" s="122"/>
      <c r="HT275" s="122"/>
      <c r="HU275" s="122"/>
      <c r="HV275" s="122"/>
      <c r="HW275" s="122"/>
      <c r="HX275" s="122"/>
      <c r="HY275" s="122"/>
      <c r="HZ275" s="122"/>
      <c r="IA275" s="122"/>
      <c r="IB275" s="122"/>
      <c r="IC275" s="122"/>
      <c r="ID275" s="122"/>
      <c r="IE275" s="122"/>
      <c r="IF275" s="122"/>
      <c r="IG275" s="122"/>
      <c r="IH275" s="122"/>
      <c r="II275" s="122"/>
      <c r="IJ275" s="122"/>
      <c r="IK275" s="122"/>
      <c r="IL275" s="122"/>
      <c r="IM275" s="122"/>
      <c r="IN275" s="122"/>
      <c r="IO275" s="122"/>
      <c r="IP275" s="122"/>
      <c r="IQ275" s="122"/>
      <c r="IR275" s="122"/>
      <c r="IS275" s="122"/>
      <c r="IT275" s="122"/>
      <c r="IU275" s="122"/>
      <c r="IV275" s="122"/>
      <c r="IW275" s="122"/>
    </row>
    <row r="276" customFormat="false" ht="12.75" hidden="false" customHeight="false" outlineLevel="0" collapsed="false">
      <c r="A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  <c r="AG276" s="122"/>
      <c r="AH276" s="122"/>
      <c r="AI276" s="122"/>
      <c r="AJ276" s="122"/>
      <c r="AK276" s="122"/>
      <c r="AL276" s="122"/>
      <c r="AM276" s="122"/>
      <c r="AN276" s="122"/>
      <c r="AO276" s="122"/>
      <c r="AP276" s="122"/>
      <c r="AQ276" s="122"/>
      <c r="AR276" s="122"/>
      <c r="AS276" s="122"/>
      <c r="AT276" s="122"/>
      <c r="AU276" s="122"/>
      <c r="AV276" s="122"/>
      <c r="AW276" s="122"/>
      <c r="AX276" s="122"/>
      <c r="AY276" s="122"/>
      <c r="AZ276" s="122"/>
      <c r="BA276" s="122"/>
      <c r="BB276" s="122"/>
      <c r="BC276" s="122"/>
      <c r="BD276" s="122"/>
      <c r="BE276" s="122"/>
      <c r="BF276" s="122"/>
      <c r="BG276" s="122"/>
      <c r="BH276" s="122"/>
      <c r="BI276" s="122"/>
      <c r="BJ276" s="122"/>
      <c r="BK276" s="122"/>
      <c r="BL276" s="122"/>
      <c r="BM276" s="122"/>
      <c r="BN276" s="122"/>
      <c r="BO276" s="122"/>
      <c r="BP276" s="122"/>
      <c r="BQ276" s="122"/>
      <c r="BR276" s="122"/>
      <c r="BS276" s="122"/>
      <c r="BT276" s="122"/>
      <c r="BU276" s="122"/>
      <c r="BV276" s="122"/>
      <c r="BW276" s="122"/>
      <c r="BX276" s="122"/>
      <c r="BY276" s="122"/>
      <c r="BZ276" s="122"/>
      <c r="CA276" s="122"/>
      <c r="CB276" s="122"/>
      <c r="CC276" s="122"/>
      <c r="CD276" s="122"/>
      <c r="CE276" s="122"/>
      <c r="CF276" s="122"/>
      <c r="CG276" s="122"/>
      <c r="CH276" s="122"/>
      <c r="CI276" s="122"/>
      <c r="CJ276" s="122"/>
      <c r="CK276" s="122"/>
      <c r="CL276" s="122"/>
      <c r="CM276" s="122"/>
      <c r="CN276" s="122"/>
      <c r="CO276" s="122"/>
      <c r="CP276" s="122"/>
      <c r="CQ276" s="122"/>
      <c r="CR276" s="122"/>
      <c r="CS276" s="122"/>
      <c r="CT276" s="122"/>
      <c r="CU276" s="122"/>
      <c r="CV276" s="122"/>
      <c r="CW276" s="122"/>
      <c r="CX276" s="122"/>
      <c r="CY276" s="122"/>
      <c r="CZ276" s="122"/>
      <c r="DA276" s="122"/>
      <c r="DB276" s="122"/>
      <c r="DC276" s="122"/>
      <c r="DD276" s="122"/>
      <c r="DE276" s="122"/>
      <c r="DF276" s="122"/>
      <c r="DG276" s="122"/>
      <c r="DH276" s="122"/>
      <c r="DI276" s="122"/>
      <c r="DJ276" s="122"/>
      <c r="DK276" s="122"/>
      <c r="DL276" s="122"/>
      <c r="DM276" s="122"/>
      <c r="DN276" s="122"/>
      <c r="DO276" s="122"/>
      <c r="DP276" s="122"/>
      <c r="DQ276" s="122"/>
      <c r="DR276" s="122"/>
      <c r="DS276" s="122"/>
      <c r="DT276" s="122"/>
      <c r="DU276" s="122"/>
      <c r="DV276" s="122"/>
      <c r="DW276" s="122"/>
      <c r="DX276" s="122"/>
      <c r="DY276" s="122"/>
      <c r="DZ276" s="122"/>
      <c r="EA276" s="122"/>
      <c r="EB276" s="122"/>
      <c r="EC276" s="122"/>
      <c r="ED276" s="122"/>
      <c r="EE276" s="122"/>
      <c r="EF276" s="122"/>
      <c r="EG276" s="122"/>
      <c r="EH276" s="122"/>
      <c r="EI276" s="122"/>
      <c r="EJ276" s="122"/>
      <c r="EK276" s="122"/>
      <c r="EL276" s="122"/>
      <c r="EM276" s="122"/>
      <c r="EN276" s="122"/>
      <c r="EO276" s="122"/>
      <c r="EP276" s="122"/>
      <c r="EQ276" s="122"/>
      <c r="ER276" s="122"/>
      <c r="ES276" s="122"/>
      <c r="ET276" s="122"/>
      <c r="EU276" s="122"/>
      <c r="EV276" s="122"/>
      <c r="EW276" s="122"/>
      <c r="EX276" s="122"/>
      <c r="EY276" s="122"/>
      <c r="EZ276" s="122"/>
      <c r="FA276" s="122"/>
      <c r="FB276" s="122"/>
      <c r="FC276" s="122"/>
      <c r="FD276" s="122"/>
      <c r="FE276" s="122"/>
      <c r="FF276" s="122"/>
      <c r="FG276" s="122"/>
      <c r="FH276" s="122"/>
      <c r="FI276" s="122"/>
      <c r="FJ276" s="122"/>
      <c r="FK276" s="122"/>
      <c r="FL276" s="122"/>
      <c r="FM276" s="122"/>
      <c r="FN276" s="122"/>
      <c r="FO276" s="122"/>
      <c r="FP276" s="122"/>
      <c r="FQ276" s="122"/>
      <c r="FR276" s="122"/>
      <c r="FS276" s="122"/>
      <c r="FT276" s="122"/>
      <c r="FU276" s="122"/>
      <c r="FV276" s="122"/>
      <c r="FW276" s="122"/>
      <c r="FX276" s="122"/>
      <c r="FY276" s="122"/>
      <c r="FZ276" s="122"/>
      <c r="GA276" s="122"/>
      <c r="GB276" s="122"/>
      <c r="GC276" s="122"/>
      <c r="GD276" s="122"/>
      <c r="GE276" s="122"/>
      <c r="GF276" s="122"/>
      <c r="GG276" s="122"/>
      <c r="GH276" s="122"/>
      <c r="GI276" s="122"/>
      <c r="GJ276" s="122"/>
      <c r="GK276" s="122"/>
      <c r="GL276" s="122"/>
      <c r="GM276" s="122"/>
      <c r="GN276" s="122"/>
      <c r="GO276" s="122"/>
      <c r="GP276" s="122"/>
      <c r="GQ276" s="122"/>
      <c r="GR276" s="122"/>
      <c r="GS276" s="122"/>
      <c r="GT276" s="122"/>
      <c r="GU276" s="122"/>
      <c r="GV276" s="122"/>
      <c r="GW276" s="122"/>
      <c r="GX276" s="122"/>
      <c r="GY276" s="122"/>
      <c r="GZ276" s="122"/>
      <c r="HA276" s="122"/>
      <c r="HB276" s="122"/>
      <c r="HC276" s="122"/>
      <c r="HD276" s="122"/>
      <c r="HE276" s="122"/>
      <c r="HF276" s="122"/>
      <c r="HG276" s="122"/>
      <c r="HH276" s="122"/>
      <c r="HI276" s="122"/>
      <c r="HJ276" s="122"/>
      <c r="HK276" s="122"/>
      <c r="HL276" s="122"/>
      <c r="HM276" s="122"/>
      <c r="HN276" s="122"/>
      <c r="HO276" s="122"/>
      <c r="HP276" s="122"/>
      <c r="HQ276" s="122"/>
      <c r="HR276" s="122"/>
      <c r="HS276" s="122"/>
      <c r="HT276" s="122"/>
      <c r="HU276" s="122"/>
      <c r="HV276" s="122"/>
      <c r="HW276" s="122"/>
      <c r="HX276" s="122"/>
      <c r="HY276" s="122"/>
      <c r="HZ276" s="122"/>
      <c r="IA276" s="122"/>
      <c r="IB276" s="122"/>
      <c r="IC276" s="122"/>
      <c r="ID276" s="122"/>
      <c r="IE276" s="122"/>
      <c r="IF276" s="122"/>
      <c r="IG276" s="122"/>
      <c r="IH276" s="122"/>
      <c r="II276" s="122"/>
      <c r="IJ276" s="122"/>
      <c r="IK276" s="122"/>
      <c r="IL276" s="122"/>
      <c r="IM276" s="122"/>
      <c r="IN276" s="122"/>
      <c r="IO276" s="122"/>
      <c r="IP276" s="122"/>
      <c r="IQ276" s="122"/>
      <c r="IR276" s="122"/>
      <c r="IS276" s="122"/>
      <c r="IT276" s="122"/>
      <c r="IU276" s="122"/>
      <c r="IV276" s="122"/>
      <c r="IW276" s="122"/>
    </row>
    <row r="277" customFormat="false" ht="12.75" hidden="false" customHeight="false" outlineLevel="0" collapsed="false">
      <c r="A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  <c r="AC277" s="122"/>
      <c r="AD277" s="122"/>
      <c r="AE277" s="122"/>
      <c r="AF277" s="122"/>
      <c r="AG277" s="122"/>
      <c r="AH277" s="122"/>
      <c r="AI277" s="122"/>
      <c r="AJ277" s="122"/>
      <c r="AK277" s="122"/>
      <c r="AL277" s="122"/>
      <c r="AM277" s="122"/>
      <c r="AN277" s="122"/>
      <c r="AO277" s="122"/>
      <c r="AP277" s="122"/>
      <c r="AQ277" s="122"/>
      <c r="AR277" s="122"/>
      <c r="AS277" s="122"/>
      <c r="AT277" s="122"/>
      <c r="AU277" s="122"/>
      <c r="AV277" s="122"/>
      <c r="AW277" s="122"/>
      <c r="AX277" s="122"/>
      <c r="AY277" s="122"/>
      <c r="AZ277" s="122"/>
      <c r="BA277" s="122"/>
      <c r="BB277" s="122"/>
      <c r="BC277" s="122"/>
      <c r="BD277" s="122"/>
      <c r="BE277" s="122"/>
      <c r="BF277" s="122"/>
      <c r="BG277" s="122"/>
      <c r="BH277" s="122"/>
      <c r="BI277" s="122"/>
      <c r="BJ277" s="122"/>
      <c r="BK277" s="122"/>
      <c r="BL277" s="122"/>
      <c r="BM277" s="122"/>
      <c r="BN277" s="122"/>
      <c r="BO277" s="122"/>
      <c r="BP277" s="122"/>
      <c r="BQ277" s="122"/>
      <c r="BR277" s="122"/>
      <c r="BS277" s="122"/>
      <c r="BT277" s="122"/>
      <c r="BU277" s="122"/>
      <c r="BV277" s="122"/>
      <c r="BW277" s="122"/>
      <c r="BX277" s="122"/>
      <c r="BY277" s="122"/>
      <c r="BZ277" s="122"/>
      <c r="CA277" s="122"/>
      <c r="CB277" s="122"/>
      <c r="CC277" s="122"/>
      <c r="CD277" s="122"/>
      <c r="CE277" s="122"/>
      <c r="CF277" s="122"/>
      <c r="CG277" s="122"/>
      <c r="CH277" s="122"/>
      <c r="CI277" s="122"/>
      <c r="CJ277" s="122"/>
      <c r="CK277" s="122"/>
      <c r="CL277" s="122"/>
      <c r="CM277" s="122"/>
      <c r="CN277" s="122"/>
      <c r="CO277" s="122"/>
      <c r="CP277" s="122"/>
      <c r="CQ277" s="122"/>
      <c r="CR277" s="122"/>
      <c r="CS277" s="122"/>
      <c r="CT277" s="122"/>
      <c r="CU277" s="122"/>
      <c r="CV277" s="122"/>
      <c r="CW277" s="122"/>
      <c r="CX277" s="122"/>
      <c r="CY277" s="122"/>
      <c r="CZ277" s="122"/>
      <c r="DA277" s="122"/>
      <c r="DB277" s="122"/>
      <c r="DC277" s="122"/>
      <c r="DD277" s="122"/>
      <c r="DE277" s="122"/>
      <c r="DF277" s="122"/>
      <c r="DG277" s="122"/>
      <c r="DH277" s="122"/>
      <c r="DI277" s="122"/>
      <c r="DJ277" s="122"/>
      <c r="DK277" s="122"/>
      <c r="DL277" s="122"/>
      <c r="DM277" s="122"/>
      <c r="DN277" s="122"/>
      <c r="DO277" s="122"/>
      <c r="DP277" s="122"/>
      <c r="DQ277" s="122"/>
      <c r="DR277" s="122"/>
      <c r="DS277" s="122"/>
      <c r="DT277" s="122"/>
      <c r="DU277" s="122"/>
      <c r="DV277" s="122"/>
      <c r="DW277" s="122"/>
      <c r="DX277" s="122"/>
      <c r="DY277" s="122"/>
      <c r="DZ277" s="122"/>
      <c r="EA277" s="122"/>
      <c r="EB277" s="122"/>
      <c r="EC277" s="122"/>
      <c r="ED277" s="122"/>
      <c r="EE277" s="122"/>
      <c r="EF277" s="122"/>
      <c r="EG277" s="122"/>
      <c r="EH277" s="122"/>
      <c r="EI277" s="122"/>
      <c r="EJ277" s="122"/>
      <c r="EK277" s="122"/>
      <c r="EL277" s="122"/>
      <c r="EM277" s="122"/>
      <c r="EN277" s="122"/>
      <c r="EO277" s="122"/>
      <c r="EP277" s="122"/>
      <c r="EQ277" s="122"/>
      <c r="ER277" s="122"/>
      <c r="ES277" s="122"/>
      <c r="ET277" s="122"/>
      <c r="EU277" s="122"/>
      <c r="EV277" s="122"/>
      <c r="EW277" s="122"/>
      <c r="EX277" s="122"/>
      <c r="EY277" s="122"/>
      <c r="EZ277" s="122"/>
      <c r="FA277" s="122"/>
      <c r="FB277" s="122"/>
      <c r="FC277" s="122"/>
      <c r="FD277" s="122"/>
      <c r="FE277" s="122"/>
      <c r="FF277" s="122"/>
      <c r="FG277" s="122"/>
      <c r="FH277" s="122"/>
      <c r="FI277" s="122"/>
      <c r="FJ277" s="122"/>
      <c r="FK277" s="122"/>
      <c r="FL277" s="122"/>
      <c r="FM277" s="122"/>
      <c r="FN277" s="122"/>
      <c r="FO277" s="122"/>
      <c r="FP277" s="122"/>
      <c r="FQ277" s="122"/>
      <c r="FR277" s="122"/>
      <c r="FS277" s="122"/>
      <c r="FT277" s="122"/>
      <c r="FU277" s="122"/>
      <c r="FV277" s="122"/>
      <c r="FW277" s="122"/>
      <c r="FX277" s="122"/>
      <c r="FY277" s="122"/>
      <c r="FZ277" s="122"/>
      <c r="GA277" s="122"/>
      <c r="GB277" s="122"/>
      <c r="GC277" s="122"/>
      <c r="GD277" s="122"/>
      <c r="GE277" s="122"/>
      <c r="GF277" s="122"/>
      <c r="GG277" s="122"/>
      <c r="GH277" s="122"/>
      <c r="GI277" s="122"/>
      <c r="GJ277" s="122"/>
      <c r="GK277" s="122"/>
      <c r="GL277" s="122"/>
      <c r="GM277" s="122"/>
      <c r="GN277" s="122"/>
      <c r="GO277" s="122"/>
      <c r="GP277" s="122"/>
      <c r="GQ277" s="122"/>
      <c r="GR277" s="122"/>
      <c r="GS277" s="122"/>
      <c r="GT277" s="122"/>
      <c r="GU277" s="122"/>
      <c r="GV277" s="122"/>
      <c r="GW277" s="122"/>
      <c r="GX277" s="122"/>
      <c r="GY277" s="122"/>
      <c r="GZ277" s="122"/>
      <c r="HA277" s="122"/>
      <c r="HB277" s="122"/>
      <c r="HC277" s="122"/>
      <c r="HD277" s="122"/>
      <c r="HE277" s="122"/>
      <c r="HF277" s="122"/>
      <c r="HG277" s="122"/>
      <c r="HH277" s="122"/>
      <c r="HI277" s="122"/>
      <c r="HJ277" s="122"/>
      <c r="HK277" s="122"/>
      <c r="HL277" s="122"/>
      <c r="HM277" s="122"/>
      <c r="HN277" s="122"/>
      <c r="HO277" s="122"/>
      <c r="HP277" s="122"/>
      <c r="HQ277" s="122"/>
      <c r="HR277" s="122"/>
      <c r="HS277" s="122"/>
      <c r="HT277" s="122"/>
      <c r="HU277" s="122"/>
      <c r="HV277" s="122"/>
      <c r="HW277" s="122"/>
      <c r="HX277" s="122"/>
      <c r="HY277" s="122"/>
      <c r="HZ277" s="122"/>
      <c r="IA277" s="122"/>
      <c r="IB277" s="122"/>
      <c r="IC277" s="122"/>
      <c r="ID277" s="122"/>
      <c r="IE277" s="122"/>
      <c r="IF277" s="122"/>
      <c r="IG277" s="122"/>
      <c r="IH277" s="122"/>
      <c r="II277" s="122"/>
      <c r="IJ277" s="122"/>
      <c r="IK277" s="122"/>
      <c r="IL277" s="122"/>
      <c r="IM277" s="122"/>
      <c r="IN277" s="122"/>
      <c r="IO277" s="122"/>
      <c r="IP277" s="122"/>
      <c r="IQ277" s="122"/>
      <c r="IR277" s="122"/>
      <c r="IS277" s="122"/>
      <c r="IT277" s="122"/>
      <c r="IU277" s="122"/>
      <c r="IV277" s="122"/>
      <c r="IW277" s="122"/>
    </row>
    <row r="278" customFormat="false" ht="12.75" hidden="false" customHeight="false" outlineLevel="0" collapsed="false">
      <c r="A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2"/>
      <c r="AC278" s="122"/>
      <c r="AD278" s="122"/>
      <c r="AE278" s="122"/>
      <c r="AF278" s="122"/>
      <c r="AG278" s="122"/>
      <c r="AH278" s="122"/>
      <c r="AI278" s="122"/>
      <c r="AJ278" s="122"/>
      <c r="AK278" s="122"/>
      <c r="AL278" s="122"/>
      <c r="AM278" s="122"/>
      <c r="AN278" s="122"/>
      <c r="AO278" s="122"/>
      <c r="AP278" s="122"/>
      <c r="AQ278" s="122"/>
      <c r="AR278" s="122"/>
      <c r="AS278" s="122"/>
      <c r="AT278" s="122"/>
      <c r="AU278" s="122"/>
      <c r="AV278" s="122"/>
      <c r="AW278" s="122"/>
      <c r="AX278" s="122"/>
      <c r="AY278" s="122"/>
      <c r="AZ278" s="122"/>
      <c r="BA278" s="122"/>
      <c r="BB278" s="122"/>
      <c r="BC278" s="122"/>
      <c r="BD278" s="122"/>
      <c r="BE278" s="122"/>
      <c r="BF278" s="122"/>
      <c r="BG278" s="122"/>
      <c r="BH278" s="122"/>
      <c r="BI278" s="122"/>
      <c r="BJ278" s="122"/>
      <c r="BK278" s="122"/>
      <c r="BL278" s="122"/>
      <c r="BM278" s="122"/>
      <c r="BN278" s="122"/>
      <c r="BO278" s="122"/>
      <c r="BP278" s="122"/>
      <c r="BQ278" s="122"/>
      <c r="BR278" s="122"/>
      <c r="BS278" s="122"/>
      <c r="BT278" s="122"/>
      <c r="BU278" s="122"/>
      <c r="BV278" s="122"/>
      <c r="BW278" s="122"/>
      <c r="BX278" s="122"/>
      <c r="BY278" s="122"/>
      <c r="BZ278" s="122"/>
      <c r="CA278" s="122"/>
      <c r="CB278" s="122"/>
      <c r="CC278" s="122"/>
      <c r="CD278" s="122"/>
      <c r="CE278" s="122"/>
      <c r="CF278" s="122"/>
      <c r="CG278" s="122"/>
      <c r="CH278" s="122"/>
      <c r="CI278" s="122"/>
      <c r="CJ278" s="122"/>
      <c r="CK278" s="122"/>
      <c r="CL278" s="122"/>
      <c r="CM278" s="122"/>
      <c r="CN278" s="122"/>
      <c r="CO278" s="122"/>
      <c r="CP278" s="122"/>
      <c r="CQ278" s="122"/>
      <c r="CR278" s="122"/>
      <c r="CS278" s="122"/>
      <c r="CT278" s="122"/>
      <c r="CU278" s="122"/>
      <c r="CV278" s="122"/>
      <c r="CW278" s="122"/>
      <c r="CX278" s="122"/>
      <c r="CY278" s="122"/>
      <c r="CZ278" s="122"/>
      <c r="DA278" s="122"/>
      <c r="DB278" s="122"/>
      <c r="DC278" s="122"/>
      <c r="DD278" s="122"/>
      <c r="DE278" s="122"/>
      <c r="DF278" s="122"/>
      <c r="DG278" s="122"/>
      <c r="DH278" s="122"/>
      <c r="DI278" s="122"/>
      <c r="DJ278" s="122"/>
      <c r="DK278" s="122"/>
      <c r="DL278" s="122"/>
      <c r="DM278" s="122"/>
      <c r="DN278" s="122"/>
      <c r="DO278" s="122"/>
      <c r="DP278" s="122"/>
      <c r="DQ278" s="122"/>
      <c r="DR278" s="122"/>
      <c r="DS278" s="122"/>
      <c r="DT278" s="122"/>
      <c r="DU278" s="122"/>
      <c r="DV278" s="122"/>
      <c r="DW278" s="122"/>
      <c r="DX278" s="122"/>
      <c r="DY278" s="122"/>
      <c r="DZ278" s="122"/>
      <c r="EA278" s="122"/>
      <c r="EB278" s="122"/>
      <c r="EC278" s="122"/>
      <c r="ED278" s="122"/>
      <c r="EE278" s="122"/>
      <c r="EF278" s="122"/>
      <c r="EG278" s="122"/>
      <c r="EH278" s="122"/>
      <c r="EI278" s="122"/>
      <c r="EJ278" s="122"/>
      <c r="EK278" s="122"/>
      <c r="EL278" s="122"/>
      <c r="EM278" s="122"/>
      <c r="EN278" s="122"/>
      <c r="EO278" s="122"/>
      <c r="EP278" s="122"/>
      <c r="EQ278" s="122"/>
      <c r="ER278" s="122"/>
      <c r="ES278" s="122"/>
      <c r="ET278" s="122"/>
      <c r="EU278" s="122"/>
      <c r="EV278" s="122"/>
      <c r="EW278" s="122"/>
      <c r="EX278" s="122"/>
      <c r="EY278" s="122"/>
      <c r="EZ278" s="122"/>
      <c r="FA278" s="122"/>
      <c r="FB278" s="122"/>
      <c r="FC278" s="122"/>
      <c r="FD278" s="122"/>
      <c r="FE278" s="122"/>
      <c r="FF278" s="122"/>
      <c r="FG278" s="122"/>
      <c r="FH278" s="122"/>
      <c r="FI278" s="122"/>
      <c r="FJ278" s="122"/>
      <c r="FK278" s="122"/>
      <c r="FL278" s="122"/>
      <c r="FM278" s="122"/>
      <c r="FN278" s="122"/>
      <c r="FO278" s="122"/>
      <c r="FP278" s="122"/>
      <c r="FQ278" s="122"/>
      <c r="FR278" s="122"/>
      <c r="FS278" s="122"/>
      <c r="FT278" s="122"/>
      <c r="FU278" s="122"/>
      <c r="FV278" s="122"/>
      <c r="FW278" s="122"/>
      <c r="FX278" s="122"/>
      <c r="FY278" s="122"/>
      <c r="FZ278" s="122"/>
      <c r="GA278" s="122"/>
      <c r="GB278" s="122"/>
      <c r="GC278" s="122"/>
      <c r="GD278" s="122"/>
      <c r="GE278" s="122"/>
      <c r="GF278" s="122"/>
      <c r="GG278" s="122"/>
      <c r="GH278" s="122"/>
      <c r="GI278" s="122"/>
      <c r="GJ278" s="122"/>
      <c r="GK278" s="122"/>
      <c r="GL278" s="122"/>
      <c r="GM278" s="122"/>
      <c r="GN278" s="122"/>
      <c r="GO278" s="122"/>
      <c r="GP278" s="122"/>
      <c r="GQ278" s="122"/>
      <c r="GR278" s="122"/>
      <c r="GS278" s="122"/>
      <c r="GT278" s="122"/>
      <c r="GU278" s="122"/>
      <c r="GV278" s="122"/>
      <c r="GW278" s="122"/>
      <c r="GX278" s="122"/>
      <c r="GY278" s="122"/>
      <c r="GZ278" s="122"/>
      <c r="HA278" s="122"/>
      <c r="HB278" s="122"/>
      <c r="HC278" s="122"/>
      <c r="HD278" s="122"/>
      <c r="HE278" s="122"/>
      <c r="HF278" s="122"/>
      <c r="HG278" s="122"/>
      <c r="HH278" s="122"/>
      <c r="HI278" s="122"/>
      <c r="HJ278" s="122"/>
      <c r="HK278" s="122"/>
      <c r="HL278" s="122"/>
      <c r="HM278" s="122"/>
      <c r="HN278" s="122"/>
      <c r="HO278" s="122"/>
      <c r="HP278" s="122"/>
      <c r="HQ278" s="122"/>
      <c r="HR278" s="122"/>
      <c r="HS278" s="122"/>
      <c r="HT278" s="122"/>
      <c r="HU278" s="122"/>
      <c r="HV278" s="122"/>
      <c r="HW278" s="122"/>
      <c r="HX278" s="122"/>
      <c r="HY278" s="122"/>
      <c r="HZ278" s="122"/>
      <c r="IA278" s="122"/>
      <c r="IB278" s="122"/>
      <c r="IC278" s="122"/>
      <c r="ID278" s="122"/>
      <c r="IE278" s="122"/>
      <c r="IF278" s="122"/>
      <c r="IG278" s="122"/>
      <c r="IH278" s="122"/>
      <c r="II278" s="122"/>
      <c r="IJ278" s="122"/>
      <c r="IK278" s="122"/>
      <c r="IL278" s="122"/>
      <c r="IM278" s="122"/>
      <c r="IN278" s="122"/>
      <c r="IO278" s="122"/>
      <c r="IP278" s="122"/>
      <c r="IQ278" s="122"/>
      <c r="IR278" s="122"/>
      <c r="IS278" s="122"/>
      <c r="IT278" s="122"/>
      <c r="IU278" s="122"/>
      <c r="IV278" s="122"/>
      <c r="IW278" s="122"/>
    </row>
    <row r="279" customFormat="false" ht="12.75" hidden="false" customHeight="false" outlineLevel="0" collapsed="false">
      <c r="A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2"/>
      <c r="AC279" s="122"/>
      <c r="AD279" s="122"/>
      <c r="AE279" s="122"/>
      <c r="AF279" s="122"/>
      <c r="AG279" s="122"/>
      <c r="AH279" s="122"/>
      <c r="AI279" s="122"/>
      <c r="AJ279" s="122"/>
      <c r="AK279" s="122"/>
      <c r="AL279" s="122"/>
      <c r="AM279" s="122"/>
      <c r="AN279" s="122"/>
      <c r="AO279" s="122"/>
      <c r="AP279" s="122"/>
      <c r="AQ279" s="122"/>
      <c r="AR279" s="122"/>
      <c r="AS279" s="122"/>
      <c r="AT279" s="122"/>
      <c r="AU279" s="122"/>
      <c r="AV279" s="122"/>
      <c r="AW279" s="122"/>
      <c r="AX279" s="122"/>
      <c r="AY279" s="122"/>
      <c r="AZ279" s="122"/>
      <c r="BA279" s="122"/>
      <c r="BB279" s="122"/>
      <c r="BC279" s="122"/>
      <c r="BD279" s="122"/>
      <c r="BE279" s="122"/>
      <c r="BF279" s="122"/>
      <c r="BG279" s="122"/>
      <c r="BH279" s="122"/>
      <c r="BI279" s="122"/>
      <c r="BJ279" s="122"/>
      <c r="BK279" s="122"/>
      <c r="BL279" s="122"/>
      <c r="BM279" s="122"/>
      <c r="BN279" s="122"/>
      <c r="BO279" s="122"/>
      <c r="BP279" s="122"/>
      <c r="BQ279" s="122"/>
      <c r="BR279" s="122"/>
      <c r="BS279" s="122"/>
      <c r="BT279" s="122"/>
      <c r="BU279" s="122"/>
      <c r="BV279" s="122"/>
      <c r="BW279" s="122"/>
      <c r="BX279" s="122"/>
      <c r="BY279" s="122"/>
      <c r="BZ279" s="122"/>
      <c r="CA279" s="122"/>
      <c r="CB279" s="122"/>
      <c r="CC279" s="122"/>
      <c r="CD279" s="122"/>
      <c r="CE279" s="122"/>
      <c r="CF279" s="122"/>
      <c r="CG279" s="122"/>
      <c r="CH279" s="122"/>
      <c r="CI279" s="122"/>
      <c r="CJ279" s="122"/>
      <c r="CK279" s="122"/>
      <c r="CL279" s="122"/>
      <c r="CM279" s="122"/>
      <c r="CN279" s="122"/>
      <c r="CO279" s="122"/>
      <c r="CP279" s="122"/>
      <c r="CQ279" s="122"/>
      <c r="CR279" s="122"/>
      <c r="CS279" s="122"/>
      <c r="CT279" s="122"/>
      <c r="CU279" s="122"/>
      <c r="CV279" s="122"/>
      <c r="CW279" s="122"/>
      <c r="CX279" s="122"/>
      <c r="CY279" s="122"/>
      <c r="CZ279" s="122"/>
      <c r="DA279" s="122"/>
      <c r="DB279" s="122"/>
      <c r="DC279" s="122"/>
      <c r="DD279" s="122"/>
      <c r="DE279" s="122"/>
      <c r="DF279" s="122"/>
      <c r="DG279" s="122"/>
      <c r="DH279" s="122"/>
      <c r="DI279" s="122"/>
      <c r="DJ279" s="122"/>
      <c r="DK279" s="122"/>
      <c r="DL279" s="122"/>
      <c r="DM279" s="122"/>
      <c r="DN279" s="122"/>
      <c r="DO279" s="122"/>
      <c r="DP279" s="122"/>
      <c r="DQ279" s="122"/>
      <c r="DR279" s="122"/>
      <c r="DS279" s="122"/>
      <c r="DT279" s="122"/>
      <c r="DU279" s="122"/>
      <c r="DV279" s="122"/>
      <c r="DW279" s="122"/>
      <c r="DX279" s="122"/>
      <c r="DY279" s="122"/>
      <c r="DZ279" s="122"/>
      <c r="EA279" s="122"/>
      <c r="EB279" s="122"/>
      <c r="EC279" s="122"/>
      <c r="ED279" s="122"/>
      <c r="EE279" s="122"/>
      <c r="EF279" s="122"/>
      <c r="EG279" s="122"/>
      <c r="EH279" s="122"/>
      <c r="EI279" s="122"/>
      <c r="EJ279" s="122"/>
      <c r="EK279" s="122"/>
      <c r="EL279" s="122"/>
      <c r="EM279" s="122"/>
      <c r="EN279" s="122"/>
      <c r="EO279" s="122"/>
      <c r="EP279" s="122"/>
      <c r="EQ279" s="122"/>
      <c r="ER279" s="122"/>
      <c r="ES279" s="122"/>
      <c r="ET279" s="122"/>
      <c r="EU279" s="122"/>
      <c r="EV279" s="122"/>
      <c r="EW279" s="122"/>
      <c r="EX279" s="122"/>
      <c r="EY279" s="122"/>
      <c r="EZ279" s="122"/>
      <c r="FA279" s="122"/>
      <c r="FB279" s="122"/>
      <c r="FC279" s="122"/>
      <c r="FD279" s="122"/>
      <c r="FE279" s="122"/>
      <c r="FF279" s="122"/>
      <c r="FG279" s="122"/>
      <c r="FH279" s="122"/>
      <c r="FI279" s="122"/>
      <c r="FJ279" s="122"/>
      <c r="FK279" s="122"/>
      <c r="FL279" s="122"/>
      <c r="FM279" s="122"/>
      <c r="FN279" s="122"/>
      <c r="FO279" s="122"/>
      <c r="FP279" s="122"/>
      <c r="FQ279" s="122"/>
      <c r="FR279" s="122"/>
      <c r="FS279" s="122"/>
      <c r="FT279" s="122"/>
      <c r="FU279" s="122"/>
      <c r="FV279" s="122"/>
      <c r="FW279" s="122"/>
      <c r="FX279" s="122"/>
      <c r="FY279" s="122"/>
      <c r="FZ279" s="122"/>
      <c r="GA279" s="122"/>
      <c r="GB279" s="122"/>
      <c r="GC279" s="122"/>
      <c r="GD279" s="122"/>
      <c r="GE279" s="122"/>
      <c r="GF279" s="122"/>
      <c r="GG279" s="122"/>
      <c r="GH279" s="122"/>
      <c r="GI279" s="122"/>
      <c r="GJ279" s="122"/>
      <c r="GK279" s="122"/>
      <c r="GL279" s="122"/>
      <c r="GM279" s="122"/>
      <c r="GN279" s="122"/>
      <c r="GO279" s="122"/>
      <c r="GP279" s="122"/>
      <c r="GQ279" s="122"/>
      <c r="GR279" s="122"/>
      <c r="GS279" s="122"/>
      <c r="GT279" s="122"/>
      <c r="GU279" s="122"/>
      <c r="GV279" s="122"/>
      <c r="GW279" s="122"/>
      <c r="GX279" s="122"/>
      <c r="GY279" s="122"/>
      <c r="GZ279" s="122"/>
      <c r="HA279" s="122"/>
      <c r="HB279" s="122"/>
      <c r="HC279" s="122"/>
      <c r="HD279" s="122"/>
      <c r="HE279" s="122"/>
      <c r="HF279" s="122"/>
      <c r="HG279" s="122"/>
      <c r="HH279" s="122"/>
      <c r="HI279" s="122"/>
      <c r="HJ279" s="122"/>
      <c r="HK279" s="122"/>
      <c r="HL279" s="122"/>
      <c r="HM279" s="122"/>
      <c r="HN279" s="122"/>
      <c r="HO279" s="122"/>
      <c r="HP279" s="122"/>
      <c r="HQ279" s="122"/>
      <c r="HR279" s="122"/>
      <c r="HS279" s="122"/>
      <c r="HT279" s="122"/>
      <c r="HU279" s="122"/>
      <c r="HV279" s="122"/>
      <c r="HW279" s="122"/>
      <c r="HX279" s="122"/>
      <c r="HY279" s="122"/>
      <c r="HZ279" s="122"/>
      <c r="IA279" s="122"/>
      <c r="IB279" s="122"/>
      <c r="IC279" s="122"/>
      <c r="ID279" s="122"/>
      <c r="IE279" s="122"/>
      <c r="IF279" s="122"/>
      <c r="IG279" s="122"/>
      <c r="IH279" s="122"/>
      <c r="II279" s="122"/>
      <c r="IJ279" s="122"/>
      <c r="IK279" s="122"/>
      <c r="IL279" s="122"/>
      <c r="IM279" s="122"/>
      <c r="IN279" s="122"/>
      <c r="IO279" s="122"/>
      <c r="IP279" s="122"/>
      <c r="IQ279" s="122"/>
      <c r="IR279" s="122"/>
      <c r="IS279" s="122"/>
      <c r="IT279" s="122"/>
      <c r="IU279" s="122"/>
      <c r="IV279" s="122"/>
      <c r="IW279" s="122"/>
    </row>
    <row r="280" customFormat="false" ht="12.75" hidden="false" customHeight="false" outlineLevel="0" collapsed="false">
      <c r="A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2"/>
      <c r="AJ280" s="122"/>
      <c r="AK280" s="122"/>
      <c r="AL280" s="122"/>
      <c r="AM280" s="122"/>
      <c r="AN280" s="122"/>
      <c r="AO280" s="122"/>
      <c r="AP280" s="122"/>
      <c r="AQ280" s="122"/>
      <c r="AR280" s="122"/>
      <c r="AS280" s="122"/>
      <c r="AT280" s="122"/>
      <c r="AU280" s="122"/>
      <c r="AV280" s="122"/>
      <c r="AW280" s="122"/>
      <c r="AX280" s="122"/>
      <c r="AY280" s="122"/>
      <c r="AZ280" s="122"/>
      <c r="BA280" s="122"/>
      <c r="BB280" s="122"/>
      <c r="BC280" s="122"/>
      <c r="BD280" s="122"/>
      <c r="BE280" s="122"/>
      <c r="BF280" s="122"/>
      <c r="BG280" s="122"/>
      <c r="BH280" s="122"/>
      <c r="BI280" s="122"/>
      <c r="BJ280" s="122"/>
      <c r="BK280" s="122"/>
      <c r="BL280" s="122"/>
      <c r="BM280" s="122"/>
      <c r="BN280" s="122"/>
      <c r="BO280" s="122"/>
      <c r="BP280" s="122"/>
      <c r="BQ280" s="122"/>
      <c r="BR280" s="122"/>
      <c r="BS280" s="122"/>
      <c r="BT280" s="122"/>
      <c r="BU280" s="122"/>
      <c r="BV280" s="122"/>
      <c r="BW280" s="122"/>
      <c r="BX280" s="122"/>
      <c r="BY280" s="122"/>
      <c r="BZ280" s="122"/>
      <c r="CA280" s="122"/>
      <c r="CB280" s="122"/>
      <c r="CC280" s="122"/>
      <c r="CD280" s="122"/>
      <c r="CE280" s="122"/>
      <c r="CF280" s="122"/>
      <c r="CG280" s="122"/>
      <c r="CH280" s="122"/>
      <c r="CI280" s="122"/>
      <c r="CJ280" s="122"/>
      <c r="CK280" s="122"/>
      <c r="CL280" s="122"/>
      <c r="CM280" s="122"/>
      <c r="CN280" s="122"/>
      <c r="CO280" s="122"/>
      <c r="CP280" s="122"/>
      <c r="CQ280" s="122"/>
      <c r="CR280" s="122"/>
      <c r="CS280" s="122"/>
      <c r="CT280" s="122"/>
      <c r="CU280" s="122"/>
      <c r="CV280" s="122"/>
      <c r="CW280" s="122"/>
      <c r="CX280" s="122"/>
      <c r="CY280" s="122"/>
      <c r="CZ280" s="122"/>
      <c r="DA280" s="122"/>
      <c r="DB280" s="122"/>
      <c r="DC280" s="122"/>
      <c r="DD280" s="122"/>
      <c r="DE280" s="122"/>
      <c r="DF280" s="122"/>
      <c r="DG280" s="122"/>
      <c r="DH280" s="122"/>
      <c r="DI280" s="122"/>
      <c r="DJ280" s="122"/>
      <c r="DK280" s="122"/>
      <c r="DL280" s="122"/>
      <c r="DM280" s="122"/>
      <c r="DN280" s="122"/>
      <c r="DO280" s="122"/>
      <c r="DP280" s="122"/>
      <c r="DQ280" s="122"/>
      <c r="DR280" s="122"/>
      <c r="DS280" s="122"/>
      <c r="DT280" s="122"/>
      <c r="DU280" s="122"/>
      <c r="DV280" s="122"/>
      <c r="DW280" s="122"/>
      <c r="DX280" s="122"/>
      <c r="DY280" s="122"/>
      <c r="DZ280" s="122"/>
      <c r="EA280" s="122"/>
      <c r="EB280" s="122"/>
      <c r="EC280" s="122"/>
      <c r="ED280" s="122"/>
      <c r="EE280" s="122"/>
      <c r="EF280" s="122"/>
      <c r="EG280" s="122"/>
      <c r="EH280" s="122"/>
      <c r="EI280" s="122"/>
      <c r="EJ280" s="122"/>
      <c r="EK280" s="122"/>
      <c r="EL280" s="122"/>
      <c r="EM280" s="122"/>
      <c r="EN280" s="122"/>
      <c r="EO280" s="122"/>
      <c r="EP280" s="122"/>
      <c r="EQ280" s="122"/>
      <c r="ER280" s="122"/>
      <c r="ES280" s="122"/>
      <c r="ET280" s="122"/>
      <c r="EU280" s="122"/>
      <c r="EV280" s="122"/>
      <c r="EW280" s="122"/>
      <c r="EX280" s="122"/>
      <c r="EY280" s="122"/>
      <c r="EZ280" s="122"/>
      <c r="FA280" s="122"/>
      <c r="FB280" s="122"/>
      <c r="FC280" s="122"/>
      <c r="FD280" s="122"/>
      <c r="FE280" s="122"/>
      <c r="FF280" s="122"/>
      <c r="FG280" s="122"/>
      <c r="FH280" s="122"/>
      <c r="FI280" s="122"/>
      <c r="FJ280" s="122"/>
      <c r="FK280" s="122"/>
      <c r="FL280" s="122"/>
      <c r="FM280" s="122"/>
      <c r="FN280" s="122"/>
      <c r="FO280" s="122"/>
      <c r="FP280" s="122"/>
      <c r="FQ280" s="122"/>
      <c r="FR280" s="122"/>
      <c r="FS280" s="122"/>
      <c r="FT280" s="122"/>
      <c r="FU280" s="122"/>
      <c r="FV280" s="122"/>
      <c r="FW280" s="122"/>
      <c r="FX280" s="122"/>
      <c r="FY280" s="122"/>
      <c r="FZ280" s="122"/>
      <c r="GA280" s="122"/>
      <c r="GB280" s="122"/>
      <c r="GC280" s="122"/>
      <c r="GD280" s="122"/>
      <c r="GE280" s="122"/>
      <c r="GF280" s="122"/>
      <c r="GG280" s="122"/>
      <c r="GH280" s="122"/>
      <c r="GI280" s="122"/>
      <c r="GJ280" s="122"/>
      <c r="GK280" s="122"/>
      <c r="GL280" s="122"/>
      <c r="GM280" s="122"/>
      <c r="GN280" s="122"/>
      <c r="GO280" s="122"/>
      <c r="GP280" s="122"/>
      <c r="GQ280" s="122"/>
      <c r="GR280" s="122"/>
      <c r="GS280" s="122"/>
      <c r="GT280" s="122"/>
      <c r="GU280" s="122"/>
      <c r="GV280" s="122"/>
      <c r="GW280" s="122"/>
      <c r="GX280" s="122"/>
      <c r="GY280" s="122"/>
      <c r="GZ280" s="122"/>
      <c r="HA280" s="122"/>
      <c r="HB280" s="122"/>
      <c r="HC280" s="122"/>
      <c r="HD280" s="122"/>
      <c r="HE280" s="122"/>
      <c r="HF280" s="122"/>
      <c r="HG280" s="122"/>
      <c r="HH280" s="122"/>
      <c r="HI280" s="122"/>
      <c r="HJ280" s="122"/>
      <c r="HK280" s="122"/>
      <c r="HL280" s="122"/>
      <c r="HM280" s="122"/>
      <c r="HN280" s="122"/>
      <c r="HO280" s="122"/>
      <c r="HP280" s="122"/>
      <c r="HQ280" s="122"/>
      <c r="HR280" s="122"/>
      <c r="HS280" s="122"/>
      <c r="HT280" s="122"/>
      <c r="HU280" s="122"/>
      <c r="HV280" s="122"/>
      <c r="HW280" s="122"/>
      <c r="HX280" s="122"/>
      <c r="HY280" s="122"/>
      <c r="HZ280" s="122"/>
      <c r="IA280" s="122"/>
      <c r="IB280" s="122"/>
      <c r="IC280" s="122"/>
      <c r="ID280" s="122"/>
      <c r="IE280" s="122"/>
      <c r="IF280" s="122"/>
      <c r="IG280" s="122"/>
      <c r="IH280" s="122"/>
      <c r="II280" s="122"/>
      <c r="IJ280" s="122"/>
      <c r="IK280" s="122"/>
      <c r="IL280" s="122"/>
      <c r="IM280" s="122"/>
      <c r="IN280" s="122"/>
      <c r="IO280" s="122"/>
      <c r="IP280" s="122"/>
      <c r="IQ280" s="122"/>
      <c r="IR280" s="122"/>
      <c r="IS280" s="122"/>
      <c r="IT280" s="122"/>
      <c r="IU280" s="122"/>
      <c r="IV280" s="122"/>
      <c r="IW280" s="122"/>
    </row>
    <row r="281" customFormat="false" ht="12.75" hidden="false" customHeight="false" outlineLevel="0" collapsed="false">
      <c r="A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22"/>
      <c r="AH281" s="122"/>
      <c r="AI281" s="122"/>
      <c r="AJ281" s="122"/>
      <c r="AK281" s="122"/>
      <c r="AL281" s="122"/>
      <c r="AM281" s="122"/>
      <c r="AN281" s="122"/>
      <c r="AO281" s="122"/>
      <c r="AP281" s="122"/>
      <c r="AQ281" s="122"/>
      <c r="AR281" s="122"/>
      <c r="AS281" s="122"/>
      <c r="AT281" s="122"/>
      <c r="AU281" s="122"/>
      <c r="AV281" s="122"/>
      <c r="AW281" s="122"/>
      <c r="AX281" s="122"/>
      <c r="AY281" s="122"/>
      <c r="AZ281" s="122"/>
      <c r="BA281" s="122"/>
      <c r="BB281" s="122"/>
      <c r="BC281" s="122"/>
      <c r="BD281" s="122"/>
      <c r="BE281" s="122"/>
      <c r="BF281" s="122"/>
      <c r="BG281" s="122"/>
      <c r="BH281" s="122"/>
      <c r="BI281" s="122"/>
      <c r="BJ281" s="122"/>
      <c r="BK281" s="122"/>
      <c r="BL281" s="122"/>
      <c r="BM281" s="122"/>
      <c r="BN281" s="122"/>
      <c r="BO281" s="122"/>
      <c r="BP281" s="122"/>
      <c r="BQ281" s="122"/>
      <c r="BR281" s="122"/>
      <c r="BS281" s="122"/>
      <c r="BT281" s="122"/>
      <c r="BU281" s="122"/>
      <c r="BV281" s="122"/>
      <c r="BW281" s="122"/>
      <c r="BX281" s="122"/>
      <c r="BY281" s="122"/>
      <c r="BZ281" s="122"/>
      <c r="CA281" s="122"/>
      <c r="CB281" s="122"/>
      <c r="CC281" s="122"/>
      <c r="CD281" s="122"/>
      <c r="CE281" s="122"/>
      <c r="CF281" s="122"/>
      <c r="CG281" s="122"/>
      <c r="CH281" s="122"/>
      <c r="CI281" s="122"/>
      <c r="CJ281" s="122"/>
      <c r="CK281" s="122"/>
      <c r="CL281" s="122"/>
      <c r="CM281" s="122"/>
      <c r="CN281" s="122"/>
      <c r="CO281" s="122"/>
      <c r="CP281" s="122"/>
      <c r="CQ281" s="122"/>
      <c r="CR281" s="122"/>
      <c r="CS281" s="122"/>
      <c r="CT281" s="122"/>
      <c r="CU281" s="122"/>
      <c r="CV281" s="122"/>
      <c r="CW281" s="122"/>
      <c r="CX281" s="122"/>
      <c r="CY281" s="122"/>
      <c r="CZ281" s="122"/>
      <c r="DA281" s="122"/>
      <c r="DB281" s="122"/>
      <c r="DC281" s="122"/>
      <c r="DD281" s="122"/>
      <c r="DE281" s="122"/>
      <c r="DF281" s="122"/>
      <c r="DG281" s="122"/>
      <c r="DH281" s="122"/>
      <c r="DI281" s="122"/>
      <c r="DJ281" s="122"/>
      <c r="DK281" s="122"/>
      <c r="DL281" s="122"/>
      <c r="DM281" s="122"/>
      <c r="DN281" s="122"/>
      <c r="DO281" s="122"/>
      <c r="DP281" s="122"/>
      <c r="DQ281" s="122"/>
      <c r="DR281" s="122"/>
      <c r="DS281" s="122"/>
      <c r="DT281" s="122"/>
      <c r="DU281" s="122"/>
      <c r="DV281" s="122"/>
      <c r="DW281" s="122"/>
      <c r="DX281" s="122"/>
      <c r="DY281" s="122"/>
      <c r="DZ281" s="122"/>
      <c r="EA281" s="122"/>
      <c r="EB281" s="122"/>
      <c r="EC281" s="122"/>
      <c r="ED281" s="122"/>
      <c r="EE281" s="122"/>
      <c r="EF281" s="122"/>
      <c r="EG281" s="122"/>
      <c r="EH281" s="122"/>
      <c r="EI281" s="122"/>
      <c r="EJ281" s="122"/>
      <c r="EK281" s="122"/>
      <c r="EL281" s="122"/>
      <c r="EM281" s="122"/>
      <c r="EN281" s="122"/>
      <c r="EO281" s="122"/>
      <c r="EP281" s="122"/>
      <c r="EQ281" s="122"/>
      <c r="ER281" s="122"/>
      <c r="ES281" s="122"/>
      <c r="ET281" s="122"/>
      <c r="EU281" s="122"/>
      <c r="EV281" s="122"/>
      <c r="EW281" s="122"/>
      <c r="EX281" s="122"/>
      <c r="EY281" s="122"/>
      <c r="EZ281" s="122"/>
      <c r="FA281" s="122"/>
      <c r="FB281" s="122"/>
      <c r="FC281" s="122"/>
      <c r="FD281" s="122"/>
      <c r="FE281" s="122"/>
      <c r="FF281" s="122"/>
      <c r="FG281" s="122"/>
      <c r="FH281" s="122"/>
      <c r="FI281" s="122"/>
      <c r="FJ281" s="122"/>
      <c r="FK281" s="122"/>
      <c r="FL281" s="122"/>
      <c r="FM281" s="122"/>
      <c r="FN281" s="122"/>
      <c r="FO281" s="122"/>
      <c r="FP281" s="122"/>
      <c r="FQ281" s="122"/>
      <c r="FR281" s="122"/>
      <c r="FS281" s="122"/>
      <c r="FT281" s="122"/>
      <c r="FU281" s="122"/>
      <c r="FV281" s="122"/>
      <c r="FW281" s="122"/>
      <c r="FX281" s="122"/>
      <c r="FY281" s="122"/>
      <c r="FZ281" s="122"/>
      <c r="GA281" s="122"/>
      <c r="GB281" s="122"/>
      <c r="GC281" s="122"/>
      <c r="GD281" s="122"/>
      <c r="GE281" s="122"/>
      <c r="GF281" s="122"/>
      <c r="GG281" s="122"/>
      <c r="GH281" s="122"/>
      <c r="GI281" s="122"/>
      <c r="GJ281" s="122"/>
      <c r="GK281" s="122"/>
      <c r="GL281" s="122"/>
      <c r="GM281" s="122"/>
      <c r="GN281" s="122"/>
      <c r="GO281" s="122"/>
      <c r="GP281" s="122"/>
      <c r="GQ281" s="122"/>
      <c r="GR281" s="122"/>
      <c r="GS281" s="122"/>
      <c r="GT281" s="122"/>
      <c r="GU281" s="122"/>
      <c r="GV281" s="122"/>
      <c r="GW281" s="122"/>
      <c r="GX281" s="122"/>
      <c r="GY281" s="122"/>
      <c r="GZ281" s="122"/>
      <c r="HA281" s="122"/>
      <c r="HB281" s="122"/>
      <c r="HC281" s="122"/>
      <c r="HD281" s="122"/>
      <c r="HE281" s="122"/>
      <c r="HF281" s="122"/>
      <c r="HG281" s="122"/>
      <c r="HH281" s="122"/>
      <c r="HI281" s="122"/>
      <c r="HJ281" s="122"/>
      <c r="HK281" s="122"/>
      <c r="HL281" s="122"/>
      <c r="HM281" s="122"/>
      <c r="HN281" s="122"/>
      <c r="HO281" s="122"/>
      <c r="HP281" s="122"/>
      <c r="HQ281" s="122"/>
      <c r="HR281" s="122"/>
      <c r="HS281" s="122"/>
      <c r="HT281" s="122"/>
      <c r="HU281" s="122"/>
      <c r="HV281" s="122"/>
      <c r="HW281" s="122"/>
      <c r="HX281" s="122"/>
      <c r="HY281" s="122"/>
      <c r="HZ281" s="122"/>
      <c r="IA281" s="122"/>
      <c r="IB281" s="122"/>
      <c r="IC281" s="122"/>
      <c r="ID281" s="122"/>
      <c r="IE281" s="122"/>
      <c r="IF281" s="122"/>
      <c r="IG281" s="122"/>
      <c r="IH281" s="122"/>
      <c r="II281" s="122"/>
      <c r="IJ281" s="122"/>
      <c r="IK281" s="122"/>
      <c r="IL281" s="122"/>
      <c r="IM281" s="122"/>
      <c r="IN281" s="122"/>
      <c r="IO281" s="122"/>
      <c r="IP281" s="122"/>
      <c r="IQ281" s="122"/>
      <c r="IR281" s="122"/>
      <c r="IS281" s="122"/>
      <c r="IT281" s="122"/>
      <c r="IU281" s="122"/>
      <c r="IV281" s="122"/>
      <c r="IW281" s="122"/>
    </row>
    <row r="282" customFormat="false" ht="12.75" hidden="false" customHeight="false" outlineLevel="0" collapsed="false">
      <c r="A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2"/>
      <c r="AC282" s="122"/>
      <c r="AD282" s="122"/>
      <c r="AE282" s="122"/>
      <c r="AF282" s="122"/>
      <c r="AG282" s="122"/>
      <c r="AH282" s="122"/>
      <c r="AI282" s="122"/>
      <c r="AJ282" s="122"/>
      <c r="AK282" s="122"/>
      <c r="AL282" s="122"/>
      <c r="AM282" s="122"/>
      <c r="AN282" s="122"/>
      <c r="AO282" s="122"/>
      <c r="AP282" s="122"/>
      <c r="AQ282" s="122"/>
      <c r="AR282" s="122"/>
      <c r="AS282" s="122"/>
      <c r="AT282" s="122"/>
      <c r="AU282" s="122"/>
      <c r="AV282" s="122"/>
      <c r="AW282" s="122"/>
      <c r="AX282" s="122"/>
      <c r="AY282" s="122"/>
      <c r="AZ282" s="122"/>
      <c r="BA282" s="122"/>
      <c r="BB282" s="122"/>
      <c r="BC282" s="122"/>
      <c r="BD282" s="122"/>
      <c r="BE282" s="122"/>
      <c r="BF282" s="122"/>
      <c r="BG282" s="122"/>
      <c r="BH282" s="122"/>
      <c r="BI282" s="122"/>
      <c r="BJ282" s="122"/>
      <c r="BK282" s="122"/>
      <c r="BL282" s="122"/>
      <c r="BM282" s="122"/>
      <c r="BN282" s="122"/>
      <c r="BO282" s="122"/>
      <c r="BP282" s="122"/>
      <c r="BQ282" s="122"/>
      <c r="BR282" s="122"/>
      <c r="BS282" s="122"/>
      <c r="BT282" s="122"/>
      <c r="BU282" s="122"/>
      <c r="BV282" s="122"/>
      <c r="BW282" s="122"/>
      <c r="BX282" s="122"/>
      <c r="BY282" s="122"/>
      <c r="BZ282" s="122"/>
      <c r="CA282" s="122"/>
      <c r="CB282" s="122"/>
      <c r="CC282" s="122"/>
      <c r="CD282" s="122"/>
      <c r="CE282" s="122"/>
      <c r="CF282" s="122"/>
      <c r="CG282" s="122"/>
      <c r="CH282" s="122"/>
      <c r="CI282" s="122"/>
      <c r="CJ282" s="122"/>
      <c r="CK282" s="122"/>
      <c r="CL282" s="122"/>
      <c r="CM282" s="122"/>
      <c r="CN282" s="122"/>
      <c r="CO282" s="122"/>
      <c r="CP282" s="122"/>
      <c r="CQ282" s="122"/>
      <c r="CR282" s="122"/>
      <c r="CS282" s="122"/>
      <c r="CT282" s="122"/>
      <c r="CU282" s="122"/>
      <c r="CV282" s="122"/>
      <c r="CW282" s="122"/>
      <c r="CX282" s="122"/>
      <c r="CY282" s="122"/>
      <c r="CZ282" s="122"/>
      <c r="DA282" s="122"/>
      <c r="DB282" s="122"/>
      <c r="DC282" s="122"/>
      <c r="DD282" s="122"/>
      <c r="DE282" s="122"/>
      <c r="DF282" s="122"/>
      <c r="DG282" s="122"/>
      <c r="DH282" s="122"/>
      <c r="DI282" s="122"/>
      <c r="DJ282" s="122"/>
      <c r="DK282" s="122"/>
      <c r="DL282" s="122"/>
      <c r="DM282" s="122"/>
      <c r="DN282" s="122"/>
      <c r="DO282" s="122"/>
      <c r="DP282" s="122"/>
      <c r="DQ282" s="122"/>
      <c r="DR282" s="122"/>
      <c r="DS282" s="122"/>
      <c r="DT282" s="122"/>
      <c r="DU282" s="122"/>
      <c r="DV282" s="122"/>
      <c r="DW282" s="122"/>
      <c r="DX282" s="122"/>
      <c r="DY282" s="122"/>
      <c r="DZ282" s="122"/>
      <c r="EA282" s="122"/>
      <c r="EB282" s="122"/>
      <c r="EC282" s="122"/>
      <c r="ED282" s="122"/>
      <c r="EE282" s="122"/>
      <c r="EF282" s="122"/>
      <c r="EG282" s="122"/>
      <c r="EH282" s="122"/>
      <c r="EI282" s="122"/>
      <c r="EJ282" s="122"/>
      <c r="EK282" s="122"/>
      <c r="EL282" s="122"/>
      <c r="EM282" s="122"/>
      <c r="EN282" s="122"/>
      <c r="EO282" s="122"/>
      <c r="EP282" s="122"/>
      <c r="EQ282" s="122"/>
      <c r="ER282" s="122"/>
      <c r="ES282" s="122"/>
      <c r="ET282" s="122"/>
      <c r="EU282" s="122"/>
      <c r="EV282" s="122"/>
      <c r="EW282" s="122"/>
      <c r="EX282" s="122"/>
      <c r="EY282" s="122"/>
      <c r="EZ282" s="122"/>
      <c r="FA282" s="122"/>
      <c r="FB282" s="122"/>
      <c r="FC282" s="122"/>
      <c r="FD282" s="122"/>
      <c r="FE282" s="122"/>
      <c r="FF282" s="122"/>
      <c r="FG282" s="122"/>
      <c r="FH282" s="122"/>
      <c r="FI282" s="122"/>
      <c r="FJ282" s="122"/>
      <c r="FK282" s="122"/>
      <c r="FL282" s="122"/>
      <c r="FM282" s="122"/>
      <c r="FN282" s="122"/>
      <c r="FO282" s="122"/>
      <c r="FP282" s="122"/>
      <c r="FQ282" s="122"/>
      <c r="FR282" s="122"/>
      <c r="FS282" s="122"/>
      <c r="FT282" s="122"/>
      <c r="FU282" s="122"/>
      <c r="FV282" s="122"/>
      <c r="FW282" s="122"/>
      <c r="FX282" s="122"/>
      <c r="FY282" s="122"/>
      <c r="FZ282" s="122"/>
      <c r="GA282" s="122"/>
      <c r="GB282" s="122"/>
      <c r="GC282" s="122"/>
      <c r="GD282" s="122"/>
      <c r="GE282" s="122"/>
      <c r="GF282" s="122"/>
      <c r="GG282" s="122"/>
      <c r="GH282" s="122"/>
      <c r="GI282" s="122"/>
      <c r="GJ282" s="122"/>
      <c r="GK282" s="122"/>
      <c r="GL282" s="122"/>
      <c r="GM282" s="122"/>
      <c r="GN282" s="122"/>
      <c r="GO282" s="122"/>
      <c r="GP282" s="122"/>
      <c r="GQ282" s="122"/>
      <c r="GR282" s="122"/>
      <c r="GS282" s="122"/>
      <c r="GT282" s="122"/>
      <c r="GU282" s="122"/>
      <c r="GV282" s="122"/>
      <c r="GW282" s="122"/>
      <c r="GX282" s="122"/>
      <c r="GY282" s="122"/>
      <c r="GZ282" s="122"/>
      <c r="HA282" s="122"/>
      <c r="HB282" s="122"/>
      <c r="HC282" s="122"/>
      <c r="HD282" s="122"/>
      <c r="HE282" s="122"/>
      <c r="HF282" s="122"/>
      <c r="HG282" s="122"/>
      <c r="HH282" s="122"/>
      <c r="HI282" s="122"/>
      <c r="HJ282" s="122"/>
      <c r="HK282" s="122"/>
      <c r="HL282" s="122"/>
      <c r="HM282" s="122"/>
      <c r="HN282" s="122"/>
      <c r="HO282" s="122"/>
      <c r="HP282" s="122"/>
      <c r="HQ282" s="122"/>
      <c r="HR282" s="122"/>
      <c r="HS282" s="122"/>
      <c r="HT282" s="122"/>
      <c r="HU282" s="122"/>
      <c r="HV282" s="122"/>
      <c r="HW282" s="122"/>
      <c r="HX282" s="122"/>
      <c r="HY282" s="122"/>
      <c r="HZ282" s="122"/>
      <c r="IA282" s="122"/>
      <c r="IB282" s="122"/>
      <c r="IC282" s="122"/>
      <c r="ID282" s="122"/>
      <c r="IE282" s="122"/>
      <c r="IF282" s="122"/>
      <c r="IG282" s="122"/>
      <c r="IH282" s="122"/>
      <c r="II282" s="122"/>
      <c r="IJ282" s="122"/>
      <c r="IK282" s="122"/>
      <c r="IL282" s="122"/>
      <c r="IM282" s="122"/>
      <c r="IN282" s="122"/>
      <c r="IO282" s="122"/>
      <c r="IP282" s="122"/>
      <c r="IQ282" s="122"/>
      <c r="IR282" s="122"/>
      <c r="IS282" s="122"/>
      <c r="IT282" s="122"/>
      <c r="IU282" s="122"/>
      <c r="IV282" s="122"/>
      <c r="IW282" s="122"/>
    </row>
    <row r="283" customFormat="false" ht="12.75" hidden="false" customHeight="false" outlineLevel="0" collapsed="false">
      <c r="A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2"/>
      <c r="AC283" s="122"/>
      <c r="AD283" s="122"/>
      <c r="AE283" s="122"/>
      <c r="AF283" s="122"/>
      <c r="AG283" s="122"/>
      <c r="AH283" s="122"/>
      <c r="AI283" s="122"/>
      <c r="AJ283" s="122"/>
      <c r="AK283" s="122"/>
      <c r="AL283" s="122"/>
      <c r="AM283" s="122"/>
      <c r="AN283" s="122"/>
      <c r="AO283" s="122"/>
      <c r="AP283" s="122"/>
      <c r="AQ283" s="122"/>
      <c r="AR283" s="122"/>
      <c r="AS283" s="122"/>
      <c r="AT283" s="122"/>
      <c r="AU283" s="122"/>
      <c r="AV283" s="122"/>
      <c r="AW283" s="122"/>
      <c r="AX283" s="122"/>
      <c r="AY283" s="122"/>
      <c r="AZ283" s="122"/>
      <c r="BA283" s="122"/>
      <c r="BB283" s="122"/>
      <c r="BC283" s="122"/>
      <c r="BD283" s="122"/>
      <c r="BE283" s="122"/>
      <c r="BF283" s="122"/>
      <c r="BG283" s="122"/>
      <c r="BH283" s="122"/>
      <c r="BI283" s="122"/>
      <c r="BJ283" s="122"/>
      <c r="BK283" s="122"/>
      <c r="BL283" s="122"/>
      <c r="BM283" s="122"/>
      <c r="BN283" s="122"/>
      <c r="BO283" s="122"/>
      <c r="BP283" s="122"/>
      <c r="BQ283" s="122"/>
      <c r="BR283" s="122"/>
      <c r="BS283" s="122"/>
      <c r="BT283" s="122"/>
      <c r="BU283" s="122"/>
      <c r="BV283" s="122"/>
      <c r="BW283" s="122"/>
      <c r="BX283" s="122"/>
      <c r="BY283" s="122"/>
      <c r="BZ283" s="122"/>
      <c r="CA283" s="122"/>
      <c r="CB283" s="122"/>
      <c r="CC283" s="122"/>
      <c r="CD283" s="122"/>
      <c r="CE283" s="122"/>
      <c r="CF283" s="122"/>
      <c r="CG283" s="122"/>
      <c r="CH283" s="122"/>
      <c r="CI283" s="122"/>
      <c r="CJ283" s="122"/>
      <c r="CK283" s="122"/>
      <c r="CL283" s="122"/>
      <c r="CM283" s="122"/>
      <c r="CN283" s="122"/>
      <c r="CO283" s="122"/>
      <c r="CP283" s="122"/>
      <c r="CQ283" s="122"/>
      <c r="CR283" s="122"/>
      <c r="CS283" s="122"/>
      <c r="CT283" s="122"/>
      <c r="CU283" s="122"/>
      <c r="CV283" s="122"/>
      <c r="CW283" s="122"/>
      <c r="CX283" s="122"/>
      <c r="CY283" s="122"/>
      <c r="CZ283" s="122"/>
      <c r="DA283" s="122"/>
      <c r="DB283" s="122"/>
      <c r="DC283" s="122"/>
      <c r="DD283" s="122"/>
      <c r="DE283" s="122"/>
      <c r="DF283" s="122"/>
      <c r="DG283" s="122"/>
      <c r="DH283" s="122"/>
      <c r="DI283" s="122"/>
      <c r="DJ283" s="122"/>
      <c r="DK283" s="122"/>
      <c r="DL283" s="122"/>
      <c r="DM283" s="122"/>
      <c r="DN283" s="122"/>
      <c r="DO283" s="122"/>
      <c r="DP283" s="122"/>
      <c r="DQ283" s="122"/>
      <c r="DR283" s="122"/>
      <c r="DS283" s="122"/>
      <c r="DT283" s="122"/>
      <c r="DU283" s="122"/>
      <c r="DV283" s="122"/>
      <c r="DW283" s="122"/>
      <c r="DX283" s="122"/>
      <c r="DY283" s="122"/>
      <c r="DZ283" s="122"/>
      <c r="EA283" s="122"/>
      <c r="EB283" s="122"/>
      <c r="EC283" s="122"/>
      <c r="ED283" s="122"/>
      <c r="EE283" s="122"/>
      <c r="EF283" s="122"/>
      <c r="EG283" s="122"/>
      <c r="EH283" s="122"/>
      <c r="EI283" s="122"/>
      <c r="EJ283" s="122"/>
      <c r="EK283" s="122"/>
      <c r="EL283" s="122"/>
      <c r="EM283" s="122"/>
      <c r="EN283" s="122"/>
      <c r="EO283" s="122"/>
      <c r="EP283" s="122"/>
      <c r="EQ283" s="122"/>
      <c r="ER283" s="122"/>
      <c r="ES283" s="122"/>
      <c r="ET283" s="122"/>
      <c r="EU283" s="122"/>
      <c r="EV283" s="122"/>
      <c r="EW283" s="122"/>
      <c r="EX283" s="122"/>
      <c r="EY283" s="122"/>
      <c r="EZ283" s="122"/>
      <c r="FA283" s="122"/>
      <c r="FB283" s="122"/>
      <c r="FC283" s="122"/>
      <c r="FD283" s="122"/>
      <c r="FE283" s="122"/>
      <c r="FF283" s="122"/>
      <c r="FG283" s="122"/>
      <c r="FH283" s="122"/>
      <c r="FI283" s="122"/>
      <c r="FJ283" s="122"/>
      <c r="FK283" s="122"/>
      <c r="FL283" s="122"/>
      <c r="FM283" s="122"/>
      <c r="FN283" s="122"/>
      <c r="FO283" s="122"/>
      <c r="FP283" s="122"/>
      <c r="FQ283" s="122"/>
      <c r="FR283" s="122"/>
      <c r="FS283" s="122"/>
      <c r="FT283" s="122"/>
      <c r="FU283" s="122"/>
      <c r="FV283" s="122"/>
      <c r="FW283" s="122"/>
      <c r="FX283" s="122"/>
      <c r="FY283" s="122"/>
      <c r="FZ283" s="122"/>
      <c r="GA283" s="122"/>
      <c r="GB283" s="122"/>
      <c r="GC283" s="122"/>
      <c r="GD283" s="122"/>
      <c r="GE283" s="122"/>
      <c r="GF283" s="122"/>
      <c r="GG283" s="122"/>
      <c r="GH283" s="122"/>
      <c r="GI283" s="122"/>
      <c r="GJ283" s="122"/>
      <c r="GK283" s="122"/>
      <c r="GL283" s="122"/>
      <c r="GM283" s="122"/>
      <c r="GN283" s="122"/>
      <c r="GO283" s="122"/>
      <c r="GP283" s="122"/>
      <c r="GQ283" s="122"/>
      <c r="GR283" s="122"/>
      <c r="GS283" s="122"/>
      <c r="GT283" s="122"/>
      <c r="GU283" s="122"/>
      <c r="GV283" s="122"/>
      <c r="GW283" s="122"/>
      <c r="GX283" s="122"/>
      <c r="GY283" s="122"/>
      <c r="GZ283" s="122"/>
      <c r="HA283" s="122"/>
      <c r="HB283" s="122"/>
      <c r="HC283" s="122"/>
      <c r="HD283" s="122"/>
      <c r="HE283" s="122"/>
      <c r="HF283" s="122"/>
      <c r="HG283" s="122"/>
      <c r="HH283" s="122"/>
      <c r="HI283" s="122"/>
      <c r="HJ283" s="122"/>
      <c r="HK283" s="122"/>
      <c r="HL283" s="122"/>
      <c r="HM283" s="122"/>
      <c r="HN283" s="122"/>
      <c r="HO283" s="122"/>
      <c r="HP283" s="122"/>
      <c r="HQ283" s="122"/>
      <c r="HR283" s="122"/>
      <c r="HS283" s="122"/>
      <c r="HT283" s="122"/>
      <c r="HU283" s="122"/>
      <c r="HV283" s="122"/>
      <c r="HW283" s="122"/>
      <c r="HX283" s="122"/>
      <c r="HY283" s="122"/>
      <c r="HZ283" s="122"/>
      <c r="IA283" s="122"/>
      <c r="IB283" s="122"/>
      <c r="IC283" s="122"/>
      <c r="ID283" s="122"/>
      <c r="IE283" s="122"/>
      <c r="IF283" s="122"/>
      <c r="IG283" s="122"/>
      <c r="IH283" s="122"/>
      <c r="II283" s="122"/>
      <c r="IJ283" s="122"/>
      <c r="IK283" s="122"/>
      <c r="IL283" s="122"/>
      <c r="IM283" s="122"/>
      <c r="IN283" s="122"/>
      <c r="IO283" s="122"/>
      <c r="IP283" s="122"/>
      <c r="IQ283" s="122"/>
      <c r="IR283" s="122"/>
      <c r="IS283" s="122"/>
      <c r="IT283" s="122"/>
      <c r="IU283" s="122"/>
      <c r="IV283" s="122"/>
      <c r="IW283" s="122"/>
    </row>
    <row r="284" customFormat="false" ht="12.75" hidden="false" customHeight="false" outlineLevel="0" collapsed="false">
      <c r="A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2"/>
      <c r="AC284" s="122"/>
      <c r="AD284" s="122"/>
      <c r="AE284" s="122"/>
      <c r="AF284" s="122"/>
      <c r="AG284" s="122"/>
      <c r="AH284" s="122"/>
      <c r="AI284" s="122"/>
      <c r="AJ284" s="122"/>
      <c r="AK284" s="122"/>
      <c r="AL284" s="122"/>
      <c r="AM284" s="122"/>
      <c r="AN284" s="122"/>
      <c r="AO284" s="122"/>
      <c r="AP284" s="122"/>
      <c r="AQ284" s="122"/>
      <c r="AR284" s="122"/>
      <c r="AS284" s="122"/>
      <c r="AT284" s="122"/>
      <c r="AU284" s="122"/>
      <c r="AV284" s="122"/>
      <c r="AW284" s="122"/>
      <c r="AX284" s="122"/>
      <c r="AY284" s="122"/>
      <c r="AZ284" s="122"/>
      <c r="BA284" s="122"/>
      <c r="BB284" s="122"/>
      <c r="BC284" s="122"/>
      <c r="BD284" s="122"/>
      <c r="BE284" s="122"/>
      <c r="BF284" s="122"/>
      <c r="BG284" s="122"/>
      <c r="BH284" s="122"/>
      <c r="BI284" s="122"/>
      <c r="BJ284" s="122"/>
      <c r="BK284" s="122"/>
      <c r="BL284" s="122"/>
      <c r="BM284" s="122"/>
      <c r="BN284" s="122"/>
      <c r="BO284" s="122"/>
      <c r="BP284" s="122"/>
      <c r="BQ284" s="122"/>
      <c r="BR284" s="122"/>
      <c r="BS284" s="122"/>
      <c r="BT284" s="122"/>
      <c r="BU284" s="122"/>
      <c r="BV284" s="122"/>
      <c r="BW284" s="122"/>
      <c r="BX284" s="122"/>
      <c r="BY284" s="122"/>
      <c r="BZ284" s="122"/>
      <c r="CA284" s="122"/>
      <c r="CB284" s="122"/>
      <c r="CC284" s="122"/>
      <c r="CD284" s="122"/>
      <c r="CE284" s="122"/>
      <c r="CF284" s="122"/>
      <c r="CG284" s="122"/>
      <c r="CH284" s="122"/>
      <c r="CI284" s="122"/>
      <c r="CJ284" s="122"/>
      <c r="CK284" s="122"/>
      <c r="CL284" s="122"/>
      <c r="CM284" s="122"/>
      <c r="CN284" s="122"/>
      <c r="CO284" s="122"/>
      <c r="CP284" s="122"/>
      <c r="CQ284" s="122"/>
      <c r="CR284" s="122"/>
      <c r="CS284" s="122"/>
      <c r="CT284" s="122"/>
      <c r="CU284" s="122"/>
      <c r="CV284" s="122"/>
      <c r="CW284" s="122"/>
      <c r="CX284" s="122"/>
      <c r="CY284" s="122"/>
      <c r="CZ284" s="122"/>
      <c r="DA284" s="122"/>
      <c r="DB284" s="122"/>
      <c r="DC284" s="122"/>
      <c r="DD284" s="122"/>
      <c r="DE284" s="122"/>
      <c r="DF284" s="122"/>
      <c r="DG284" s="122"/>
      <c r="DH284" s="122"/>
      <c r="DI284" s="122"/>
      <c r="DJ284" s="122"/>
      <c r="DK284" s="122"/>
      <c r="DL284" s="122"/>
      <c r="DM284" s="122"/>
      <c r="DN284" s="122"/>
      <c r="DO284" s="122"/>
      <c r="DP284" s="122"/>
      <c r="DQ284" s="122"/>
      <c r="DR284" s="122"/>
      <c r="DS284" s="122"/>
      <c r="DT284" s="122"/>
      <c r="DU284" s="122"/>
      <c r="DV284" s="122"/>
      <c r="DW284" s="122"/>
      <c r="DX284" s="122"/>
      <c r="DY284" s="122"/>
      <c r="DZ284" s="122"/>
      <c r="EA284" s="122"/>
      <c r="EB284" s="122"/>
      <c r="EC284" s="122"/>
      <c r="ED284" s="122"/>
      <c r="EE284" s="122"/>
      <c r="EF284" s="122"/>
      <c r="EG284" s="122"/>
      <c r="EH284" s="122"/>
      <c r="EI284" s="122"/>
      <c r="EJ284" s="122"/>
      <c r="EK284" s="122"/>
      <c r="EL284" s="122"/>
      <c r="EM284" s="122"/>
      <c r="EN284" s="122"/>
      <c r="EO284" s="122"/>
      <c r="EP284" s="122"/>
      <c r="EQ284" s="122"/>
      <c r="ER284" s="122"/>
      <c r="ES284" s="122"/>
      <c r="ET284" s="122"/>
      <c r="EU284" s="122"/>
      <c r="EV284" s="122"/>
      <c r="EW284" s="122"/>
      <c r="EX284" s="122"/>
      <c r="EY284" s="122"/>
      <c r="EZ284" s="122"/>
      <c r="FA284" s="122"/>
      <c r="FB284" s="122"/>
      <c r="FC284" s="122"/>
      <c r="FD284" s="122"/>
      <c r="FE284" s="122"/>
      <c r="FF284" s="122"/>
      <c r="FG284" s="122"/>
      <c r="FH284" s="122"/>
      <c r="FI284" s="122"/>
      <c r="FJ284" s="122"/>
      <c r="FK284" s="122"/>
      <c r="FL284" s="122"/>
      <c r="FM284" s="122"/>
      <c r="FN284" s="122"/>
      <c r="FO284" s="122"/>
      <c r="FP284" s="122"/>
      <c r="FQ284" s="122"/>
      <c r="FR284" s="122"/>
      <c r="FS284" s="122"/>
      <c r="FT284" s="122"/>
      <c r="FU284" s="122"/>
      <c r="FV284" s="122"/>
      <c r="FW284" s="122"/>
      <c r="FX284" s="122"/>
      <c r="FY284" s="122"/>
      <c r="FZ284" s="122"/>
      <c r="GA284" s="122"/>
      <c r="GB284" s="122"/>
      <c r="GC284" s="122"/>
      <c r="GD284" s="122"/>
      <c r="GE284" s="122"/>
      <c r="GF284" s="122"/>
      <c r="GG284" s="122"/>
      <c r="GH284" s="122"/>
      <c r="GI284" s="122"/>
      <c r="GJ284" s="122"/>
      <c r="GK284" s="122"/>
      <c r="GL284" s="122"/>
      <c r="GM284" s="122"/>
      <c r="GN284" s="122"/>
      <c r="GO284" s="122"/>
      <c r="GP284" s="122"/>
      <c r="GQ284" s="122"/>
      <c r="GR284" s="122"/>
      <c r="GS284" s="122"/>
      <c r="GT284" s="122"/>
      <c r="GU284" s="122"/>
      <c r="GV284" s="122"/>
      <c r="GW284" s="122"/>
      <c r="GX284" s="122"/>
      <c r="GY284" s="122"/>
      <c r="GZ284" s="122"/>
      <c r="HA284" s="122"/>
      <c r="HB284" s="122"/>
      <c r="HC284" s="122"/>
      <c r="HD284" s="122"/>
      <c r="HE284" s="122"/>
      <c r="HF284" s="122"/>
      <c r="HG284" s="122"/>
      <c r="HH284" s="122"/>
      <c r="HI284" s="122"/>
      <c r="HJ284" s="122"/>
      <c r="HK284" s="122"/>
      <c r="HL284" s="122"/>
      <c r="HM284" s="122"/>
      <c r="HN284" s="122"/>
      <c r="HO284" s="122"/>
      <c r="HP284" s="122"/>
      <c r="HQ284" s="122"/>
      <c r="HR284" s="122"/>
      <c r="HS284" s="122"/>
      <c r="HT284" s="122"/>
      <c r="HU284" s="122"/>
      <c r="HV284" s="122"/>
      <c r="HW284" s="122"/>
      <c r="HX284" s="122"/>
      <c r="HY284" s="122"/>
      <c r="HZ284" s="122"/>
      <c r="IA284" s="122"/>
      <c r="IB284" s="122"/>
      <c r="IC284" s="122"/>
      <c r="ID284" s="122"/>
      <c r="IE284" s="122"/>
      <c r="IF284" s="122"/>
      <c r="IG284" s="122"/>
      <c r="IH284" s="122"/>
      <c r="II284" s="122"/>
      <c r="IJ284" s="122"/>
      <c r="IK284" s="122"/>
      <c r="IL284" s="122"/>
      <c r="IM284" s="122"/>
      <c r="IN284" s="122"/>
      <c r="IO284" s="122"/>
      <c r="IP284" s="122"/>
      <c r="IQ284" s="122"/>
      <c r="IR284" s="122"/>
      <c r="IS284" s="122"/>
      <c r="IT284" s="122"/>
      <c r="IU284" s="122"/>
      <c r="IV284" s="122"/>
      <c r="IW284" s="122"/>
    </row>
    <row r="285" customFormat="false" ht="12.75" hidden="false" customHeight="false" outlineLevel="0" collapsed="false">
      <c r="A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2"/>
      <c r="AC285" s="122"/>
      <c r="AD285" s="122"/>
      <c r="AE285" s="122"/>
      <c r="AF285" s="122"/>
      <c r="AG285" s="122"/>
      <c r="AH285" s="122"/>
      <c r="AI285" s="122"/>
      <c r="AJ285" s="122"/>
      <c r="AK285" s="122"/>
      <c r="AL285" s="122"/>
      <c r="AM285" s="122"/>
      <c r="AN285" s="122"/>
      <c r="AO285" s="122"/>
      <c r="AP285" s="122"/>
      <c r="AQ285" s="122"/>
      <c r="AR285" s="122"/>
      <c r="AS285" s="122"/>
      <c r="AT285" s="122"/>
      <c r="AU285" s="122"/>
      <c r="AV285" s="122"/>
      <c r="AW285" s="122"/>
      <c r="AX285" s="122"/>
      <c r="AY285" s="122"/>
      <c r="AZ285" s="122"/>
      <c r="BA285" s="122"/>
      <c r="BB285" s="122"/>
      <c r="BC285" s="122"/>
      <c r="BD285" s="122"/>
      <c r="BE285" s="122"/>
      <c r="BF285" s="122"/>
      <c r="BG285" s="122"/>
      <c r="BH285" s="122"/>
      <c r="BI285" s="122"/>
      <c r="BJ285" s="122"/>
      <c r="BK285" s="122"/>
      <c r="BL285" s="122"/>
      <c r="BM285" s="122"/>
      <c r="BN285" s="122"/>
      <c r="BO285" s="122"/>
      <c r="BP285" s="122"/>
      <c r="BQ285" s="122"/>
      <c r="BR285" s="122"/>
      <c r="BS285" s="122"/>
      <c r="BT285" s="122"/>
      <c r="BU285" s="122"/>
      <c r="BV285" s="122"/>
      <c r="BW285" s="122"/>
      <c r="BX285" s="122"/>
      <c r="BY285" s="122"/>
      <c r="BZ285" s="122"/>
      <c r="CA285" s="122"/>
      <c r="CB285" s="122"/>
      <c r="CC285" s="122"/>
      <c r="CD285" s="122"/>
      <c r="CE285" s="122"/>
      <c r="CF285" s="122"/>
      <c r="CG285" s="122"/>
      <c r="CH285" s="122"/>
      <c r="CI285" s="122"/>
      <c r="CJ285" s="122"/>
      <c r="CK285" s="122"/>
      <c r="CL285" s="122"/>
      <c r="CM285" s="122"/>
      <c r="CN285" s="122"/>
      <c r="CO285" s="122"/>
      <c r="CP285" s="122"/>
      <c r="CQ285" s="122"/>
      <c r="CR285" s="122"/>
      <c r="CS285" s="122"/>
      <c r="CT285" s="122"/>
      <c r="CU285" s="122"/>
      <c r="CV285" s="122"/>
      <c r="CW285" s="122"/>
      <c r="CX285" s="122"/>
      <c r="CY285" s="122"/>
      <c r="CZ285" s="122"/>
      <c r="DA285" s="122"/>
      <c r="DB285" s="122"/>
      <c r="DC285" s="122"/>
      <c r="DD285" s="122"/>
      <c r="DE285" s="122"/>
      <c r="DF285" s="122"/>
      <c r="DG285" s="122"/>
      <c r="DH285" s="122"/>
      <c r="DI285" s="122"/>
      <c r="DJ285" s="122"/>
      <c r="DK285" s="122"/>
      <c r="DL285" s="122"/>
      <c r="DM285" s="122"/>
      <c r="DN285" s="122"/>
      <c r="DO285" s="122"/>
      <c r="DP285" s="122"/>
      <c r="DQ285" s="122"/>
      <c r="DR285" s="122"/>
      <c r="DS285" s="122"/>
      <c r="DT285" s="122"/>
      <c r="DU285" s="122"/>
      <c r="DV285" s="122"/>
      <c r="DW285" s="122"/>
      <c r="DX285" s="122"/>
      <c r="DY285" s="122"/>
      <c r="DZ285" s="122"/>
      <c r="EA285" s="122"/>
      <c r="EB285" s="122"/>
      <c r="EC285" s="122"/>
      <c r="ED285" s="122"/>
      <c r="EE285" s="122"/>
      <c r="EF285" s="122"/>
      <c r="EG285" s="122"/>
      <c r="EH285" s="122"/>
      <c r="EI285" s="122"/>
      <c r="EJ285" s="122"/>
      <c r="EK285" s="122"/>
      <c r="EL285" s="122"/>
      <c r="EM285" s="122"/>
      <c r="EN285" s="122"/>
      <c r="EO285" s="122"/>
      <c r="EP285" s="122"/>
      <c r="EQ285" s="122"/>
      <c r="ER285" s="122"/>
      <c r="ES285" s="122"/>
      <c r="ET285" s="122"/>
      <c r="EU285" s="122"/>
      <c r="EV285" s="122"/>
      <c r="EW285" s="122"/>
      <c r="EX285" s="122"/>
      <c r="EY285" s="122"/>
      <c r="EZ285" s="122"/>
      <c r="FA285" s="122"/>
      <c r="FB285" s="122"/>
      <c r="FC285" s="122"/>
      <c r="FD285" s="122"/>
      <c r="FE285" s="122"/>
      <c r="FF285" s="122"/>
      <c r="FG285" s="122"/>
      <c r="FH285" s="122"/>
      <c r="FI285" s="122"/>
      <c r="FJ285" s="122"/>
      <c r="FK285" s="122"/>
      <c r="FL285" s="122"/>
      <c r="FM285" s="122"/>
      <c r="FN285" s="122"/>
      <c r="FO285" s="122"/>
      <c r="FP285" s="122"/>
      <c r="FQ285" s="122"/>
      <c r="FR285" s="122"/>
      <c r="FS285" s="122"/>
      <c r="FT285" s="122"/>
      <c r="FU285" s="122"/>
      <c r="FV285" s="122"/>
      <c r="FW285" s="122"/>
      <c r="FX285" s="122"/>
      <c r="FY285" s="122"/>
      <c r="FZ285" s="122"/>
      <c r="GA285" s="122"/>
      <c r="GB285" s="122"/>
      <c r="GC285" s="122"/>
      <c r="GD285" s="122"/>
      <c r="GE285" s="122"/>
      <c r="GF285" s="122"/>
      <c r="GG285" s="122"/>
      <c r="GH285" s="122"/>
      <c r="GI285" s="122"/>
      <c r="GJ285" s="122"/>
      <c r="GK285" s="122"/>
      <c r="GL285" s="122"/>
      <c r="GM285" s="122"/>
      <c r="GN285" s="122"/>
      <c r="GO285" s="122"/>
      <c r="GP285" s="122"/>
      <c r="GQ285" s="122"/>
      <c r="GR285" s="122"/>
      <c r="GS285" s="122"/>
      <c r="GT285" s="122"/>
      <c r="GU285" s="122"/>
      <c r="GV285" s="122"/>
      <c r="GW285" s="122"/>
      <c r="GX285" s="122"/>
      <c r="GY285" s="122"/>
      <c r="GZ285" s="122"/>
      <c r="HA285" s="122"/>
      <c r="HB285" s="122"/>
      <c r="HC285" s="122"/>
      <c r="HD285" s="122"/>
      <c r="HE285" s="122"/>
      <c r="HF285" s="122"/>
      <c r="HG285" s="122"/>
      <c r="HH285" s="122"/>
      <c r="HI285" s="122"/>
      <c r="HJ285" s="122"/>
      <c r="HK285" s="122"/>
      <c r="HL285" s="122"/>
      <c r="HM285" s="122"/>
      <c r="HN285" s="122"/>
      <c r="HO285" s="122"/>
      <c r="HP285" s="122"/>
      <c r="HQ285" s="122"/>
      <c r="HR285" s="122"/>
      <c r="HS285" s="122"/>
      <c r="HT285" s="122"/>
      <c r="HU285" s="122"/>
      <c r="HV285" s="122"/>
      <c r="HW285" s="122"/>
      <c r="HX285" s="122"/>
      <c r="HY285" s="122"/>
      <c r="HZ285" s="122"/>
      <c r="IA285" s="122"/>
      <c r="IB285" s="122"/>
      <c r="IC285" s="122"/>
      <c r="ID285" s="122"/>
      <c r="IE285" s="122"/>
      <c r="IF285" s="122"/>
      <c r="IG285" s="122"/>
      <c r="IH285" s="122"/>
      <c r="II285" s="122"/>
      <c r="IJ285" s="122"/>
      <c r="IK285" s="122"/>
      <c r="IL285" s="122"/>
      <c r="IM285" s="122"/>
      <c r="IN285" s="122"/>
      <c r="IO285" s="122"/>
      <c r="IP285" s="122"/>
      <c r="IQ285" s="122"/>
      <c r="IR285" s="122"/>
      <c r="IS285" s="122"/>
      <c r="IT285" s="122"/>
      <c r="IU285" s="122"/>
      <c r="IV285" s="122"/>
      <c r="IW285" s="122"/>
    </row>
    <row r="286" customFormat="false" ht="12.75" hidden="false" customHeight="false" outlineLevel="0" collapsed="false">
      <c r="A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2"/>
      <c r="AC286" s="122"/>
      <c r="AD286" s="122"/>
      <c r="AE286" s="122"/>
      <c r="AF286" s="122"/>
      <c r="AG286" s="122"/>
      <c r="AH286" s="122"/>
      <c r="AI286" s="122"/>
      <c r="AJ286" s="122"/>
      <c r="AK286" s="122"/>
      <c r="AL286" s="122"/>
      <c r="AM286" s="122"/>
      <c r="AN286" s="122"/>
      <c r="AO286" s="122"/>
      <c r="AP286" s="122"/>
      <c r="AQ286" s="122"/>
      <c r="AR286" s="122"/>
      <c r="AS286" s="122"/>
      <c r="AT286" s="122"/>
      <c r="AU286" s="122"/>
      <c r="AV286" s="122"/>
      <c r="AW286" s="122"/>
      <c r="AX286" s="122"/>
      <c r="AY286" s="122"/>
      <c r="AZ286" s="122"/>
      <c r="BA286" s="122"/>
      <c r="BB286" s="122"/>
      <c r="BC286" s="122"/>
      <c r="BD286" s="122"/>
      <c r="BE286" s="122"/>
      <c r="BF286" s="122"/>
      <c r="BG286" s="122"/>
      <c r="BH286" s="122"/>
      <c r="BI286" s="122"/>
      <c r="BJ286" s="122"/>
      <c r="BK286" s="122"/>
      <c r="BL286" s="122"/>
      <c r="BM286" s="122"/>
      <c r="BN286" s="122"/>
      <c r="BO286" s="122"/>
      <c r="BP286" s="122"/>
      <c r="BQ286" s="122"/>
      <c r="BR286" s="122"/>
      <c r="BS286" s="122"/>
      <c r="BT286" s="122"/>
      <c r="BU286" s="122"/>
      <c r="BV286" s="122"/>
      <c r="BW286" s="122"/>
      <c r="BX286" s="122"/>
      <c r="BY286" s="122"/>
      <c r="BZ286" s="122"/>
      <c r="CA286" s="122"/>
      <c r="CB286" s="122"/>
      <c r="CC286" s="122"/>
      <c r="CD286" s="122"/>
      <c r="CE286" s="122"/>
      <c r="CF286" s="122"/>
      <c r="CG286" s="122"/>
      <c r="CH286" s="122"/>
      <c r="CI286" s="122"/>
      <c r="CJ286" s="122"/>
      <c r="CK286" s="122"/>
      <c r="CL286" s="122"/>
      <c r="CM286" s="122"/>
      <c r="CN286" s="122"/>
      <c r="CO286" s="122"/>
      <c r="CP286" s="122"/>
      <c r="CQ286" s="122"/>
      <c r="CR286" s="122"/>
      <c r="CS286" s="122"/>
      <c r="CT286" s="122"/>
      <c r="CU286" s="122"/>
      <c r="CV286" s="122"/>
      <c r="CW286" s="122"/>
      <c r="CX286" s="122"/>
      <c r="CY286" s="122"/>
      <c r="CZ286" s="122"/>
      <c r="DA286" s="122"/>
      <c r="DB286" s="122"/>
      <c r="DC286" s="122"/>
      <c r="DD286" s="122"/>
      <c r="DE286" s="122"/>
      <c r="DF286" s="122"/>
      <c r="DG286" s="122"/>
      <c r="DH286" s="122"/>
      <c r="DI286" s="122"/>
      <c r="DJ286" s="122"/>
      <c r="DK286" s="122"/>
      <c r="DL286" s="122"/>
      <c r="DM286" s="122"/>
      <c r="DN286" s="122"/>
      <c r="DO286" s="122"/>
      <c r="DP286" s="122"/>
      <c r="DQ286" s="122"/>
      <c r="DR286" s="122"/>
      <c r="DS286" s="122"/>
      <c r="DT286" s="122"/>
      <c r="DU286" s="122"/>
      <c r="DV286" s="122"/>
      <c r="DW286" s="122"/>
      <c r="DX286" s="122"/>
      <c r="DY286" s="122"/>
      <c r="DZ286" s="122"/>
      <c r="EA286" s="122"/>
      <c r="EB286" s="122"/>
      <c r="EC286" s="122"/>
      <c r="ED286" s="122"/>
      <c r="EE286" s="122"/>
      <c r="EF286" s="122"/>
      <c r="EG286" s="122"/>
      <c r="EH286" s="122"/>
      <c r="EI286" s="122"/>
      <c r="EJ286" s="122"/>
      <c r="EK286" s="122"/>
      <c r="EL286" s="122"/>
      <c r="EM286" s="122"/>
      <c r="EN286" s="122"/>
      <c r="EO286" s="122"/>
      <c r="EP286" s="122"/>
      <c r="EQ286" s="122"/>
      <c r="ER286" s="122"/>
      <c r="ES286" s="122"/>
      <c r="ET286" s="122"/>
      <c r="EU286" s="122"/>
      <c r="EV286" s="122"/>
      <c r="EW286" s="122"/>
      <c r="EX286" s="122"/>
      <c r="EY286" s="122"/>
      <c r="EZ286" s="122"/>
      <c r="FA286" s="122"/>
      <c r="FB286" s="122"/>
      <c r="FC286" s="122"/>
      <c r="FD286" s="122"/>
      <c r="FE286" s="122"/>
      <c r="FF286" s="122"/>
      <c r="FG286" s="122"/>
      <c r="FH286" s="122"/>
      <c r="FI286" s="122"/>
      <c r="FJ286" s="122"/>
      <c r="FK286" s="122"/>
      <c r="FL286" s="122"/>
      <c r="FM286" s="122"/>
      <c r="FN286" s="122"/>
      <c r="FO286" s="122"/>
      <c r="FP286" s="122"/>
      <c r="FQ286" s="122"/>
      <c r="FR286" s="122"/>
      <c r="FS286" s="122"/>
      <c r="FT286" s="122"/>
      <c r="FU286" s="122"/>
      <c r="FV286" s="122"/>
      <c r="FW286" s="122"/>
      <c r="FX286" s="122"/>
      <c r="FY286" s="122"/>
      <c r="FZ286" s="122"/>
      <c r="GA286" s="122"/>
      <c r="GB286" s="122"/>
      <c r="GC286" s="122"/>
      <c r="GD286" s="122"/>
      <c r="GE286" s="122"/>
      <c r="GF286" s="122"/>
      <c r="GG286" s="122"/>
      <c r="GH286" s="122"/>
      <c r="GI286" s="122"/>
      <c r="GJ286" s="122"/>
      <c r="GK286" s="122"/>
      <c r="GL286" s="122"/>
      <c r="GM286" s="122"/>
      <c r="GN286" s="122"/>
      <c r="GO286" s="122"/>
      <c r="GP286" s="122"/>
      <c r="GQ286" s="122"/>
      <c r="GR286" s="122"/>
      <c r="GS286" s="122"/>
      <c r="GT286" s="122"/>
      <c r="GU286" s="122"/>
      <c r="GV286" s="122"/>
      <c r="GW286" s="122"/>
      <c r="GX286" s="122"/>
      <c r="GY286" s="122"/>
      <c r="GZ286" s="122"/>
      <c r="HA286" s="122"/>
      <c r="HB286" s="122"/>
      <c r="HC286" s="122"/>
      <c r="HD286" s="122"/>
      <c r="HE286" s="122"/>
      <c r="HF286" s="122"/>
      <c r="HG286" s="122"/>
      <c r="HH286" s="122"/>
      <c r="HI286" s="122"/>
      <c r="HJ286" s="122"/>
      <c r="HK286" s="122"/>
      <c r="HL286" s="122"/>
      <c r="HM286" s="122"/>
      <c r="HN286" s="122"/>
      <c r="HO286" s="122"/>
      <c r="HP286" s="122"/>
      <c r="HQ286" s="122"/>
      <c r="HR286" s="122"/>
      <c r="HS286" s="122"/>
      <c r="HT286" s="122"/>
      <c r="HU286" s="122"/>
      <c r="HV286" s="122"/>
      <c r="HW286" s="122"/>
      <c r="HX286" s="122"/>
      <c r="HY286" s="122"/>
      <c r="HZ286" s="122"/>
      <c r="IA286" s="122"/>
      <c r="IB286" s="122"/>
      <c r="IC286" s="122"/>
      <c r="ID286" s="122"/>
      <c r="IE286" s="122"/>
      <c r="IF286" s="122"/>
      <c r="IG286" s="122"/>
      <c r="IH286" s="122"/>
      <c r="II286" s="122"/>
      <c r="IJ286" s="122"/>
      <c r="IK286" s="122"/>
      <c r="IL286" s="122"/>
      <c r="IM286" s="122"/>
      <c r="IN286" s="122"/>
      <c r="IO286" s="122"/>
      <c r="IP286" s="122"/>
      <c r="IQ286" s="122"/>
      <c r="IR286" s="122"/>
      <c r="IS286" s="122"/>
      <c r="IT286" s="122"/>
      <c r="IU286" s="122"/>
      <c r="IV286" s="122"/>
      <c r="IW286" s="122"/>
    </row>
    <row r="287" customFormat="false" ht="12.75" hidden="false" customHeight="false" outlineLevel="0" collapsed="false">
      <c r="A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  <c r="AD287" s="122"/>
      <c r="AE287" s="122"/>
      <c r="AF287" s="122"/>
      <c r="AG287" s="122"/>
      <c r="AH287" s="122"/>
      <c r="AI287" s="122"/>
      <c r="AJ287" s="122"/>
      <c r="AK287" s="122"/>
      <c r="AL287" s="122"/>
      <c r="AM287" s="122"/>
      <c r="AN287" s="122"/>
      <c r="AO287" s="122"/>
      <c r="AP287" s="122"/>
      <c r="AQ287" s="122"/>
      <c r="AR287" s="122"/>
      <c r="AS287" s="122"/>
      <c r="AT287" s="122"/>
      <c r="AU287" s="122"/>
      <c r="AV287" s="122"/>
      <c r="AW287" s="122"/>
      <c r="AX287" s="122"/>
      <c r="AY287" s="122"/>
      <c r="AZ287" s="122"/>
      <c r="BA287" s="122"/>
      <c r="BB287" s="122"/>
      <c r="BC287" s="122"/>
      <c r="BD287" s="122"/>
      <c r="BE287" s="122"/>
      <c r="BF287" s="122"/>
      <c r="BG287" s="122"/>
      <c r="BH287" s="122"/>
      <c r="BI287" s="122"/>
      <c r="BJ287" s="122"/>
      <c r="BK287" s="122"/>
      <c r="BL287" s="122"/>
      <c r="BM287" s="122"/>
      <c r="BN287" s="122"/>
      <c r="BO287" s="122"/>
      <c r="BP287" s="122"/>
      <c r="BQ287" s="122"/>
      <c r="BR287" s="122"/>
      <c r="BS287" s="122"/>
      <c r="BT287" s="122"/>
      <c r="BU287" s="122"/>
      <c r="BV287" s="122"/>
      <c r="BW287" s="122"/>
      <c r="BX287" s="122"/>
      <c r="BY287" s="122"/>
      <c r="BZ287" s="122"/>
      <c r="CA287" s="122"/>
      <c r="CB287" s="122"/>
      <c r="CC287" s="122"/>
      <c r="CD287" s="122"/>
      <c r="CE287" s="122"/>
      <c r="CF287" s="122"/>
      <c r="CG287" s="122"/>
      <c r="CH287" s="122"/>
      <c r="CI287" s="122"/>
      <c r="CJ287" s="122"/>
      <c r="CK287" s="122"/>
      <c r="CL287" s="122"/>
      <c r="CM287" s="122"/>
      <c r="CN287" s="122"/>
      <c r="CO287" s="122"/>
      <c r="CP287" s="122"/>
      <c r="CQ287" s="122"/>
      <c r="CR287" s="122"/>
      <c r="CS287" s="122"/>
      <c r="CT287" s="122"/>
      <c r="CU287" s="122"/>
      <c r="CV287" s="122"/>
      <c r="CW287" s="122"/>
      <c r="CX287" s="122"/>
      <c r="CY287" s="122"/>
      <c r="CZ287" s="122"/>
      <c r="DA287" s="122"/>
      <c r="DB287" s="122"/>
      <c r="DC287" s="122"/>
      <c r="DD287" s="122"/>
      <c r="DE287" s="122"/>
      <c r="DF287" s="122"/>
      <c r="DG287" s="122"/>
      <c r="DH287" s="122"/>
      <c r="DI287" s="122"/>
      <c r="DJ287" s="122"/>
      <c r="DK287" s="122"/>
      <c r="DL287" s="122"/>
      <c r="DM287" s="122"/>
      <c r="DN287" s="122"/>
      <c r="DO287" s="122"/>
      <c r="DP287" s="122"/>
      <c r="DQ287" s="122"/>
      <c r="DR287" s="122"/>
      <c r="DS287" s="122"/>
      <c r="DT287" s="122"/>
      <c r="DU287" s="122"/>
      <c r="DV287" s="122"/>
      <c r="DW287" s="122"/>
      <c r="DX287" s="122"/>
      <c r="DY287" s="122"/>
      <c r="DZ287" s="122"/>
      <c r="EA287" s="122"/>
      <c r="EB287" s="122"/>
      <c r="EC287" s="122"/>
      <c r="ED287" s="122"/>
      <c r="EE287" s="122"/>
      <c r="EF287" s="122"/>
      <c r="EG287" s="122"/>
      <c r="EH287" s="122"/>
      <c r="EI287" s="122"/>
      <c r="EJ287" s="122"/>
      <c r="EK287" s="122"/>
      <c r="EL287" s="122"/>
      <c r="EM287" s="122"/>
      <c r="EN287" s="122"/>
      <c r="EO287" s="122"/>
      <c r="EP287" s="122"/>
      <c r="EQ287" s="122"/>
      <c r="ER287" s="122"/>
      <c r="ES287" s="122"/>
      <c r="ET287" s="122"/>
      <c r="EU287" s="122"/>
      <c r="EV287" s="122"/>
      <c r="EW287" s="122"/>
      <c r="EX287" s="122"/>
      <c r="EY287" s="122"/>
      <c r="EZ287" s="122"/>
      <c r="FA287" s="122"/>
      <c r="FB287" s="122"/>
      <c r="FC287" s="122"/>
      <c r="FD287" s="122"/>
      <c r="FE287" s="122"/>
      <c r="FF287" s="122"/>
      <c r="FG287" s="122"/>
      <c r="FH287" s="122"/>
      <c r="FI287" s="122"/>
      <c r="FJ287" s="122"/>
      <c r="FK287" s="122"/>
      <c r="FL287" s="122"/>
      <c r="FM287" s="122"/>
      <c r="FN287" s="122"/>
      <c r="FO287" s="122"/>
      <c r="FP287" s="122"/>
      <c r="FQ287" s="122"/>
      <c r="FR287" s="122"/>
      <c r="FS287" s="122"/>
      <c r="FT287" s="122"/>
      <c r="FU287" s="122"/>
      <c r="FV287" s="122"/>
      <c r="FW287" s="122"/>
      <c r="FX287" s="122"/>
      <c r="FY287" s="122"/>
      <c r="FZ287" s="122"/>
      <c r="GA287" s="122"/>
      <c r="GB287" s="122"/>
      <c r="GC287" s="122"/>
      <c r="GD287" s="122"/>
      <c r="GE287" s="122"/>
      <c r="GF287" s="122"/>
      <c r="GG287" s="122"/>
      <c r="GH287" s="122"/>
      <c r="GI287" s="122"/>
      <c r="GJ287" s="122"/>
      <c r="GK287" s="122"/>
      <c r="GL287" s="122"/>
      <c r="GM287" s="122"/>
      <c r="GN287" s="122"/>
      <c r="GO287" s="122"/>
      <c r="GP287" s="122"/>
      <c r="GQ287" s="122"/>
      <c r="GR287" s="122"/>
      <c r="GS287" s="122"/>
      <c r="GT287" s="122"/>
      <c r="GU287" s="122"/>
      <c r="GV287" s="122"/>
      <c r="GW287" s="122"/>
      <c r="GX287" s="122"/>
      <c r="GY287" s="122"/>
      <c r="GZ287" s="122"/>
      <c r="HA287" s="122"/>
      <c r="HB287" s="122"/>
      <c r="HC287" s="122"/>
      <c r="HD287" s="122"/>
      <c r="HE287" s="122"/>
      <c r="HF287" s="122"/>
      <c r="HG287" s="122"/>
      <c r="HH287" s="122"/>
      <c r="HI287" s="122"/>
      <c r="HJ287" s="122"/>
      <c r="HK287" s="122"/>
      <c r="HL287" s="122"/>
      <c r="HM287" s="122"/>
      <c r="HN287" s="122"/>
      <c r="HO287" s="122"/>
      <c r="HP287" s="122"/>
      <c r="HQ287" s="122"/>
      <c r="HR287" s="122"/>
      <c r="HS287" s="122"/>
      <c r="HT287" s="122"/>
      <c r="HU287" s="122"/>
      <c r="HV287" s="122"/>
      <c r="HW287" s="122"/>
      <c r="HX287" s="122"/>
      <c r="HY287" s="122"/>
      <c r="HZ287" s="122"/>
      <c r="IA287" s="122"/>
      <c r="IB287" s="122"/>
      <c r="IC287" s="122"/>
      <c r="ID287" s="122"/>
      <c r="IE287" s="122"/>
      <c r="IF287" s="122"/>
      <c r="IG287" s="122"/>
      <c r="IH287" s="122"/>
      <c r="II287" s="122"/>
      <c r="IJ287" s="122"/>
      <c r="IK287" s="122"/>
      <c r="IL287" s="122"/>
      <c r="IM287" s="122"/>
      <c r="IN287" s="122"/>
      <c r="IO287" s="122"/>
      <c r="IP287" s="122"/>
      <c r="IQ287" s="122"/>
      <c r="IR287" s="122"/>
      <c r="IS287" s="122"/>
      <c r="IT287" s="122"/>
      <c r="IU287" s="122"/>
      <c r="IV287" s="122"/>
      <c r="IW287" s="122"/>
    </row>
    <row r="288" customFormat="false" ht="12.75" hidden="false" customHeight="false" outlineLevel="0" collapsed="false">
      <c r="A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2"/>
      <c r="AC288" s="122"/>
      <c r="AD288" s="122"/>
      <c r="AE288" s="122"/>
      <c r="AF288" s="122"/>
      <c r="AG288" s="122"/>
      <c r="AH288" s="122"/>
      <c r="AI288" s="122"/>
      <c r="AJ288" s="122"/>
      <c r="AK288" s="122"/>
      <c r="AL288" s="122"/>
      <c r="AM288" s="122"/>
      <c r="AN288" s="122"/>
      <c r="AO288" s="122"/>
      <c r="AP288" s="122"/>
      <c r="AQ288" s="122"/>
      <c r="AR288" s="122"/>
      <c r="AS288" s="122"/>
      <c r="AT288" s="122"/>
      <c r="AU288" s="122"/>
      <c r="AV288" s="122"/>
      <c r="AW288" s="122"/>
      <c r="AX288" s="122"/>
      <c r="AY288" s="122"/>
      <c r="AZ288" s="122"/>
      <c r="BA288" s="122"/>
      <c r="BB288" s="122"/>
      <c r="BC288" s="122"/>
      <c r="BD288" s="122"/>
      <c r="BE288" s="122"/>
      <c r="BF288" s="122"/>
      <c r="BG288" s="122"/>
      <c r="BH288" s="122"/>
      <c r="BI288" s="122"/>
      <c r="BJ288" s="122"/>
      <c r="BK288" s="122"/>
      <c r="BL288" s="122"/>
      <c r="BM288" s="122"/>
      <c r="BN288" s="122"/>
      <c r="BO288" s="122"/>
      <c r="BP288" s="122"/>
      <c r="BQ288" s="122"/>
      <c r="BR288" s="122"/>
      <c r="BS288" s="122"/>
      <c r="BT288" s="122"/>
      <c r="BU288" s="122"/>
      <c r="BV288" s="122"/>
      <c r="BW288" s="122"/>
      <c r="BX288" s="122"/>
      <c r="BY288" s="122"/>
      <c r="BZ288" s="122"/>
      <c r="CA288" s="122"/>
      <c r="CB288" s="122"/>
      <c r="CC288" s="122"/>
      <c r="CD288" s="122"/>
      <c r="CE288" s="122"/>
      <c r="CF288" s="122"/>
      <c r="CG288" s="122"/>
      <c r="CH288" s="122"/>
      <c r="CI288" s="122"/>
      <c r="CJ288" s="122"/>
      <c r="CK288" s="122"/>
      <c r="CL288" s="122"/>
      <c r="CM288" s="122"/>
      <c r="CN288" s="122"/>
      <c r="CO288" s="122"/>
      <c r="CP288" s="122"/>
      <c r="CQ288" s="122"/>
      <c r="CR288" s="122"/>
      <c r="CS288" s="122"/>
      <c r="CT288" s="122"/>
      <c r="CU288" s="122"/>
      <c r="CV288" s="122"/>
      <c r="CW288" s="122"/>
      <c r="CX288" s="122"/>
      <c r="CY288" s="122"/>
      <c r="CZ288" s="122"/>
      <c r="DA288" s="122"/>
      <c r="DB288" s="122"/>
      <c r="DC288" s="122"/>
      <c r="DD288" s="122"/>
      <c r="DE288" s="122"/>
      <c r="DF288" s="122"/>
      <c r="DG288" s="122"/>
      <c r="DH288" s="122"/>
      <c r="DI288" s="122"/>
      <c r="DJ288" s="122"/>
      <c r="DK288" s="122"/>
      <c r="DL288" s="122"/>
      <c r="DM288" s="122"/>
      <c r="DN288" s="122"/>
      <c r="DO288" s="122"/>
      <c r="DP288" s="122"/>
      <c r="DQ288" s="122"/>
      <c r="DR288" s="122"/>
      <c r="DS288" s="122"/>
      <c r="DT288" s="122"/>
      <c r="DU288" s="122"/>
      <c r="DV288" s="122"/>
      <c r="DW288" s="122"/>
      <c r="DX288" s="122"/>
      <c r="DY288" s="122"/>
      <c r="DZ288" s="122"/>
      <c r="EA288" s="122"/>
      <c r="EB288" s="122"/>
      <c r="EC288" s="122"/>
      <c r="ED288" s="122"/>
      <c r="EE288" s="122"/>
      <c r="EF288" s="122"/>
      <c r="EG288" s="122"/>
      <c r="EH288" s="122"/>
      <c r="EI288" s="122"/>
      <c r="EJ288" s="122"/>
      <c r="EK288" s="122"/>
      <c r="EL288" s="122"/>
      <c r="EM288" s="122"/>
      <c r="EN288" s="122"/>
      <c r="EO288" s="122"/>
      <c r="EP288" s="122"/>
      <c r="EQ288" s="122"/>
      <c r="ER288" s="122"/>
      <c r="ES288" s="122"/>
      <c r="ET288" s="122"/>
      <c r="EU288" s="122"/>
      <c r="EV288" s="122"/>
      <c r="EW288" s="122"/>
      <c r="EX288" s="122"/>
      <c r="EY288" s="122"/>
      <c r="EZ288" s="122"/>
      <c r="FA288" s="122"/>
      <c r="FB288" s="122"/>
      <c r="FC288" s="122"/>
      <c r="FD288" s="122"/>
      <c r="FE288" s="122"/>
      <c r="FF288" s="122"/>
      <c r="FG288" s="122"/>
      <c r="FH288" s="122"/>
      <c r="FI288" s="122"/>
      <c r="FJ288" s="122"/>
      <c r="FK288" s="122"/>
      <c r="FL288" s="122"/>
      <c r="FM288" s="122"/>
      <c r="FN288" s="122"/>
      <c r="FO288" s="122"/>
      <c r="FP288" s="122"/>
      <c r="FQ288" s="122"/>
      <c r="FR288" s="122"/>
      <c r="FS288" s="122"/>
      <c r="FT288" s="122"/>
      <c r="FU288" s="122"/>
      <c r="FV288" s="122"/>
      <c r="FW288" s="122"/>
      <c r="FX288" s="122"/>
      <c r="FY288" s="122"/>
      <c r="FZ288" s="122"/>
      <c r="GA288" s="122"/>
      <c r="GB288" s="122"/>
      <c r="GC288" s="122"/>
      <c r="GD288" s="122"/>
      <c r="GE288" s="122"/>
      <c r="GF288" s="122"/>
      <c r="GG288" s="122"/>
      <c r="GH288" s="122"/>
      <c r="GI288" s="122"/>
      <c r="GJ288" s="122"/>
      <c r="GK288" s="122"/>
      <c r="GL288" s="122"/>
      <c r="GM288" s="122"/>
      <c r="GN288" s="122"/>
      <c r="GO288" s="122"/>
      <c r="GP288" s="122"/>
      <c r="GQ288" s="122"/>
      <c r="GR288" s="122"/>
      <c r="GS288" s="122"/>
      <c r="GT288" s="122"/>
      <c r="GU288" s="122"/>
      <c r="GV288" s="122"/>
      <c r="GW288" s="122"/>
      <c r="GX288" s="122"/>
      <c r="GY288" s="122"/>
      <c r="GZ288" s="122"/>
      <c r="HA288" s="122"/>
      <c r="HB288" s="122"/>
      <c r="HC288" s="122"/>
      <c r="HD288" s="122"/>
      <c r="HE288" s="122"/>
      <c r="HF288" s="122"/>
      <c r="HG288" s="122"/>
      <c r="HH288" s="122"/>
      <c r="HI288" s="122"/>
      <c r="HJ288" s="122"/>
      <c r="HK288" s="122"/>
      <c r="HL288" s="122"/>
      <c r="HM288" s="122"/>
      <c r="HN288" s="122"/>
      <c r="HO288" s="122"/>
      <c r="HP288" s="122"/>
      <c r="HQ288" s="122"/>
      <c r="HR288" s="122"/>
      <c r="HS288" s="122"/>
      <c r="HT288" s="122"/>
      <c r="HU288" s="122"/>
      <c r="HV288" s="122"/>
      <c r="HW288" s="122"/>
      <c r="HX288" s="122"/>
      <c r="HY288" s="122"/>
      <c r="HZ288" s="122"/>
      <c r="IA288" s="122"/>
      <c r="IB288" s="122"/>
      <c r="IC288" s="122"/>
      <c r="ID288" s="122"/>
      <c r="IE288" s="122"/>
      <c r="IF288" s="122"/>
      <c r="IG288" s="122"/>
      <c r="IH288" s="122"/>
      <c r="II288" s="122"/>
      <c r="IJ288" s="122"/>
      <c r="IK288" s="122"/>
      <c r="IL288" s="122"/>
      <c r="IM288" s="122"/>
      <c r="IN288" s="122"/>
      <c r="IO288" s="122"/>
      <c r="IP288" s="122"/>
      <c r="IQ288" s="122"/>
      <c r="IR288" s="122"/>
      <c r="IS288" s="122"/>
      <c r="IT288" s="122"/>
      <c r="IU288" s="122"/>
      <c r="IV288" s="122"/>
      <c r="IW288" s="122"/>
    </row>
    <row r="289" customFormat="false" ht="12.75" hidden="false" customHeight="false" outlineLevel="0" collapsed="false">
      <c r="A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2"/>
      <c r="AC289" s="122"/>
      <c r="AD289" s="122"/>
      <c r="AE289" s="122"/>
      <c r="AF289" s="122"/>
      <c r="AG289" s="122"/>
      <c r="AH289" s="122"/>
      <c r="AI289" s="122"/>
      <c r="AJ289" s="122"/>
      <c r="AK289" s="122"/>
      <c r="AL289" s="122"/>
      <c r="AM289" s="122"/>
      <c r="AN289" s="122"/>
      <c r="AO289" s="122"/>
      <c r="AP289" s="122"/>
      <c r="AQ289" s="122"/>
      <c r="AR289" s="122"/>
      <c r="AS289" s="122"/>
      <c r="AT289" s="122"/>
      <c r="AU289" s="122"/>
      <c r="AV289" s="122"/>
      <c r="AW289" s="122"/>
      <c r="AX289" s="122"/>
      <c r="AY289" s="122"/>
      <c r="AZ289" s="122"/>
      <c r="BA289" s="122"/>
      <c r="BB289" s="122"/>
      <c r="BC289" s="122"/>
      <c r="BD289" s="122"/>
      <c r="BE289" s="122"/>
      <c r="BF289" s="122"/>
      <c r="BG289" s="122"/>
      <c r="BH289" s="122"/>
      <c r="BI289" s="122"/>
      <c r="BJ289" s="122"/>
      <c r="BK289" s="122"/>
      <c r="BL289" s="122"/>
      <c r="BM289" s="122"/>
      <c r="BN289" s="122"/>
      <c r="BO289" s="122"/>
      <c r="BP289" s="122"/>
      <c r="BQ289" s="122"/>
      <c r="BR289" s="122"/>
      <c r="BS289" s="122"/>
      <c r="BT289" s="122"/>
      <c r="BU289" s="122"/>
      <c r="BV289" s="122"/>
      <c r="BW289" s="122"/>
      <c r="BX289" s="122"/>
      <c r="BY289" s="122"/>
      <c r="BZ289" s="122"/>
      <c r="CA289" s="122"/>
      <c r="CB289" s="122"/>
      <c r="CC289" s="122"/>
      <c r="CD289" s="122"/>
      <c r="CE289" s="122"/>
      <c r="CF289" s="122"/>
      <c r="CG289" s="122"/>
      <c r="CH289" s="122"/>
      <c r="CI289" s="122"/>
      <c r="CJ289" s="122"/>
      <c r="CK289" s="122"/>
      <c r="CL289" s="122"/>
      <c r="CM289" s="122"/>
      <c r="CN289" s="122"/>
      <c r="CO289" s="122"/>
      <c r="CP289" s="122"/>
      <c r="CQ289" s="122"/>
      <c r="CR289" s="122"/>
      <c r="CS289" s="122"/>
      <c r="CT289" s="122"/>
      <c r="CU289" s="122"/>
      <c r="CV289" s="122"/>
      <c r="CW289" s="122"/>
      <c r="CX289" s="122"/>
      <c r="CY289" s="122"/>
      <c r="CZ289" s="122"/>
      <c r="DA289" s="122"/>
      <c r="DB289" s="122"/>
      <c r="DC289" s="122"/>
      <c r="DD289" s="122"/>
      <c r="DE289" s="122"/>
      <c r="DF289" s="122"/>
      <c r="DG289" s="122"/>
      <c r="DH289" s="122"/>
      <c r="DI289" s="122"/>
      <c r="DJ289" s="122"/>
      <c r="DK289" s="122"/>
      <c r="DL289" s="122"/>
      <c r="DM289" s="122"/>
      <c r="DN289" s="122"/>
      <c r="DO289" s="122"/>
      <c r="DP289" s="122"/>
      <c r="DQ289" s="122"/>
      <c r="DR289" s="122"/>
      <c r="DS289" s="122"/>
      <c r="DT289" s="122"/>
      <c r="DU289" s="122"/>
      <c r="DV289" s="122"/>
      <c r="DW289" s="122"/>
      <c r="DX289" s="122"/>
      <c r="DY289" s="122"/>
      <c r="DZ289" s="122"/>
      <c r="EA289" s="122"/>
      <c r="EB289" s="122"/>
      <c r="EC289" s="122"/>
      <c r="ED289" s="122"/>
      <c r="EE289" s="122"/>
      <c r="EF289" s="122"/>
      <c r="EG289" s="122"/>
      <c r="EH289" s="122"/>
      <c r="EI289" s="122"/>
      <c r="EJ289" s="122"/>
      <c r="EK289" s="122"/>
      <c r="EL289" s="122"/>
      <c r="EM289" s="122"/>
      <c r="EN289" s="122"/>
      <c r="EO289" s="122"/>
      <c r="EP289" s="122"/>
      <c r="EQ289" s="122"/>
      <c r="ER289" s="122"/>
      <c r="ES289" s="122"/>
      <c r="ET289" s="122"/>
      <c r="EU289" s="122"/>
      <c r="EV289" s="122"/>
      <c r="EW289" s="122"/>
      <c r="EX289" s="122"/>
      <c r="EY289" s="122"/>
      <c r="EZ289" s="122"/>
      <c r="FA289" s="122"/>
      <c r="FB289" s="122"/>
      <c r="FC289" s="122"/>
      <c r="FD289" s="122"/>
      <c r="FE289" s="122"/>
      <c r="FF289" s="122"/>
      <c r="FG289" s="122"/>
      <c r="FH289" s="122"/>
      <c r="FI289" s="122"/>
      <c r="FJ289" s="122"/>
      <c r="FK289" s="122"/>
      <c r="FL289" s="122"/>
      <c r="FM289" s="122"/>
      <c r="FN289" s="122"/>
      <c r="FO289" s="122"/>
      <c r="FP289" s="122"/>
      <c r="FQ289" s="122"/>
      <c r="FR289" s="122"/>
      <c r="FS289" s="122"/>
      <c r="FT289" s="122"/>
      <c r="FU289" s="122"/>
      <c r="FV289" s="122"/>
      <c r="FW289" s="122"/>
      <c r="FX289" s="122"/>
      <c r="FY289" s="122"/>
      <c r="FZ289" s="122"/>
      <c r="GA289" s="122"/>
      <c r="GB289" s="122"/>
      <c r="GC289" s="122"/>
      <c r="GD289" s="122"/>
      <c r="GE289" s="122"/>
      <c r="GF289" s="122"/>
      <c r="GG289" s="122"/>
      <c r="GH289" s="122"/>
      <c r="GI289" s="122"/>
      <c r="GJ289" s="122"/>
      <c r="GK289" s="122"/>
      <c r="GL289" s="122"/>
      <c r="GM289" s="122"/>
      <c r="GN289" s="122"/>
      <c r="GO289" s="122"/>
      <c r="GP289" s="122"/>
      <c r="GQ289" s="122"/>
      <c r="GR289" s="122"/>
      <c r="GS289" s="122"/>
      <c r="GT289" s="122"/>
      <c r="GU289" s="122"/>
      <c r="GV289" s="122"/>
      <c r="GW289" s="122"/>
      <c r="GX289" s="122"/>
      <c r="GY289" s="122"/>
      <c r="GZ289" s="122"/>
      <c r="HA289" s="122"/>
      <c r="HB289" s="122"/>
      <c r="HC289" s="122"/>
      <c r="HD289" s="122"/>
      <c r="HE289" s="122"/>
      <c r="HF289" s="122"/>
      <c r="HG289" s="122"/>
      <c r="HH289" s="122"/>
      <c r="HI289" s="122"/>
      <c r="HJ289" s="122"/>
      <c r="HK289" s="122"/>
      <c r="HL289" s="122"/>
      <c r="HM289" s="122"/>
      <c r="HN289" s="122"/>
      <c r="HO289" s="122"/>
      <c r="HP289" s="122"/>
      <c r="HQ289" s="122"/>
      <c r="HR289" s="122"/>
      <c r="HS289" s="122"/>
      <c r="HT289" s="122"/>
      <c r="HU289" s="122"/>
      <c r="HV289" s="122"/>
      <c r="HW289" s="122"/>
      <c r="HX289" s="122"/>
      <c r="HY289" s="122"/>
      <c r="HZ289" s="122"/>
      <c r="IA289" s="122"/>
      <c r="IB289" s="122"/>
      <c r="IC289" s="122"/>
      <c r="ID289" s="122"/>
      <c r="IE289" s="122"/>
      <c r="IF289" s="122"/>
      <c r="IG289" s="122"/>
      <c r="IH289" s="122"/>
      <c r="II289" s="122"/>
      <c r="IJ289" s="122"/>
      <c r="IK289" s="122"/>
      <c r="IL289" s="122"/>
      <c r="IM289" s="122"/>
      <c r="IN289" s="122"/>
      <c r="IO289" s="122"/>
      <c r="IP289" s="122"/>
      <c r="IQ289" s="122"/>
      <c r="IR289" s="122"/>
      <c r="IS289" s="122"/>
      <c r="IT289" s="122"/>
      <c r="IU289" s="122"/>
      <c r="IV289" s="122"/>
      <c r="IW289" s="122"/>
    </row>
    <row r="290" customFormat="false" ht="12.75" hidden="false" customHeight="false" outlineLevel="0" collapsed="false">
      <c r="A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  <c r="AU290" s="122"/>
      <c r="AV290" s="122"/>
      <c r="AW290" s="122"/>
      <c r="AX290" s="122"/>
      <c r="AY290" s="122"/>
      <c r="AZ290" s="122"/>
      <c r="BA290" s="122"/>
      <c r="BB290" s="122"/>
      <c r="BC290" s="122"/>
      <c r="BD290" s="122"/>
      <c r="BE290" s="122"/>
      <c r="BF290" s="122"/>
      <c r="BG290" s="122"/>
      <c r="BH290" s="122"/>
      <c r="BI290" s="122"/>
      <c r="BJ290" s="122"/>
      <c r="BK290" s="122"/>
      <c r="BL290" s="122"/>
      <c r="BM290" s="122"/>
      <c r="BN290" s="122"/>
      <c r="BO290" s="122"/>
      <c r="BP290" s="122"/>
      <c r="BQ290" s="122"/>
      <c r="BR290" s="122"/>
      <c r="BS290" s="122"/>
      <c r="BT290" s="122"/>
      <c r="BU290" s="122"/>
      <c r="BV290" s="122"/>
      <c r="BW290" s="122"/>
      <c r="BX290" s="122"/>
      <c r="BY290" s="122"/>
      <c r="BZ290" s="122"/>
      <c r="CA290" s="122"/>
      <c r="CB290" s="122"/>
      <c r="CC290" s="122"/>
      <c r="CD290" s="122"/>
      <c r="CE290" s="122"/>
      <c r="CF290" s="122"/>
      <c r="CG290" s="122"/>
      <c r="CH290" s="122"/>
      <c r="CI290" s="122"/>
      <c r="CJ290" s="122"/>
      <c r="CK290" s="122"/>
      <c r="CL290" s="122"/>
      <c r="CM290" s="122"/>
      <c r="CN290" s="122"/>
      <c r="CO290" s="122"/>
      <c r="CP290" s="122"/>
      <c r="CQ290" s="122"/>
      <c r="CR290" s="122"/>
      <c r="CS290" s="122"/>
      <c r="CT290" s="122"/>
      <c r="CU290" s="122"/>
      <c r="CV290" s="122"/>
      <c r="CW290" s="122"/>
      <c r="CX290" s="122"/>
      <c r="CY290" s="122"/>
      <c r="CZ290" s="122"/>
      <c r="DA290" s="122"/>
      <c r="DB290" s="122"/>
      <c r="DC290" s="122"/>
      <c r="DD290" s="122"/>
      <c r="DE290" s="122"/>
      <c r="DF290" s="122"/>
      <c r="DG290" s="122"/>
      <c r="DH290" s="122"/>
      <c r="DI290" s="122"/>
      <c r="DJ290" s="122"/>
      <c r="DK290" s="122"/>
      <c r="DL290" s="122"/>
      <c r="DM290" s="122"/>
      <c r="DN290" s="122"/>
      <c r="DO290" s="122"/>
      <c r="DP290" s="122"/>
      <c r="DQ290" s="122"/>
      <c r="DR290" s="122"/>
      <c r="DS290" s="122"/>
      <c r="DT290" s="122"/>
      <c r="DU290" s="122"/>
      <c r="DV290" s="122"/>
      <c r="DW290" s="122"/>
      <c r="DX290" s="122"/>
      <c r="DY290" s="122"/>
      <c r="DZ290" s="122"/>
      <c r="EA290" s="122"/>
      <c r="EB290" s="122"/>
      <c r="EC290" s="122"/>
      <c r="ED290" s="122"/>
      <c r="EE290" s="122"/>
      <c r="EF290" s="122"/>
      <c r="EG290" s="122"/>
      <c r="EH290" s="122"/>
      <c r="EI290" s="122"/>
      <c r="EJ290" s="122"/>
      <c r="EK290" s="122"/>
      <c r="EL290" s="122"/>
      <c r="EM290" s="122"/>
      <c r="EN290" s="122"/>
      <c r="EO290" s="122"/>
      <c r="EP290" s="122"/>
      <c r="EQ290" s="122"/>
      <c r="ER290" s="122"/>
      <c r="ES290" s="122"/>
      <c r="ET290" s="122"/>
      <c r="EU290" s="122"/>
      <c r="EV290" s="122"/>
      <c r="EW290" s="122"/>
      <c r="EX290" s="122"/>
      <c r="EY290" s="122"/>
      <c r="EZ290" s="122"/>
      <c r="FA290" s="122"/>
      <c r="FB290" s="122"/>
      <c r="FC290" s="122"/>
      <c r="FD290" s="122"/>
      <c r="FE290" s="122"/>
      <c r="FF290" s="122"/>
      <c r="FG290" s="122"/>
      <c r="FH290" s="122"/>
      <c r="FI290" s="122"/>
      <c r="FJ290" s="122"/>
      <c r="FK290" s="122"/>
      <c r="FL290" s="122"/>
      <c r="FM290" s="122"/>
      <c r="FN290" s="122"/>
      <c r="FO290" s="122"/>
      <c r="FP290" s="122"/>
      <c r="FQ290" s="122"/>
      <c r="FR290" s="122"/>
      <c r="FS290" s="122"/>
      <c r="FT290" s="122"/>
      <c r="FU290" s="122"/>
      <c r="FV290" s="122"/>
      <c r="FW290" s="122"/>
      <c r="FX290" s="122"/>
      <c r="FY290" s="122"/>
      <c r="FZ290" s="122"/>
      <c r="GA290" s="122"/>
      <c r="GB290" s="122"/>
      <c r="GC290" s="122"/>
      <c r="GD290" s="122"/>
      <c r="GE290" s="122"/>
      <c r="GF290" s="122"/>
      <c r="GG290" s="122"/>
      <c r="GH290" s="122"/>
      <c r="GI290" s="122"/>
      <c r="GJ290" s="122"/>
      <c r="GK290" s="122"/>
      <c r="GL290" s="122"/>
      <c r="GM290" s="122"/>
      <c r="GN290" s="122"/>
      <c r="GO290" s="122"/>
      <c r="GP290" s="122"/>
      <c r="GQ290" s="122"/>
      <c r="GR290" s="122"/>
      <c r="GS290" s="122"/>
      <c r="GT290" s="122"/>
      <c r="GU290" s="122"/>
      <c r="GV290" s="122"/>
      <c r="GW290" s="122"/>
      <c r="GX290" s="122"/>
      <c r="GY290" s="122"/>
      <c r="GZ290" s="122"/>
      <c r="HA290" s="122"/>
      <c r="HB290" s="122"/>
      <c r="HC290" s="122"/>
      <c r="HD290" s="122"/>
      <c r="HE290" s="122"/>
      <c r="HF290" s="122"/>
      <c r="HG290" s="122"/>
      <c r="HH290" s="122"/>
      <c r="HI290" s="122"/>
      <c r="HJ290" s="122"/>
      <c r="HK290" s="122"/>
      <c r="HL290" s="122"/>
      <c r="HM290" s="122"/>
      <c r="HN290" s="122"/>
      <c r="HO290" s="122"/>
      <c r="HP290" s="122"/>
      <c r="HQ290" s="122"/>
      <c r="HR290" s="122"/>
      <c r="HS290" s="122"/>
      <c r="HT290" s="122"/>
      <c r="HU290" s="122"/>
      <c r="HV290" s="122"/>
      <c r="HW290" s="122"/>
      <c r="HX290" s="122"/>
      <c r="HY290" s="122"/>
      <c r="HZ290" s="122"/>
      <c r="IA290" s="122"/>
      <c r="IB290" s="122"/>
      <c r="IC290" s="122"/>
      <c r="ID290" s="122"/>
      <c r="IE290" s="122"/>
      <c r="IF290" s="122"/>
      <c r="IG290" s="122"/>
      <c r="IH290" s="122"/>
      <c r="II290" s="122"/>
      <c r="IJ290" s="122"/>
      <c r="IK290" s="122"/>
      <c r="IL290" s="122"/>
      <c r="IM290" s="122"/>
      <c r="IN290" s="122"/>
      <c r="IO290" s="122"/>
      <c r="IP290" s="122"/>
      <c r="IQ290" s="122"/>
      <c r="IR290" s="122"/>
      <c r="IS290" s="122"/>
      <c r="IT290" s="122"/>
      <c r="IU290" s="122"/>
      <c r="IV290" s="122"/>
      <c r="IW290" s="122"/>
    </row>
    <row r="291" customFormat="false" ht="12.75" hidden="false" customHeight="false" outlineLevel="0" collapsed="false">
      <c r="A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22"/>
      <c r="AD291" s="122"/>
      <c r="AE291" s="122"/>
      <c r="AF291" s="122"/>
      <c r="AG291" s="122"/>
      <c r="AH291" s="122"/>
      <c r="AI291" s="122"/>
      <c r="AJ291" s="122"/>
      <c r="AK291" s="122"/>
      <c r="AL291" s="122"/>
      <c r="AM291" s="122"/>
      <c r="AN291" s="122"/>
      <c r="AO291" s="122"/>
      <c r="AP291" s="122"/>
      <c r="AQ291" s="122"/>
      <c r="AR291" s="122"/>
      <c r="AS291" s="122"/>
      <c r="AT291" s="122"/>
      <c r="AU291" s="122"/>
      <c r="AV291" s="122"/>
      <c r="AW291" s="122"/>
      <c r="AX291" s="122"/>
      <c r="AY291" s="122"/>
      <c r="AZ291" s="122"/>
      <c r="BA291" s="122"/>
      <c r="BB291" s="122"/>
      <c r="BC291" s="122"/>
      <c r="BD291" s="122"/>
      <c r="BE291" s="122"/>
      <c r="BF291" s="122"/>
      <c r="BG291" s="122"/>
      <c r="BH291" s="122"/>
      <c r="BI291" s="122"/>
      <c r="BJ291" s="122"/>
      <c r="BK291" s="122"/>
      <c r="BL291" s="122"/>
      <c r="BM291" s="122"/>
      <c r="BN291" s="122"/>
      <c r="BO291" s="122"/>
      <c r="BP291" s="122"/>
      <c r="BQ291" s="122"/>
      <c r="BR291" s="122"/>
      <c r="BS291" s="122"/>
      <c r="BT291" s="122"/>
      <c r="BU291" s="122"/>
      <c r="BV291" s="122"/>
      <c r="BW291" s="122"/>
      <c r="BX291" s="122"/>
      <c r="BY291" s="122"/>
      <c r="BZ291" s="122"/>
      <c r="CA291" s="122"/>
      <c r="CB291" s="122"/>
      <c r="CC291" s="122"/>
      <c r="CD291" s="122"/>
      <c r="CE291" s="122"/>
      <c r="CF291" s="122"/>
      <c r="CG291" s="122"/>
      <c r="CH291" s="122"/>
      <c r="CI291" s="122"/>
      <c r="CJ291" s="122"/>
      <c r="CK291" s="122"/>
      <c r="CL291" s="122"/>
      <c r="CM291" s="122"/>
      <c r="CN291" s="122"/>
      <c r="CO291" s="122"/>
      <c r="CP291" s="122"/>
      <c r="CQ291" s="122"/>
      <c r="CR291" s="122"/>
      <c r="CS291" s="122"/>
      <c r="CT291" s="122"/>
      <c r="CU291" s="122"/>
      <c r="CV291" s="122"/>
      <c r="CW291" s="122"/>
      <c r="CX291" s="122"/>
      <c r="CY291" s="122"/>
      <c r="CZ291" s="122"/>
      <c r="DA291" s="122"/>
      <c r="DB291" s="122"/>
      <c r="DC291" s="122"/>
      <c r="DD291" s="122"/>
      <c r="DE291" s="122"/>
      <c r="DF291" s="122"/>
      <c r="DG291" s="122"/>
      <c r="DH291" s="122"/>
      <c r="DI291" s="122"/>
      <c r="DJ291" s="122"/>
      <c r="DK291" s="122"/>
      <c r="DL291" s="122"/>
      <c r="DM291" s="122"/>
      <c r="DN291" s="122"/>
      <c r="DO291" s="122"/>
      <c r="DP291" s="122"/>
      <c r="DQ291" s="122"/>
      <c r="DR291" s="122"/>
      <c r="DS291" s="122"/>
      <c r="DT291" s="122"/>
      <c r="DU291" s="122"/>
      <c r="DV291" s="122"/>
      <c r="DW291" s="122"/>
      <c r="DX291" s="122"/>
      <c r="DY291" s="122"/>
      <c r="DZ291" s="122"/>
      <c r="EA291" s="122"/>
      <c r="EB291" s="122"/>
      <c r="EC291" s="122"/>
      <c r="ED291" s="122"/>
      <c r="EE291" s="122"/>
      <c r="EF291" s="122"/>
      <c r="EG291" s="122"/>
      <c r="EH291" s="122"/>
      <c r="EI291" s="122"/>
      <c r="EJ291" s="122"/>
      <c r="EK291" s="122"/>
      <c r="EL291" s="122"/>
      <c r="EM291" s="122"/>
      <c r="EN291" s="122"/>
      <c r="EO291" s="122"/>
      <c r="EP291" s="122"/>
      <c r="EQ291" s="122"/>
      <c r="ER291" s="122"/>
      <c r="ES291" s="122"/>
      <c r="ET291" s="122"/>
      <c r="EU291" s="122"/>
      <c r="EV291" s="122"/>
      <c r="EW291" s="122"/>
      <c r="EX291" s="122"/>
      <c r="EY291" s="122"/>
      <c r="EZ291" s="122"/>
      <c r="FA291" s="122"/>
      <c r="FB291" s="122"/>
      <c r="FC291" s="122"/>
      <c r="FD291" s="122"/>
      <c r="FE291" s="122"/>
      <c r="FF291" s="122"/>
      <c r="FG291" s="122"/>
      <c r="FH291" s="122"/>
      <c r="FI291" s="122"/>
      <c r="FJ291" s="122"/>
      <c r="FK291" s="122"/>
      <c r="FL291" s="122"/>
      <c r="FM291" s="122"/>
      <c r="FN291" s="122"/>
      <c r="FO291" s="122"/>
      <c r="FP291" s="122"/>
      <c r="FQ291" s="122"/>
      <c r="FR291" s="122"/>
      <c r="FS291" s="122"/>
      <c r="FT291" s="122"/>
      <c r="FU291" s="122"/>
      <c r="FV291" s="122"/>
      <c r="FW291" s="122"/>
      <c r="FX291" s="122"/>
      <c r="FY291" s="122"/>
      <c r="FZ291" s="122"/>
      <c r="GA291" s="122"/>
      <c r="GB291" s="122"/>
      <c r="GC291" s="122"/>
      <c r="GD291" s="122"/>
      <c r="GE291" s="122"/>
      <c r="GF291" s="122"/>
      <c r="GG291" s="122"/>
      <c r="GH291" s="122"/>
      <c r="GI291" s="122"/>
      <c r="GJ291" s="122"/>
      <c r="GK291" s="122"/>
      <c r="GL291" s="122"/>
      <c r="GM291" s="122"/>
      <c r="GN291" s="122"/>
      <c r="GO291" s="122"/>
      <c r="GP291" s="122"/>
      <c r="GQ291" s="122"/>
      <c r="GR291" s="122"/>
      <c r="GS291" s="122"/>
      <c r="GT291" s="122"/>
      <c r="GU291" s="122"/>
      <c r="GV291" s="122"/>
      <c r="GW291" s="122"/>
      <c r="GX291" s="122"/>
      <c r="GY291" s="122"/>
      <c r="GZ291" s="122"/>
      <c r="HA291" s="122"/>
      <c r="HB291" s="122"/>
      <c r="HC291" s="122"/>
      <c r="HD291" s="122"/>
      <c r="HE291" s="122"/>
      <c r="HF291" s="122"/>
      <c r="HG291" s="122"/>
      <c r="HH291" s="122"/>
      <c r="HI291" s="122"/>
      <c r="HJ291" s="122"/>
      <c r="HK291" s="122"/>
      <c r="HL291" s="122"/>
      <c r="HM291" s="122"/>
      <c r="HN291" s="122"/>
      <c r="HO291" s="122"/>
      <c r="HP291" s="122"/>
      <c r="HQ291" s="122"/>
      <c r="HR291" s="122"/>
      <c r="HS291" s="122"/>
      <c r="HT291" s="122"/>
      <c r="HU291" s="122"/>
      <c r="HV291" s="122"/>
      <c r="HW291" s="122"/>
      <c r="HX291" s="122"/>
      <c r="HY291" s="122"/>
      <c r="HZ291" s="122"/>
      <c r="IA291" s="122"/>
      <c r="IB291" s="122"/>
      <c r="IC291" s="122"/>
      <c r="ID291" s="122"/>
      <c r="IE291" s="122"/>
      <c r="IF291" s="122"/>
      <c r="IG291" s="122"/>
      <c r="IH291" s="122"/>
      <c r="II291" s="122"/>
      <c r="IJ291" s="122"/>
      <c r="IK291" s="122"/>
      <c r="IL291" s="122"/>
      <c r="IM291" s="122"/>
      <c r="IN291" s="122"/>
      <c r="IO291" s="122"/>
      <c r="IP291" s="122"/>
      <c r="IQ291" s="122"/>
      <c r="IR291" s="122"/>
      <c r="IS291" s="122"/>
      <c r="IT291" s="122"/>
      <c r="IU291" s="122"/>
      <c r="IV291" s="122"/>
      <c r="IW291" s="122"/>
    </row>
    <row r="292" customFormat="false" ht="12.75" hidden="false" customHeight="false" outlineLevel="0" collapsed="false">
      <c r="A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122"/>
      <c r="AK292" s="122"/>
      <c r="AL292" s="122"/>
      <c r="AM292" s="122"/>
      <c r="AN292" s="122"/>
      <c r="AO292" s="122"/>
      <c r="AP292" s="122"/>
      <c r="AQ292" s="122"/>
      <c r="AR292" s="122"/>
      <c r="AS292" s="122"/>
      <c r="AT292" s="122"/>
      <c r="AU292" s="122"/>
      <c r="AV292" s="122"/>
      <c r="AW292" s="122"/>
      <c r="AX292" s="122"/>
      <c r="AY292" s="122"/>
      <c r="AZ292" s="122"/>
      <c r="BA292" s="122"/>
      <c r="BB292" s="122"/>
      <c r="BC292" s="122"/>
      <c r="BD292" s="122"/>
      <c r="BE292" s="122"/>
      <c r="BF292" s="122"/>
      <c r="BG292" s="122"/>
      <c r="BH292" s="122"/>
      <c r="BI292" s="122"/>
      <c r="BJ292" s="122"/>
      <c r="BK292" s="122"/>
      <c r="BL292" s="122"/>
      <c r="BM292" s="122"/>
      <c r="BN292" s="122"/>
      <c r="BO292" s="122"/>
      <c r="BP292" s="122"/>
      <c r="BQ292" s="122"/>
      <c r="BR292" s="122"/>
      <c r="BS292" s="122"/>
      <c r="BT292" s="122"/>
      <c r="BU292" s="122"/>
      <c r="BV292" s="122"/>
      <c r="BW292" s="122"/>
      <c r="BX292" s="122"/>
      <c r="BY292" s="122"/>
      <c r="BZ292" s="122"/>
      <c r="CA292" s="122"/>
      <c r="CB292" s="122"/>
      <c r="CC292" s="122"/>
      <c r="CD292" s="122"/>
      <c r="CE292" s="122"/>
      <c r="CF292" s="122"/>
      <c r="CG292" s="122"/>
      <c r="CH292" s="122"/>
      <c r="CI292" s="122"/>
      <c r="CJ292" s="122"/>
      <c r="CK292" s="122"/>
      <c r="CL292" s="122"/>
      <c r="CM292" s="122"/>
      <c r="CN292" s="122"/>
      <c r="CO292" s="122"/>
      <c r="CP292" s="122"/>
      <c r="CQ292" s="122"/>
      <c r="CR292" s="122"/>
      <c r="CS292" s="122"/>
      <c r="CT292" s="122"/>
      <c r="CU292" s="122"/>
      <c r="CV292" s="122"/>
      <c r="CW292" s="122"/>
      <c r="CX292" s="122"/>
      <c r="CY292" s="122"/>
      <c r="CZ292" s="122"/>
      <c r="DA292" s="122"/>
      <c r="DB292" s="122"/>
      <c r="DC292" s="122"/>
      <c r="DD292" s="122"/>
      <c r="DE292" s="122"/>
      <c r="DF292" s="122"/>
      <c r="DG292" s="122"/>
      <c r="DH292" s="122"/>
      <c r="DI292" s="122"/>
      <c r="DJ292" s="122"/>
      <c r="DK292" s="122"/>
      <c r="DL292" s="122"/>
      <c r="DM292" s="122"/>
      <c r="DN292" s="122"/>
      <c r="DO292" s="122"/>
      <c r="DP292" s="122"/>
      <c r="DQ292" s="122"/>
      <c r="DR292" s="122"/>
      <c r="DS292" s="122"/>
      <c r="DT292" s="122"/>
      <c r="DU292" s="122"/>
      <c r="DV292" s="122"/>
      <c r="DW292" s="122"/>
      <c r="DX292" s="122"/>
      <c r="DY292" s="122"/>
      <c r="DZ292" s="122"/>
      <c r="EA292" s="122"/>
      <c r="EB292" s="122"/>
      <c r="EC292" s="122"/>
      <c r="ED292" s="122"/>
      <c r="EE292" s="122"/>
      <c r="EF292" s="122"/>
      <c r="EG292" s="122"/>
      <c r="EH292" s="122"/>
      <c r="EI292" s="122"/>
      <c r="EJ292" s="122"/>
      <c r="EK292" s="122"/>
      <c r="EL292" s="122"/>
      <c r="EM292" s="122"/>
      <c r="EN292" s="122"/>
      <c r="EO292" s="122"/>
      <c r="EP292" s="122"/>
      <c r="EQ292" s="122"/>
      <c r="ER292" s="122"/>
      <c r="ES292" s="122"/>
      <c r="ET292" s="122"/>
      <c r="EU292" s="122"/>
      <c r="EV292" s="122"/>
      <c r="EW292" s="122"/>
      <c r="EX292" s="122"/>
      <c r="EY292" s="122"/>
      <c r="EZ292" s="122"/>
      <c r="FA292" s="122"/>
      <c r="FB292" s="122"/>
      <c r="FC292" s="122"/>
      <c r="FD292" s="122"/>
      <c r="FE292" s="122"/>
      <c r="FF292" s="122"/>
      <c r="FG292" s="122"/>
      <c r="FH292" s="122"/>
      <c r="FI292" s="122"/>
      <c r="FJ292" s="122"/>
      <c r="FK292" s="122"/>
      <c r="FL292" s="122"/>
      <c r="FM292" s="122"/>
      <c r="FN292" s="122"/>
      <c r="FO292" s="122"/>
      <c r="FP292" s="122"/>
      <c r="FQ292" s="122"/>
      <c r="FR292" s="122"/>
      <c r="FS292" s="122"/>
      <c r="FT292" s="122"/>
      <c r="FU292" s="122"/>
      <c r="FV292" s="122"/>
      <c r="FW292" s="122"/>
      <c r="FX292" s="122"/>
      <c r="FY292" s="122"/>
      <c r="FZ292" s="122"/>
      <c r="GA292" s="122"/>
      <c r="GB292" s="122"/>
      <c r="GC292" s="122"/>
      <c r="GD292" s="122"/>
      <c r="GE292" s="122"/>
      <c r="GF292" s="122"/>
      <c r="GG292" s="122"/>
      <c r="GH292" s="122"/>
      <c r="GI292" s="122"/>
      <c r="GJ292" s="122"/>
      <c r="GK292" s="122"/>
      <c r="GL292" s="122"/>
      <c r="GM292" s="122"/>
      <c r="GN292" s="122"/>
      <c r="GO292" s="122"/>
      <c r="GP292" s="122"/>
      <c r="GQ292" s="122"/>
      <c r="GR292" s="122"/>
      <c r="GS292" s="122"/>
      <c r="GT292" s="122"/>
      <c r="GU292" s="122"/>
      <c r="GV292" s="122"/>
      <c r="GW292" s="122"/>
      <c r="GX292" s="122"/>
      <c r="GY292" s="122"/>
      <c r="GZ292" s="122"/>
      <c r="HA292" s="122"/>
      <c r="HB292" s="122"/>
      <c r="HC292" s="122"/>
      <c r="HD292" s="122"/>
      <c r="HE292" s="122"/>
      <c r="HF292" s="122"/>
      <c r="HG292" s="122"/>
      <c r="HH292" s="122"/>
      <c r="HI292" s="122"/>
      <c r="HJ292" s="122"/>
      <c r="HK292" s="122"/>
      <c r="HL292" s="122"/>
      <c r="HM292" s="122"/>
      <c r="HN292" s="122"/>
      <c r="HO292" s="122"/>
      <c r="HP292" s="122"/>
      <c r="HQ292" s="122"/>
      <c r="HR292" s="122"/>
      <c r="HS292" s="122"/>
      <c r="HT292" s="122"/>
      <c r="HU292" s="122"/>
      <c r="HV292" s="122"/>
      <c r="HW292" s="122"/>
      <c r="HX292" s="122"/>
      <c r="HY292" s="122"/>
      <c r="HZ292" s="122"/>
      <c r="IA292" s="122"/>
      <c r="IB292" s="122"/>
      <c r="IC292" s="122"/>
      <c r="ID292" s="122"/>
      <c r="IE292" s="122"/>
      <c r="IF292" s="122"/>
      <c r="IG292" s="122"/>
      <c r="IH292" s="122"/>
      <c r="II292" s="122"/>
      <c r="IJ292" s="122"/>
      <c r="IK292" s="122"/>
      <c r="IL292" s="122"/>
      <c r="IM292" s="122"/>
      <c r="IN292" s="122"/>
      <c r="IO292" s="122"/>
      <c r="IP292" s="122"/>
      <c r="IQ292" s="122"/>
      <c r="IR292" s="122"/>
      <c r="IS292" s="122"/>
      <c r="IT292" s="122"/>
      <c r="IU292" s="122"/>
      <c r="IV292" s="122"/>
      <c r="IW292" s="122"/>
    </row>
    <row r="293" customFormat="false" ht="12.75" hidden="false" customHeight="false" outlineLevel="0" collapsed="false">
      <c r="A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  <c r="AG293" s="122"/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122"/>
      <c r="AR293" s="122"/>
      <c r="AS293" s="122"/>
      <c r="AT293" s="122"/>
      <c r="AU293" s="122"/>
      <c r="AV293" s="122"/>
      <c r="AW293" s="122"/>
      <c r="AX293" s="122"/>
      <c r="AY293" s="122"/>
      <c r="AZ293" s="122"/>
      <c r="BA293" s="122"/>
      <c r="BB293" s="122"/>
      <c r="BC293" s="122"/>
      <c r="BD293" s="122"/>
      <c r="BE293" s="122"/>
      <c r="BF293" s="122"/>
      <c r="BG293" s="122"/>
      <c r="BH293" s="122"/>
      <c r="BI293" s="122"/>
      <c r="BJ293" s="122"/>
      <c r="BK293" s="122"/>
      <c r="BL293" s="122"/>
      <c r="BM293" s="122"/>
      <c r="BN293" s="122"/>
      <c r="BO293" s="122"/>
      <c r="BP293" s="122"/>
      <c r="BQ293" s="122"/>
      <c r="BR293" s="122"/>
      <c r="BS293" s="122"/>
      <c r="BT293" s="122"/>
      <c r="BU293" s="122"/>
      <c r="BV293" s="122"/>
      <c r="BW293" s="122"/>
      <c r="BX293" s="122"/>
      <c r="BY293" s="122"/>
      <c r="BZ293" s="122"/>
      <c r="CA293" s="122"/>
      <c r="CB293" s="122"/>
      <c r="CC293" s="122"/>
      <c r="CD293" s="122"/>
      <c r="CE293" s="122"/>
      <c r="CF293" s="122"/>
      <c r="CG293" s="122"/>
      <c r="CH293" s="122"/>
      <c r="CI293" s="122"/>
      <c r="CJ293" s="122"/>
      <c r="CK293" s="122"/>
      <c r="CL293" s="122"/>
      <c r="CM293" s="122"/>
      <c r="CN293" s="122"/>
      <c r="CO293" s="122"/>
      <c r="CP293" s="122"/>
      <c r="CQ293" s="122"/>
      <c r="CR293" s="122"/>
      <c r="CS293" s="122"/>
      <c r="CT293" s="122"/>
      <c r="CU293" s="122"/>
      <c r="CV293" s="122"/>
      <c r="CW293" s="122"/>
      <c r="CX293" s="122"/>
      <c r="CY293" s="122"/>
      <c r="CZ293" s="122"/>
      <c r="DA293" s="122"/>
      <c r="DB293" s="122"/>
      <c r="DC293" s="122"/>
      <c r="DD293" s="122"/>
      <c r="DE293" s="122"/>
      <c r="DF293" s="122"/>
      <c r="DG293" s="122"/>
      <c r="DH293" s="122"/>
      <c r="DI293" s="122"/>
      <c r="DJ293" s="122"/>
      <c r="DK293" s="122"/>
      <c r="DL293" s="122"/>
      <c r="DM293" s="122"/>
      <c r="DN293" s="122"/>
      <c r="DO293" s="122"/>
      <c r="DP293" s="122"/>
      <c r="DQ293" s="122"/>
      <c r="DR293" s="122"/>
      <c r="DS293" s="122"/>
      <c r="DT293" s="122"/>
      <c r="DU293" s="122"/>
      <c r="DV293" s="122"/>
      <c r="DW293" s="122"/>
      <c r="DX293" s="122"/>
      <c r="DY293" s="122"/>
      <c r="DZ293" s="122"/>
      <c r="EA293" s="122"/>
      <c r="EB293" s="122"/>
      <c r="EC293" s="122"/>
      <c r="ED293" s="122"/>
      <c r="EE293" s="122"/>
      <c r="EF293" s="122"/>
      <c r="EG293" s="122"/>
      <c r="EH293" s="122"/>
      <c r="EI293" s="122"/>
      <c r="EJ293" s="122"/>
      <c r="EK293" s="122"/>
      <c r="EL293" s="122"/>
      <c r="EM293" s="122"/>
      <c r="EN293" s="122"/>
      <c r="EO293" s="122"/>
      <c r="EP293" s="122"/>
      <c r="EQ293" s="122"/>
      <c r="ER293" s="122"/>
      <c r="ES293" s="122"/>
      <c r="ET293" s="122"/>
      <c r="EU293" s="122"/>
      <c r="EV293" s="122"/>
      <c r="EW293" s="122"/>
      <c r="EX293" s="122"/>
      <c r="EY293" s="122"/>
      <c r="EZ293" s="122"/>
      <c r="FA293" s="122"/>
      <c r="FB293" s="122"/>
      <c r="FC293" s="122"/>
      <c r="FD293" s="122"/>
      <c r="FE293" s="122"/>
      <c r="FF293" s="122"/>
      <c r="FG293" s="122"/>
      <c r="FH293" s="122"/>
      <c r="FI293" s="122"/>
      <c r="FJ293" s="122"/>
      <c r="FK293" s="122"/>
      <c r="FL293" s="122"/>
      <c r="FM293" s="122"/>
      <c r="FN293" s="122"/>
      <c r="FO293" s="122"/>
      <c r="FP293" s="122"/>
      <c r="FQ293" s="122"/>
      <c r="FR293" s="122"/>
      <c r="FS293" s="122"/>
      <c r="FT293" s="122"/>
      <c r="FU293" s="122"/>
      <c r="FV293" s="122"/>
      <c r="FW293" s="122"/>
      <c r="FX293" s="122"/>
      <c r="FY293" s="122"/>
      <c r="FZ293" s="122"/>
      <c r="GA293" s="122"/>
      <c r="GB293" s="122"/>
      <c r="GC293" s="122"/>
      <c r="GD293" s="122"/>
      <c r="GE293" s="122"/>
      <c r="GF293" s="122"/>
      <c r="GG293" s="122"/>
      <c r="GH293" s="122"/>
      <c r="GI293" s="122"/>
      <c r="GJ293" s="122"/>
      <c r="GK293" s="122"/>
      <c r="GL293" s="122"/>
      <c r="GM293" s="122"/>
      <c r="GN293" s="122"/>
      <c r="GO293" s="122"/>
      <c r="GP293" s="122"/>
      <c r="GQ293" s="122"/>
      <c r="GR293" s="122"/>
      <c r="GS293" s="122"/>
      <c r="GT293" s="122"/>
      <c r="GU293" s="122"/>
      <c r="GV293" s="122"/>
      <c r="GW293" s="122"/>
      <c r="GX293" s="122"/>
      <c r="GY293" s="122"/>
      <c r="GZ293" s="122"/>
      <c r="HA293" s="122"/>
      <c r="HB293" s="122"/>
      <c r="HC293" s="122"/>
      <c r="HD293" s="122"/>
      <c r="HE293" s="122"/>
      <c r="HF293" s="122"/>
      <c r="HG293" s="122"/>
      <c r="HH293" s="122"/>
      <c r="HI293" s="122"/>
      <c r="HJ293" s="122"/>
      <c r="HK293" s="122"/>
      <c r="HL293" s="122"/>
      <c r="HM293" s="122"/>
      <c r="HN293" s="122"/>
      <c r="HO293" s="122"/>
      <c r="HP293" s="122"/>
      <c r="HQ293" s="122"/>
      <c r="HR293" s="122"/>
      <c r="HS293" s="122"/>
      <c r="HT293" s="122"/>
      <c r="HU293" s="122"/>
      <c r="HV293" s="122"/>
      <c r="HW293" s="122"/>
      <c r="HX293" s="122"/>
      <c r="HY293" s="122"/>
      <c r="HZ293" s="122"/>
      <c r="IA293" s="122"/>
      <c r="IB293" s="122"/>
      <c r="IC293" s="122"/>
      <c r="ID293" s="122"/>
      <c r="IE293" s="122"/>
      <c r="IF293" s="122"/>
      <c r="IG293" s="122"/>
      <c r="IH293" s="122"/>
      <c r="II293" s="122"/>
      <c r="IJ293" s="122"/>
      <c r="IK293" s="122"/>
      <c r="IL293" s="122"/>
      <c r="IM293" s="122"/>
      <c r="IN293" s="122"/>
      <c r="IO293" s="122"/>
      <c r="IP293" s="122"/>
      <c r="IQ293" s="122"/>
      <c r="IR293" s="122"/>
      <c r="IS293" s="122"/>
      <c r="IT293" s="122"/>
      <c r="IU293" s="122"/>
      <c r="IV293" s="122"/>
      <c r="IW293" s="122"/>
    </row>
    <row r="294" customFormat="false" ht="12.75" hidden="false" customHeight="false" outlineLevel="0" collapsed="false">
      <c r="A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122"/>
      <c r="AR294" s="122"/>
      <c r="AS294" s="122"/>
      <c r="AT294" s="122"/>
      <c r="AU294" s="122"/>
      <c r="AV294" s="122"/>
      <c r="AW294" s="122"/>
      <c r="AX294" s="122"/>
      <c r="AY294" s="122"/>
      <c r="AZ294" s="122"/>
      <c r="BA294" s="122"/>
      <c r="BB294" s="122"/>
      <c r="BC294" s="122"/>
      <c r="BD294" s="122"/>
      <c r="BE294" s="122"/>
      <c r="BF294" s="122"/>
      <c r="BG294" s="122"/>
      <c r="BH294" s="122"/>
      <c r="BI294" s="122"/>
      <c r="BJ294" s="122"/>
      <c r="BK294" s="122"/>
      <c r="BL294" s="122"/>
      <c r="BM294" s="122"/>
      <c r="BN294" s="122"/>
      <c r="BO294" s="122"/>
      <c r="BP294" s="122"/>
      <c r="BQ294" s="122"/>
      <c r="BR294" s="122"/>
      <c r="BS294" s="122"/>
      <c r="BT294" s="122"/>
      <c r="BU294" s="122"/>
      <c r="BV294" s="122"/>
      <c r="BW294" s="122"/>
      <c r="BX294" s="122"/>
      <c r="BY294" s="122"/>
      <c r="BZ294" s="122"/>
      <c r="CA294" s="122"/>
      <c r="CB294" s="122"/>
      <c r="CC294" s="122"/>
      <c r="CD294" s="122"/>
      <c r="CE294" s="122"/>
      <c r="CF294" s="122"/>
      <c r="CG294" s="122"/>
      <c r="CH294" s="122"/>
      <c r="CI294" s="122"/>
      <c r="CJ294" s="122"/>
      <c r="CK294" s="122"/>
      <c r="CL294" s="122"/>
      <c r="CM294" s="122"/>
      <c r="CN294" s="122"/>
      <c r="CO294" s="122"/>
      <c r="CP294" s="122"/>
      <c r="CQ294" s="122"/>
      <c r="CR294" s="122"/>
      <c r="CS294" s="122"/>
      <c r="CT294" s="122"/>
      <c r="CU294" s="122"/>
      <c r="CV294" s="122"/>
      <c r="CW294" s="122"/>
      <c r="CX294" s="122"/>
      <c r="CY294" s="122"/>
      <c r="CZ294" s="122"/>
      <c r="DA294" s="122"/>
      <c r="DB294" s="122"/>
      <c r="DC294" s="122"/>
      <c r="DD294" s="122"/>
      <c r="DE294" s="122"/>
      <c r="DF294" s="122"/>
      <c r="DG294" s="122"/>
      <c r="DH294" s="122"/>
      <c r="DI294" s="122"/>
      <c r="DJ294" s="122"/>
      <c r="DK294" s="122"/>
      <c r="DL294" s="122"/>
      <c r="DM294" s="122"/>
      <c r="DN294" s="122"/>
      <c r="DO294" s="122"/>
      <c r="DP294" s="122"/>
      <c r="DQ294" s="122"/>
      <c r="DR294" s="122"/>
      <c r="DS294" s="122"/>
      <c r="DT294" s="122"/>
      <c r="DU294" s="122"/>
      <c r="DV294" s="122"/>
      <c r="DW294" s="122"/>
      <c r="DX294" s="122"/>
      <c r="DY294" s="122"/>
      <c r="DZ294" s="122"/>
      <c r="EA294" s="122"/>
      <c r="EB294" s="122"/>
      <c r="EC294" s="122"/>
      <c r="ED294" s="122"/>
      <c r="EE294" s="122"/>
      <c r="EF294" s="122"/>
      <c r="EG294" s="122"/>
      <c r="EH294" s="122"/>
      <c r="EI294" s="122"/>
      <c r="EJ294" s="122"/>
      <c r="EK294" s="122"/>
      <c r="EL294" s="122"/>
      <c r="EM294" s="122"/>
      <c r="EN294" s="122"/>
      <c r="EO294" s="122"/>
      <c r="EP294" s="122"/>
      <c r="EQ294" s="122"/>
      <c r="ER294" s="122"/>
      <c r="ES294" s="122"/>
      <c r="ET294" s="122"/>
      <c r="EU294" s="122"/>
      <c r="EV294" s="122"/>
      <c r="EW294" s="122"/>
      <c r="EX294" s="122"/>
      <c r="EY294" s="122"/>
      <c r="EZ294" s="122"/>
      <c r="FA294" s="122"/>
      <c r="FB294" s="122"/>
      <c r="FC294" s="122"/>
      <c r="FD294" s="122"/>
      <c r="FE294" s="122"/>
      <c r="FF294" s="122"/>
      <c r="FG294" s="122"/>
      <c r="FH294" s="122"/>
      <c r="FI294" s="122"/>
      <c r="FJ294" s="122"/>
      <c r="FK294" s="122"/>
      <c r="FL294" s="122"/>
      <c r="FM294" s="122"/>
      <c r="FN294" s="122"/>
      <c r="FO294" s="122"/>
      <c r="FP294" s="122"/>
      <c r="FQ294" s="122"/>
      <c r="FR294" s="122"/>
      <c r="FS294" s="122"/>
      <c r="FT294" s="122"/>
      <c r="FU294" s="122"/>
      <c r="FV294" s="122"/>
      <c r="FW294" s="122"/>
      <c r="FX294" s="122"/>
      <c r="FY294" s="122"/>
      <c r="FZ294" s="122"/>
      <c r="GA294" s="122"/>
      <c r="GB294" s="122"/>
      <c r="GC294" s="122"/>
      <c r="GD294" s="122"/>
      <c r="GE294" s="122"/>
      <c r="GF294" s="122"/>
      <c r="GG294" s="122"/>
      <c r="GH294" s="122"/>
      <c r="GI294" s="122"/>
      <c r="GJ294" s="122"/>
      <c r="GK294" s="122"/>
      <c r="GL294" s="122"/>
      <c r="GM294" s="122"/>
      <c r="GN294" s="122"/>
      <c r="GO294" s="122"/>
      <c r="GP294" s="122"/>
      <c r="GQ294" s="122"/>
      <c r="GR294" s="122"/>
      <c r="GS294" s="122"/>
      <c r="GT294" s="122"/>
      <c r="GU294" s="122"/>
      <c r="GV294" s="122"/>
      <c r="GW294" s="122"/>
      <c r="GX294" s="122"/>
      <c r="GY294" s="122"/>
      <c r="GZ294" s="122"/>
      <c r="HA294" s="122"/>
      <c r="HB294" s="122"/>
      <c r="HC294" s="122"/>
      <c r="HD294" s="122"/>
      <c r="HE294" s="122"/>
      <c r="HF294" s="122"/>
      <c r="HG294" s="122"/>
      <c r="HH294" s="122"/>
      <c r="HI294" s="122"/>
      <c r="HJ294" s="122"/>
      <c r="HK294" s="122"/>
      <c r="HL294" s="122"/>
      <c r="HM294" s="122"/>
      <c r="HN294" s="122"/>
      <c r="HO294" s="122"/>
      <c r="HP294" s="122"/>
      <c r="HQ294" s="122"/>
      <c r="HR294" s="122"/>
      <c r="HS294" s="122"/>
      <c r="HT294" s="122"/>
      <c r="HU294" s="122"/>
      <c r="HV294" s="122"/>
      <c r="HW294" s="122"/>
      <c r="HX294" s="122"/>
      <c r="HY294" s="122"/>
      <c r="HZ294" s="122"/>
      <c r="IA294" s="122"/>
      <c r="IB294" s="122"/>
      <c r="IC294" s="122"/>
      <c r="ID294" s="122"/>
      <c r="IE294" s="122"/>
      <c r="IF294" s="122"/>
      <c r="IG294" s="122"/>
      <c r="IH294" s="122"/>
      <c r="II294" s="122"/>
      <c r="IJ294" s="122"/>
      <c r="IK294" s="122"/>
      <c r="IL294" s="122"/>
      <c r="IM294" s="122"/>
      <c r="IN294" s="122"/>
      <c r="IO294" s="122"/>
      <c r="IP294" s="122"/>
      <c r="IQ294" s="122"/>
      <c r="IR294" s="122"/>
      <c r="IS294" s="122"/>
      <c r="IT294" s="122"/>
      <c r="IU294" s="122"/>
      <c r="IV294" s="122"/>
      <c r="IW294" s="122"/>
    </row>
    <row r="295" customFormat="false" ht="12.75" hidden="false" customHeight="false" outlineLevel="0" collapsed="false">
      <c r="A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  <c r="AG295" s="122"/>
      <c r="AH295" s="122"/>
      <c r="AI295" s="122"/>
      <c r="AJ295" s="122"/>
      <c r="AK295" s="122"/>
      <c r="AL295" s="122"/>
      <c r="AM295" s="122"/>
      <c r="AN295" s="122"/>
      <c r="AO295" s="122"/>
      <c r="AP295" s="122"/>
      <c r="AQ295" s="122"/>
      <c r="AR295" s="122"/>
      <c r="AS295" s="122"/>
      <c r="AT295" s="122"/>
      <c r="AU295" s="122"/>
      <c r="AV295" s="122"/>
      <c r="AW295" s="122"/>
      <c r="AX295" s="122"/>
      <c r="AY295" s="122"/>
      <c r="AZ295" s="122"/>
      <c r="BA295" s="122"/>
      <c r="BB295" s="122"/>
      <c r="BC295" s="122"/>
      <c r="BD295" s="122"/>
      <c r="BE295" s="122"/>
      <c r="BF295" s="122"/>
      <c r="BG295" s="122"/>
      <c r="BH295" s="122"/>
      <c r="BI295" s="122"/>
      <c r="BJ295" s="122"/>
      <c r="BK295" s="122"/>
      <c r="BL295" s="122"/>
      <c r="BM295" s="122"/>
      <c r="BN295" s="122"/>
      <c r="BO295" s="122"/>
      <c r="BP295" s="122"/>
      <c r="BQ295" s="122"/>
      <c r="BR295" s="122"/>
      <c r="BS295" s="122"/>
      <c r="BT295" s="122"/>
      <c r="BU295" s="122"/>
      <c r="BV295" s="122"/>
      <c r="BW295" s="122"/>
      <c r="BX295" s="122"/>
      <c r="BY295" s="122"/>
      <c r="BZ295" s="122"/>
      <c r="CA295" s="122"/>
      <c r="CB295" s="122"/>
      <c r="CC295" s="122"/>
      <c r="CD295" s="122"/>
      <c r="CE295" s="122"/>
      <c r="CF295" s="122"/>
      <c r="CG295" s="122"/>
      <c r="CH295" s="122"/>
      <c r="CI295" s="122"/>
      <c r="CJ295" s="122"/>
      <c r="CK295" s="122"/>
      <c r="CL295" s="122"/>
      <c r="CM295" s="122"/>
      <c r="CN295" s="122"/>
      <c r="CO295" s="122"/>
      <c r="CP295" s="122"/>
      <c r="CQ295" s="122"/>
      <c r="CR295" s="122"/>
      <c r="CS295" s="122"/>
      <c r="CT295" s="122"/>
      <c r="CU295" s="122"/>
      <c r="CV295" s="122"/>
      <c r="CW295" s="122"/>
      <c r="CX295" s="122"/>
      <c r="CY295" s="122"/>
      <c r="CZ295" s="122"/>
      <c r="DA295" s="122"/>
      <c r="DB295" s="122"/>
      <c r="DC295" s="122"/>
      <c r="DD295" s="122"/>
      <c r="DE295" s="122"/>
      <c r="DF295" s="122"/>
      <c r="DG295" s="122"/>
      <c r="DH295" s="122"/>
      <c r="DI295" s="122"/>
      <c r="DJ295" s="122"/>
      <c r="DK295" s="122"/>
      <c r="DL295" s="122"/>
      <c r="DM295" s="122"/>
      <c r="DN295" s="122"/>
      <c r="DO295" s="122"/>
      <c r="DP295" s="122"/>
      <c r="DQ295" s="122"/>
      <c r="DR295" s="122"/>
      <c r="DS295" s="122"/>
      <c r="DT295" s="122"/>
      <c r="DU295" s="122"/>
      <c r="DV295" s="122"/>
      <c r="DW295" s="122"/>
      <c r="DX295" s="122"/>
      <c r="DY295" s="122"/>
      <c r="DZ295" s="122"/>
      <c r="EA295" s="122"/>
      <c r="EB295" s="122"/>
      <c r="EC295" s="122"/>
      <c r="ED295" s="122"/>
      <c r="EE295" s="122"/>
      <c r="EF295" s="122"/>
      <c r="EG295" s="122"/>
      <c r="EH295" s="122"/>
      <c r="EI295" s="122"/>
      <c r="EJ295" s="122"/>
      <c r="EK295" s="122"/>
      <c r="EL295" s="122"/>
      <c r="EM295" s="122"/>
      <c r="EN295" s="122"/>
      <c r="EO295" s="122"/>
      <c r="EP295" s="122"/>
      <c r="EQ295" s="122"/>
      <c r="ER295" s="122"/>
      <c r="ES295" s="122"/>
      <c r="ET295" s="122"/>
      <c r="EU295" s="122"/>
      <c r="EV295" s="122"/>
      <c r="EW295" s="122"/>
      <c r="EX295" s="122"/>
      <c r="EY295" s="122"/>
      <c r="EZ295" s="122"/>
      <c r="FA295" s="122"/>
      <c r="FB295" s="122"/>
      <c r="FC295" s="122"/>
      <c r="FD295" s="122"/>
      <c r="FE295" s="122"/>
      <c r="FF295" s="122"/>
      <c r="FG295" s="122"/>
      <c r="FH295" s="122"/>
      <c r="FI295" s="122"/>
      <c r="FJ295" s="122"/>
      <c r="FK295" s="122"/>
      <c r="FL295" s="122"/>
      <c r="FM295" s="122"/>
      <c r="FN295" s="122"/>
      <c r="FO295" s="122"/>
      <c r="FP295" s="122"/>
      <c r="FQ295" s="122"/>
      <c r="FR295" s="122"/>
      <c r="FS295" s="122"/>
      <c r="FT295" s="122"/>
      <c r="FU295" s="122"/>
      <c r="FV295" s="122"/>
      <c r="FW295" s="122"/>
      <c r="FX295" s="122"/>
      <c r="FY295" s="122"/>
      <c r="FZ295" s="122"/>
      <c r="GA295" s="122"/>
      <c r="GB295" s="122"/>
      <c r="GC295" s="122"/>
      <c r="GD295" s="122"/>
      <c r="GE295" s="122"/>
      <c r="GF295" s="122"/>
      <c r="GG295" s="122"/>
      <c r="GH295" s="122"/>
      <c r="GI295" s="122"/>
      <c r="GJ295" s="122"/>
      <c r="GK295" s="122"/>
      <c r="GL295" s="122"/>
      <c r="GM295" s="122"/>
      <c r="GN295" s="122"/>
      <c r="GO295" s="122"/>
      <c r="GP295" s="122"/>
      <c r="GQ295" s="122"/>
      <c r="GR295" s="122"/>
      <c r="GS295" s="122"/>
      <c r="GT295" s="122"/>
      <c r="GU295" s="122"/>
      <c r="GV295" s="122"/>
      <c r="GW295" s="122"/>
      <c r="GX295" s="122"/>
      <c r="GY295" s="122"/>
      <c r="GZ295" s="122"/>
      <c r="HA295" s="122"/>
      <c r="HB295" s="122"/>
      <c r="HC295" s="122"/>
      <c r="HD295" s="122"/>
      <c r="HE295" s="122"/>
      <c r="HF295" s="122"/>
      <c r="HG295" s="122"/>
      <c r="HH295" s="122"/>
      <c r="HI295" s="122"/>
      <c r="HJ295" s="122"/>
      <c r="HK295" s="122"/>
      <c r="HL295" s="122"/>
      <c r="HM295" s="122"/>
      <c r="HN295" s="122"/>
      <c r="HO295" s="122"/>
      <c r="HP295" s="122"/>
      <c r="HQ295" s="122"/>
      <c r="HR295" s="122"/>
      <c r="HS295" s="122"/>
      <c r="HT295" s="122"/>
      <c r="HU295" s="122"/>
      <c r="HV295" s="122"/>
      <c r="HW295" s="122"/>
      <c r="HX295" s="122"/>
      <c r="HY295" s="122"/>
      <c r="HZ295" s="122"/>
      <c r="IA295" s="122"/>
      <c r="IB295" s="122"/>
      <c r="IC295" s="122"/>
      <c r="ID295" s="122"/>
      <c r="IE295" s="122"/>
      <c r="IF295" s="122"/>
      <c r="IG295" s="122"/>
      <c r="IH295" s="122"/>
      <c r="II295" s="122"/>
      <c r="IJ295" s="122"/>
      <c r="IK295" s="122"/>
      <c r="IL295" s="122"/>
      <c r="IM295" s="122"/>
      <c r="IN295" s="122"/>
      <c r="IO295" s="122"/>
      <c r="IP295" s="122"/>
      <c r="IQ295" s="122"/>
      <c r="IR295" s="122"/>
      <c r="IS295" s="122"/>
      <c r="IT295" s="122"/>
      <c r="IU295" s="122"/>
      <c r="IV295" s="122"/>
      <c r="IW295" s="122"/>
    </row>
    <row r="296" customFormat="false" ht="12.75" hidden="false" customHeight="false" outlineLevel="0" collapsed="false">
      <c r="A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122"/>
      <c r="AR296" s="122"/>
      <c r="AS296" s="122"/>
      <c r="AT296" s="122"/>
      <c r="AU296" s="122"/>
      <c r="AV296" s="122"/>
      <c r="AW296" s="122"/>
      <c r="AX296" s="122"/>
      <c r="AY296" s="122"/>
      <c r="AZ296" s="122"/>
      <c r="BA296" s="122"/>
      <c r="BB296" s="122"/>
      <c r="BC296" s="122"/>
      <c r="BD296" s="122"/>
      <c r="BE296" s="122"/>
      <c r="BF296" s="122"/>
      <c r="BG296" s="122"/>
      <c r="BH296" s="122"/>
      <c r="BI296" s="122"/>
      <c r="BJ296" s="122"/>
      <c r="BK296" s="122"/>
      <c r="BL296" s="122"/>
      <c r="BM296" s="122"/>
      <c r="BN296" s="122"/>
      <c r="BO296" s="122"/>
      <c r="BP296" s="122"/>
      <c r="BQ296" s="122"/>
      <c r="BR296" s="122"/>
      <c r="BS296" s="122"/>
      <c r="BT296" s="122"/>
      <c r="BU296" s="122"/>
      <c r="BV296" s="122"/>
      <c r="BW296" s="122"/>
      <c r="BX296" s="122"/>
      <c r="BY296" s="122"/>
      <c r="BZ296" s="122"/>
      <c r="CA296" s="122"/>
      <c r="CB296" s="122"/>
      <c r="CC296" s="122"/>
      <c r="CD296" s="122"/>
      <c r="CE296" s="122"/>
      <c r="CF296" s="122"/>
      <c r="CG296" s="122"/>
      <c r="CH296" s="122"/>
      <c r="CI296" s="122"/>
      <c r="CJ296" s="122"/>
      <c r="CK296" s="122"/>
      <c r="CL296" s="122"/>
      <c r="CM296" s="122"/>
      <c r="CN296" s="122"/>
      <c r="CO296" s="122"/>
      <c r="CP296" s="122"/>
      <c r="CQ296" s="122"/>
      <c r="CR296" s="122"/>
      <c r="CS296" s="122"/>
      <c r="CT296" s="122"/>
      <c r="CU296" s="122"/>
      <c r="CV296" s="122"/>
      <c r="CW296" s="122"/>
      <c r="CX296" s="122"/>
      <c r="CY296" s="122"/>
      <c r="CZ296" s="122"/>
      <c r="DA296" s="122"/>
      <c r="DB296" s="122"/>
      <c r="DC296" s="122"/>
      <c r="DD296" s="122"/>
      <c r="DE296" s="122"/>
      <c r="DF296" s="122"/>
      <c r="DG296" s="122"/>
      <c r="DH296" s="122"/>
      <c r="DI296" s="122"/>
      <c r="DJ296" s="122"/>
      <c r="DK296" s="122"/>
      <c r="DL296" s="122"/>
      <c r="DM296" s="122"/>
      <c r="DN296" s="122"/>
      <c r="DO296" s="122"/>
      <c r="DP296" s="122"/>
      <c r="DQ296" s="122"/>
      <c r="DR296" s="122"/>
      <c r="DS296" s="122"/>
      <c r="DT296" s="122"/>
      <c r="DU296" s="122"/>
      <c r="DV296" s="122"/>
      <c r="DW296" s="122"/>
      <c r="DX296" s="122"/>
      <c r="DY296" s="122"/>
      <c r="DZ296" s="122"/>
      <c r="EA296" s="122"/>
      <c r="EB296" s="122"/>
      <c r="EC296" s="122"/>
      <c r="ED296" s="122"/>
      <c r="EE296" s="122"/>
      <c r="EF296" s="122"/>
      <c r="EG296" s="122"/>
      <c r="EH296" s="122"/>
      <c r="EI296" s="122"/>
      <c r="EJ296" s="122"/>
      <c r="EK296" s="122"/>
      <c r="EL296" s="122"/>
      <c r="EM296" s="122"/>
      <c r="EN296" s="122"/>
      <c r="EO296" s="122"/>
      <c r="EP296" s="122"/>
      <c r="EQ296" s="122"/>
      <c r="ER296" s="122"/>
      <c r="ES296" s="122"/>
      <c r="ET296" s="122"/>
      <c r="EU296" s="122"/>
      <c r="EV296" s="122"/>
      <c r="EW296" s="122"/>
      <c r="EX296" s="122"/>
      <c r="EY296" s="122"/>
      <c r="EZ296" s="122"/>
      <c r="FA296" s="122"/>
      <c r="FB296" s="122"/>
      <c r="FC296" s="122"/>
      <c r="FD296" s="122"/>
      <c r="FE296" s="122"/>
      <c r="FF296" s="122"/>
      <c r="FG296" s="122"/>
      <c r="FH296" s="122"/>
      <c r="FI296" s="122"/>
      <c r="FJ296" s="122"/>
      <c r="FK296" s="122"/>
      <c r="FL296" s="122"/>
      <c r="FM296" s="122"/>
      <c r="FN296" s="122"/>
      <c r="FO296" s="122"/>
      <c r="FP296" s="122"/>
      <c r="FQ296" s="122"/>
      <c r="FR296" s="122"/>
      <c r="FS296" s="122"/>
      <c r="FT296" s="122"/>
      <c r="FU296" s="122"/>
      <c r="FV296" s="122"/>
      <c r="FW296" s="122"/>
      <c r="FX296" s="122"/>
      <c r="FY296" s="122"/>
      <c r="FZ296" s="122"/>
      <c r="GA296" s="122"/>
      <c r="GB296" s="122"/>
      <c r="GC296" s="122"/>
      <c r="GD296" s="122"/>
      <c r="GE296" s="122"/>
      <c r="GF296" s="122"/>
      <c r="GG296" s="122"/>
      <c r="GH296" s="122"/>
      <c r="GI296" s="122"/>
      <c r="GJ296" s="122"/>
      <c r="GK296" s="122"/>
      <c r="GL296" s="122"/>
      <c r="GM296" s="122"/>
      <c r="GN296" s="122"/>
      <c r="GO296" s="122"/>
      <c r="GP296" s="122"/>
      <c r="GQ296" s="122"/>
      <c r="GR296" s="122"/>
      <c r="GS296" s="122"/>
      <c r="GT296" s="122"/>
      <c r="GU296" s="122"/>
      <c r="GV296" s="122"/>
      <c r="GW296" s="122"/>
      <c r="GX296" s="122"/>
      <c r="GY296" s="122"/>
      <c r="GZ296" s="122"/>
      <c r="HA296" s="122"/>
      <c r="HB296" s="122"/>
      <c r="HC296" s="122"/>
      <c r="HD296" s="122"/>
      <c r="HE296" s="122"/>
      <c r="HF296" s="122"/>
      <c r="HG296" s="122"/>
      <c r="HH296" s="122"/>
      <c r="HI296" s="122"/>
      <c r="HJ296" s="122"/>
      <c r="HK296" s="122"/>
      <c r="HL296" s="122"/>
      <c r="HM296" s="122"/>
      <c r="HN296" s="122"/>
      <c r="HO296" s="122"/>
      <c r="HP296" s="122"/>
      <c r="HQ296" s="122"/>
      <c r="HR296" s="122"/>
      <c r="HS296" s="122"/>
      <c r="HT296" s="122"/>
      <c r="HU296" s="122"/>
      <c r="HV296" s="122"/>
      <c r="HW296" s="122"/>
      <c r="HX296" s="122"/>
      <c r="HY296" s="122"/>
      <c r="HZ296" s="122"/>
      <c r="IA296" s="122"/>
      <c r="IB296" s="122"/>
      <c r="IC296" s="122"/>
      <c r="ID296" s="122"/>
      <c r="IE296" s="122"/>
      <c r="IF296" s="122"/>
      <c r="IG296" s="122"/>
      <c r="IH296" s="122"/>
      <c r="II296" s="122"/>
      <c r="IJ296" s="122"/>
      <c r="IK296" s="122"/>
      <c r="IL296" s="122"/>
      <c r="IM296" s="122"/>
      <c r="IN296" s="122"/>
      <c r="IO296" s="122"/>
      <c r="IP296" s="122"/>
      <c r="IQ296" s="122"/>
      <c r="IR296" s="122"/>
      <c r="IS296" s="122"/>
      <c r="IT296" s="122"/>
      <c r="IU296" s="122"/>
      <c r="IV296" s="122"/>
      <c r="IW296" s="122"/>
    </row>
    <row r="297" customFormat="false" ht="12.75" hidden="false" customHeight="false" outlineLevel="0" collapsed="false">
      <c r="A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2"/>
      <c r="AI297" s="122"/>
      <c r="AJ297" s="122"/>
      <c r="AK297" s="122"/>
      <c r="AL297" s="122"/>
      <c r="AM297" s="122"/>
      <c r="AN297" s="122"/>
      <c r="AO297" s="122"/>
      <c r="AP297" s="122"/>
      <c r="AQ297" s="122"/>
      <c r="AR297" s="122"/>
      <c r="AS297" s="122"/>
      <c r="AT297" s="122"/>
      <c r="AU297" s="122"/>
      <c r="AV297" s="122"/>
      <c r="AW297" s="122"/>
      <c r="AX297" s="122"/>
      <c r="AY297" s="122"/>
      <c r="AZ297" s="122"/>
      <c r="BA297" s="122"/>
      <c r="BB297" s="122"/>
      <c r="BC297" s="122"/>
      <c r="BD297" s="122"/>
      <c r="BE297" s="122"/>
      <c r="BF297" s="122"/>
      <c r="BG297" s="122"/>
      <c r="BH297" s="122"/>
      <c r="BI297" s="122"/>
      <c r="BJ297" s="122"/>
      <c r="BK297" s="122"/>
      <c r="BL297" s="122"/>
      <c r="BM297" s="122"/>
      <c r="BN297" s="122"/>
      <c r="BO297" s="122"/>
      <c r="BP297" s="122"/>
      <c r="BQ297" s="122"/>
      <c r="BR297" s="122"/>
      <c r="BS297" s="122"/>
      <c r="BT297" s="122"/>
      <c r="BU297" s="122"/>
      <c r="BV297" s="122"/>
      <c r="BW297" s="122"/>
      <c r="BX297" s="122"/>
      <c r="BY297" s="122"/>
      <c r="BZ297" s="122"/>
      <c r="CA297" s="122"/>
      <c r="CB297" s="122"/>
      <c r="CC297" s="122"/>
      <c r="CD297" s="122"/>
      <c r="CE297" s="122"/>
      <c r="CF297" s="122"/>
      <c r="CG297" s="122"/>
      <c r="CH297" s="122"/>
      <c r="CI297" s="122"/>
      <c r="CJ297" s="122"/>
      <c r="CK297" s="122"/>
      <c r="CL297" s="122"/>
      <c r="CM297" s="122"/>
      <c r="CN297" s="122"/>
      <c r="CO297" s="122"/>
      <c r="CP297" s="122"/>
      <c r="CQ297" s="122"/>
      <c r="CR297" s="122"/>
      <c r="CS297" s="122"/>
      <c r="CT297" s="122"/>
      <c r="CU297" s="122"/>
      <c r="CV297" s="122"/>
      <c r="CW297" s="122"/>
      <c r="CX297" s="122"/>
      <c r="CY297" s="122"/>
      <c r="CZ297" s="122"/>
      <c r="DA297" s="122"/>
      <c r="DB297" s="122"/>
      <c r="DC297" s="122"/>
      <c r="DD297" s="122"/>
      <c r="DE297" s="122"/>
      <c r="DF297" s="122"/>
      <c r="DG297" s="122"/>
      <c r="DH297" s="122"/>
      <c r="DI297" s="122"/>
      <c r="DJ297" s="122"/>
      <c r="DK297" s="122"/>
      <c r="DL297" s="122"/>
      <c r="DM297" s="122"/>
      <c r="DN297" s="122"/>
      <c r="DO297" s="122"/>
      <c r="DP297" s="122"/>
      <c r="DQ297" s="122"/>
      <c r="DR297" s="122"/>
      <c r="DS297" s="122"/>
      <c r="DT297" s="122"/>
      <c r="DU297" s="122"/>
      <c r="DV297" s="122"/>
      <c r="DW297" s="122"/>
      <c r="DX297" s="122"/>
      <c r="DY297" s="122"/>
      <c r="DZ297" s="122"/>
      <c r="EA297" s="122"/>
      <c r="EB297" s="122"/>
      <c r="EC297" s="122"/>
      <c r="ED297" s="122"/>
      <c r="EE297" s="122"/>
      <c r="EF297" s="122"/>
      <c r="EG297" s="122"/>
      <c r="EH297" s="122"/>
      <c r="EI297" s="122"/>
      <c r="EJ297" s="122"/>
      <c r="EK297" s="122"/>
      <c r="EL297" s="122"/>
      <c r="EM297" s="122"/>
      <c r="EN297" s="122"/>
      <c r="EO297" s="122"/>
      <c r="EP297" s="122"/>
      <c r="EQ297" s="122"/>
      <c r="ER297" s="122"/>
      <c r="ES297" s="122"/>
      <c r="ET297" s="122"/>
      <c r="EU297" s="122"/>
      <c r="EV297" s="122"/>
      <c r="EW297" s="122"/>
      <c r="EX297" s="122"/>
      <c r="EY297" s="122"/>
      <c r="EZ297" s="122"/>
      <c r="FA297" s="122"/>
      <c r="FB297" s="122"/>
      <c r="FC297" s="122"/>
      <c r="FD297" s="122"/>
      <c r="FE297" s="122"/>
      <c r="FF297" s="122"/>
      <c r="FG297" s="122"/>
      <c r="FH297" s="122"/>
      <c r="FI297" s="122"/>
      <c r="FJ297" s="122"/>
      <c r="FK297" s="122"/>
      <c r="FL297" s="122"/>
      <c r="FM297" s="122"/>
      <c r="FN297" s="122"/>
      <c r="FO297" s="122"/>
      <c r="FP297" s="122"/>
      <c r="FQ297" s="122"/>
      <c r="FR297" s="122"/>
      <c r="FS297" s="122"/>
      <c r="FT297" s="122"/>
      <c r="FU297" s="122"/>
      <c r="FV297" s="122"/>
      <c r="FW297" s="122"/>
      <c r="FX297" s="122"/>
      <c r="FY297" s="122"/>
      <c r="FZ297" s="122"/>
      <c r="GA297" s="122"/>
      <c r="GB297" s="122"/>
      <c r="GC297" s="122"/>
      <c r="GD297" s="122"/>
      <c r="GE297" s="122"/>
      <c r="GF297" s="122"/>
      <c r="GG297" s="122"/>
      <c r="GH297" s="122"/>
      <c r="GI297" s="122"/>
      <c r="GJ297" s="122"/>
      <c r="GK297" s="122"/>
      <c r="GL297" s="122"/>
      <c r="GM297" s="122"/>
      <c r="GN297" s="122"/>
      <c r="GO297" s="122"/>
      <c r="GP297" s="122"/>
      <c r="GQ297" s="122"/>
      <c r="GR297" s="122"/>
      <c r="GS297" s="122"/>
      <c r="GT297" s="122"/>
      <c r="GU297" s="122"/>
      <c r="GV297" s="122"/>
      <c r="GW297" s="122"/>
      <c r="GX297" s="122"/>
      <c r="GY297" s="122"/>
      <c r="GZ297" s="122"/>
      <c r="HA297" s="122"/>
      <c r="HB297" s="122"/>
      <c r="HC297" s="122"/>
      <c r="HD297" s="122"/>
      <c r="HE297" s="122"/>
      <c r="HF297" s="122"/>
      <c r="HG297" s="122"/>
      <c r="HH297" s="122"/>
      <c r="HI297" s="122"/>
      <c r="HJ297" s="122"/>
      <c r="HK297" s="122"/>
      <c r="HL297" s="122"/>
      <c r="HM297" s="122"/>
      <c r="HN297" s="122"/>
      <c r="HO297" s="122"/>
      <c r="HP297" s="122"/>
      <c r="HQ297" s="122"/>
      <c r="HR297" s="122"/>
      <c r="HS297" s="122"/>
      <c r="HT297" s="122"/>
      <c r="HU297" s="122"/>
      <c r="HV297" s="122"/>
      <c r="HW297" s="122"/>
      <c r="HX297" s="122"/>
      <c r="HY297" s="122"/>
      <c r="HZ297" s="122"/>
      <c r="IA297" s="122"/>
      <c r="IB297" s="122"/>
      <c r="IC297" s="122"/>
      <c r="ID297" s="122"/>
      <c r="IE297" s="122"/>
      <c r="IF297" s="122"/>
      <c r="IG297" s="122"/>
      <c r="IH297" s="122"/>
      <c r="II297" s="122"/>
      <c r="IJ297" s="122"/>
      <c r="IK297" s="122"/>
      <c r="IL297" s="122"/>
      <c r="IM297" s="122"/>
      <c r="IN297" s="122"/>
      <c r="IO297" s="122"/>
      <c r="IP297" s="122"/>
      <c r="IQ297" s="122"/>
      <c r="IR297" s="122"/>
      <c r="IS297" s="122"/>
      <c r="IT297" s="122"/>
      <c r="IU297" s="122"/>
      <c r="IV297" s="122"/>
      <c r="IW297" s="122"/>
    </row>
    <row r="298" customFormat="false" ht="12.75" hidden="false" customHeight="false" outlineLevel="0" collapsed="false">
      <c r="A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2"/>
      <c r="AC298" s="122"/>
      <c r="AD298" s="122"/>
      <c r="AE298" s="122"/>
      <c r="AF298" s="122"/>
      <c r="AG298" s="122"/>
      <c r="AH298" s="122"/>
      <c r="AI298" s="122"/>
      <c r="AJ298" s="122"/>
      <c r="AK298" s="122"/>
      <c r="AL298" s="122"/>
      <c r="AM298" s="122"/>
      <c r="AN298" s="122"/>
      <c r="AO298" s="122"/>
      <c r="AP298" s="122"/>
      <c r="AQ298" s="122"/>
      <c r="AR298" s="122"/>
      <c r="AS298" s="122"/>
      <c r="AT298" s="122"/>
      <c r="AU298" s="122"/>
      <c r="AV298" s="122"/>
      <c r="AW298" s="122"/>
      <c r="AX298" s="122"/>
      <c r="AY298" s="122"/>
      <c r="AZ298" s="122"/>
      <c r="BA298" s="122"/>
      <c r="BB298" s="122"/>
      <c r="BC298" s="122"/>
      <c r="BD298" s="122"/>
      <c r="BE298" s="122"/>
      <c r="BF298" s="122"/>
      <c r="BG298" s="122"/>
      <c r="BH298" s="122"/>
      <c r="BI298" s="122"/>
      <c r="BJ298" s="122"/>
      <c r="BK298" s="122"/>
      <c r="BL298" s="122"/>
      <c r="BM298" s="122"/>
      <c r="BN298" s="122"/>
      <c r="BO298" s="122"/>
      <c r="BP298" s="122"/>
      <c r="BQ298" s="122"/>
      <c r="BR298" s="122"/>
      <c r="BS298" s="122"/>
      <c r="BT298" s="122"/>
      <c r="BU298" s="122"/>
      <c r="BV298" s="122"/>
      <c r="BW298" s="122"/>
      <c r="BX298" s="122"/>
      <c r="BY298" s="122"/>
      <c r="BZ298" s="122"/>
      <c r="CA298" s="122"/>
      <c r="CB298" s="122"/>
      <c r="CC298" s="122"/>
      <c r="CD298" s="122"/>
      <c r="CE298" s="122"/>
      <c r="CF298" s="122"/>
      <c r="CG298" s="122"/>
      <c r="CH298" s="122"/>
      <c r="CI298" s="122"/>
      <c r="CJ298" s="122"/>
      <c r="CK298" s="122"/>
      <c r="CL298" s="122"/>
      <c r="CM298" s="122"/>
      <c r="CN298" s="122"/>
      <c r="CO298" s="122"/>
      <c r="CP298" s="122"/>
      <c r="CQ298" s="122"/>
      <c r="CR298" s="122"/>
      <c r="CS298" s="122"/>
      <c r="CT298" s="122"/>
      <c r="CU298" s="122"/>
      <c r="CV298" s="122"/>
      <c r="CW298" s="122"/>
      <c r="CX298" s="122"/>
      <c r="CY298" s="122"/>
      <c r="CZ298" s="122"/>
      <c r="DA298" s="122"/>
      <c r="DB298" s="122"/>
      <c r="DC298" s="122"/>
      <c r="DD298" s="122"/>
      <c r="DE298" s="122"/>
      <c r="DF298" s="122"/>
      <c r="DG298" s="122"/>
      <c r="DH298" s="122"/>
      <c r="DI298" s="122"/>
      <c r="DJ298" s="122"/>
      <c r="DK298" s="122"/>
      <c r="DL298" s="122"/>
      <c r="DM298" s="122"/>
      <c r="DN298" s="122"/>
      <c r="DO298" s="122"/>
      <c r="DP298" s="122"/>
      <c r="DQ298" s="122"/>
      <c r="DR298" s="122"/>
      <c r="DS298" s="122"/>
      <c r="DT298" s="122"/>
      <c r="DU298" s="122"/>
      <c r="DV298" s="122"/>
      <c r="DW298" s="122"/>
      <c r="DX298" s="122"/>
      <c r="DY298" s="122"/>
      <c r="DZ298" s="122"/>
      <c r="EA298" s="122"/>
      <c r="EB298" s="122"/>
      <c r="EC298" s="122"/>
      <c r="ED298" s="122"/>
      <c r="EE298" s="122"/>
      <c r="EF298" s="122"/>
      <c r="EG298" s="122"/>
      <c r="EH298" s="122"/>
      <c r="EI298" s="122"/>
      <c r="EJ298" s="122"/>
      <c r="EK298" s="122"/>
      <c r="EL298" s="122"/>
      <c r="EM298" s="122"/>
      <c r="EN298" s="122"/>
      <c r="EO298" s="122"/>
      <c r="EP298" s="122"/>
      <c r="EQ298" s="122"/>
      <c r="ER298" s="122"/>
      <c r="ES298" s="122"/>
      <c r="ET298" s="122"/>
      <c r="EU298" s="122"/>
      <c r="EV298" s="122"/>
      <c r="EW298" s="122"/>
      <c r="EX298" s="122"/>
      <c r="EY298" s="122"/>
      <c r="EZ298" s="122"/>
      <c r="FA298" s="122"/>
      <c r="FB298" s="122"/>
      <c r="FC298" s="122"/>
      <c r="FD298" s="122"/>
      <c r="FE298" s="122"/>
      <c r="FF298" s="122"/>
      <c r="FG298" s="122"/>
      <c r="FH298" s="122"/>
      <c r="FI298" s="122"/>
      <c r="FJ298" s="122"/>
      <c r="FK298" s="122"/>
      <c r="FL298" s="122"/>
      <c r="FM298" s="122"/>
      <c r="FN298" s="122"/>
      <c r="FO298" s="122"/>
      <c r="FP298" s="122"/>
      <c r="FQ298" s="122"/>
      <c r="FR298" s="122"/>
      <c r="FS298" s="122"/>
      <c r="FT298" s="122"/>
      <c r="FU298" s="122"/>
      <c r="FV298" s="122"/>
      <c r="FW298" s="122"/>
      <c r="FX298" s="122"/>
      <c r="FY298" s="122"/>
      <c r="FZ298" s="122"/>
      <c r="GA298" s="122"/>
      <c r="GB298" s="122"/>
      <c r="GC298" s="122"/>
      <c r="GD298" s="122"/>
      <c r="GE298" s="122"/>
      <c r="GF298" s="122"/>
      <c r="GG298" s="122"/>
      <c r="GH298" s="122"/>
      <c r="GI298" s="122"/>
      <c r="GJ298" s="122"/>
      <c r="GK298" s="122"/>
      <c r="GL298" s="122"/>
      <c r="GM298" s="122"/>
      <c r="GN298" s="122"/>
      <c r="GO298" s="122"/>
      <c r="GP298" s="122"/>
      <c r="GQ298" s="122"/>
      <c r="GR298" s="122"/>
      <c r="GS298" s="122"/>
      <c r="GT298" s="122"/>
      <c r="GU298" s="122"/>
      <c r="GV298" s="122"/>
      <c r="GW298" s="122"/>
      <c r="GX298" s="122"/>
      <c r="GY298" s="122"/>
      <c r="GZ298" s="122"/>
      <c r="HA298" s="122"/>
      <c r="HB298" s="122"/>
      <c r="HC298" s="122"/>
      <c r="HD298" s="122"/>
      <c r="HE298" s="122"/>
      <c r="HF298" s="122"/>
      <c r="HG298" s="122"/>
      <c r="HH298" s="122"/>
      <c r="HI298" s="122"/>
      <c r="HJ298" s="122"/>
      <c r="HK298" s="122"/>
      <c r="HL298" s="122"/>
      <c r="HM298" s="122"/>
      <c r="HN298" s="122"/>
      <c r="HO298" s="122"/>
      <c r="HP298" s="122"/>
      <c r="HQ298" s="122"/>
      <c r="HR298" s="122"/>
      <c r="HS298" s="122"/>
      <c r="HT298" s="122"/>
      <c r="HU298" s="122"/>
      <c r="HV298" s="122"/>
      <c r="HW298" s="122"/>
      <c r="HX298" s="122"/>
      <c r="HY298" s="122"/>
      <c r="HZ298" s="122"/>
      <c r="IA298" s="122"/>
      <c r="IB298" s="122"/>
      <c r="IC298" s="122"/>
      <c r="ID298" s="122"/>
      <c r="IE298" s="122"/>
      <c r="IF298" s="122"/>
      <c r="IG298" s="122"/>
      <c r="IH298" s="122"/>
      <c r="II298" s="122"/>
      <c r="IJ298" s="122"/>
      <c r="IK298" s="122"/>
      <c r="IL298" s="122"/>
      <c r="IM298" s="122"/>
      <c r="IN298" s="122"/>
      <c r="IO298" s="122"/>
      <c r="IP298" s="122"/>
      <c r="IQ298" s="122"/>
      <c r="IR298" s="122"/>
      <c r="IS298" s="122"/>
      <c r="IT298" s="122"/>
      <c r="IU298" s="122"/>
      <c r="IV298" s="122"/>
      <c r="IW298" s="122"/>
    </row>
    <row r="299" customFormat="false" ht="12.75" hidden="false" customHeight="false" outlineLevel="0" collapsed="false">
      <c r="A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  <c r="AG299" s="122"/>
      <c r="AH299" s="122"/>
      <c r="AI299" s="122"/>
      <c r="AJ299" s="122"/>
      <c r="AK299" s="122"/>
      <c r="AL299" s="122"/>
      <c r="AM299" s="122"/>
      <c r="AN299" s="122"/>
      <c r="AO299" s="122"/>
      <c r="AP299" s="122"/>
      <c r="AQ299" s="122"/>
      <c r="AR299" s="122"/>
      <c r="AS299" s="122"/>
      <c r="AT299" s="122"/>
      <c r="AU299" s="122"/>
      <c r="AV299" s="122"/>
      <c r="AW299" s="122"/>
      <c r="AX299" s="122"/>
      <c r="AY299" s="122"/>
      <c r="AZ299" s="122"/>
      <c r="BA299" s="122"/>
      <c r="BB299" s="122"/>
      <c r="BC299" s="122"/>
      <c r="BD299" s="122"/>
      <c r="BE299" s="122"/>
      <c r="BF299" s="122"/>
      <c r="BG299" s="122"/>
      <c r="BH299" s="122"/>
      <c r="BI299" s="122"/>
      <c r="BJ299" s="122"/>
      <c r="BK299" s="122"/>
      <c r="BL299" s="122"/>
      <c r="BM299" s="122"/>
      <c r="BN299" s="122"/>
      <c r="BO299" s="122"/>
      <c r="BP299" s="122"/>
      <c r="BQ299" s="122"/>
      <c r="BR299" s="122"/>
      <c r="BS299" s="122"/>
      <c r="BT299" s="122"/>
      <c r="BU299" s="122"/>
      <c r="BV299" s="122"/>
      <c r="BW299" s="122"/>
      <c r="BX299" s="122"/>
      <c r="BY299" s="122"/>
      <c r="BZ299" s="122"/>
      <c r="CA299" s="122"/>
      <c r="CB299" s="122"/>
      <c r="CC299" s="122"/>
      <c r="CD299" s="122"/>
      <c r="CE299" s="122"/>
      <c r="CF299" s="122"/>
      <c r="CG299" s="122"/>
      <c r="CH299" s="122"/>
      <c r="CI299" s="122"/>
      <c r="CJ299" s="122"/>
      <c r="CK299" s="122"/>
      <c r="CL299" s="122"/>
      <c r="CM299" s="122"/>
      <c r="CN299" s="122"/>
      <c r="CO299" s="122"/>
      <c r="CP299" s="122"/>
      <c r="CQ299" s="122"/>
      <c r="CR299" s="122"/>
      <c r="CS299" s="122"/>
      <c r="CT299" s="122"/>
      <c r="CU299" s="122"/>
      <c r="CV299" s="122"/>
      <c r="CW299" s="122"/>
      <c r="CX299" s="122"/>
      <c r="CY299" s="122"/>
      <c r="CZ299" s="122"/>
      <c r="DA299" s="122"/>
      <c r="DB299" s="122"/>
      <c r="DC299" s="122"/>
      <c r="DD299" s="122"/>
      <c r="DE299" s="122"/>
      <c r="DF299" s="122"/>
      <c r="DG299" s="122"/>
      <c r="DH299" s="122"/>
      <c r="DI299" s="122"/>
      <c r="DJ299" s="122"/>
      <c r="DK299" s="122"/>
      <c r="DL299" s="122"/>
      <c r="DM299" s="122"/>
      <c r="DN299" s="122"/>
      <c r="DO299" s="122"/>
      <c r="DP299" s="122"/>
      <c r="DQ299" s="122"/>
      <c r="DR299" s="122"/>
      <c r="DS299" s="122"/>
      <c r="DT299" s="122"/>
      <c r="DU299" s="122"/>
      <c r="DV299" s="122"/>
      <c r="DW299" s="122"/>
      <c r="DX299" s="122"/>
      <c r="DY299" s="122"/>
      <c r="DZ299" s="122"/>
      <c r="EA299" s="122"/>
      <c r="EB299" s="122"/>
      <c r="EC299" s="122"/>
      <c r="ED299" s="122"/>
      <c r="EE299" s="122"/>
      <c r="EF299" s="122"/>
      <c r="EG299" s="122"/>
      <c r="EH299" s="122"/>
      <c r="EI299" s="122"/>
      <c r="EJ299" s="122"/>
      <c r="EK299" s="122"/>
      <c r="EL299" s="122"/>
      <c r="EM299" s="122"/>
      <c r="EN299" s="122"/>
      <c r="EO299" s="122"/>
      <c r="EP299" s="122"/>
      <c r="EQ299" s="122"/>
      <c r="ER299" s="122"/>
      <c r="ES299" s="122"/>
      <c r="ET299" s="122"/>
      <c r="EU299" s="122"/>
      <c r="EV299" s="122"/>
      <c r="EW299" s="122"/>
      <c r="EX299" s="122"/>
      <c r="EY299" s="122"/>
      <c r="EZ299" s="122"/>
      <c r="FA299" s="122"/>
      <c r="FB299" s="122"/>
      <c r="FC299" s="122"/>
      <c r="FD299" s="122"/>
      <c r="FE299" s="122"/>
      <c r="FF299" s="122"/>
      <c r="FG299" s="122"/>
      <c r="FH299" s="122"/>
      <c r="FI299" s="122"/>
      <c r="FJ299" s="122"/>
      <c r="FK299" s="122"/>
      <c r="FL299" s="122"/>
      <c r="FM299" s="122"/>
      <c r="FN299" s="122"/>
      <c r="FO299" s="122"/>
      <c r="FP299" s="122"/>
      <c r="FQ299" s="122"/>
      <c r="FR299" s="122"/>
      <c r="FS299" s="122"/>
      <c r="FT299" s="122"/>
      <c r="FU299" s="122"/>
      <c r="FV299" s="122"/>
      <c r="FW299" s="122"/>
      <c r="FX299" s="122"/>
      <c r="FY299" s="122"/>
      <c r="FZ299" s="122"/>
      <c r="GA299" s="122"/>
      <c r="GB299" s="122"/>
      <c r="GC299" s="122"/>
      <c r="GD299" s="122"/>
      <c r="GE299" s="122"/>
      <c r="GF299" s="122"/>
      <c r="GG299" s="122"/>
      <c r="GH299" s="122"/>
      <c r="GI299" s="122"/>
      <c r="GJ299" s="122"/>
      <c r="GK299" s="122"/>
      <c r="GL299" s="122"/>
      <c r="GM299" s="122"/>
      <c r="GN299" s="122"/>
      <c r="GO299" s="122"/>
      <c r="GP299" s="122"/>
      <c r="GQ299" s="122"/>
      <c r="GR299" s="122"/>
      <c r="GS299" s="122"/>
      <c r="GT299" s="122"/>
      <c r="GU299" s="122"/>
      <c r="GV299" s="122"/>
      <c r="GW299" s="122"/>
      <c r="GX299" s="122"/>
      <c r="GY299" s="122"/>
      <c r="GZ299" s="122"/>
      <c r="HA299" s="122"/>
      <c r="HB299" s="122"/>
      <c r="HC299" s="122"/>
      <c r="HD299" s="122"/>
      <c r="HE299" s="122"/>
      <c r="HF299" s="122"/>
      <c r="HG299" s="122"/>
      <c r="HH299" s="122"/>
      <c r="HI299" s="122"/>
      <c r="HJ299" s="122"/>
      <c r="HK299" s="122"/>
      <c r="HL299" s="122"/>
      <c r="HM299" s="122"/>
      <c r="HN299" s="122"/>
      <c r="HO299" s="122"/>
      <c r="HP299" s="122"/>
      <c r="HQ299" s="122"/>
      <c r="HR299" s="122"/>
      <c r="HS299" s="122"/>
      <c r="HT299" s="122"/>
      <c r="HU299" s="122"/>
      <c r="HV299" s="122"/>
      <c r="HW299" s="122"/>
      <c r="HX299" s="122"/>
      <c r="HY299" s="122"/>
      <c r="HZ299" s="122"/>
      <c r="IA299" s="122"/>
      <c r="IB299" s="122"/>
      <c r="IC299" s="122"/>
      <c r="ID299" s="122"/>
      <c r="IE299" s="122"/>
      <c r="IF299" s="122"/>
      <c r="IG299" s="122"/>
      <c r="IH299" s="122"/>
      <c r="II299" s="122"/>
      <c r="IJ299" s="122"/>
      <c r="IK299" s="122"/>
      <c r="IL299" s="122"/>
      <c r="IM299" s="122"/>
      <c r="IN299" s="122"/>
      <c r="IO299" s="122"/>
      <c r="IP299" s="122"/>
      <c r="IQ299" s="122"/>
      <c r="IR299" s="122"/>
      <c r="IS299" s="122"/>
      <c r="IT299" s="122"/>
      <c r="IU299" s="122"/>
      <c r="IV299" s="122"/>
      <c r="IW299" s="122"/>
    </row>
    <row r="300" customFormat="false" ht="12.75" hidden="false" customHeight="false" outlineLevel="0" collapsed="false">
      <c r="A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22"/>
      <c r="AD300" s="122"/>
      <c r="AE300" s="122"/>
      <c r="AF300" s="122"/>
      <c r="AG300" s="122"/>
      <c r="AH300" s="122"/>
      <c r="AI300" s="122"/>
      <c r="AJ300" s="122"/>
      <c r="AK300" s="122"/>
      <c r="AL300" s="122"/>
      <c r="AM300" s="122"/>
      <c r="AN300" s="122"/>
      <c r="AO300" s="122"/>
      <c r="AP300" s="122"/>
      <c r="AQ300" s="122"/>
      <c r="AR300" s="122"/>
      <c r="AS300" s="122"/>
      <c r="AT300" s="122"/>
      <c r="AU300" s="122"/>
      <c r="AV300" s="122"/>
      <c r="AW300" s="122"/>
      <c r="AX300" s="122"/>
      <c r="AY300" s="122"/>
      <c r="AZ300" s="122"/>
      <c r="BA300" s="122"/>
      <c r="BB300" s="122"/>
      <c r="BC300" s="122"/>
      <c r="BD300" s="122"/>
      <c r="BE300" s="122"/>
      <c r="BF300" s="122"/>
      <c r="BG300" s="122"/>
      <c r="BH300" s="122"/>
      <c r="BI300" s="122"/>
      <c r="BJ300" s="122"/>
      <c r="BK300" s="122"/>
      <c r="BL300" s="122"/>
      <c r="BM300" s="122"/>
      <c r="BN300" s="122"/>
      <c r="BO300" s="122"/>
      <c r="BP300" s="122"/>
      <c r="BQ300" s="122"/>
      <c r="BR300" s="122"/>
      <c r="BS300" s="122"/>
      <c r="BT300" s="122"/>
      <c r="BU300" s="122"/>
      <c r="BV300" s="122"/>
      <c r="BW300" s="122"/>
      <c r="BX300" s="122"/>
      <c r="BY300" s="122"/>
      <c r="BZ300" s="122"/>
      <c r="CA300" s="122"/>
      <c r="CB300" s="122"/>
      <c r="CC300" s="122"/>
      <c r="CD300" s="122"/>
      <c r="CE300" s="122"/>
      <c r="CF300" s="122"/>
      <c r="CG300" s="122"/>
      <c r="CH300" s="122"/>
      <c r="CI300" s="122"/>
      <c r="CJ300" s="122"/>
      <c r="CK300" s="122"/>
      <c r="CL300" s="122"/>
      <c r="CM300" s="122"/>
      <c r="CN300" s="122"/>
      <c r="CO300" s="122"/>
      <c r="CP300" s="122"/>
      <c r="CQ300" s="122"/>
      <c r="CR300" s="122"/>
      <c r="CS300" s="122"/>
      <c r="CT300" s="122"/>
      <c r="CU300" s="122"/>
      <c r="CV300" s="122"/>
      <c r="CW300" s="122"/>
      <c r="CX300" s="122"/>
      <c r="CY300" s="122"/>
      <c r="CZ300" s="122"/>
      <c r="DA300" s="122"/>
      <c r="DB300" s="122"/>
      <c r="DC300" s="122"/>
      <c r="DD300" s="122"/>
      <c r="DE300" s="122"/>
      <c r="DF300" s="122"/>
      <c r="DG300" s="122"/>
      <c r="DH300" s="122"/>
      <c r="DI300" s="122"/>
      <c r="DJ300" s="122"/>
      <c r="DK300" s="122"/>
      <c r="DL300" s="122"/>
      <c r="DM300" s="122"/>
      <c r="DN300" s="122"/>
      <c r="DO300" s="122"/>
      <c r="DP300" s="122"/>
      <c r="DQ300" s="122"/>
      <c r="DR300" s="122"/>
      <c r="DS300" s="122"/>
      <c r="DT300" s="122"/>
      <c r="DU300" s="122"/>
      <c r="DV300" s="122"/>
      <c r="DW300" s="122"/>
      <c r="DX300" s="122"/>
      <c r="DY300" s="122"/>
      <c r="DZ300" s="122"/>
      <c r="EA300" s="122"/>
      <c r="EB300" s="122"/>
      <c r="EC300" s="122"/>
      <c r="ED300" s="122"/>
      <c r="EE300" s="122"/>
      <c r="EF300" s="122"/>
      <c r="EG300" s="122"/>
      <c r="EH300" s="122"/>
      <c r="EI300" s="122"/>
      <c r="EJ300" s="122"/>
      <c r="EK300" s="122"/>
      <c r="EL300" s="122"/>
      <c r="EM300" s="122"/>
      <c r="EN300" s="122"/>
      <c r="EO300" s="122"/>
      <c r="EP300" s="122"/>
      <c r="EQ300" s="122"/>
      <c r="ER300" s="122"/>
      <c r="ES300" s="122"/>
      <c r="ET300" s="122"/>
      <c r="EU300" s="122"/>
      <c r="EV300" s="122"/>
      <c r="EW300" s="122"/>
      <c r="EX300" s="122"/>
      <c r="EY300" s="122"/>
      <c r="EZ300" s="122"/>
      <c r="FA300" s="122"/>
      <c r="FB300" s="122"/>
      <c r="FC300" s="122"/>
      <c r="FD300" s="122"/>
      <c r="FE300" s="122"/>
      <c r="FF300" s="122"/>
      <c r="FG300" s="122"/>
      <c r="FH300" s="122"/>
      <c r="FI300" s="122"/>
      <c r="FJ300" s="122"/>
      <c r="FK300" s="122"/>
      <c r="FL300" s="122"/>
      <c r="FM300" s="122"/>
      <c r="FN300" s="122"/>
      <c r="FO300" s="122"/>
      <c r="FP300" s="122"/>
      <c r="FQ300" s="122"/>
      <c r="FR300" s="122"/>
      <c r="FS300" s="122"/>
      <c r="FT300" s="122"/>
      <c r="FU300" s="122"/>
      <c r="FV300" s="122"/>
      <c r="FW300" s="122"/>
      <c r="FX300" s="122"/>
      <c r="FY300" s="122"/>
      <c r="FZ300" s="122"/>
      <c r="GA300" s="122"/>
      <c r="GB300" s="122"/>
      <c r="GC300" s="122"/>
      <c r="GD300" s="122"/>
      <c r="GE300" s="122"/>
      <c r="GF300" s="122"/>
      <c r="GG300" s="122"/>
      <c r="GH300" s="122"/>
      <c r="GI300" s="122"/>
      <c r="GJ300" s="122"/>
      <c r="GK300" s="122"/>
      <c r="GL300" s="122"/>
      <c r="GM300" s="122"/>
      <c r="GN300" s="122"/>
      <c r="GO300" s="122"/>
      <c r="GP300" s="122"/>
      <c r="GQ300" s="122"/>
      <c r="GR300" s="122"/>
      <c r="GS300" s="122"/>
      <c r="GT300" s="122"/>
      <c r="GU300" s="122"/>
      <c r="GV300" s="122"/>
      <c r="GW300" s="122"/>
      <c r="GX300" s="122"/>
      <c r="GY300" s="122"/>
      <c r="GZ300" s="122"/>
      <c r="HA300" s="122"/>
      <c r="HB300" s="122"/>
      <c r="HC300" s="122"/>
      <c r="HD300" s="122"/>
      <c r="HE300" s="122"/>
      <c r="HF300" s="122"/>
      <c r="HG300" s="122"/>
      <c r="HH300" s="122"/>
      <c r="HI300" s="122"/>
      <c r="HJ300" s="122"/>
      <c r="HK300" s="122"/>
      <c r="HL300" s="122"/>
      <c r="HM300" s="122"/>
      <c r="HN300" s="122"/>
      <c r="HO300" s="122"/>
      <c r="HP300" s="122"/>
      <c r="HQ300" s="122"/>
      <c r="HR300" s="122"/>
      <c r="HS300" s="122"/>
      <c r="HT300" s="122"/>
      <c r="HU300" s="122"/>
      <c r="HV300" s="122"/>
      <c r="HW300" s="122"/>
      <c r="HX300" s="122"/>
      <c r="HY300" s="122"/>
      <c r="HZ300" s="122"/>
      <c r="IA300" s="122"/>
      <c r="IB300" s="122"/>
      <c r="IC300" s="122"/>
      <c r="ID300" s="122"/>
      <c r="IE300" s="122"/>
      <c r="IF300" s="122"/>
      <c r="IG300" s="122"/>
      <c r="IH300" s="122"/>
      <c r="II300" s="122"/>
      <c r="IJ300" s="122"/>
      <c r="IK300" s="122"/>
      <c r="IL300" s="122"/>
      <c r="IM300" s="122"/>
      <c r="IN300" s="122"/>
      <c r="IO300" s="122"/>
      <c r="IP300" s="122"/>
      <c r="IQ300" s="122"/>
      <c r="IR300" s="122"/>
      <c r="IS300" s="122"/>
      <c r="IT300" s="122"/>
      <c r="IU300" s="122"/>
      <c r="IV300" s="122"/>
      <c r="IW300" s="122"/>
    </row>
    <row r="301" customFormat="false" ht="12.75" hidden="false" customHeight="false" outlineLevel="0" collapsed="false">
      <c r="A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2"/>
      <c r="AC301" s="122"/>
      <c r="AD301" s="122"/>
      <c r="AE301" s="122"/>
      <c r="AF301" s="122"/>
      <c r="AG301" s="122"/>
      <c r="AH301" s="122"/>
      <c r="AI301" s="122"/>
      <c r="AJ301" s="122"/>
      <c r="AK301" s="122"/>
      <c r="AL301" s="122"/>
      <c r="AM301" s="122"/>
      <c r="AN301" s="122"/>
      <c r="AO301" s="122"/>
      <c r="AP301" s="122"/>
      <c r="AQ301" s="122"/>
      <c r="AR301" s="122"/>
      <c r="AS301" s="122"/>
      <c r="AT301" s="122"/>
      <c r="AU301" s="122"/>
      <c r="AV301" s="122"/>
      <c r="AW301" s="122"/>
      <c r="AX301" s="122"/>
      <c r="AY301" s="122"/>
      <c r="AZ301" s="122"/>
      <c r="BA301" s="122"/>
      <c r="BB301" s="122"/>
      <c r="BC301" s="122"/>
      <c r="BD301" s="122"/>
      <c r="BE301" s="122"/>
      <c r="BF301" s="122"/>
      <c r="BG301" s="122"/>
      <c r="BH301" s="122"/>
      <c r="BI301" s="122"/>
      <c r="BJ301" s="122"/>
      <c r="BK301" s="122"/>
      <c r="BL301" s="122"/>
      <c r="BM301" s="122"/>
      <c r="BN301" s="122"/>
      <c r="BO301" s="122"/>
      <c r="BP301" s="122"/>
      <c r="BQ301" s="122"/>
      <c r="BR301" s="122"/>
      <c r="BS301" s="122"/>
      <c r="BT301" s="122"/>
      <c r="BU301" s="122"/>
      <c r="BV301" s="122"/>
      <c r="BW301" s="122"/>
      <c r="BX301" s="122"/>
      <c r="BY301" s="122"/>
      <c r="BZ301" s="122"/>
      <c r="CA301" s="122"/>
      <c r="CB301" s="122"/>
      <c r="CC301" s="122"/>
      <c r="CD301" s="122"/>
      <c r="CE301" s="122"/>
      <c r="CF301" s="122"/>
      <c r="CG301" s="122"/>
      <c r="CH301" s="122"/>
      <c r="CI301" s="122"/>
      <c r="CJ301" s="122"/>
      <c r="CK301" s="122"/>
      <c r="CL301" s="122"/>
      <c r="CM301" s="122"/>
      <c r="CN301" s="122"/>
      <c r="CO301" s="122"/>
      <c r="CP301" s="122"/>
      <c r="CQ301" s="122"/>
      <c r="CR301" s="122"/>
      <c r="CS301" s="122"/>
      <c r="CT301" s="122"/>
      <c r="CU301" s="122"/>
      <c r="CV301" s="122"/>
      <c r="CW301" s="122"/>
      <c r="CX301" s="122"/>
      <c r="CY301" s="122"/>
      <c r="CZ301" s="122"/>
      <c r="DA301" s="122"/>
      <c r="DB301" s="122"/>
      <c r="DC301" s="122"/>
      <c r="DD301" s="122"/>
      <c r="DE301" s="122"/>
      <c r="DF301" s="122"/>
      <c r="DG301" s="122"/>
      <c r="DH301" s="122"/>
      <c r="DI301" s="122"/>
      <c r="DJ301" s="122"/>
      <c r="DK301" s="122"/>
      <c r="DL301" s="122"/>
      <c r="DM301" s="122"/>
      <c r="DN301" s="122"/>
      <c r="DO301" s="122"/>
      <c r="DP301" s="122"/>
      <c r="DQ301" s="122"/>
      <c r="DR301" s="122"/>
      <c r="DS301" s="122"/>
      <c r="DT301" s="122"/>
      <c r="DU301" s="122"/>
      <c r="DV301" s="122"/>
      <c r="DW301" s="122"/>
      <c r="DX301" s="122"/>
      <c r="DY301" s="122"/>
      <c r="DZ301" s="122"/>
      <c r="EA301" s="122"/>
      <c r="EB301" s="122"/>
      <c r="EC301" s="122"/>
      <c r="ED301" s="122"/>
      <c r="EE301" s="122"/>
      <c r="EF301" s="122"/>
      <c r="EG301" s="122"/>
      <c r="EH301" s="122"/>
      <c r="EI301" s="122"/>
      <c r="EJ301" s="122"/>
      <c r="EK301" s="122"/>
      <c r="EL301" s="122"/>
      <c r="EM301" s="122"/>
      <c r="EN301" s="122"/>
      <c r="EO301" s="122"/>
      <c r="EP301" s="122"/>
      <c r="EQ301" s="122"/>
      <c r="ER301" s="122"/>
      <c r="ES301" s="122"/>
      <c r="ET301" s="122"/>
      <c r="EU301" s="122"/>
      <c r="EV301" s="122"/>
      <c r="EW301" s="122"/>
      <c r="EX301" s="122"/>
      <c r="EY301" s="122"/>
      <c r="EZ301" s="122"/>
      <c r="FA301" s="122"/>
      <c r="FB301" s="122"/>
      <c r="FC301" s="122"/>
      <c r="FD301" s="122"/>
      <c r="FE301" s="122"/>
      <c r="FF301" s="122"/>
      <c r="FG301" s="122"/>
      <c r="FH301" s="122"/>
      <c r="FI301" s="122"/>
      <c r="FJ301" s="122"/>
      <c r="FK301" s="122"/>
      <c r="FL301" s="122"/>
      <c r="FM301" s="122"/>
      <c r="FN301" s="122"/>
      <c r="FO301" s="122"/>
      <c r="FP301" s="122"/>
      <c r="FQ301" s="122"/>
      <c r="FR301" s="122"/>
      <c r="FS301" s="122"/>
      <c r="FT301" s="122"/>
      <c r="FU301" s="122"/>
      <c r="FV301" s="122"/>
      <c r="FW301" s="122"/>
      <c r="FX301" s="122"/>
      <c r="FY301" s="122"/>
      <c r="FZ301" s="122"/>
      <c r="GA301" s="122"/>
      <c r="GB301" s="122"/>
      <c r="GC301" s="122"/>
      <c r="GD301" s="122"/>
      <c r="GE301" s="122"/>
      <c r="GF301" s="122"/>
      <c r="GG301" s="122"/>
      <c r="GH301" s="122"/>
      <c r="GI301" s="122"/>
      <c r="GJ301" s="122"/>
      <c r="GK301" s="122"/>
      <c r="GL301" s="122"/>
      <c r="GM301" s="122"/>
      <c r="GN301" s="122"/>
      <c r="GO301" s="122"/>
      <c r="GP301" s="122"/>
      <c r="GQ301" s="122"/>
      <c r="GR301" s="122"/>
      <c r="GS301" s="122"/>
      <c r="GT301" s="122"/>
      <c r="GU301" s="122"/>
      <c r="GV301" s="122"/>
      <c r="GW301" s="122"/>
      <c r="GX301" s="122"/>
      <c r="GY301" s="122"/>
      <c r="GZ301" s="122"/>
      <c r="HA301" s="122"/>
      <c r="HB301" s="122"/>
      <c r="HC301" s="122"/>
      <c r="HD301" s="122"/>
      <c r="HE301" s="122"/>
      <c r="HF301" s="122"/>
      <c r="HG301" s="122"/>
      <c r="HH301" s="122"/>
      <c r="HI301" s="122"/>
      <c r="HJ301" s="122"/>
      <c r="HK301" s="122"/>
      <c r="HL301" s="122"/>
      <c r="HM301" s="122"/>
      <c r="HN301" s="122"/>
      <c r="HO301" s="122"/>
      <c r="HP301" s="122"/>
      <c r="HQ301" s="122"/>
      <c r="HR301" s="122"/>
      <c r="HS301" s="122"/>
      <c r="HT301" s="122"/>
      <c r="HU301" s="122"/>
      <c r="HV301" s="122"/>
      <c r="HW301" s="122"/>
      <c r="HX301" s="122"/>
      <c r="HY301" s="122"/>
      <c r="HZ301" s="122"/>
      <c r="IA301" s="122"/>
      <c r="IB301" s="122"/>
      <c r="IC301" s="122"/>
      <c r="ID301" s="122"/>
      <c r="IE301" s="122"/>
      <c r="IF301" s="122"/>
      <c r="IG301" s="122"/>
      <c r="IH301" s="122"/>
      <c r="II301" s="122"/>
      <c r="IJ301" s="122"/>
      <c r="IK301" s="122"/>
      <c r="IL301" s="122"/>
      <c r="IM301" s="122"/>
      <c r="IN301" s="122"/>
      <c r="IO301" s="122"/>
      <c r="IP301" s="122"/>
      <c r="IQ301" s="122"/>
      <c r="IR301" s="122"/>
      <c r="IS301" s="122"/>
      <c r="IT301" s="122"/>
      <c r="IU301" s="122"/>
      <c r="IV301" s="122"/>
      <c r="IW301" s="122"/>
    </row>
    <row r="302" customFormat="false" ht="12.75" hidden="false" customHeight="false" outlineLevel="0" collapsed="false">
      <c r="A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  <c r="AD302" s="122"/>
      <c r="AE302" s="122"/>
      <c r="AF302" s="122"/>
      <c r="AG302" s="122"/>
      <c r="AH302" s="122"/>
      <c r="AI302" s="122"/>
      <c r="AJ302" s="122"/>
      <c r="AK302" s="122"/>
      <c r="AL302" s="122"/>
      <c r="AM302" s="122"/>
      <c r="AN302" s="122"/>
      <c r="AO302" s="122"/>
      <c r="AP302" s="122"/>
      <c r="AQ302" s="122"/>
      <c r="AR302" s="122"/>
      <c r="AS302" s="122"/>
      <c r="AT302" s="122"/>
      <c r="AU302" s="122"/>
      <c r="AV302" s="122"/>
      <c r="AW302" s="122"/>
      <c r="AX302" s="122"/>
      <c r="AY302" s="122"/>
      <c r="AZ302" s="122"/>
      <c r="BA302" s="122"/>
      <c r="BB302" s="122"/>
      <c r="BC302" s="122"/>
      <c r="BD302" s="122"/>
      <c r="BE302" s="122"/>
      <c r="BF302" s="122"/>
      <c r="BG302" s="122"/>
      <c r="BH302" s="122"/>
      <c r="BI302" s="122"/>
      <c r="BJ302" s="122"/>
      <c r="BK302" s="122"/>
      <c r="BL302" s="122"/>
      <c r="BM302" s="122"/>
      <c r="BN302" s="122"/>
      <c r="BO302" s="122"/>
      <c r="BP302" s="122"/>
      <c r="BQ302" s="122"/>
      <c r="BR302" s="122"/>
      <c r="BS302" s="122"/>
      <c r="BT302" s="122"/>
      <c r="BU302" s="122"/>
      <c r="BV302" s="122"/>
      <c r="BW302" s="122"/>
      <c r="BX302" s="122"/>
      <c r="BY302" s="122"/>
      <c r="BZ302" s="122"/>
      <c r="CA302" s="122"/>
      <c r="CB302" s="122"/>
      <c r="CC302" s="122"/>
      <c r="CD302" s="122"/>
      <c r="CE302" s="122"/>
      <c r="CF302" s="122"/>
      <c r="CG302" s="122"/>
      <c r="CH302" s="122"/>
      <c r="CI302" s="122"/>
      <c r="CJ302" s="122"/>
      <c r="CK302" s="122"/>
      <c r="CL302" s="122"/>
      <c r="CM302" s="122"/>
      <c r="CN302" s="122"/>
      <c r="CO302" s="122"/>
      <c r="CP302" s="122"/>
      <c r="CQ302" s="122"/>
      <c r="CR302" s="122"/>
      <c r="CS302" s="122"/>
      <c r="CT302" s="122"/>
      <c r="CU302" s="122"/>
      <c r="CV302" s="122"/>
      <c r="CW302" s="122"/>
      <c r="CX302" s="122"/>
      <c r="CY302" s="122"/>
      <c r="CZ302" s="122"/>
      <c r="DA302" s="122"/>
      <c r="DB302" s="122"/>
      <c r="DC302" s="122"/>
      <c r="DD302" s="122"/>
      <c r="DE302" s="122"/>
      <c r="DF302" s="122"/>
      <c r="DG302" s="122"/>
      <c r="DH302" s="122"/>
      <c r="DI302" s="122"/>
      <c r="DJ302" s="122"/>
      <c r="DK302" s="122"/>
      <c r="DL302" s="122"/>
      <c r="DM302" s="122"/>
      <c r="DN302" s="122"/>
      <c r="DO302" s="122"/>
      <c r="DP302" s="122"/>
      <c r="DQ302" s="122"/>
      <c r="DR302" s="122"/>
      <c r="DS302" s="122"/>
      <c r="DT302" s="122"/>
      <c r="DU302" s="122"/>
      <c r="DV302" s="122"/>
      <c r="DW302" s="122"/>
      <c r="DX302" s="122"/>
      <c r="DY302" s="122"/>
      <c r="DZ302" s="122"/>
      <c r="EA302" s="122"/>
      <c r="EB302" s="122"/>
      <c r="EC302" s="122"/>
      <c r="ED302" s="122"/>
      <c r="EE302" s="122"/>
      <c r="EF302" s="122"/>
      <c r="EG302" s="122"/>
      <c r="EH302" s="122"/>
      <c r="EI302" s="122"/>
      <c r="EJ302" s="122"/>
      <c r="EK302" s="122"/>
      <c r="EL302" s="122"/>
      <c r="EM302" s="122"/>
      <c r="EN302" s="122"/>
      <c r="EO302" s="122"/>
      <c r="EP302" s="122"/>
      <c r="EQ302" s="122"/>
      <c r="ER302" s="122"/>
      <c r="ES302" s="122"/>
      <c r="ET302" s="122"/>
      <c r="EU302" s="122"/>
      <c r="EV302" s="122"/>
      <c r="EW302" s="122"/>
      <c r="EX302" s="122"/>
      <c r="EY302" s="122"/>
      <c r="EZ302" s="122"/>
      <c r="FA302" s="122"/>
      <c r="FB302" s="122"/>
      <c r="FC302" s="122"/>
      <c r="FD302" s="122"/>
      <c r="FE302" s="122"/>
      <c r="FF302" s="122"/>
      <c r="FG302" s="122"/>
      <c r="FH302" s="122"/>
      <c r="FI302" s="122"/>
      <c r="FJ302" s="122"/>
      <c r="FK302" s="122"/>
      <c r="FL302" s="122"/>
      <c r="FM302" s="122"/>
      <c r="FN302" s="122"/>
      <c r="FO302" s="122"/>
      <c r="FP302" s="122"/>
      <c r="FQ302" s="122"/>
      <c r="FR302" s="122"/>
      <c r="FS302" s="122"/>
      <c r="FT302" s="122"/>
      <c r="FU302" s="122"/>
      <c r="FV302" s="122"/>
      <c r="FW302" s="122"/>
      <c r="FX302" s="122"/>
      <c r="FY302" s="122"/>
      <c r="FZ302" s="122"/>
      <c r="GA302" s="122"/>
      <c r="GB302" s="122"/>
      <c r="GC302" s="122"/>
      <c r="GD302" s="122"/>
      <c r="GE302" s="122"/>
      <c r="GF302" s="122"/>
      <c r="GG302" s="122"/>
      <c r="GH302" s="122"/>
      <c r="GI302" s="122"/>
      <c r="GJ302" s="122"/>
      <c r="GK302" s="122"/>
      <c r="GL302" s="122"/>
      <c r="GM302" s="122"/>
      <c r="GN302" s="122"/>
      <c r="GO302" s="122"/>
      <c r="GP302" s="122"/>
      <c r="GQ302" s="122"/>
      <c r="GR302" s="122"/>
      <c r="GS302" s="122"/>
      <c r="GT302" s="122"/>
      <c r="GU302" s="122"/>
      <c r="GV302" s="122"/>
      <c r="GW302" s="122"/>
      <c r="GX302" s="122"/>
      <c r="GY302" s="122"/>
      <c r="GZ302" s="122"/>
      <c r="HA302" s="122"/>
      <c r="HB302" s="122"/>
      <c r="HC302" s="122"/>
      <c r="HD302" s="122"/>
      <c r="HE302" s="122"/>
      <c r="HF302" s="122"/>
      <c r="HG302" s="122"/>
      <c r="HH302" s="122"/>
      <c r="HI302" s="122"/>
      <c r="HJ302" s="122"/>
      <c r="HK302" s="122"/>
      <c r="HL302" s="122"/>
      <c r="HM302" s="122"/>
      <c r="HN302" s="122"/>
      <c r="HO302" s="122"/>
      <c r="HP302" s="122"/>
      <c r="HQ302" s="122"/>
      <c r="HR302" s="122"/>
      <c r="HS302" s="122"/>
      <c r="HT302" s="122"/>
      <c r="HU302" s="122"/>
      <c r="HV302" s="122"/>
      <c r="HW302" s="122"/>
      <c r="HX302" s="122"/>
      <c r="HY302" s="122"/>
      <c r="HZ302" s="122"/>
      <c r="IA302" s="122"/>
      <c r="IB302" s="122"/>
      <c r="IC302" s="122"/>
      <c r="ID302" s="122"/>
      <c r="IE302" s="122"/>
      <c r="IF302" s="122"/>
      <c r="IG302" s="122"/>
      <c r="IH302" s="122"/>
      <c r="II302" s="122"/>
      <c r="IJ302" s="122"/>
      <c r="IK302" s="122"/>
      <c r="IL302" s="122"/>
      <c r="IM302" s="122"/>
      <c r="IN302" s="122"/>
      <c r="IO302" s="122"/>
      <c r="IP302" s="122"/>
      <c r="IQ302" s="122"/>
      <c r="IR302" s="122"/>
      <c r="IS302" s="122"/>
      <c r="IT302" s="122"/>
      <c r="IU302" s="122"/>
      <c r="IV302" s="122"/>
      <c r="IW302" s="122"/>
    </row>
    <row r="303" customFormat="false" ht="12.75" hidden="false" customHeight="false" outlineLevel="0" collapsed="false">
      <c r="A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2"/>
      <c r="AC303" s="122"/>
      <c r="AD303" s="122"/>
      <c r="AE303" s="122"/>
      <c r="AF303" s="122"/>
      <c r="AG303" s="122"/>
      <c r="AH303" s="122"/>
      <c r="AI303" s="122"/>
      <c r="AJ303" s="122"/>
      <c r="AK303" s="122"/>
      <c r="AL303" s="122"/>
      <c r="AM303" s="122"/>
      <c r="AN303" s="122"/>
      <c r="AO303" s="122"/>
      <c r="AP303" s="122"/>
      <c r="AQ303" s="122"/>
      <c r="AR303" s="122"/>
      <c r="AS303" s="122"/>
      <c r="AT303" s="122"/>
      <c r="AU303" s="122"/>
      <c r="AV303" s="122"/>
      <c r="AW303" s="122"/>
      <c r="AX303" s="122"/>
      <c r="AY303" s="122"/>
      <c r="AZ303" s="122"/>
      <c r="BA303" s="122"/>
      <c r="BB303" s="122"/>
      <c r="BC303" s="122"/>
      <c r="BD303" s="122"/>
      <c r="BE303" s="122"/>
      <c r="BF303" s="122"/>
      <c r="BG303" s="122"/>
      <c r="BH303" s="122"/>
      <c r="BI303" s="122"/>
      <c r="BJ303" s="122"/>
      <c r="BK303" s="122"/>
      <c r="BL303" s="122"/>
      <c r="BM303" s="122"/>
      <c r="BN303" s="122"/>
      <c r="BO303" s="122"/>
      <c r="BP303" s="122"/>
      <c r="BQ303" s="122"/>
      <c r="BR303" s="122"/>
      <c r="BS303" s="122"/>
      <c r="BT303" s="122"/>
      <c r="BU303" s="122"/>
      <c r="BV303" s="122"/>
      <c r="BW303" s="122"/>
      <c r="BX303" s="122"/>
      <c r="BY303" s="122"/>
      <c r="BZ303" s="122"/>
      <c r="CA303" s="122"/>
      <c r="CB303" s="122"/>
      <c r="CC303" s="122"/>
      <c r="CD303" s="122"/>
      <c r="CE303" s="122"/>
      <c r="CF303" s="122"/>
      <c r="CG303" s="122"/>
      <c r="CH303" s="122"/>
      <c r="CI303" s="122"/>
      <c r="CJ303" s="122"/>
      <c r="CK303" s="122"/>
      <c r="CL303" s="122"/>
      <c r="CM303" s="122"/>
      <c r="CN303" s="122"/>
      <c r="CO303" s="122"/>
      <c r="CP303" s="122"/>
      <c r="CQ303" s="122"/>
      <c r="CR303" s="122"/>
      <c r="CS303" s="122"/>
      <c r="CT303" s="122"/>
      <c r="CU303" s="122"/>
      <c r="CV303" s="122"/>
      <c r="CW303" s="122"/>
      <c r="CX303" s="122"/>
      <c r="CY303" s="122"/>
      <c r="CZ303" s="122"/>
      <c r="DA303" s="122"/>
      <c r="DB303" s="122"/>
      <c r="DC303" s="122"/>
      <c r="DD303" s="122"/>
      <c r="DE303" s="122"/>
      <c r="DF303" s="122"/>
      <c r="DG303" s="122"/>
      <c r="DH303" s="122"/>
      <c r="DI303" s="122"/>
      <c r="DJ303" s="122"/>
      <c r="DK303" s="122"/>
      <c r="DL303" s="122"/>
      <c r="DM303" s="122"/>
      <c r="DN303" s="122"/>
      <c r="DO303" s="122"/>
      <c r="DP303" s="122"/>
      <c r="DQ303" s="122"/>
      <c r="DR303" s="122"/>
      <c r="DS303" s="122"/>
      <c r="DT303" s="122"/>
      <c r="DU303" s="122"/>
      <c r="DV303" s="122"/>
      <c r="DW303" s="122"/>
      <c r="DX303" s="122"/>
      <c r="DY303" s="122"/>
      <c r="DZ303" s="122"/>
      <c r="EA303" s="122"/>
      <c r="EB303" s="122"/>
      <c r="EC303" s="122"/>
      <c r="ED303" s="122"/>
      <c r="EE303" s="122"/>
      <c r="EF303" s="122"/>
      <c r="EG303" s="122"/>
      <c r="EH303" s="122"/>
      <c r="EI303" s="122"/>
      <c r="EJ303" s="122"/>
      <c r="EK303" s="122"/>
      <c r="EL303" s="122"/>
      <c r="EM303" s="122"/>
      <c r="EN303" s="122"/>
      <c r="EO303" s="122"/>
      <c r="EP303" s="122"/>
      <c r="EQ303" s="122"/>
      <c r="ER303" s="122"/>
      <c r="ES303" s="122"/>
      <c r="ET303" s="122"/>
      <c r="EU303" s="122"/>
      <c r="EV303" s="122"/>
      <c r="EW303" s="122"/>
      <c r="EX303" s="122"/>
      <c r="EY303" s="122"/>
      <c r="EZ303" s="122"/>
      <c r="FA303" s="122"/>
      <c r="FB303" s="122"/>
      <c r="FC303" s="122"/>
      <c r="FD303" s="122"/>
      <c r="FE303" s="122"/>
      <c r="FF303" s="122"/>
      <c r="FG303" s="122"/>
      <c r="FH303" s="122"/>
      <c r="FI303" s="122"/>
      <c r="FJ303" s="122"/>
      <c r="FK303" s="122"/>
      <c r="FL303" s="122"/>
      <c r="FM303" s="122"/>
      <c r="FN303" s="122"/>
      <c r="FO303" s="122"/>
      <c r="FP303" s="122"/>
      <c r="FQ303" s="122"/>
      <c r="FR303" s="122"/>
      <c r="FS303" s="122"/>
      <c r="FT303" s="122"/>
      <c r="FU303" s="122"/>
      <c r="FV303" s="122"/>
      <c r="FW303" s="122"/>
      <c r="FX303" s="122"/>
      <c r="FY303" s="122"/>
      <c r="FZ303" s="122"/>
      <c r="GA303" s="122"/>
      <c r="GB303" s="122"/>
      <c r="GC303" s="122"/>
      <c r="GD303" s="122"/>
      <c r="GE303" s="122"/>
      <c r="GF303" s="122"/>
      <c r="GG303" s="122"/>
      <c r="GH303" s="122"/>
      <c r="GI303" s="122"/>
      <c r="GJ303" s="122"/>
      <c r="GK303" s="122"/>
      <c r="GL303" s="122"/>
      <c r="GM303" s="122"/>
      <c r="GN303" s="122"/>
      <c r="GO303" s="122"/>
      <c r="GP303" s="122"/>
      <c r="GQ303" s="122"/>
      <c r="GR303" s="122"/>
      <c r="GS303" s="122"/>
      <c r="GT303" s="122"/>
      <c r="GU303" s="122"/>
      <c r="GV303" s="122"/>
      <c r="GW303" s="122"/>
      <c r="GX303" s="122"/>
      <c r="GY303" s="122"/>
      <c r="GZ303" s="122"/>
      <c r="HA303" s="122"/>
      <c r="HB303" s="122"/>
      <c r="HC303" s="122"/>
      <c r="HD303" s="122"/>
      <c r="HE303" s="122"/>
      <c r="HF303" s="122"/>
      <c r="HG303" s="122"/>
      <c r="HH303" s="122"/>
      <c r="HI303" s="122"/>
      <c r="HJ303" s="122"/>
      <c r="HK303" s="122"/>
      <c r="HL303" s="122"/>
      <c r="HM303" s="122"/>
      <c r="HN303" s="122"/>
      <c r="HO303" s="122"/>
      <c r="HP303" s="122"/>
      <c r="HQ303" s="122"/>
      <c r="HR303" s="122"/>
      <c r="HS303" s="122"/>
      <c r="HT303" s="122"/>
      <c r="HU303" s="122"/>
      <c r="HV303" s="122"/>
      <c r="HW303" s="122"/>
      <c r="HX303" s="122"/>
      <c r="HY303" s="122"/>
      <c r="HZ303" s="122"/>
      <c r="IA303" s="122"/>
      <c r="IB303" s="122"/>
      <c r="IC303" s="122"/>
      <c r="ID303" s="122"/>
      <c r="IE303" s="122"/>
      <c r="IF303" s="122"/>
      <c r="IG303" s="122"/>
      <c r="IH303" s="122"/>
      <c r="II303" s="122"/>
      <c r="IJ303" s="122"/>
      <c r="IK303" s="122"/>
      <c r="IL303" s="122"/>
      <c r="IM303" s="122"/>
      <c r="IN303" s="122"/>
      <c r="IO303" s="122"/>
      <c r="IP303" s="122"/>
      <c r="IQ303" s="122"/>
      <c r="IR303" s="122"/>
      <c r="IS303" s="122"/>
      <c r="IT303" s="122"/>
      <c r="IU303" s="122"/>
      <c r="IV303" s="122"/>
      <c r="IW303" s="122"/>
    </row>
    <row r="304" customFormat="false" ht="12.75" hidden="false" customHeight="false" outlineLevel="0" collapsed="false">
      <c r="A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  <c r="AG304" s="122"/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122"/>
      <c r="AR304" s="122"/>
      <c r="AS304" s="122"/>
      <c r="AT304" s="122"/>
      <c r="AU304" s="122"/>
      <c r="AV304" s="122"/>
      <c r="AW304" s="122"/>
      <c r="AX304" s="122"/>
      <c r="AY304" s="122"/>
      <c r="AZ304" s="122"/>
      <c r="BA304" s="122"/>
      <c r="BB304" s="122"/>
      <c r="BC304" s="122"/>
      <c r="BD304" s="122"/>
      <c r="BE304" s="122"/>
      <c r="BF304" s="122"/>
      <c r="BG304" s="122"/>
      <c r="BH304" s="122"/>
      <c r="BI304" s="122"/>
      <c r="BJ304" s="122"/>
      <c r="BK304" s="122"/>
      <c r="BL304" s="122"/>
      <c r="BM304" s="122"/>
      <c r="BN304" s="122"/>
      <c r="BO304" s="122"/>
      <c r="BP304" s="122"/>
      <c r="BQ304" s="122"/>
      <c r="BR304" s="122"/>
      <c r="BS304" s="122"/>
      <c r="BT304" s="122"/>
      <c r="BU304" s="122"/>
      <c r="BV304" s="122"/>
      <c r="BW304" s="122"/>
      <c r="BX304" s="122"/>
      <c r="BY304" s="122"/>
      <c r="BZ304" s="122"/>
      <c r="CA304" s="122"/>
      <c r="CB304" s="122"/>
      <c r="CC304" s="122"/>
      <c r="CD304" s="122"/>
      <c r="CE304" s="122"/>
      <c r="CF304" s="122"/>
      <c r="CG304" s="122"/>
      <c r="CH304" s="122"/>
      <c r="CI304" s="122"/>
      <c r="CJ304" s="122"/>
      <c r="CK304" s="122"/>
      <c r="CL304" s="122"/>
      <c r="CM304" s="122"/>
      <c r="CN304" s="122"/>
      <c r="CO304" s="122"/>
      <c r="CP304" s="122"/>
      <c r="CQ304" s="122"/>
      <c r="CR304" s="122"/>
      <c r="CS304" s="122"/>
      <c r="CT304" s="122"/>
      <c r="CU304" s="122"/>
      <c r="CV304" s="122"/>
      <c r="CW304" s="122"/>
      <c r="CX304" s="122"/>
      <c r="CY304" s="122"/>
      <c r="CZ304" s="122"/>
      <c r="DA304" s="122"/>
      <c r="DB304" s="122"/>
      <c r="DC304" s="122"/>
      <c r="DD304" s="122"/>
      <c r="DE304" s="122"/>
      <c r="DF304" s="122"/>
      <c r="DG304" s="122"/>
      <c r="DH304" s="122"/>
      <c r="DI304" s="122"/>
      <c r="DJ304" s="122"/>
      <c r="DK304" s="122"/>
      <c r="DL304" s="122"/>
      <c r="DM304" s="122"/>
      <c r="DN304" s="122"/>
      <c r="DO304" s="122"/>
      <c r="DP304" s="122"/>
      <c r="DQ304" s="122"/>
      <c r="DR304" s="122"/>
      <c r="DS304" s="122"/>
      <c r="DT304" s="122"/>
      <c r="DU304" s="122"/>
      <c r="DV304" s="122"/>
      <c r="DW304" s="122"/>
      <c r="DX304" s="122"/>
      <c r="DY304" s="122"/>
      <c r="DZ304" s="122"/>
      <c r="EA304" s="122"/>
      <c r="EB304" s="122"/>
      <c r="EC304" s="122"/>
      <c r="ED304" s="122"/>
      <c r="EE304" s="122"/>
      <c r="EF304" s="122"/>
      <c r="EG304" s="122"/>
      <c r="EH304" s="122"/>
      <c r="EI304" s="122"/>
      <c r="EJ304" s="122"/>
      <c r="EK304" s="122"/>
      <c r="EL304" s="122"/>
      <c r="EM304" s="122"/>
      <c r="EN304" s="122"/>
      <c r="EO304" s="122"/>
      <c r="EP304" s="122"/>
      <c r="EQ304" s="122"/>
      <c r="ER304" s="122"/>
      <c r="ES304" s="122"/>
      <c r="ET304" s="122"/>
      <c r="EU304" s="122"/>
      <c r="EV304" s="122"/>
      <c r="EW304" s="122"/>
      <c r="EX304" s="122"/>
      <c r="EY304" s="122"/>
      <c r="EZ304" s="122"/>
      <c r="FA304" s="122"/>
      <c r="FB304" s="122"/>
      <c r="FC304" s="122"/>
      <c r="FD304" s="122"/>
      <c r="FE304" s="122"/>
      <c r="FF304" s="122"/>
      <c r="FG304" s="122"/>
      <c r="FH304" s="122"/>
      <c r="FI304" s="122"/>
      <c r="FJ304" s="122"/>
      <c r="FK304" s="122"/>
      <c r="FL304" s="122"/>
      <c r="FM304" s="122"/>
      <c r="FN304" s="122"/>
      <c r="FO304" s="122"/>
      <c r="FP304" s="122"/>
      <c r="FQ304" s="122"/>
      <c r="FR304" s="122"/>
      <c r="FS304" s="122"/>
      <c r="FT304" s="122"/>
      <c r="FU304" s="122"/>
      <c r="FV304" s="122"/>
      <c r="FW304" s="122"/>
      <c r="FX304" s="122"/>
      <c r="FY304" s="122"/>
      <c r="FZ304" s="122"/>
      <c r="GA304" s="122"/>
      <c r="GB304" s="122"/>
      <c r="GC304" s="122"/>
      <c r="GD304" s="122"/>
      <c r="GE304" s="122"/>
      <c r="GF304" s="122"/>
      <c r="GG304" s="122"/>
      <c r="GH304" s="122"/>
      <c r="GI304" s="122"/>
      <c r="GJ304" s="122"/>
      <c r="GK304" s="122"/>
      <c r="GL304" s="122"/>
      <c r="GM304" s="122"/>
      <c r="GN304" s="122"/>
      <c r="GO304" s="122"/>
      <c r="GP304" s="122"/>
      <c r="GQ304" s="122"/>
      <c r="GR304" s="122"/>
      <c r="GS304" s="122"/>
      <c r="GT304" s="122"/>
      <c r="GU304" s="122"/>
      <c r="GV304" s="122"/>
      <c r="GW304" s="122"/>
      <c r="GX304" s="122"/>
      <c r="GY304" s="122"/>
      <c r="GZ304" s="122"/>
      <c r="HA304" s="122"/>
      <c r="HB304" s="122"/>
      <c r="HC304" s="122"/>
      <c r="HD304" s="122"/>
      <c r="HE304" s="122"/>
      <c r="HF304" s="122"/>
      <c r="HG304" s="122"/>
      <c r="HH304" s="122"/>
      <c r="HI304" s="122"/>
      <c r="HJ304" s="122"/>
      <c r="HK304" s="122"/>
      <c r="HL304" s="122"/>
      <c r="HM304" s="122"/>
      <c r="HN304" s="122"/>
      <c r="HO304" s="122"/>
      <c r="HP304" s="122"/>
      <c r="HQ304" s="122"/>
      <c r="HR304" s="122"/>
      <c r="HS304" s="122"/>
      <c r="HT304" s="122"/>
      <c r="HU304" s="122"/>
      <c r="HV304" s="122"/>
      <c r="HW304" s="122"/>
      <c r="HX304" s="122"/>
      <c r="HY304" s="122"/>
      <c r="HZ304" s="122"/>
      <c r="IA304" s="122"/>
      <c r="IB304" s="122"/>
      <c r="IC304" s="122"/>
      <c r="ID304" s="122"/>
      <c r="IE304" s="122"/>
      <c r="IF304" s="122"/>
      <c r="IG304" s="122"/>
      <c r="IH304" s="122"/>
      <c r="II304" s="122"/>
      <c r="IJ304" s="122"/>
      <c r="IK304" s="122"/>
      <c r="IL304" s="122"/>
      <c r="IM304" s="122"/>
      <c r="IN304" s="122"/>
      <c r="IO304" s="122"/>
      <c r="IP304" s="122"/>
      <c r="IQ304" s="122"/>
      <c r="IR304" s="122"/>
      <c r="IS304" s="122"/>
      <c r="IT304" s="122"/>
      <c r="IU304" s="122"/>
      <c r="IV304" s="122"/>
      <c r="IW304" s="122"/>
    </row>
    <row r="305" customFormat="false" ht="12.75" hidden="false" customHeight="false" outlineLevel="0" collapsed="false">
      <c r="A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22"/>
      <c r="AD305" s="122"/>
      <c r="AE305" s="122"/>
      <c r="AF305" s="122"/>
      <c r="AG305" s="122"/>
      <c r="AH305" s="122"/>
      <c r="AI305" s="122"/>
      <c r="AJ305" s="122"/>
      <c r="AK305" s="122"/>
      <c r="AL305" s="122"/>
      <c r="AM305" s="122"/>
      <c r="AN305" s="122"/>
      <c r="AO305" s="122"/>
      <c r="AP305" s="122"/>
      <c r="AQ305" s="122"/>
      <c r="AR305" s="122"/>
      <c r="AS305" s="122"/>
      <c r="AT305" s="122"/>
      <c r="AU305" s="122"/>
      <c r="AV305" s="122"/>
      <c r="AW305" s="122"/>
      <c r="AX305" s="122"/>
      <c r="AY305" s="122"/>
      <c r="AZ305" s="122"/>
      <c r="BA305" s="122"/>
      <c r="BB305" s="122"/>
      <c r="BC305" s="122"/>
      <c r="BD305" s="122"/>
      <c r="BE305" s="122"/>
      <c r="BF305" s="122"/>
      <c r="BG305" s="122"/>
      <c r="BH305" s="122"/>
      <c r="BI305" s="122"/>
      <c r="BJ305" s="122"/>
      <c r="BK305" s="122"/>
      <c r="BL305" s="122"/>
      <c r="BM305" s="122"/>
      <c r="BN305" s="122"/>
      <c r="BO305" s="122"/>
      <c r="BP305" s="122"/>
      <c r="BQ305" s="122"/>
      <c r="BR305" s="122"/>
      <c r="BS305" s="122"/>
      <c r="BT305" s="122"/>
      <c r="BU305" s="122"/>
      <c r="BV305" s="122"/>
      <c r="BW305" s="122"/>
      <c r="BX305" s="122"/>
      <c r="BY305" s="122"/>
      <c r="BZ305" s="122"/>
      <c r="CA305" s="122"/>
      <c r="CB305" s="122"/>
      <c r="CC305" s="122"/>
      <c r="CD305" s="122"/>
      <c r="CE305" s="122"/>
      <c r="CF305" s="122"/>
      <c r="CG305" s="122"/>
      <c r="CH305" s="122"/>
      <c r="CI305" s="122"/>
      <c r="CJ305" s="122"/>
      <c r="CK305" s="122"/>
      <c r="CL305" s="122"/>
      <c r="CM305" s="122"/>
      <c r="CN305" s="122"/>
      <c r="CO305" s="122"/>
      <c r="CP305" s="122"/>
      <c r="CQ305" s="122"/>
      <c r="CR305" s="122"/>
      <c r="CS305" s="122"/>
      <c r="CT305" s="122"/>
      <c r="CU305" s="122"/>
      <c r="CV305" s="122"/>
      <c r="CW305" s="122"/>
      <c r="CX305" s="122"/>
      <c r="CY305" s="122"/>
      <c r="CZ305" s="122"/>
      <c r="DA305" s="122"/>
      <c r="DB305" s="122"/>
      <c r="DC305" s="122"/>
      <c r="DD305" s="122"/>
      <c r="DE305" s="122"/>
      <c r="DF305" s="122"/>
      <c r="DG305" s="122"/>
      <c r="DH305" s="122"/>
      <c r="DI305" s="122"/>
      <c r="DJ305" s="122"/>
      <c r="DK305" s="122"/>
      <c r="DL305" s="122"/>
      <c r="DM305" s="122"/>
      <c r="DN305" s="122"/>
      <c r="DO305" s="122"/>
      <c r="DP305" s="122"/>
      <c r="DQ305" s="122"/>
      <c r="DR305" s="122"/>
      <c r="DS305" s="122"/>
      <c r="DT305" s="122"/>
      <c r="DU305" s="122"/>
      <c r="DV305" s="122"/>
      <c r="DW305" s="122"/>
      <c r="DX305" s="122"/>
      <c r="DY305" s="122"/>
      <c r="DZ305" s="122"/>
      <c r="EA305" s="122"/>
      <c r="EB305" s="122"/>
      <c r="EC305" s="122"/>
      <c r="ED305" s="122"/>
      <c r="EE305" s="122"/>
      <c r="EF305" s="122"/>
      <c r="EG305" s="122"/>
      <c r="EH305" s="122"/>
      <c r="EI305" s="122"/>
      <c r="EJ305" s="122"/>
      <c r="EK305" s="122"/>
      <c r="EL305" s="122"/>
      <c r="EM305" s="122"/>
      <c r="EN305" s="122"/>
      <c r="EO305" s="122"/>
      <c r="EP305" s="122"/>
      <c r="EQ305" s="122"/>
      <c r="ER305" s="122"/>
      <c r="ES305" s="122"/>
      <c r="ET305" s="122"/>
      <c r="EU305" s="122"/>
      <c r="EV305" s="122"/>
      <c r="EW305" s="122"/>
      <c r="EX305" s="122"/>
      <c r="EY305" s="122"/>
      <c r="EZ305" s="122"/>
      <c r="FA305" s="122"/>
      <c r="FB305" s="122"/>
      <c r="FC305" s="122"/>
      <c r="FD305" s="122"/>
      <c r="FE305" s="122"/>
      <c r="FF305" s="122"/>
      <c r="FG305" s="122"/>
      <c r="FH305" s="122"/>
      <c r="FI305" s="122"/>
      <c r="FJ305" s="122"/>
      <c r="FK305" s="122"/>
      <c r="FL305" s="122"/>
      <c r="FM305" s="122"/>
      <c r="FN305" s="122"/>
      <c r="FO305" s="122"/>
      <c r="FP305" s="122"/>
      <c r="FQ305" s="122"/>
      <c r="FR305" s="122"/>
      <c r="FS305" s="122"/>
      <c r="FT305" s="122"/>
      <c r="FU305" s="122"/>
      <c r="FV305" s="122"/>
      <c r="FW305" s="122"/>
      <c r="FX305" s="122"/>
      <c r="FY305" s="122"/>
      <c r="FZ305" s="122"/>
      <c r="GA305" s="122"/>
      <c r="GB305" s="122"/>
      <c r="GC305" s="122"/>
      <c r="GD305" s="122"/>
      <c r="GE305" s="122"/>
      <c r="GF305" s="122"/>
      <c r="GG305" s="122"/>
      <c r="GH305" s="122"/>
      <c r="GI305" s="122"/>
      <c r="GJ305" s="122"/>
      <c r="GK305" s="122"/>
      <c r="GL305" s="122"/>
      <c r="GM305" s="122"/>
      <c r="GN305" s="122"/>
      <c r="GO305" s="122"/>
      <c r="GP305" s="122"/>
      <c r="GQ305" s="122"/>
      <c r="GR305" s="122"/>
      <c r="GS305" s="122"/>
      <c r="GT305" s="122"/>
      <c r="GU305" s="122"/>
      <c r="GV305" s="122"/>
      <c r="GW305" s="122"/>
      <c r="GX305" s="122"/>
      <c r="GY305" s="122"/>
      <c r="GZ305" s="122"/>
      <c r="HA305" s="122"/>
      <c r="HB305" s="122"/>
      <c r="HC305" s="122"/>
      <c r="HD305" s="122"/>
      <c r="HE305" s="122"/>
      <c r="HF305" s="122"/>
      <c r="HG305" s="122"/>
      <c r="HH305" s="122"/>
      <c r="HI305" s="122"/>
      <c r="HJ305" s="122"/>
      <c r="HK305" s="122"/>
      <c r="HL305" s="122"/>
      <c r="HM305" s="122"/>
      <c r="HN305" s="122"/>
      <c r="HO305" s="122"/>
      <c r="HP305" s="122"/>
      <c r="HQ305" s="122"/>
      <c r="HR305" s="122"/>
      <c r="HS305" s="122"/>
      <c r="HT305" s="122"/>
      <c r="HU305" s="122"/>
      <c r="HV305" s="122"/>
      <c r="HW305" s="122"/>
      <c r="HX305" s="122"/>
      <c r="HY305" s="122"/>
      <c r="HZ305" s="122"/>
      <c r="IA305" s="122"/>
      <c r="IB305" s="122"/>
      <c r="IC305" s="122"/>
      <c r="ID305" s="122"/>
      <c r="IE305" s="122"/>
      <c r="IF305" s="122"/>
      <c r="IG305" s="122"/>
      <c r="IH305" s="122"/>
      <c r="II305" s="122"/>
      <c r="IJ305" s="122"/>
      <c r="IK305" s="122"/>
      <c r="IL305" s="122"/>
      <c r="IM305" s="122"/>
      <c r="IN305" s="122"/>
      <c r="IO305" s="122"/>
      <c r="IP305" s="122"/>
      <c r="IQ305" s="122"/>
      <c r="IR305" s="122"/>
      <c r="IS305" s="122"/>
      <c r="IT305" s="122"/>
      <c r="IU305" s="122"/>
      <c r="IV305" s="122"/>
      <c r="IW305" s="122"/>
    </row>
    <row r="306" customFormat="false" ht="12.75" hidden="false" customHeight="false" outlineLevel="0" collapsed="false">
      <c r="A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122"/>
      <c r="AR306" s="122"/>
      <c r="AS306" s="122"/>
      <c r="AT306" s="122"/>
      <c r="AU306" s="122"/>
      <c r="AV306" s="122"/>
      <c r="AW306" s="122"/>
      <c r="AX306" s="122"/>
      <c r="AY306" s="122"/>
      <c r="AZ306" s="122"/>
      <c r="BA306" s="122"/>
      <c r="BB306" s="122"/>
      <c r="BC306" s="122"/>
      <c r="BD306" s="122"/>
      <c r="BE306" s="122"/>
      <c r="BF306" s="122"/>
      <c r="BG306" s="122"/>
      <c r="BH306" s="122"/>
      <c r="BI306" s="122"/>
      <c r="BJ306" s="122"/>
      <c r="BK306" s="122"/>
      <c r="BL306" s="122"/>
      <c r="BM306" s="122"/>
      <c r="BN306" s="122"/>
      <c r="BO306" s="122"/>
      <c r="BP306" s="122"/>
      <c r="BQ306" s="122"/>
      <c r="BR306" s="122"/>
      <c r="BS306" s="122"/>
      <c r="BT306" s="122"/>
      <c r="BU306" s="122"/>
      <c r="BV306" s="122"/>
      <c r="BW306" s="122"/>
      <c r="BX306" s="122"/>
      <c r="BY306" s="122"/>
      <c r="BZ306" s="122"/>
      <c r="CA306" s="122"/>
      <c r="CB306" s="122"/>
      <c r="CC306" s="122"/>
      <c r="CD306" s="122"/>
      <c r="CE306" s="122"/>
      <c r="CF306" s="122"/>
      <c r="CG306" s="122"/>
      <c r="CH306" s="122"/>
      <c r="CI306" s="122"/>
      <c r="CJ306" s="122"/>
      <c r="CK306" s="122"/>
      <c r="CL306" s="122"/>
      <c r="CM306" s="122"/>
      <c r="CN306" s="122"/>
      <c r="CO306" s="122"/>
      <c r="CP306" s="122"/>
      <c r="CQ306" s="122"/>
      <c r="CR306" s="122"/>
      <c r="CS306" s="122"/>
      <c r="CT306" s="122"/>
      <c r="CU306" s="122"/>
      <c r="CV306" s="122"/>
      <c r="CW306" s="122"/>
      <c r="CX306" s="122"/>
      <c r="CY306" s="122"/>
      <c r="CZ306" s="122"/>
      <c r="DA306" s="122"/>
      <c r="DB306" s="122"/>
      <c r="DC306" s="122"/>
      <c r="DD306" s="122"/>
      <c r="DE306" s="122"/>
      <c r="DF306" s="122"/>
      <c r="DG306" s="122"/>
      <c r="DH306" s="122"/>
      <c r="DI306" s="122"/>
      <c r="DJ306" s="122"/>
      <c r="DK306" s="122"/>
      <c r="DL306" s="122"/>
      <c r="DM306" s="122"/>
      <c r="DN306" s="122"/>
      <c r="DO306" s="122"/>
      <c r="DP306" s="122"/>
      <c r="DQ306" s="122"/>
      <c r="DR306" s="122"/>
      <c r="DS306" s="122"/>
      <c r="DT306" s="122"/>
      <c r="DU306" s="122"/>
      <c r="DV306" s="122"/>
      <c r="DW306" s="122"/>
      <c r="DX306" s="122"/>
      <c r="DY306" s="122"/>
      <c r="DZ306" s="122"/>
      <c r="EA306" s="122"/>
      <c r="EB306" s="122"/>
      <c r="EC306" s="122"/>
      <c r="ED306" s="122"/>
      <c r="EE306" s="122"/>
      <c r="EF306" s="122"/>
      <c r="EG306" s="122"/>
      <c r="EH306" s="122"/>
      <c r="EI306" s="122"/>
      <c r="EJ306" s="122"/>
      <c r="EK306" s="122"/>
      <c r="EL306" s="122"/>
      <c r="EM306" s="122"/>
      <c r="EN306" s="122"/>
      <c r="EO306" s="122"/>
      <c r="EP306" s="122"/>
      <c r="EQ306" s="122"/>
      <c r="ER306" s="122"/>
      <c r="ES306" s="122"/>
      <c r="ET306" s="122"/>
      <c r="EU306" s="122"/>
      <c r="EV306" s="122"/>
      <c r="EW306" s="122"/>
      <c r="EX306" s="122"/>
      <c r="EY306" s="122"/>
      <c r="EZ306" s="122"/>
      <c r="FA306" s="122"/>
      <c r="FB306" s="122"/>
      <c r="FC306" s="122"/>
      <c r="FD306" s="122"/>
      <c r="FE306" s="122"/>
      <c r="FF306" s="122"/>
      <c r="FG306" s="122"/>
      <c r="FH306" s="122"/>
      <c r="FI306" s="122"/>
      <c r="FJ306" s="122"/>
      <c r="FK306" s="122"/>
      <c r="FL306" s="122"/>
      <c r="FM306" s="122"/>
      <c r="FN306" s="122"/>
      <c r="FO306" s="122"/>
      <c r="FP306" s="122"/>
      <c r="FQ306" s="122"/>
      <c r="FR306" s="122"/>
      <c r="FS306" s="122"/>
      <c r="FT306" s="122"/>
      <c r="FU306" s="122"/>
      <c r="FV306" s="122"/>
      <c r="FW306" s="122"/>
      <c r="FX306" s="122"/>
      <c r="FY306" s="122"/>
      <c r="FZ306" s="122"/>
      <c r="GA306" s="122"/>
      <c r="GB306" s="122"/>
      <c r="GC306" s="122"/>
      <c r="GD306" s="122"/>
      <c r="GE306" s="122"/>
      <c r="GF306" s="122"/>
      <c r="GG306" s="122"/>
      <c r="GH306" s="122"/>
      <c r="GI306" s="122"/>
      <c r="GJ306" s="122"/>
      <c r="GK306" s="122"/>
      <c r="GL306" s="122"/>
      <c r="GM306" s="122"/>
      <c r="GN306" s="122"/>
      <c r="GO306" s="122"/>
      <c r="GP306" s="122"/>
      <c r="GQ306" s="122"/>
      <c r="GR306" s="122"/>
      <c r="GS306" s="122"/>
      <c r="GT306" s="122"/>
      <c r="GU306" s="122"/>
      <c r="GV306" s="122"/>
      <c r="GW306" s="122"/>
      <c r="GX306" s="122"/>
      <c r="GY306" s="122"/>
      <c r="GZ306" s="122"/>
      <c r="HA306" s="122"/>
      <c r="HB306" s="122"/>
      <c r="HC306" s="122"/>
      <c r="HD306" s="122"/>
      <c r="HE306" s="122"/>
      <c r="HF306" s="122"/>
      <c r="HG306" s="122"/>
      <c r="HH306" s="122"/>
      <c r="HI306" s="122"/>
      <c r="HJ306" s="122"/>
      <c r="HK306" s="122"/>
      <c r="HL306" s="122"/>
      <c r="HM306" s="122"/>
      <c r="HN306" s="122"/>
      <c r="HO306" s="122"/>
      <c r="HP306" s="122"/>
      <c r="HQ306" s="122"/>
      <c r="HR306" s="122"/>
      <c r="HS306" s="122"/>
      <c r="HT306" s="122"/>
      <c r="HU306" s="122"/>
      <c r="HV306" s="122"/>
      <c r="HW306" s="122"/>
      <c r="HX306" s="122"/>
      <c r="HY306" s="122"/>
      <c r="HZ306" s="122"/>
      <c r="IA306" s="122"/>
      <c r="IB306" s="122"/>
      <c r="IC306" s="122"/>
      <c r="ID306" s="122"/>
      <c r="IE306" s="122"/>
      <c r="IF306" s="122"/>
      <c r="IG306" s="122"/>
      <c r="IH306" s="122"/>
      <c r="II306" s="122"/>
      <c r="IJ306" s="122"/>
      <c r="IK306" s="122"/>
      <c r="IL306" s="122"/>
      <c r="IM306" s="122"/>
      <c r="IN306" s="122"/>
      <c r="IO306" s="122"/>
      <c r="IP306" s="122"/>
      <c r="IQ306" s="122"/>
      <c r="IR306" s="122"/>
      <c r="IS306" s="122"/>
      <c r="IT306" s="122"/>
      <c r="IU306" s="122"/>
      <c r="IV306" s="122"/>
      <c r="IW306" s="122"/>
    </row>
    <row r="307" customFormat="false" ht="12.75" hidden="false" customHeight="false" outlineLevel="0" collapsed="false">
      <c r="A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2"/>
      <c r="AC307" s="122"/>
      <c r="AD307" s="122"/>
      <c r="AE307" s="122"/>
      <c r="AF307" s="122"/>
      <c r="AG307" s="122"/>
      <c r="AH307" s="122"/>
      <c r="AI307" s="122"/>
      <c r="AJ307" s="122"/>
      <c r="AK307" s="122"/>
      <c r="AL307" s="122"/>
      <c r="AM307" s="122"/>
      <c r="AN307" s="122"/>
      <c r="AO307" s="122"/>
      <c r="AP307" s="122"/>
      <c r="AQ307" s="122"/>
      <c r="AR307" s="122"/>
      <c r="AS307" s="122"/>
      <c r="AT307" s="122"/>
      <c r="AU307" s="122"/>
      <c r="AV307" s="122"/>
      <c r="AW307" s="122"/>
      <c r="AX307" s="122"/>
      <c r="AY307" s="122"/>
      <c r="AZ307" s="122"/>
      <c r="BA307" s="122"/>
      <c r="BB307" s="122"/>
      <c r="BC307" s="122"/>
      <c r="BD307" s="122"/>
      <c r="BE307" s="122"/>
      <c r="BF307" s="122"/>
      <c r="BG307" s="122"/>
      <c r="BH307" s="122"/>
      <c r="BI307" s="122"/>
      <c r="BJ307" s="122"/>
      <c r="BK307" s="122"/>
      <c r="BL307" s="122"/>
      <c r="BM307" s="122"/>
      <c r="BN307" s="122"/>
      <c r="BO307" s="122"/>
      <c r="BP307" s="122"/>
      <c r="BQ307" s="122"/>
      <c r="BR307" s="122"/>
      <c r="BS307" s="122"/>
      <c r="BT307" s="122"/>
      <c r="BU307" s="122"/>
      <c r="BV307" s="122"/>
      <c r="BW307" s="122"/>
      <c r="BX307" s="122"/>
      <c r="BY307" s="122"/>
      <c r="BZ307" s="122"/>
      <c r="CA307" s="122"/>
      <c r="CB307" s="122"/>
      <c r="CC307" s="122"/>
      <c r="CD307" s="122"/>
      <c r="CE307" s="122"/>
      <c r="CF307" s="122"/>
      <c r="CG307" s="122"/>
      <c r="CH307" s="122"/>
      <c r="CI307" s="122"/>
      <c r="CJ307" s="122"/>
      <c r="CK307" s="122"/>
      <c r="CL307" s="122"/>
      <c r="CM307" s="122"/>
      <c r="CN307" s="122"/>
      <c r="CO307" s="122"/>
      <c r="CP307" s="122"/>
      <c r="CQ307" s="122"/>
      <c r="CR307" s="122"/>
      <c r="CS307" s="122"/>
      <c r="CT307" s="122"/>
      <c r="CU307" s="122"/>
      <c r="CV307" s="122"/>
      <c r="CW307" s="122"/>
      <c r="CX307" s="122"/>
      <c r="CY307" s="122"/>
      <c r="CZ307" s="122"/>
      <c r="DA307" s="122"/>
      <c r="DB307" s="122"/>
      <c r="DC307" s="122"/>
      <c r="DD307" s="122"/>
      <c r="DE307" s="122"/>
      <c r="DF307" s="122"/>
      <c r="DG307" s="122"/>
      <c r="DH307" s="122"/>
      <c r="DI307" s="122"/>
      <c r="DJ307" s="122"/>
      <c r="DK307" s="122"/>
      <c r="DL307" s="122"/>
      <c r="DM307" s="122"/>
      <c r="DN307" s="122"/>
      <c r="DO307" s="122"/>
      <c r="DP307" s="122"/>
      <c r="DQ307" s="122"/>
      <c r="DR307" s="122"/>
      <c r="DS307" s="122"/>
      <c r="DT307" s="122"/>
      <c r="DU307" s="122"/>
      <c r="DV307" s="122"/>
      <c r="DW307" s="122"/>
      <c r="DX307" s="122"/>
      <c r="DY307" s="122"/>
      <c r="DZ307" s="122"/>
      <c r="EA307" s="122"/>
      <c r="EB307" s="122"/>
      <c r="EC307" s="122"/>
      <c r="ED307" s="122"/>
      <c r="EE307" s="122"/>
      <c r="EF307" s="122"/>
      <c r="EG307" s="122"/>
      <c r="EH307" s="122"/>
      <c r="EI307" s="122"/>
      <c r="EJ307" s="122"/>
      <c r="EK307" s="122"/>
      <c r="EL307" s="122"/>
      <c r="EM307" s="122"/>
      <c r="EN307" s="122"/>
      <c r="EO307" s="122"/>
      <c r="EP307" s="122"/>
      <c r="EQ307" s="122"/>
      <c r="ER307" s="122"/>
      <c r="ES307" s="122"/>
      <c r="ET307" s="122"/>
      <c r="EU307" s="122"/>
      <c r="EV307" s="122"/>
      <c r="EW307" s="122"/>
      <c r="EX307" s="122"/>
      <c r="EY307" s="122"/>
      <c r="EZ307" s="122"/>
      <c r="FA307" s="122"/>
      <c r="FB307" s="122"/>
      <c r="FC307" s="122"/>
      <c r="FD307" s="122"/>
      <c r="FE307" s="122"/>
      <c r="FF307" s="122"/>
      <c r="FG307" s="122"/>
      <c r="FH307" s="122"/>
      <c r="FI307" s="122"/>
      <c r="FJ307" s="122"/>
      <c r="FK307" s="122"/>
      <c r="FL307" s="122"/>
      <c r="FM307" s="122"/>
      <c r="FN307" s="122"/>
      <c r="FO307" s="122"/>
      <c r="FP307" s="122"/>
      <c r="FQ307" s="122"/>
      <c r="FR307" s="122"/>
      <c r="FS307" s="122"/>
      <c r="FT307" s="122"/>
      <c r="FU307" s="122"/>
      <c r="FV307" s="122"/>
      <c r="FW307" s="122"/>
      <c r="FX307" s="122"/>
      <c r="FY307" s="122"/>
      <c r="FZ307" s="122"/>
      <c r="GA307" s="122"/>
      <c r="GB307" s="122"/>
      <c r="GC307" s="122"/>
      <c r="GD307" s="122"/>
      <c r="GE307" s="122"/>
      <c r="GF307" s="122"/>
      <c r="GG307" s="122"/>
      <c r="GH307" s="122"/>
      <c r="GI307" s="122"/>
      <c r="GJ307" s="122"/>
      <c r="GK307" s="122"/>
      <c r="GL307" s="122"/>
      <c r="GM307" s="122"/>
      <c r="GN307" s="122"/>
      <c r="GO307" s="122"/>
      <c r="GP307" s="122"/>
      <c r="GQ307" s="122"/>
      <c r="GR307" s="122"/>
      <c r="GS307" s="122"/>
      <c r="GT307" s="122"/>
      <c r="GU307" s="122"/>
      <c r="GV307" s="122"/>
      <c r="GW307" s="122"/>
      <c r="GX307" s="122"/>
      <c r="GY307" s="122"/>
      <c r="GZ307" s="122"/>
      <c r="HA307" s="122"/>
      <c r="HB307" s="122"/>
      <c r="HC307" s="122"/>
      <c r="HD307" s="122"/>
      <c r="HE307" s="122"/>
      <c r="HF307" s="122"/>
      <c r="HG307" s="122"/>
      <c r="HH307" s="122"/>
      <c r="HI307" s="122"/>
      <c r="HJ307" s="122"/>
      <c r="HK307" s="122"/>
      <c r="HL307" s="122"/>
      <c r="HM307" s="122"/>
      <c r="HN307" s="122"/>
      <c r="HO307" s="122"/>
      <c r="HP307" s="122"/>
      <c r="HQ307" s="122"/>
      <c r="HR307" s="122"/>
      <c r="HS307" s="122"/>
      <c r="HT307" s="122"/>
      <c r="HU307" s="122"/>
      <c r="HV307" s="122"/>
      <c r="HW307" s="122"/>
      <c r="HX307" s="122"/>
      <c r="HY307" s="122"/>
      <c r="HZ307" s="122"/>
      <c r="IA307" s="122"/>
      <c r="IB307" s="122"/>
      <c r="IC307" s="122"/>
      <c r="ID307" s="122"/>
      <c r="IE307" s="122"/>
      <c r="IF307" s="122"/>
      <c r="IG307" s="122"/>
      <c r="IH307" s="122"/>
      <c r="II307" s="122"/>
      <c r="IJ307" s="122"/>
      <c r="IK307" s="122"/>
      <c r="IL307" s="122"/>
      <c r="IM307" s="122"/>
      <c r="IN307" s="122"/>
      <c r="IO307" s="122"/>
      <c r="IP307" s="122"/>
      <c r="IQ307" s="122"/>
      <c r="IR307" s="122"/>
      <c r="IS307" s="122"/>
      <c r="IT307" s="122"/>
      <c r="IU307" s="122"/>
      <c r="IV307" s="122"/>
      <c r="IW307" s="122"/>
    </row>
    <row r="308" customFormat="false" ht="12.75" hidden="false" customHeight="false" outlineLevel="0" collapsed="false">
      <c r="A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22"/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122"/>
      <c r="AR308" s="122"/>
      <c r="AS308" s="122"/>
      <c r="AT308" s="122"/>
      <c r="AU308" s="122"/>
      <c r="AV308" s="122"/>
      <c r="AW308" s="122"/>
      <c r="AX308" s="122"/>
      <c r="AY308" s="122"/>
      <c r="AZ308" s="122"/>
      <c r="BA308" s="122"/>
      <c r="BB308" s="122"/>
      <c r="BC308" s="122"/>
      <c r="BD308" s="122"/>
      <c r="BE308" s="122"/>
      <c r="BF308" s="122"/>
      <c r="BG308" s="122"/>
      <c r="BH308" s="122"/>
      <c r="BI308" s="122"/>
      <c r="BJ308" s="122"/>
      <c r="BK308" s="122"/>
      <c r="BL308" s="122"/>
      <c r="BM308" s="122"/>
      <c r="BN308" s="122"/>
      <c r="BO308" s="122"/>
      <c r="BP308" s="122"/>
      <c r="BQ308" s="122"/>
      <c r="BR308" s="122"/>
      <c r="BS308" s="122"/>
      <c r="BT308" s="122"/>
      <c r="BU308" s="122"/>
      <c r="BV308" s="122"/>
      <c r="BW308" s="122"/>
      <c r="BX308" s="122"/>
      <c r="BY308" s="122"/>
      <c r="BZ308" s="122"/>
      <c r="CA308" s="122"/>
      <c r="CB308" s="122"/>
      <c r="CC308" s="122"/>
      <c r="CD308" s="122"/>
      <c r="CE308" s="122"/>
      <c r="CF308" s="122"/>
      <c r="CG308" s="122"/>
      <c r="CH308" s="122"/>
      <c r="CI308" s="122"/>
      <c r="CJ308" s="122"/>
      <c r="CK308" s="122"/>
      <c r="CL308" s="122"/>
      <c r="CM308" s="122"/>
      <c r="CN308" s="122"/>
      <c r="CO308" s="122"/>
      <c r="CP308" s="122"/>
      <c r="CQ308" s="122"/>
      <c r="CR308" s="122"/>
      <c r="CS308" s="122"/>
      <c r="CT308" s="122"/>
      <c r="CU308" s="122"/>
      <c r="CV308" s="122"/>
      <c r="CW308" s="122"/>
      <c r="CX308" s="122"/>
      <c r="CY308" s="122"/>
      <c r="CZ308" s="122"/>
      <c r="DA308" s="122"/>
      <c r="DB308" s="122"/>
      <c r="DC308" s="122"/>
      <c r="DD308" s="122"/>
      <c r="DE308" s="122"/>
      <c r="DF308" s="122"/>
      <c r="DG308" s="122"/>
      <c r="DH308" s="122"/>
      <c r="DI308" s="122"/>
      <c r="DJ308" s="122"/>
      <c r="DK308" s="122"/>
      <c r="DL308" s="122"/>
      <c r="DM308" s="122"/>
      <c r="DN308" s="122"/>
      <c r="DO308" s="122"/>
      <c r="DP308" s="122"/>
      <c r="DQ308" s="122"/>
      <c r="DR308" s="122"/>
      <c r="DS308" s="122"/>
      <c r="DT308" s="122"/>
      <c r="DU308" s="122"/>
      <c r="DV308" s="122"/>
      <c r="DW308" s="122"/>
      <c r="DX308" s="122"/>
      <c r="DY308" s="122"/>
      <c r="DZ308" s="122"/>
      <c r="EA308" s="122"/>
      <c r="EB308" s="122"/>
      <c r="EC308" s="122"/>
      <c r="ED308" s="122"/>
      <c r="EE308" s="122"/>
      <c r="EF308" s="122"/>
      <c r="EG308" s="122"/>
      <c r="EH308" s="122"/>
      <c r="EI308" s="122"/>
      <c r="EJ308" s="122"/>
      <c r="EK308" s="122"/>
      <c r="EL308" s="122"/>
      <c r="EM308" s="122"/>
      <c r="EN308" s="122"/>
      <c r="EO308" s="122"/>
      <c r="EP308" s="122"/>
      <c r="EQ308" s="122"/>
      <c r="ER308" s="122"/>
      <c r="ES308" s="122"/>
      <c r="ET308" s="122"/>
      <c r="EU308" s="122"/>
      <c r="EV308" s="122"/>
      <c r="EW308" s="122"/>
      <c r="EX308" s="122"/>
      <c r="EY308" s="122"/>
      <c r="EZ308" s="122"/>
      <c r="FA308" s="122"/>
      <c r="FB308" s="122"/>
      <c r="FC308" s="122"/>
      <c r="FD308" s="122"/>
      <c r="FE308" s="122"/>
      <c r="FF308" s="122"/>
      <c r="FG308" s="122"/>
      <c r="FH308" s="122"/>
      <c r="FI308" s="122"/>
      <c r="FJ308" s="122"/>
      <c r="FK308" s="122"/>
      <c r="FL308" s="122"/>
      <c r="FM308" s="122"/>
      <c r="FN308" s="122"/>
      <c r="FO308" s="122"/>
      <c r="FP308" s="122"/>
      <c r="FQ308" s="122"/>
      <c r="FR308" s="122"/>
      <c r="FS308" s="122"/>
      <c r="FT308" s="122"/>
      <c r="FU308" s="122"/>
      <c r="FV308" s="122"/>
      <c r="FW308" s="122"/>
      <c r="FX308" s="122"/>
      <c r="FY308" s="122"/>
      <c r="FZ308" s="122"/>
      <c r="GA308" s="122"/>
      <c r="GB308" s="122"/>
      <c r="GC308" s="122"/>
      <c r="GD308" s="122"/>
      <c r="GE308" s="122"/>
      <c r="GF308" s="122"/>
      <c r="GG308" s="122"/>
      <c r="GH308" s="122"/>
      <c r="GI308" s="122"/>
      <c r="GJ308" s="122"/>
      <c r="GK308" s="122"/>
      <c r="GL308" s="122"/>
      <c r="GM308" s="122"/>
      <c r="GN308" s="122"/>
      <c r="GO308" s="122"/>
      <c r="GP308" s="122"/>
      <c r="GQ308" s="122"/>
      <c r="GR308" s="122"/>
      <c r="GS308" s="122"/>
      <c r="GT308" s="122"/>
      <c r="GU308" s="122"/>
      <c r="GV308" s="122"/>
      <c r="GW308" s="122"/>
      <c r="GX308" s="122"/>
      <c r="GY308" s="122"/>
      <c r="GZ308" s="122"/>
      <c r="HA308" s="122"/>
      <c r="HB308" s="122"/>
      <c r="HC308" s="122"/>
      <c r="HD308" s="122"/>
      <c r="HE308" s="122"/>
      <c r="HF308" s="122"/>
      <c r="HG308" s="122"/>
      <c r="HH308" s="122"/>
      <c r="HI308" s="122"/>
      <c r="HJ308" s="122"/>
      <c r="HK308" s="122"/>
      <c r="HL308" s="122"/>
      <c r="HM308" s="122"/>
      <c r="HN308" s="122"/>
      <c r="HO308" s="122"/>
      <c r="HP308" s="122"/>
      <c r="HQ308" s="122"/>
      <c r="HR308" s="122"/>
      <c r="HS308" s="122"/>
      <c r="HT308" s="122"/>
      <c r="HU308" s="122"/>
      <c r="HV308" s="122"/>
      <c r="HW308" s="122"/>
      <c r="HX308" s="122"/>
      <c r="HY308" s="122"/>
      <c r="HZ308" s="122"/>
      <c r="IA308" s="122"/>
      <c r="IB308" s="122"/>
      <c r="IC308" s="122"/>
      <c r="ID308" s="122"/>
      <c r="IE308" s="122"/>
      <c r="IF308" s="122"/>
      <c r="IG308" s="122"/>
      <c r="IH308" s="122"/>
      <c r="II308" s="122"/>
      <c r="IJ308" s="122"/>
      <c r="IK308" s="122"/>
      <c r="IL308" s="122"/>
      <c r="IM308" s="122"/>
      <c r="IN308" s="122"/>
      <c r="IO308" s="122"/>
      <c r="IP308" s="122"/>
      <c r="IQ308" s="122"/>
      <c r="IR308" s="122"/>
      <c r="IS308" s="122"/>
      <c r="IT308" s="122"/>
      <c r="IU308" s="122"/>
      <c r="IV308" s="122"/>
      <c r="IW308" s="122"/>
    </row>
    <row r="309" customFormat="false" ht="12.75" hidden="false" customHeight="false" outlineLevel="0" collapsed="false">
      <c r="A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22"/>
      <c r="AD309" s="122"/>
      <c r="AE309" s="122"/>
      <c r="AF309" s="122"/>
      <c r="AG309" s="122"/>
      <c r="AH309" s="122"/>
      <c r="AI309" s="122"/>
      <c r="AJ309" s="122"/>
      <c r="AK309" s="122"/>
      <c r="AL309" s="122"/>
      <c r="AM309" s="122"/>
      <c r="AN309" s="122"/>
      <c r="AO309" s="122"/>
      <c r="AP309" s="122"/>
      <c r="AQ309" s="122"/>
      <c r="AR309" s="122"/>
      <c r="AS309" s="122"/>
      <c r="AT309" s="122"/>
      <c r="AU309" s="122"/>
      <c r="AV309" s="122"/>
      <c r="AW309" s="122"/>
      <c r="AX309" s="122"/>
      <c r="AY309" s="122"/>
      <c r="AZ309" s="122"/>
      <c r="BA309" s="122"/>
      <c r="BB309" s="122"/>
      <c r="BC309" s="122"/>
      <c r="BD309" s="122"/>
      <c r="BE309" s="122"/>
      <c r="BF309" s="122"/>
      <c r="BG309" s="122"/>
      <c r="BH309" s="122"/>
      <c r="BI309" s="122"/>
      <c r="BJ309" s="122"/>
      <c r="BK309" s="122"/>
      <c r="BL309" s="122"/>
      <c r="BM309" s="122"/>
      <c r="BN309" s="122"/>
      <c r="BO309" s="122"/>
      <c r="BP309" s="122"/>
      <c r="BQ309" s="122"/>
      <c r="BR309" s="122"/>
      <c r="BS309" s="122"/>
      <c r="BT309" s="122"/>
      <c r="BU309" s="122"/>
      <c r="BV309" s="122"/>
      <c r="BW309" s="122"/>
      <c r="BX309" s="122"/>
      <c r="BY309" s="122"/>
      <c r="BZ309" s="122"/>
      <c r="CA309" s="122"/>
      <c r="CB309" s="122"/>
      <c r="CC309" s="122"/>
      <c r="CD309" s="122"/>
      <c r="CE309" s="122"/>
      <c r="CF309" s="122"/>
      <c r="CG309" s="122"/>
      <c r="CH309" s="122"/>
      <c r="CI309" s="122"/>
      <c r="CJ309" s="122"/>
      <c r="CK309" s="122"/>
      <c r="CL309" s="122"/>
      <c r="CM309" s="122"/>
      <c r="CN309" s="122"/>
      <c r="CO309" s="122"/>
      <c r="CP309" s="122"/>
      <c r="CQ309" s="122"/>
      <c r="CR309" s="122"/>
      <c r="CS309" s="122"/>
      <c r="CT309" s="122"/>
      <c r="CU309" s="122"/>
      <c r="CV309" s="122"/>
      <c r="CW309" s="122"/>
      <c r="CX309" s="122"/>
      <c r="CY309" s="122"/>
      <c r="CZ309" s="122"/>
      <c r="DA309" s="122"/>
      <c r="DB309" s="122"/>
      <c r="DC309" s="122"/>
      <c r="DD309" s="122"/>
      <c r="DE309" s="122"/>
      <c r="DF309" s="122"/>
      <c r="DG309" s="122"/>
      <c r="DH309" s="122"/>
      <c r="DI309" s="122"/>
      <c r="DJ309" s="122"/>
      <c r="DK309" s="122"/>
      <c r="DL309" s="122"/>
      <c r="DM309" s="122"/>
      <c r="DN309" s="122"/>
      <c r="DO309" s="122"/>
      <c r="DP309" s="122"/>
      <c r="DQ309" s="122"/>
      <c r="DR309" s="122"/>
      <c r="DS309" s="122"/>
      <c r="DT309" s="122"/>
      <c r="DU309" s="122"/>
      <c r="DV309" s="122"/>
      <c r="DW309" s="122"/>
      <c r="DX309" s="122"/>
      <c r="DY309" s="122"/>
      <c r="DZ309" s="122"/>
      <c r="EA309" s="122"/>
      <c r="EB309" s="122"/>
      <c r="EC309" s="122"/>
      <c r="ED309" s="122"/>
      <c r="EE309" s="122"/>
      <c r="EF309" s="122"/>
      <c r="EG309" s="122"/>
      <c r="EH309" s="122"/>
      <c r="EI309" s="122"/>
      <c r="EJ309" s="122"/>
      <c r="EK309" s="122"/>
      <c r="EL309" s="122"/>
      <c r="EM309" s="122"/>
      <c r="EN309" s="122"/>
      <c r="EO309" s="122"/>
      <c r="EP309" s="122"/>
      <c r="EQ309" s="122"/>
      <c r="ER309" s="122"/>
      <c r="ES309" s="122"/>
      <c r="ET309" s="122"/>
      <c r="EU309" s="122"/>
      <c r="EV309" s="122"/>
      <c r="EW309" s="122"/>
      <c r="EX309" s="122"/>
      <c r="EY309" s="122"/>
      <c r="EZ309" s="122"/>
      <c r="FA309" s="122"/>
      <c r="FB309" s="122"/>
      <c r="FC309" s="122"/>
      <c r="FD309" s="122"/>
      <c r="FE309" s="122"/>
      <c r="FF309" s="122"/>
      <c r="FG309" s="122"/>
      <c r="FH309" s="122"/>
      <c r="FI309" s="122"/>
      <c r="FJ309" s="122"/>
      <c r="FK309" s="122"/>
      <c r="FL309" s="122"/>
      <c r="FM309" s="122"/>
      <c r="FN309" s="122"/>
      <c r="FO309" s="122"/>
      <c r="FP309" s="122"/>
      <c r="FQ309" s="122"/>
      <c r="FR309" s="122"/>
      <c r="FS309" s="122"/>
      <c r="FT309" s="122"/>
      <c r="FU309" s="122"/>
      <c r="FV309" s="122"/>
      <c r="FW309" s="122"/>
      <c r="FX309" s="122"/>
      <c r="FY309" s="122"/>
      <c r="FZ309" s="122"/>
      <c r="GA309" s="122"/>
      <c r="GB309" s="122"/>
      <c r="GC309" s="122"/>
      <c r="GD309" s="122"/>
      <c r="GE309" s="122"/>
      <c r="GF309" s="122"/>
      <c r="GG309" s="122"/>
      <c r="GH309" s="122"/>
      <c r="GI309" s="122"/>
      <c r="GJ309" s="122"/>
      <c r="GK309" s="122"/>
      <c r="GL309" s="122"/>
      <c r="GM309" s="122"/>
      <c r="GN309" s="122"/>
      <c r="GO309" s="122"/>
      <c r="GP309" s="122"/>
      <c r="GQ309" s="122"/>
      <c r="GR309" s="122"/>
      <c r="GS309" s="122"/>
      <c r="GT309" s="122"/>
      <c r="GU309" s="122"/>
      <c r="GV309" s="122"/>
      <c r="GW309" s="122"/>
      <c r="GX309" s="122"/>
      <c r="GY309" s="122"/>
      <c r="GZ309" s="122"/>
      <c r="HA309" s="122"/>
      <c r="HB309" s="122"/>
      <c r="HC309" s="122"/>
      <c r="HD309" s="122"/>
      <c r="HE309" s="122"/>
      <c r="HF309" s="122"/>
      <c r="HG309" s="122"/>
      <c r="HH309" s="122"/>
      <c r="HI309" s="122"/>
      <c r="HJ309" s="122"/>
      <c r="HK309" s="122"/>
      <c r="HL309" s="122"/>
      <c r="HM309" s="122"/>
      <c r="HN309" s="122"/>
      <c r="HO309" s="122"/>
      <c r="HP309" s="122"/>
      <c r="HQ309" s="122"/>
      <c r="HR309" s="122"/>
      <c r="HS309" s="122"/>
      <c r="HT309" s="122"/>
      <c r="HU309" s="122"/>
      <c r="HV309" s="122"/>
      <c r="HW309" s="122"/>
      <c r="HX309" s="122"/>
      <c r="HY309" s="122"/>
      <c r="HZ309" s="122"/>
      <c r="IA309" s="122"/>
      <c r="IB309" s="122"/>
      <c r="IC309" s="122"/>
      <c r="ID309" s="122"/>
      <c r="IE309" s="122"/>
      <c r="IF309" s="122"/>
      <c r="IG309" s="122"/>
      <c r="IH309" s="122"/>
      <c r="II309" s="122"/>
      <c r="IJ309" s="122"/>
      <c r="IK309" s="122"/>
      <c r="IL309" s="122"/>
      <c r="IM309" s="122"/>
      <c r="IN309" s="122"/>
      <c r="IO309" s="122"/>
      <c r="IP309" s="122"/>
      <c r="IQ309" s="122"/>
      <c r="IR309" s="122"/>
      <c r="IS309" s="122"/>
      <c r="IT309" s="122"/>
      <c r="IU309" s="122"/>
      <c r="IV309" s="122"/>
      <c r="IW309" s="122"/>
    </row>
    <row r="310" customFormat="false" ht="12.75" hidden="false" customHeight="false" outlineLevel="0" collapsed="false">
      <c r="A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2"/>
      <c r="AC310" s="122"/>
      <c r="AD310" s="122"/>
      <c r="AE310" s="122"/>
      <c r="AF310" s="122"/>
      <c r="AG310" s="122"/>
      <c r="AH310" s="122"/>
      <c r="AI310" s="122"/>
      <c r="AJ310" s="122"/>
      <c r="AK310" s="122"/>
      <c r="AL310" s="122"/>
      <c r="AM310" s="122"/>
      <c r="AN310" s="122"/>
      <c r="AO310" s="122"/>
      <c r="AP310" s="122"/>
      <c r="AQ310" s="122"/>
      <c r="AR310" s="122"/>
      <c r="AS310" s="122"/>
      <c r="AT310" s="122"/>
      <c r="AU310" s="122"/>
      <c r="AV310" s="122"/>
      <c r="AW310" s="122"/>
      <c r="AX310" s="122"/>
      <c r="AY310" s="122"/>
      <c r="AZ310" s="122"/>
      <c r="BA310" s="122"/>
      <c r="BB310" s="122"/>
      <c r="BC310" s="122"/>
      <c r="BD310" s="122"/>
      <c r="BE310" s="122"/>
      <c r="BF310" s="122"/>
      <c r="BG310" s="122"/>
      <c r="BH310" s="122"/>
      <c r="BI310" s="122"/>
      <c r="BJ310" s="122"/>
      <c r="BK310" s="122"/>
      <c r="BL310" s="122"/>
      <c r="BM310" s="122"/>
      <c r="BN310" s="122"/>
      <c r="BO310" s="122"/>
      <c r="BP310" s="122"/>
      <c r="BQ310" s="122"/>
      <c r="BR310" s="122"/>
      <c r="BS310" s="122"/>
      <c r="BT310" s="122"/>
      <c r="BU310" s="122"/>
      <c r="BV310" s="122"/>
      <c r="BW310" s="122"/>
      <c r="BX310" s="122"/>
      <c r="BY310" s="122"/>
      <c r="BZ310" s="122"/>
      <c r="CA310" s="122"/>
      <c r="CB310" s="122"/>
      <c r="CC310" s="122"/>
      <c r="CD310" s="122"/>
      <c r="CE310" s="122"/>
      <c r="CF310" s="122"/>
      <c r="CG310" s="122"/>
      <c r="CH310" s="122"/>
      <c r="CI310" s="122"/>
      <c r="CJ310" s="122"/>
      <c r="CK310" s="122"/>
      <c r="CL310" s="122"/>
      <c r="CM310" s="122"/>
      <c r="CN310" s="122"/>
      <c r="CO310" s="122"/>
      <c r="CP310" s="122"/>
      <c r="CQ310" s="122"/>
      <c r="CR310" s="122"/>
      <c r="CS310" s="122"/>
      <c r="CT310" s="122"/>
      <c r="CU310" s="122"/>
      <c r="CV310" s="122"/>
      <c r="CW310" s="122"/>
      <c r="CX310" s="122"/>
      <c r="CY310" s="122"/>
      <c r="CZ310" s="122"/>
      <c r="DA310" s="122"/>
      <c r="DB310" s="122"/>
      <c r="DC310" s="122"/>
      <c r="DD310" s="122"/>
      <c r="DE310" s="122"/>
      <c r="DF310" s="122"/>
      <c r="DG310" s="122"/>
      <c r="DH310" s="122"/>
      <c r="DI310" s="122"/>
      <c r="DJ310" s="122"/>
      <c r="DK310" s="122"/>
      <c r="DL310" s="122"/>
      <c r="DM310" s="122"/>
      <c r="DN310" s="122"/>
      <c r="DO310" s="122"/>
      <c r="DP310" s="122"/>
      <c r="DQ310" s="122"/>
      <c r="DR310" s="122"/>
      <c r="DS310" s="122"/>
      <c r="DT310" s="122"/>
      <c r="DU310" s="122"/>
      <c r="DV310" s="122"/>
      <c r="DW310" s="122"/>
      <c r="DX310" s="122"/>
      <c r="DY310" s="122"/>
      <c r="DZ310" s="122"/>
      <c r="EA310" s="122"/>
      <c r="EB310" s="122"/>
      <c r="EC310" s="122"/>
      <c r="ED310" s="122"/>
      <c r="EE310" s="122"/>
      <c r="EF310" s="122"/>
      <c r="EG310" s="122"/>
      <c r="EH310" s="122"/>
      <c r="EI310" s="122"/>
      <c r="EJ310" s="122"/>
      <c r="EK310" s="122"/>
      <c r="EL310" s="122"/>
      <c r="EM310" s="122"/>
      <c r="EN310" s="122"/>
      <c r="EO310" s="122"/>
      <c r="EP310" s="122"/>
      <c r="EQ310" s="122"/>
      <c r="ER310" s="122"/>
      <c r="ES310" s="122"/>
      <c r="ET310" s="122"/>
      <c r="EU310" s="122"/>
      <c r="EV310" s="122"/>
      <c r="EW310" s="122"/>
      <c r="EX310" s="122"/>
      <c r="EY310" s="122"/>
      <c r="EZ310" s="122"/>
      <c r="FA310" s="122"/>
      <c r="FB310" s="122"/>
      <c r="FC310" s="122"/>
      <c r="FD310" s="122"/>
      <c r="FE310" s="122"/>
      <c r="FF310" s="122"/>
      <c r="FG310" s="122"/>
      <c r="FH310" s="122"/>
      <c r="FI310" s="122"/>
      <c r="FJ310" s="122"/>
      <c r="FK310" s="122"/>
      <c r="FL310" s="122"/>
      <c r="FM310" s="122"/>
      <c r="FN310" s="122"/>
      <c r="FO310" s="122"/>
      <c r="FP310" s="122"/>
      <c r="FQ310" s="122"/>
      <c r="FR310" s="122"/>
      <c r="FS310" s="122"/>
      <c r="FT310" s="122"/>
      <c r="FU310" s="122"/>
      <c r="FV310" s="122"/>
      <c r="FW310" s="122"/>
      <c r="FX310" s="122"/>
      <c r="FY310" s="122"/>
      <c r="FZ310" s="122"/>
      <c r="GA310" s="122"/>
      <c r="GB310" s="122"/>
      <c r="GC310" s="122"/>
      <c r="GD310" s="122"/>
      <c r="GE310" s="122"/>
      <c r="GF310" s="122"/>
      <c r="GG310" s="122"/>
      <c r="GH310" s="122"/>
      <c r="GI310" s="122"/>
      <c r="GJ310" s="122"/>
      <c r="GK310" s="122"/>
      <c r="GL310" s="122"/>
      <c r="GM310" s="122"/>
      <c r="GN310" s="122"/>
      <c r="GO310" s="122"/>
      <c r="GP310" s="122"/>
      <c r="GQ310" s="122"/>
      <c r="GR310" s="122"/>
      <c r="GS310" s="122"/>
      <c r="GT310" s="122"/>
      <c r="GU310" s="122"/>
      <c r="GV310" s="122"/>
      <c r="GW310" s="122"/>
      <c r="GX310" s="122"/>
      <c r="GY310" s="122"/>
      <c r="GZ310" s="122"/>
      <c r="HA310" s="122"/>
      <c r="HB310" s="122"/>
      <c r="HC310" s="122"/>
      <c r="HD310" s="122"/>
      <c r="HE310" s="122"/>
      <c r="HF310" s="122"/>
      <c r="HG310" s="122"/>
      <c r="HH310" s="122"/>
      <c r="HI310" s="122"/>
      <c r="HJ310" s="122"/>
      <c r="HK310" s="122"/>
      <c r="HL310" s="122"/>
      <c r="HM310" s="122"/>
      <c r="HN310" s="122"/>
      <c r="HO310" s="122"/>
      <c r="HP310" s="122"/>
      <c r="HQ310" s="122"/>
      <c r="HR310" s="122"/>
      <c r="HS310" s="122"/>
      <c r="HT310" s="122"/>
      <c r="HU310" s="122"/>
      <c r="HV310" s="122"/>
      <c r="HW310" s="122"/>
      <c r="HX310" s="122"/>
      <c r="HY310" s="122"/>
      <c r="HZ310" s="122"/>
      <c r="IA310" s="122"/>
      <c r="IB310" s="122"/>
      <c r="IC310" s="122"/>
      <c r="ID310" s="122"/>
      <c r="IE310" s="122"/>
      <c r="IF310" s="122"/>
      <c r="IG310" s="122"/>
      <c r="IH310" s="122"/>
      <c r="II310" s="122"/>
      <c r="IJ310" s="122"/>
      <c r="IK310" s="122"/>
      <c r="IL310" s="122"/>
      <c r="IM310" s="122"/>
      <c r="IN310" s="122"/>
      <c r="IO310" s="122"/>
      <c r="IP310" s="122"/>
      <c r="IQ310" s="122"/>
      <c r="IR310" s="122"/>
      <c r="IS310" s="122"/>
      <c r="IT310" s="122"/>
      <c r="IU310" s="122"/>
      <c r="IV310" s="122"/>
      <c r="IW310" s="122"/>
    </row>
    <row r="311" customFormat="false" ht="12.75" hidden="false" customHeight="false" outlineLevel="0" collapsed="false">
      <c r="A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  <c r="AD311" s="122"/>
      <c r="AE311" s="122"/>
      <c r="AF311" s="122"/>
      <c r="AG311" s="122"/>
      <c r="AH311" s="122"/>
      <c r="AI311" s="122"/>
      <c r="AJ311" s="122"/>
      <c r="AK311" s="122"/>
      <c r="AL311" s="122"/>
      <c r="AM311" s="122"/>
      <c r="AN311" s="122"/>
      <c r="AO311" s="122"/>
      <c r="AP311" s="122"/>
      <c r="AQ311" s="122"/>
      <c r="AR311" s="122"/>
      <c r="AS311" s="122"/>
      <c r="AT311" s="122"/>
      <c r="AU311" s="122"/>
      <c r="AV311" s="122"/>
      <c r="AW311" s="122"/>
      <c r="AX311" s="122"/>
      <c r="AY311" s="122"/>
      <c r="AZ311" s="122"/>
      <c r="BA311" s="122"/>
      <c r="BB311" s="122"/>
      <c r="BC311" s="122"/>
      <c r="BD311" s="122"/>
      <c r="BE311" s="122"/>
      <c r="BF311" s="122"/>
      <c r="BG311" s="122"/>
      <c r="BH311" s="122"/>
      <c r="BI311" s="122"/>
      <c r="BJ311" s="122"/>
      <c r="BK311" s="122"/>
      <c r="BL311" s="122"/>
      <c r="BM311" s="122"/>
      <c r="BN311" s="122"/>
      <c r="BO311" s="122"/>
      <c r="BP311" s="122"/>
      <c r="BQ311" s="122"/>
      <c r="BR311" s="122"/>
      <c r="BS311" s="122"/>
      <c r="BT311" s="122"/>
      <c r="BU311" s="122"/>
      <c r="BV311" s="122"/>
      <c r="BW311" s="122"/>
      <c r="BX311" s="122"/>
      <c r="BY311" s="122"/>
      <c r="BZ311" s="122"/>
      <c r="CA311" s="122"/>
      <c r="CB311" s="122"/>
      <c r="CC311" s="122"/>
      <c r="CD311" s="122"/>
      <c r="CE311" s="122"/>
      <c r="CF311" s="122"/>
      <c r="CG311" s="122"/>
      <c r="CH311" s="122"/>
      <c r="CI311" s="122"/>
      <c r="CJ311" s="122"/>
      <c r="CK311" s="122"/>
      <c r="CL311" s="122"/>
      <c r="CM311" s="122"/>
      <c r="CN311" s="122"/>
      <c r="CO311" s="122"/>
      <c r="CP311" s="122"/>
      <c r="CQ311" s="122"/>
      <c r="CR311" s="122"/>
      <c r="CS311" s="122"/>
      <c r="CT311" s="122"/>
      <c r="CU311" s="122"/>
      <c r="CV311" s="122"/>
      <c r="CW311" s="122"/>
      <c r="CX311" s="122"/>
      <c r="CY311" s="122"/>
      <c r="CZ311" s="122"/>
      <c r="DA311" s="122"/>
      <c r="DB311" s="122"/>
      <c r="DC311" s="122"/>
      <c r="DD311" s="122"/>
      <c r="DE311" s="122"/>
      <c r="DF311" s="122"/>
      <c r="DG311" s="122"/>
      <c r="DH311" s="122"/>
      <c r="DI311" s="122"/>
      <c r="DJ311" s="122"/>
      <c r="DK311" s="122"/>
      <c r="DL311" s="122"/>
      <c r="DM311" s="122"/>
      <c r="DN311" s="122"/>
      <c r="DO311" s="122"/>
      <c r="DP311" s="122"/>
      <c r="DQ311" s="122"/>
      <c r="DR311" s="122"/>
      <c r="DS311" s="122"/>
      <c r="DT311" s="122"/>
      <c r="DU311" s="122"/>
      <c r="DV311" s="122"/>
      <c r="DW311" s="122"/>
      <c r="DX311" s="122"/>
      <c r="DY311" s="122"/>
      <c r="DZ311" s="122"/>
      <c r="EA311" s="122"/>
      <c r="EB311" s="122"/>
      <c r="EC311" s="122"/>
      <c r="ED311" s="122"/>
      <c r="EE311" s="122"/>
      <c r="EF311" s="122"/>
      <c r="EG311" s="122"/>
      <c r="EH311" s="122"/>
      <c r="EI311" s="122"/>
      <c r="EJ311" s="122"/>
      <c r="EK311" s="122"/>
      <c r="EL311" s="122"/>
      <c r="EM311" s="122"/>
      <c r="EN311" s="122"/>
      <c r="EO311" s="122"/>
      <c r="EP311" s="122"/>
      <c r="EQ311" s="122"/>
      <c r="ER311" s="122"/>
      <c r="ES311" s="122"/>
      <c r="ET311" s="122"/>
      <c r="EU311" s="122"/>
      <c r="EV311" s="122"/>
      <c r="EW311" s="122"/>
      <c r="EX311" s="122"/>
      <c r="EY311" s="122"/>
      <c r="EZ311" s="122"/>
      <c r="FA311" s="122"/>
      <c r="FB311" s="122"/>
      <c r="FC311" s="122"/>
      <c r="FD311" s="122"/>
      <c r="FE311" s="122"/>
      <c r="FF311" s="122"/>
      <c r="FG311" s="122"/>
      <c r="FH311" s="122"/>
      <c r="FI311" s="122"/>
      <c r="FJ311" s="122"/>
      <c r="FK311" s="122"/>
      <c r="FL311" s="122"/>
      <c r="FM311" s="122"/>
      <c r="FN311" s="122"/>
      <c r="FO311" s="122"/>
      <c r="FP311" s="122"/>
      <c r="FQ311" s="122"/>
      <c r="FR311" s="122"/>
      <c r="FS311" s="122"/>
      <c r="FT311" s="122"/>
      <c r="FU311" s="122"/>
      <c r="FV311" s="122"/>
      <c r="FW311" s="122"/>
      <c r="FX311" s="122"/>
      <c r="FY311" s="122"/>
      <c r="FZ311" s="122"/>
      <c r="GA311" s="122"/>
      <c r="GB311" s="122"/>
      <c r="GC311" s="122"/>
      <c r="GD311" s="122"/>
      <c r="GE311" s="122"/>
      <c r="GF311" s="122"/>
      <c r="GG311" s="122"/>
      <c r="GH311" s="122"/>
      <c r="GI311" s="122"/>
      <c r="GJ311" s="122"/>
      <c r="GK311" s="122"/>
      <c r="GL311" s="122"/>
      <c r="GM311" s="122"/>
      <c r="GN311" s="122"/>
      <c r="GO311" s="122"/>
      <c r="GP311" s="122"/>
      <c r="GQ311" s="122"/>
      <c r="GR311" s="122"/>
      <c r="GS311" s="122"/>
      <c r="GT311" s="122"/>
      <c r="GU311" s="122"/>
      <c r="GV311" s="122"/>
      <c r="GW311" s="122"/>
      <c r="GX311" s="122"/>
      <c r="GY311" s="122"/>
      <c r="GZ311" s="122"/>
      <c r="HA311" s="122"/>
      <c r="HB311" s="122"/>
      <c r="HC311" s="122"/>
      <c r="HD311" s="122"/>
      <c r="HE311" s="122"/>
      <c r="HF311" s="122"/>
      <c r="HG311" s="122"/>
      <c r="HH311" s="122"/>
      <c r="HI311" s="122"/>
      <c r="HJ311" s="122"/>
      <c r="HK311" s="122"/>
      <c r="HL311" s="122"/>
      <c r="HM311" s="122"/>
      <c r="HN311" s="122"/>
      <c r="HO311" s="122"/>
      <c r="HP311" s="122"/>
      <c r="HQ311" s="122"/>
      <c r="HR311" s="122"/>
      <c r="HS311" s="122"/>
      <c r="HT311" s="122"/>
      <c r="HU311" s="122"/>
      <c r="HV311" s="122"/>
      <c r="HW311" s="122"/>
      <c r="HX311" s="122"/>
      <c r="HY311" s="122"/>
      <c r="HZ311" s="122"/>
      <c r="IA311" s="122"/>
      <c r="IB311" s="122"/>
      <c r="IC311" s="122"/>
      <c r="ID311" s="122"/>
      <c r="IE311" s="122"/>
      <c r="IF311" s="122"/>
      <c r="IG311" s="122"/>
      <c r="IH311" s="122"/>
      <c r="II311" s="122"/>
      <c r="IJ311" s="122"/>
      <c r="IK311" s="122"/>
      <c r="IL311" s="122"/>
      <c r="IM311" s="122"/>
      <c r="IN311" s="122"/>
      <c r="IO311" s="122"/>
      <c r="IP311" s="122"/>
      <c r="IQ311" s="122"/>
      <c r="IR311" s="122"/>
      <c r="IS311" s="122"/>
      <c r="IT311" s="122"/>
      <c r="IU311" s="122"/>
      <c r="IV311" s="122"/>
      <c r="IW311" s="122"/>
    </row>
    <row r="312" customFormat="false" ht="12.75" hidden="false" customHeight="false" outlineLevel="0" collapsed="false">
      <c r="A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  <c r="AG312" s="122"/>
      <c r="AH312" s="122"/>
      <c r="AI312" s="122"/>
      <c r="AJ312" s="122"/>
      <c r="AK312" s="122"/>
      <c r="AL312" s="122"/>
      <c r="AM312" s="122"/>
      <c r="AN312" s="122"/>
      <c r="AO312" s="122"/>
      <c r="AP312" s="122"/>
      <c r="AQ312" s="122"/>
      <c r="AR312" s="122"/>
      <c r="AS312" s="122"/>
      <c r="AT312" s="122"/>
      <c r="AU312" s="122"/>
      <c r="AV312" s="122"/>
      <c r="AW312" s="122"/>
      <c r="AX312" s="122"/>
      <c r="AY312" s="122"/>
      <c r="AZ312" s="122"/>
      <c r="BA312" s="122"/>
      <c r="BB312" s="122"/>
      <c r="BC312" s="122"/>
      <c r="BD312" s="122"/>
      <c r="BE312" s="122"/>
      <c r="BF312" s="122"/>
      <c r="BG312" s="122"/>
      <c r="BH312" s="122"/>
      <c r="BI312" s="122"/>
      <c r="BJ312" s="122"/>
      <c r="BK312" s="122"/>
      <c r="BL312" s="122"/>
      <c r="BM312" s="122"/>
      <c r="BN312" s="122"/>
      <c r="BO312" s="122"/>
      <c r="BP312" s="122"/>
      <c r="BQ312" s="122"/>
      <c r="BR312" s="122"/>
      <c r="BS312" s="122"/>
      <c r="BT312" s="122"/>
      <c r="BU312" s="122"/>
      <c r="BV312" s="122"/>
      <c r="BW312" s="122"/>
      <c r="BX312" s="122"/>
      <c r="BY312" s="122"/>
      <c r="BZ312" s="122"/>
      <c r="CA312" s="122"/>
      <c r="CB312" s="122"/>
      <c r="CC312" s="122"/>
      <c r="CD312" s="122"/>
      <c r="CE312" s="122"/>
      <c r="CF312" s="122"/>
      <c r="CG312" s="122"/>
      <c r="CH312" s="122"/>
      <c r="CI312" s="122"/>
      <c r="CJ312" s="122"/>
      <c r="CK312" s="122"/>
      <c r="CL312" s="122"/>
      <c r="CM312" s="122"/>
      <c r="CN312" s="122"/>
      <c r="CO312" s="122"/>
      <c r="CP312" s="122"/>
      <c r="CQ312" s="122"/>
      <c r="CR312" s="122"/>
      <c r="CS312" s="122"/>
      <c r="CT312" s="122"/>
      <c r="CU312" s="122"/>
      <c r="CV312" s="122"/>
      <c r="CW312" s="122"/>
      <c r="CX312" s="122"/>
      <c r="CY312" s="122"/>
      <c r="CZ312" s="122"/>
      <c r="DA312" s="122"/>
      <c r="DB312" s="122"/>
      <c r="DC312" s="122"/>
      <c r="DD312" s="122"/>
      <c r="DE312" s="122"/>
      <c r="DF312" s="122"/>
      <c r="DG312" s="122"/>
      <c r="DH312" s="122"/>
      <c r="DI312" s="122"/>
      <c r="DJ312" s="122"/>
      <c r="DK312" s="122"/>
      <c r="DL312" s="122"/>
      <c r="DM312" s="122"/>
      <c r="DN312" s="122"/>
      <c r="DO312" s="122"/>
      <c r="DP312" s="122"/>
      <c r="DQ312" s="122"/>
      <c r="DR312" s="122"/>
      <c r="DS312" s="122"/>
      <c r="DT312" s="122"/>
      <c r="DU312" s="122"/>
      <c r="DV312" s="122"/>
      <c r="DW312" s="122"/>
      <c r="DX312" s="122"/>
      <c r="DY312" s="122"/>
      <c r="DZ312" s="122"/>
      <c r="EA312" s="122"/>
      <c r="EB312" s="122"/>
      <c r="EC312" s="122"/>
      <c r="ED312" s="122"/>
      <c r="EE312" s="122"/>
      <c r="EF312" s="122"/>
      <c r="EG312" s="122"/>
      <c r="EH312" s="122"/>
      <c r="EI312" s="122"/>
      <c r="EJ312" s="122"/>
      <c r="EK312" s="122"/>
      <c r="EL312" s="122"/>
      <c r="EM312" s="122"/>
      <c r="EN312" s="122"/>
      <c r="EO312" s="122"/>
      <c r="EP312" s="122"/>
      <c r="EQ312" s="122"/>
      <c r="ER312" s="122"/>
      <c r="ES312" s="122"/>
      <c r="ET312" s="122"/>
      <c r="EU312" s="122"/>
      <c r="EV312" s="122"/>
      <c r="EW312" s="122"/>
      <c r="EX312" s="122"/>
      <c r="EY312" s="122"/>
      <c r="EZ312" s="122"/>
      <c r="FA312" s="122"/>
      <c r="FB312" s="122"/>
      <c r="FC312" s="122"/>
      <c r="FD312" s="122"/>
      <c r="FE312" s="122"/>
      <c r="FF312" s="122"/>
      <c r="FG312" s="122"/>
      <c r="FH312" s="122"/>
      <c r="FI312" s="122"/>
      <c r="FJ312" s="122"/>
      <c r="FK312" s="122"/>
      <c r="FL312" s="122"/>
      <c r="FM312" s="122"/>
      <c r="FN312" s="122"/>
      <c r="FO312" s="122"/>
      <c r="FP312" s="122"/>
      <c r="FQ312" s="122"/>
      <c r="FR312" s="122"/>
      <c r="FS312" s="122"/>
      <c r="FT312" s="122"/>
      <c r="FU312" s="122"/>
      <c r="FV312" s="122"/>
      <c r="FW312" s="122"/>
      <c r="FX312" s="122"/>
      <c r="FY312" s="122"/>
      <c r="FZ312" s="122"/>
      <c r="GA312" s="122"/>
      <c r="GB312" s="122"/>
      <c r="GC312" s="122"/>
      <c r="GD312" s="122"/>
      <c r="GE312" s="122"/>
      <c r="GF312" s="122"/>
      <c r="GG312" s="122"/>
      <c r="GH312" s="122"/>
      <c r="GI312" s="122"/>
      <c r="GJ312" s="122"/>
      <c r="GK312" s="122"/>
      <c r="GL312" s="122"/>
      <c r="GM312" s="122"/>
      <c r="GN312" s="122"/>
      <c r="GO312" s="122"/>
      <c r="GP312" s="122"/>
      <c r="GQ312" s="122"/>
      <c r="GR312" s="122"/>
      <c r="GS312" s="122"/>
      <c r="GT312" s="122"/>
      <c r="GU312" s="122"/>
      <c r="GV312" s="122"/>
      <c r="GW312" s="122"/>
      <c r="GX312" s="122"/>
      <c r="GY312" s="122"/>
      <c r="GZ312" s="122"/>
      <c r="HA312" s="122"/>
      <c r="HB312" s="122"/>
      <c r="HC312" s="122"/>
      <c r="HD312" s="122"/>
      <c r="HE312" s="122"/>
      <c r="HF312" s="122"/>
      <c r="HG312" s="122"/>
      <c r="HH312" s="122"/>
      <c r="HI312" s="122"/>
      <c r="HJ312" s="122"/>
      <c r="HK312" s="122"/>
      <c r="HL312" s="122"/>
      <c r="HM312" s="122"/>
      <c r="HN312" s="122"/>
      <c r="HO312" s="122"/>
      <c r="HP312" s="122"/>
      <c r="HQ312" s="122"/>
      <c r="HR312" s="122"/>
      <c r="HS312" s="122"/>
      <c r="HT312" s="122"/>
      <c r="HU312" s="122"/>
      <c r="HV312" s="122"/>
      <c r="HW312" s="122"/>
      <c r="HX312" s="122"/>
      <c r="HY312" s="122"/>
      <c r="HZ312" s="122"/>
      <c r="IA312" s="122"/>
      <c r="IB312" s="122"/>
      <c r="IC312" s="122"/>
      <c r="ID312" s="122"/>
      <c r="IE312" s="122"/>
      <c r="IF312" s="122"/>
      <c r="IG312" s="122"/>
      <c r="IH312" s="122"/>
      <c r="II312" s="122"/>
      <c r="IJ312" s="122"/>
      <c r="IK312" s="122"/>
      <c r="IL312" s="122"/>
      <c r="IM312" s="122"/>
      <c r="IN312" s="122"/>
      <c r="IO312" s="122"/>
      <c r="IP312" s="122"/>
      <c r="IQ312" s="122"/>
      <c r="IR312" s="122"/>
      <c r="IS312" s="122"/>
      <c r="IT312" s="122"/>
      <c r="IU312" s="122"/>
      <c r="IV312" s="122"/>
      <c r="IW312" s="122"/>
    </row>
    <row r="313" customFormat="false" ht="12.75" hidden="false" customHeight="false" outlineLevel="0" collapsed="false">
      <c r="A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2"/>
      <c r="AC313" s="122"/>
      <c r="AD313" s="122"/>
      <c r="AE313" s="122"/>
      <c r="AF313" s="122"/>
      <c r="AG313" s="122"/>
      <c r="AH313" s="122"/>
      <c r="AI313" s="122"/>
      <c r="AJ313" s="122"/>
      <c r="AK313" s="122"/>
      <c r="AL313" s="122"/>
      <c r="AM313" s="122"/>
      <c r="AN313" s="122"/>
      <c r="AO313" s="122"/>
      <c r="AP313" s="122"/>
      <c r="AQ313" s="122"/>
      <c r="AR313" s="122"/>
      <c r="AS313" s="122"/>
      <c r="AT313" s="122"/>
      <c r="AU313" s="122"/>
      <c r="AV313" s="122"/>
      <c r="AW313" s="122"/>
      <c r="AX313" s="122"/>
      <c r="AY313" s="122"/>
      <c r="AZ313" s="122"/>
      <c r="BA313" s="122"/>
      <c r="BB313" s="122"/>
      <c r="BC313" s="122"/>
      <c r="BD313" s="122"/>
      <c r="BE313" s="122"/>
      <c r="BF313" s="122"/>
      <c r="BG313" s="122"/>
      <c r="BH313" s="122"/>
      <c r="BI313" s="122"/>
      <c r="BJ313" s="122"/>
      <c r="BK313" s="122"/>
      <c r="BL313" s="122"/>
      <c r="BM313" s="122"/>
      <c r="BN313" s="122"/>
      <c r="BO313" s="122"/>
      <c r="BP313" s="122"/>
      <c r="BQ313" s="122"/>
      <c r="BR313" s="122"/>
      <c r="BS313" s="122"/>
      <c r="BT313" s="122"/>
      <c r="BU313" s="122"/>
      <c r="BV313" s="122"/>
      <c r="BW313" s="122"/>
      <c r="BX313" s="122"/>
      <c r="BY313" s="122"/>
      <c r="BZ313" s="122"/>
      <c r="CA313" s="122"/>
      <c r="CB313" s="122"/>
      <c r="CC313" s="122"/>
      <c r="CD313" s="122"/>
      <c r="CE313" s="122"/>
      <c r="CF313" s="122"/>
      <c r="CG313" s="122"/>
      <c r="CH313" s="122"/>
      <c r="CI313" s="122"/>
      <c r="CJ313" s="122"/>
      <c r="CK313" s="122"/>
      <c r="CL313" s="122"/>
      <c r="CM313" s="122"/>
      <c r="CN313" s="122"/>
      <c r="CO313" s="122"/>
      <c r="CP313" s="122"/>
      <c r="CQ313" s="122"/>
      <c r="CR313" s="122"/>
      <c r="CS313" s="122"/>
      <c r="CT313" s="122"/>
      <c r="CU313" s="122"/>
      <c r="CV313" s="122"/>
      <c r="CW313" s="122"/>
      <c r="CX313" s="122"/>
      <c r="CY313" s="122"/>
      <c r="CZ313" s="122"/>
      <c r="DA313" s="122"/>
      <c r="DB313" s="122"/>
      <c r="DC313" s="122"/>
      <c r="DD313" s="122"/>
      <c r="DE313" s="122"/>
      <c r="DF313" s="122"/>
      <c r="DG313" s="122"/>
      <c r="DH313" s="122"/>
      <c r="DI313" s="122"/>
      <c r="DJ313" s="122"/>
      <c r="DK313" s="122"/>
      <c r="DL313" s="122"/>
      <c r="DM313" s="122"/>
      <c r="DN313" s="122"/>
      <c r="DO313" s="122"/>
      <c r="DP313" s="122"/>
      <c r="DQ313" s="122"/>
      <c r="DR313" s="122"/>
      <c r="DS313" s="122"/>
      <c r="DT313" s="122"/>
      <c r="DU313" s="122"/>
      <c r="DV313" s="122"/>
      <c r="DW313" s="122"/>
      <c r="DX313" s="122"/>
      <c r="DY313" s="122"/>
      <c r="DZ313" s="122"/>
      <c r="EA313" s="122"/>
      <c r="EB313" s="122"/>
      <c r="EC313" s="122"/>
      <c r="ED313" s="122"/>
      <c r="EE313" s="122"/>
      <c r="EF313" s="122"/>
      <c r="EG313" s="122"/>
      <c r="EH313" s="122"/>
      <c r="EI313" s="122"/>
      <c r="EJ313" s="122"/>
      <c r="EK313" s="122"/>
      <c r="EL313" s="122"/>
      <c r="EM313" s="122"/>
      <c r="EN313" s="122"/>
      <c r="EO313" s="122"/>
      <c r="EP313" s="122"/>
      <c r="EQ313" s="122"/>
      <c r="ER313" s="122"/>
      <c r="ES313" s="122"/>
      <c r="ET313" s="122"/>
      <c r="EU313" s="122"/>
      <c r="EV313" s="122"/>
      <c r="EW313" s="122"/>
      <c r="EX313" s="122"/>
      <c r="EY313" s="122"/>
      <c r="EZ313" s="122"/>
      <c r="FA313" s="122"/>
      <c r="FB313" s="122"/>
      <c r="FC313" s="122"/>
      <c r="FD313" s="122"/>
      <c r="FE313" s="122"/>
      <c r="FF313" s="122"/>
      <c r="FG313" s="122"/>
      <c r="FH313" s="122"/>
      <c r="FI313" s="122"/>
      <c r="FJ313" s="122"/>
      <c r="FK313" s="122"/>
      <c r="FL313" s="122"/>
      <c r="FM313" s="122"/>
      <c r="FN313" s="122"/>
      <c r="FO313" s="122"/>
      <c r="FP313" s="122"/>
      <c r="FQ313" s="122"/>
      <c r="FR313" s="122"/>
      <c r="FS313" s="122"/>
      <c r="FT313" s="122"/>
      <c r="FU313" s="122"/>
      <c r="FV313" s="122"/>
      <c r="FW313" s="122"/>
      <c r="FX313" s="122"/>
      <c r="FY313" s="122"/>
      <c r="FZ313" s="122"/>
      <c r="GA313" s="122"/>
      <c r="GB313" s="122"/>
      <c r="GC313" s="122"/>
      <c r="GD313" s="122"/>
      <c r="GE313" s="122"/>
      <c r="GF313" s="122"/>
      <c r="GG313" s="122"/>
      <c r="GH313" s="122"/>
      <c r="GI313" s="122"/>
      <c r="GJ313" s="122"/>
      <c r="GK313" s="122"/>
      <c r="GL313" s="122"/>
      <c r="GM313" s="122"/>
      <c r="GN313" s="122"/>
      <c r="GO313" s="122"/>
      <c r="GP313" s="122"/>
      <c r="GQ313" s="122"/>
      <c r="GR313" s="122"/>
      <c r="GS313" s="122"/>
      <c r="GT313" s="122"/>
      <c r="GU313" s="122"/>
      <c r="GV313" s="122"/>
      <c r="GW313" s="122"/>
      <c r="GX313" s="122"/>
      <c r="GY313" s="122"/>
      <c r="GZ313" s="122"/>
      <c r="HA313" s="122"/>
      <c r="HB313" s="122"/>
      <c r="HC313" s="122"/>
      <c r="HD313" s="122"/>
      <c r="HE313" s="122"/>
      <c r="HF313" s="122"/>
      <c r="HG313" s="122"/>
      <c r="HH313" s="122"/>
      <c r="HI313" s="122"/>
      <c r="HJ313" s="122"/>
      <c r="HK313" s="122"/>
      <c r="HL313" s="122"/>
      <c r="HM313" s="122"/>
      <c r="HN313" s="122"/>
      <c r="HO313" s="122"/>
      <c r="HP313" s="122"/>
      <c r="HQ313" s="122"/>
      <c r="HR313" s="122"/>
      <c r="HS313" s="122"/>
      <c r="HT313" s="122"/>
      <c r="HU313" s="122"/>
      <c r="HV313" s="122"/>
      <c r="HW313" s="122"/>
      <c r="HX313" s="122"/>
      <c r="HY313" s="122"/>
      <c r="HZ313" s="122"/>
      <c r="IA313" s="122"/>
      <c r="IB313" s="122"/>
      <c r="IC313" s="122"/>
      <c r="ID313" s="122"/>
      <c r="IE313" s="122"/>
      <c r="IF313" s="122"/>
      <c r="IG313" s="122"/>
      <c r="IH313" s="122"/>
      <c r="II313" s="122"/>
      <c r="IJ313" s="122"/>
      <c r="IK313" s="122"/>
      <c r="IL313" s="122"/>
      <c r="IM313" s="122"/>
      <c r="IN313" s="122"/>
      <c r="IO313" s="122"/>
      <c r="IP313" s="122"/>
      <c r="IQ313" s="122"/>
      <c r="IR313" s="122"/>
      <c r="IS313" s="122"/>
      <c r="IT313" s="122"/>
      <c r="IU313" s="122"/>
      <c r="IV313" s="122"/>
      <c r="IW313" s="122"/>
    </row>
    <row r="314" customFormat="false" ht="12.75" hidden="false" customHeight="false" outlineLevel="0" collapsed="false">
      <c r="A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22"/>
      <c r="AD314" s="122"/>
      <c r="AE314" s="122"/>
      <c r="AF314" s="122"/>
      <c r="AG314" s="122"/>
      <c r="AH314" s="122"/>
      <c r="AI314" s="122"/>
      <c r="AJ314" s="122"/>
      <c r="AK314" s="122"/>
      <c r="AL314" s="122"/>
      <c r="AM314" s="122"/>
      <c r="AN314" s="122"/>
      <c r="AO314" s="122"/>
      <c r="AP314" s="122"/>
      <c r="AQ314" s="122"/>
      <c r="AR314" s="122"/>
      <c r="AS314" s="122"/>
      <c r="AT314" s="122"/>
      <c r="AU314" s="122"/>
      <c r="AV314" s="122"/>
      <c r="AW314" s="122"/>
      <c r="AX314" s="122"/>
      <c r="AY314" s="122"/>
      <c r="AZ314" s="122"/>
      <c r="BA314" s="122"/>
      <c r="BB314" s="122"/>
      <c r="BC314" s="122"/>
      <c r="BD314" s="122"/>
      <c r="BE314" s="122"/>
      <c r="BF314" s="122"/>
      <c r="BG314" s="122"/>
      <c r="BH314" s="122"/>
      <c r="BI314" s="122"/>
      <c r="BJ314" s="122"/>
      <c r="BK314" s="122"/>
      <c r="BL314" s="122"/>
      <c r="BM314" s="122"/>
      <c r="BN314" s="122"/>
      <c r="BO314" s="122"/>
      <c r="BP314" s="122"/>
      <c r="BQ314" s="122"/>
      <c r="BR314" s="122"/>
      <c r="BS314" s="122"/>
      <c r="BT314" s="122"/>
      <c r="BU314" s="122"/>
      <c r="BV314" s="122"/>
      <c r="BW314" s="122"/>
      <c r="BX314" s="122"/>
      <c r="BY314" s="122"/>
      <c r="BZ314" s="122"/>
      <c r="CA314" s="122"/>
      <c r="CB314" s="122"/>
      <c r="CC314" s="122"/>
      <c r="CD314" s="122"/>
      <c r="CE314" s="122"/>
      <c r="CF314" s="122"/>
      <c r="CG314" s="122"/>
      <c r="CH314" s="122"/>
      <c r="CI314" s="122"/>
      <c r="CJ314" s="122"/>
      <c r="CK314" s="122"/>
      <c r="CL314" s="122"/>
      <c r="CM314" s="122"/>
      <c r="CN314" s="122"/>
      <c r="CO314" s="122"/>
      <c r="CP314" s="122"/>
      <c r="CQ314" s="122"/>
      <c r="CR314" s="122"/>
      <c r="CS314" s="122"/>
      <c r="CT314" s="122"/>
      <c r="CU314" s="122"/>
      <c r="CV314" s="122"/>
      <c r="CW314" s="122"/>
      <c r="CX314" s="122"/>
      <c r="CY314" s="122"/>
      <c r="CZ314" s="122"/>
      <c r="DA314" s="122"/>
      <c r="DB314" s="122"/>
      <c r="DC314" s="122"/>
      <c r="DD314" s="122"/>
      <c r="DE314" s="122"/>
      <c r="DF314" s="122"/>
      <c r="DG314" s="122"/>
      <c r="DH314" s="122"/>
      <c r="DI314" s="122"/>
      <c r="DJ314" s="122"/>
      <c r="DK314" s="122"/>
      <c r="DL314" s="122"/>
      <c r="DM314" s="122"/>
      <c r="DN314" s="122"/>
      <c r="DO314" s="122"/>
      <c r="DP314" s="122"/>
      <c r="DQ314" s="122"/>
      <c r="DR314" s="122"/>
      <c r="DS314" s="122"/>
      <c r="DT314" s="122"/>
      <c r="DU314" s="122"/>
      <c r="DV314" s="122"/>
      <c r="DW314" s="122"/>
      <c r="DX314" s="122"/>
      <c r="DY314" s="122"/>
      <c r="DZ314" s="122"/>
      <c r="EA314" s="122"/>
      <c r="EB314" s="122"/>
      <c r="EC314" s="122"/>
      <c r="ED314" s="122"/>
      <c r="EE314" s="122"/>
      <c r="EF314" s="122"/>
      <c r="EG314" s="122"/>
      <c r="EH314" s="122"/>
      <c r="EI314" s="122"/>
      <c r="EJ314" s="122"/>
      <c r="EK314" s="122"/>
      <c r="EL314" s="122"/>
      <c r="EM314" s="122"/>
      <c r="EN314" s="122"/>
      <c r="EO314" s="122"/>
      <c r="EP314" s="122"/>
      <c r="EQ314" s="122"/>
      <c r="ER314" s="122"/>
      <c r="ES314" s="122"/>
      <c r="ET314" s="122"/>
      <c r="EU314" s="122"/>
      <c r="EV314" s="122"/>
      <c r="EW314" s="122"/>
      <c r="EX314" s="122"/>
      <c r="EY314" s="122"/>
      <c r="EZ314" s="122"/>
      <c r="FA314" s="122"/>
      <c r="FB314" s="122"/>
      <c r="FC314" s="122"/>
      <c r="FD314" s="122"/>
      <c r="FE314" s="122"/>
      <c r="FF314" s="122"/>
      <c r="FG314" s="122"/>
      <c r="FH314" s="122"/>
      <c r="FI314" s="122"/>
      <c r="FJ314" s="122"/>
      <c r="FK314" s="122"/>
      <c r="FL314" s="122"/>
      <c r="FM314" s="122"/>
      <c r="FN314" s="122"/>
      <c r="FO314" s="122"/>
      <c r="FP314" s="122"/>
      <c r="FQ314" s="122"/>
      <c r="FR314" s="122"/>
      <c r="FS314" s="122"/>
      <c r="FT314" s="122"/>
      <c r="FU314" s="122"/>
      <c r="FV314" s="122"/>
      <c r="FW314" s="122"/>
      <c r="FX314" s="122"/>
      <c r="FY314" s="122"/>
      <c r="FZ314" s="122"/>
      <c r="GA314" s="122"/>
      <c r="GB314" s="122"/>
      <c r="GC314" s="122"/>
      <c r="GD314" s="122"/>
      <c r="GE314" s="122"/>
      <c r="GF314" s="122"/>
      <c r="GG314" s="122"/>
      <c r="GH314" s="122"/>
      <c r="GI314" s="122"/>
      <c r="GJ314" s="122"/>
      <c r="GK314" s="122"/>
      <c r="GL314" s="122"/>
      <c r="GM314" s="122"/>
      <c r="GN314" s="122"/>
      <c r="GO314" s="122"/>
      <c r="GP314" s="122"/>
      <c r="GQ314" s="122"/>
      <c r="GR314" s="122"/>
      <c r="GS314" s="122"/>
      <c r="GT314" s="122"/>
      <c r="GU314" s="122"/>
      <c r="GV314" s="122"/>
      <c r="GW314" s="122"/>
      <c r="GX314" s="122"/>
      <c r="GY314" s="122"/>
      <c r="GZ314" s="122"/>
      <c r="HA314" s="122"/>
      <c r="HB314" s="122"/>
      <c r="HC314" s="122"/>
      <c r="HD314" s="122"/>
      <c r="HE314" s="122"/>
      <c r="HF314" s="122"/>
      <c r="HG314" s="122"/>
      <c r="HH314" s="122"/>
      <c r="HI314" s="122"/>
      <c r="HJ314" s="122"/>
      <c r="HK314" s="122"/>
      <c r="HL314" s="122"/>
      <c r="HM314" s="122"/>
      <c r="HN314" s="122"/>
      <c r="HO314" s="122"/>
      <c r="HP314" s="122"/>
      <c r="HQ314" s="122"/>
      <c r="HR314" s="122"/>
      <c r="HS314" s="122"/>
      <c r="HT314" s="122"/>
      <c r="HU314" s="122"/>
      <c r="HV314" s="122"/>
      <c r="HW314" s="122"/>
      <c r="HX314" s="122"/>
      <c r="HY314" s="122"/>
      <c r="HZ314" s="122"/>
      <c r="IA314" s="122"/>
      <c r="IB314" s="122"/>
      <c r="IC314" s="122"/>
      <c r="ID314" s="122"/>
      <c r="IE314" s="122"/>
      <c r="IF314" s="122"/>
      <c r="IG314" s="122"/>
      <c r="IH314" s="122"/>
      <c r="II314" s="122"/>
      <c r="IJ314" s="122"/>
      <c r="IK314" s="122"/>
      <c r="IL314" s="122"/>
      <c r="IM314" s="122"/>
      <c r="IN314" s="122"/>
      <c r="IO314" s="122"/>
      <c r="IP314" s="122"/>
      <c r="IQ314" s="122"/>
      <c r="IR314" s="122"/>
      <c r="IS314" s="122"/>
      <c r="IT314" s="122"/>
      <c r="IU314" s="122"/>
      <c r="IV314" s="122"/>
      <c r="IW314" s="122"/>
    </row>
    <row r="315" customFormat="false" ht="12.75" hidden="false" customHeight="false" outlineLevel="0" collapsed="false">
      <c r="A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22"/>
      <c r="AD315" s="122"/>
      <c r="AE315" s="122"/>
      <c r="AF315" s="122"/>
      <c r="AG315" s="122"/>
      <c r="AH315" s="122"/>
      <c r="AI315" s="122"/>
      <c r="AJ315" s="122"/>
      <c r="AK315" s="122"/>
      <c r="AL315" s="122"/>
      <c r="AM315" s="122"/>
      <c r="AN315" s="122"/>
      <c r="AO315" s="122"/>
      <c r="AP315" s="122"/>
      <c r="AQ315" s="122"/>
      <c r="AR315" s="122"/>
      <c r="AS315" s="122"/>
      <c r="AT315" s="122"/>
      <c r="AU315" s="122"/>
      <c r="AV315" s="122"/>
      <c r="AW315" s="122"/>
      <c r="AX315" s="122"/>
      <c r="AY315" s="122"/>
      <c r="AZ315" s="122"/>
      <c r="BA315" s="122"/>
      <c r="BB315" s="122"/>
      <c r="BC315" s="122"/>
      <c r="BD315" s="122"/>
      <c r="BE315" s="122"/>
      <c r="BF315" s="122"/>
      <c r="BG315" s="122"/>
      <c r="BH315" s="122"/>
      <c r="BI315" s="122"/>
      <c r="BJ315" s="122"/>
      <c r="BK315" s="122"/>
      <c r="BL315" s="122"/>
      <c r="BM315" s="122"/>
      <c r="BN315" s="122"/>
      <c r="BO315" s="122"/>
      <c r="BP315" s="122"/>
      <c r="BQ315" s="122"/>
      <c r="BR315" s="122"/>
      <c r="BS315" s="122"/>
      <c r="BT315" s="122"/>
      <c r="BU315" s="122"/>
      <c r="BV315" s="122"/>
      <c r="BW315" s="122"/>
      <c r="BX315" s="122"/>
      <c r="BY315" s="122"/>
      <c r="BZ315" s="122"/>
      <c r="CA315" s="122"/>
      <c r="CB315" s="122"/>
      <c r="CC315" s="122"/>
      <c r="CD315" s="122"/>
      <c r="CE315" s="122"/>
      <c r="CF315" s="122"/>
      <c r="CG315" s="122"/>
      <c r="CH315" s="122"/>
      <c r="CI315" s="122"/>
      <c r="CJ315" s="122"/>
      <c r="CK315" s="122"/>
      <c r="CL315" s="122"/>
      <c r="CM315" s="122"/>
      <c r="CN315" s="122"/>
      <c r="CO315" s="122"/>
      <c r="CP315" s="122"/>
      <c r="CQ315" s="122"/>
      <c r="CR315" s="122"/>
      <c r="CS315" s="122"/>
      <c r="CT315" s="122"/>
      <c r="CU315" s="122"/>
      <c r="CV315" s="122"/>
      <c r="CW315" s="122"/>
      <c r="CX315" s="122"/>
      <c r="CY315" s="122"/>
      <c r="CZ315" s="122"/>
      <c r="DA315" s="122"/>
      <c r="DB315" s="122"/>
      <c r="DC315" s="122"/>
      <c r="DD315" s="122"/>
      <c r="DE315" s="122"/>
      <c r="DF315" s="122"/>
      <c r="DG315" s="122"/>
      <c r="DH315" s="122"/>
      <c r="DI315" s="122"/>
      <c r="DJ315" s="122"/>
      <c r="DK315" s="122"/>
      <c r="DL315" s="122"/>
      <c r="DM315" s="122"/>
      <c r="DN315" s="122"/>
      <c r="DO315" s="122"/>
      <c r="DP315" s="122"/>
      <c r="DQ315" s="122"/>
      <c r="DR315" s="122"/>
      <c r="DS315" s="122"/>
      <c r="DT315" s="122"/>
      <c r="DU315" s="122"/>
      <c r="DV315" s="122"/>
      <c r="DW315" s="122"/>
      <c r="DX315" s="122"/>
      <c r="DY315" s="122"/>
      <c r="DZ315" s="122"/>
      <c r="EA315" s="122"/>
      <c r="EB315" s="122"/>
      <c r="EC315" s="122"/>
      <c r="ED315" s="122"/>
      <c r="EE315" s="122"/>
      <c r="EF315" s="122"/>
      <c r="EG315" s="122"/>
      <c r="EH315" s="122"/>
      <c r="EI315" s="122"/>
      <c r="EJ315" s="122"/>
      <c r="EK315" s="122"/>
      <c r="EL315" s="122"/>
      <c r="EM315" s="122"/>
      <c r="EN315" s="122"/>
      <c r="EO315" s="122"/>
      <c r="EP315" s="122"/>
      <c r="EQ315" s="122"/>
      <c r="ER315" s="122"/>
      <c r="ES315" s="122"/>
      <c r="ET315" s="122"/>
      <c r="EU315" s="122"/>
      <c r="EV315" s="122"/>
      <c r="EW315" s="122"/>
      <c r="EX315" s="122"/>
      <c r="EY315" s="122"/>
      <c r="EZ315" s="122"/>
      <c r="FA315" s="122"/>
      <c r="FB315" s="122"/>
      <c r="FC315" s="122"/>
      <c r="FD315" s="122"/>
      <c r="FE315" s="122"/>
      <c r="FF315" s="122"/>
      <c r="FG315" s="122"/>
      <c r="FH315" s="122"/>
      <c r="FI315" s="122"/>
      <c r="FJ315" s="122"/>
      <c r="FK315" s="122"/>
      <c r="FL315" s="122"/>
      <c r="FM315" s="122"/>
      <c r="FN315" s="122"/>
      <c r="FO315" s="122"/>
      <c r="FP315" s="122"/>
      <c r="FQ315" s="122"/>
      <c r="FR315" s="122"/>
      <c r="FS315" s="122"/>
      <c r="FT315" s="122"/>
      <c r="FU315" s="122"/>
      <c r="FV315" s="122"/>
      <c r="FW315" s="122"/>
      <c r="FX315" s="122"/>
      <c r="FY315" s="122"/>
      <c r="FZ315" s="122"/>
      <c r="GA315" s="122"/>
      <c r="GB315" s="122"/>
      <c r="GC315" s="122"/>
      <c r="GD315" s="122"/>
      <c r="GE315" s="122"/>
      <c r="GF315" s="122"/>
      <c r="GG315" s="122"/>
      <c r="GH315" s="122"/>
      <c r="GI315" s="122"/>
      <c r="GJ315" s="122"/>
      <c r="GK315" s="122"/>
      <c r="GL315" s="122"/>
      <c r="GM315" s="122"/>
      <c r="GN315" s="122"/>
      <c r="GO315" s="122"/>
      <c r="GP315" s="122"/>
      <c r="GQ315" s="122"/>
      <c r="GR315" s="122"/>
      <c r="GS315" s="122"/>
      <c r="GT315" s="122"/>
      <c r="GU315" s="122"/>
      <c r="GV315" s="122"/>
      <c r="GW315" s="122"/>
      <c r="GX315" s="122"/>
      <c r="GY315" s="122"/>
      <c r="GZ315" s="122"/>
      <c r="HA315" s="122"/>
      <c r="HB315" s="122"/>
      <c r="HC315" s="122"/>
      <c r="HD315" s="122"/>
      <c r="HE315" s="122"/>
      <c r="HF315" s="122"/>
      <c r="HG315" s="122"/>
      <c r="HH315" s="122"/>
      <c r="HI315" s="122"/>
      <c r="HJ315" s="122"/>
      <c r="HK315" s="122"/>
      <c r="HL315" s="122"/>
      <c r="HM315" s="122"/>
      <c r="HN315" s="122"/>
      <c r="HO315" s="122"/>
      <c r="HP315" s="122"/>
      <c r="HQ315" s="122"/>
      <c r="HR315" s="122"/>
      <c r="HS315" s="122"/>
      <c r="HT315" s="122"/>
      <c r="HU315" s="122"/>
      <c r="HV315" s="122"/>
      <c r="HW315" s="122"/>
      <c r="HX315" s="122"/>
      <c r="HY315" s="122"/>
      <c r="HZ315" s="122"/>
      <c r="IA315" s="122"/>
      <c r="IB315" s="122"/>
      <c r="IC315" s="122"/>
      <c r="ID315" s="122"/>
      <c r="IE315" s="122"/>
      <c r="IF315" s="122"/>
      <c r="IG315" s="122"/>
      <c r="IH315" s="122"/>
      <c r="II315" s="122"/>
      <c r="IJ315" s="122"/>
      <c r="IK315" s="122"/>
      <c r="IL315" s="122"/>
      <c r="IM315" s="122"/>
      <c r="IN315" s="122"/>
      <c r="IO315" s="122"/>
      <c r="IP315" s="122"/>
      <c r="IQ315" s="122"/>
      <c r="IR315" s="122"/>
      <c r="IS315" s="122"/>
      <c r="IT315" s="122"/>
      <c r="IU315" s="122"/>
      <c r="IV315" s="122"/>
      <c r="IW315" s="122"/>
    </row>
    <row r="316" customFormat="false" ht="12.75" hidden="false" customHeight="false" outlineLevel="0" collapsed="false">
      <c r="A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  <c r="AG316" s="122"/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122"/>
      <c r="AR316" s="122"/>
      <c r="AS316" s="122"/>
      <c r="AT316" s="122"/>
      <c r="AU316" s="122"/>
      <c r="AV316" s="122"/>
      <c r="AW316" s="122"/>
      <c r="AX316" s="122"/>
      <c r="AY316" s="122"/>
      <c r="AZ316" s="122"/>
      <c r="BA316" s="122"/>
      <c r="BB316" s="122"/>
      <c r="BC316" s="122"/>
      <c r="BD316" s="122"/>
      <c r="BE316" s="122"/>
      <c r="BF316" s="122"/>
      <c r="BG316" s="122"/>
      <c r="BH316" s="122"/>
      <c r="BI316" s="122"/>
      <c r="BJ316" s="122"/>
      <c r="BK316" s="122"/>
      <c r="BL316" s="122"/>
      <c r="BM316" s="122"/>
      <c r="BN316" s="122"/>
      <c r="BO316" s="122"/>
      <c r="BP316" s="122"/>
      <c r="BQ316" s="122"/>
      <c r="BR316" s="122"/>
      <c r="BS316" s="122"/>
      <c r="BT316" s="122"/>
      <c r="BU316" s="122"/>
      <c r="BV316" s="122"/>
      <c r="BW316" s="122"/>
      <c r="BX316" s="122"/>
      <c r="BY316" s="122"/>
      <c r="BZ316" s="122"/>
      <c r="CA316" s="122"/>
      <c r="CB316" s="122"/>
      <c r="CC316" s="122"/>
      <c r="CD316" s="122"/>
      <c r="CE316" s="122"/>
      <c r="CF316" s="122"/>
      <c r="CG316" s="122"/>
      <c r="CH316" s="122"/>
      <c r="CI316" s="122"/>
      <c r="CJ316" s="122"/>
      <c r="CK316" s="122"/>
      <c r="CL316" s="122"/>
      <c r="CM316" s="122"/>
      <c r="CN316" s="122"/>
      <c r="CO316" s="122"/>
      <c r="CP316" s="122"/>
      <c r="CQ316" s="122"/>
      <c r="CR316" s="122"/>
      <c r="CS316" s="122"/>
      <c r="CT316" s="122"/>
      <c r="CU316" s="122"/>
      <c r="CV316" s="122"/>
      <c r="CW316" s="122"/>
      <c r="CX316" s="122"/>
      <c r="CY316" s="122"/>
      <c r="CZ316" s="122"/>
      <c r="DA316" s="122"/>
      <c r="DB316" s="122"/>
      <c r="DC316" s="122"/>
      <c r="DD316" s="122"/>
      <c r="DE316" s="122"/>
      <c r="DF316" s="122"/>
      <c r="DG316" s="122"/>
      <c r="DH316" s="122"/>
      <c r="DI316" s="122"/>
      <c r="DJ316" s="122"/>
      <c r="DK316" s="122"/>
      <c r="DL316" s="122"/>
      <c r="DM316" s="122"/>
      <c r="DN316" s="122"/>
      <c r="DO316" s="122"/>
      <c r="DP316" s="122"/>
      <c r="DQ316" s="122"/>
      <c r="DR316" s="122"/>
      <c r="DS316" s="122"/>
      <c r="DT316" s="122"/>
      <c r="DU316" s="122"/>
      <c r="DV316" s="122"/>
      <c r="DW316" s="122"/>
      <c r="DX316" s="122"/>
      <c r="DY316" s="122"/>
      <c r="DZ316" s="122"/>
      <c r="EA316" s="122"/>
      <c r="EB316" s="122"/>
      <c r="EC316" s="122"/>
      <c r="ED316" s="122"/>
      <c r="EE316" s="122"/>
      <c r="EF316" s="122"/>
      <c r="EG316" s="122"/>
      <c r="EH316" s="122"/>
      <c r="EI316" s="122"/>
      <c r="EJ316" s="122"/>
      <c r="EK316" s="122"/>
      <c r="EL316" s="122"/>
      <c r="EM316" s="122"/>
      <c r="EN316" s="122"/>
      <c r="EO316" s="122"/>
      <c r="EP316" s="122"/>
      <c r="EQ316" s="122"/>
      <c r="ER316" s="122"/>
      <c r="ES316" s="122"/>
      <c r="ET316" s="122"/>
      <c r="EU316" s="122"/>
      <c r="EV316" s="122"/>
      <c r="EW316" s="122"/>
      <c r="EX316" s="122"/>
      <c r="EY316" s="122"/>
      <c r="EZ316" s="122"/>
      <c r="FA316" s="122"/>
      <c r="FB316" s="122"/>
      <c r="FC316" s="122"/>
      <c r="FD316" s="122"/>
      <c r="FE316" s="122"/>
      <c r="FF316" s="122"/>
      <c r="FG316" s="122"/>
      <c r="FH316" s="122"/>
      <c r="FI316" s="122"/>
      <c r="FJ316" s="122"/>
      <c r="FK316" s="122"/>
      <c r="FL316" s="122"/>
      <c r="FM316" s="122"/>
      <c r="FN316" s="122"/>
      <c r="FO316" s="122"/>
      <c r="FP316" s="122"/>
      <c r="FQ316" s="122"/>
      <c r="FR316" s="122"/>
      <c r="FS316" s="122"/>
      <c r="FT316" s="122"/>
      <c r="FU316" s="122"/>
      <c r="FV316" s="122"/>
      <c r="FW316" s="122"/>
      <c r="FX316" s="122"/>
      <c r="FY316" s="122"/>
      <c r="FZ316" s="122"/>
      <c r="GA316" s="122"/>
      <c r="GB316" s="122"/>
      <c r="GC316" s="122"/>
      <c r="GD316" s="122"/>
      <c r="GE316" s="122"/>
      <c r="GF316" s="122"/>
      <c r="GG316" s="122"/>
      <c r="GH316" s="122"/>
      <c r="GI316" s="122"/>
      <c r="GJ316" s="122"/>
      <c r="GK316" s="122"/>
      <c r="GL316" s="122"/>
      <c r="GM316" s="122"/>
      <c r="GN316" s="122"/>
      <c r="GO316" s="122"/>
      <c r="GP316" s="122"/>
      <c r="GQ316" s="122"/>
      <c r="GR316" s="122"/>
      <c r="GS316" s="122"/>
      <c r="GT316" s="122"/>
      <c r="GU316" s="122"/>
      <c r="GV316" s="122"/>
      <c r="GW316" s="122"/>
      <c r="GX316" s="122"/>
      <c r="GY316" s="122"/>
      <c r="GZ316" s="122"/>
      <c r="HA316" s="122"/>
      <c r="HB316" s="122"/>
      <c r="HC316" s="122"/>
      <c r="HD316" s="122"/>
      <c r="HE316" s="122"/>
      <c r="HF316" s="122"/>
      <c r="HG316" s="122"/>
      <c r="HH316" s="122"/>
      <c r="HI316" s="122"/>
      <c r="HJ316" s="122"/>
      <c r="HK316" s="122"/>
      <c r="HL316" s="122"/>
      <c r="HM316" s="122"/>
      <c r="HN316" s="122"/>
      <c r="HO316" s="122"/>
      <c r="HP316" s="122"/>
      <c r="HQ316" s="122"/>
      <c r="HR316" s="122"/>
      <c r="HS316" s="122"/>
      <c r="HT316" s="122"/>
      <c r="HU316" s="122"/>
      <c r="HV316" s="122"/>
      <c r="HW316" s="122"/>
      <c r="HX316" s="122"/>
      <c r="HY316" s="122"/>
      <c r="HZ316" s="122"/>
      <c r="IA316" s="122"/>
      <c r="IB316" s="122"/>
      <c r="IC316" s="122"/>
      <c r="ID316" s="122"/>
      <c r="IE316" s="122"/>
      <c r="IF316" s="122"/>
      <c r="IG316" s="122"/>
      <c r="IH316" s="122"/>
      <c r="II316" s="122"/>
      <c r="IJ316" s="122"/>
      <c r="IK316" s="122"/>
      <c r="IL316" s="122"/>
      <c r="IM316" s="122"/>
      <c r="IN316" s="122"/>
      <c r="IO316" s="122"/>
      <c r="IP316" s="122"/>
      <c r="IQ316" s="122"/>
      <c r="IR316" s="122"/>
      <c r="IS316" s="122"/>
      <c r="IT316" s="122"/>
      <c r="IU316" s="122"/>
      <c r="IV316" s="122"/>
      <c r="IW316" s="122"/>
    </row>
    <row r="317" customFormat="false" ht="12.75" hidden="false" customHeight="false" outlineLevel="0" collapsed="false">
      <c r="A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  <c r="AG317" s="122"/>
      <c r="AH317" s="122"/>
      <c r="AI317" s="122"/>
      <c r="AJ317" s="122"/>
      <c r="AK317" s="122"/>
      <c r="AL317" s="122"/>
      <c r="AM317" s="122"/>
      <c r="AN317" s="122"/>
      <c r="AO317" s="122"/>
      <c r="AP317" s="122"/>
      <c r="AQ317" s="122"/>
      <c r="AR317" s="122"/>
      <c r="AS317" s="122"/>
      <c r="AT317" s="122"/>
      <c r="AU317" s="122"/>
      <c r="AV317" s="122"/>
      <c r="AW317" s="122"/>
      <c r="AX317" s="122"/>
      <c r="AY317" s="122"/>
      <c r="AZ317" s="122"/>
      <c r="BA317" s="122"/>
      <c r="BB317" s="122"/>
      <c r="BC317" s="122"/>
      <c r="BD317" s="122"/>
      <c r="BE317" s="122"/>
      <c r="BF317" s="122"/>
      <c r="BG317" s="122"/>
      <c r="BH317" s="122"/>
      <c r="BI317" s="122"/>
      <c r="BJ317" s="122"/>
      <c r="BK317" s="122"/>
      <c r="BL317" s="122"/>
      <c r="BM317" s="122"/>
      <c r="BN317" s="122"/>
      <c r="BO317" s="122"/>
      <c r="BP317" s="122"/>
      <c r="BQ317" s="122"/>
      <c r="BR317" s="122"/>
      <c r="BS317" s="122"/>
      <c r="BT317" s="122"/>
      <c r="BU317" s="122"/>
      <c r="BV317" s="122"/>
      <c r="BW317" s="122"/>
      <c r="BX317" s="122"/>
      <c r="BY317" s="122"/>
      <c r="BZ317" s="122"/>
      <c r="CA317" s="122"/>
      <c r="CB317" s="122"/>
      <c r="CC317" s="122"/>
      <c r="CD317" s="122"/>
      <c r="CE317" s="122"/>
      <c r="CF317" s="122"/>
      <c r="CG317" s="122"/>
      <c r="CH317" s="122"/>
      <c r="CI317" s="122"/>
      <c r="CJ317" s="122"/>
      <c r="CK317" s="122"/>
      <c r="CL317" s="122"/>
      <c r="CM317" s="122"/>
      <c r="CN317" s="122"/>
      <c r="CO317" s="122"/>
      <c r="CP317" s="122"/>
      <c r="CQ317" s="122"/>
      <c r="CR317" s="122"/>
      <c r="CS317" s="122"/>
      <c r="CT317" s="122"/>
      <c r="CU317" s="122"/>
      <c r="CV317" s="122"/>
      <c r="CW317" s="122"/>
      <c r="CX317" s="122"/>
      <c r="CY317" s="122"/>
      <c r="CZ317" s="122"/>
      <c r="DA317" s="122"/>
      <c r="DB317" s="122"/>
      <c r="DC317" s="122"/>
      <c r="DD317" s="122"/>
      <c r="DE317" s="122"/>
      <c r="DF317" s="122"/>
      <c r="DG317" s="122"/>
      <c r="DH317" s="122"/>
      <c r="DI317" s="122"/>
      <c r="DJ317" s="122"/>
      <c r="DK317" s="122"/>
      <c r="DL317" s="122"/>
      <c r="DM317" s="122"/>
      <c r="DN317" s="122"/>
      <c r="DO317" s="122"/>
      <c r="DP317" s="122"/>
      <c r="DQ317" s="122"/>
      <c r="DR317" s="122"/>
      <c r="DS317" s="122"/>
      <c r="DT317" s="122"/>
      <c r="DU317" s="122"/>
      <c r="DV317" s="122"/>
      <c r="DW317" s="122"/>
      <c r="DX317" s="122"/>
      <c r="DY317" s="122"/>
      <c r="DZ317" s="122"/>
      <c r="EA317" s="122"/>
      <c r="EB317" s="122"/>
      <c r="EC317" s="122"/>
      <c r="ED317" s="122"/>
      <c r="EE317" s="122"/>
      <c r="EF317" s="122"/>
      <c r="EG317" s="122"/>
      <c r="EH317" s="122"/>
      <c r="EI317" s="122"/>
      <c r="EJ317" s="122"/>
      <c r="EK317" s="122"/>
      <c r="EL317" s="122"/>
      <c r="EM317" s="122"/>
      <c r="EN317" s="122"/>
      <c r="EO317" s="122"/>
      <c r="EP317" s="122"/>
      <c r="EQ317" s="122"/>
      <c r="ER317" s="122"/>
      <c r="ES317" s="122"/>
      <c r="ET317" s="122"/>
      <c r="EU317" s="122"/>
      <c r="EV317" s="122"/>
      <c r="EW317" s="122"/>
      <c r="EX317" s="122"/>
      <c r="EY317" s="122"/>
      <c r="EZ317" s="122"/>
      <c r="FA317" s="122"/>
      <c r="FB317" s="122"/>
      <c r="FC317" s="122"/>
      <c r="FD317" s="122"/>
      <c r="FE317" s="122"/>
      <c r="FF317" s="122"/>
      <c r="FG317" s="122"/>
      <c r="FH317" s="122"/>
      <c r="FI317" s="122"/>
      <c r="FJ317" s="122"/>
      <c r="FK317" s="122"/>
      <c r="FL317" s="122"/>
      <c r="FM317" s="122"/>
      <c r="FN317" s="122"/>
      <c r="FO317" s="122"/>
      <c r="FP317" s="122"/>
      <c r="FQ317" s="122"/>
      <c r="FR317" s="122"/>
      <c r="FS317" s="122"/>
      <c r="FT317" s="122"/>
      <c r="FU317" s="122"/>
      <c r="FV317" s="122"/>
      <c r="FW317" s="122"/>
      <c r="FX317" s="122"/>
      <c r="FY317" s="122"/>
      <c r="FZ317" s="122"/>
      <c r="GA317" s="122"/>
      <c r="GB317" s="122"/>
      <c r="GC317" s="122"/>
      <c r="GD317" s="122"/>
      <c r="GE317" s="122"/>
      <c r="GF317" s="122"/>
      <c r="GG317" s="122"/>
      <c r="GH317" s="122"/>
      <c r="GI317" s="122"/>
      <c r="GJ317" s="122"/>
      <c r="GK317" s="122"/>
      <c r="GL317" s="122"/>
      <c r="GM317" s="122"/>
      <c r="GN317" s="122"/>
      <c r="GO317" s="122"/>
      <c r="GP317" s="122"/>
      <c r="GQ317" s="122"/>
      <c r="GR317" s="122"/>
      <c r="GS317" s="122"/>
      <c r="GT317" s="122"/>
      <c r="GU317" s="122"/>
      <c r="GV317" s="122"/>
      <c r="GW317" s="122"/>
      <c r="GX317" s="122"/>
      <c r="GY317" s="122"/>
      <c r="GZ317" s="122"/>
      <c r="HA317" s="122"/>
      <c r="HB317" s="122"/>
      <c r="HC317" s="122"/>
      <c r="HD317" s="122"/>
      <c r="HE317" s="122"/>
      <c r="HF317" s="122"/>
      <c r="HG317" s="122"/>
      <c r="HH317" s="122"/>
      <c r="HI317" s="122"/>
      <c r="HJ317" s="122"/>
      <c r="HK317" s="122"/>
      <c r="HL317" s="122"/>
      <c r="HM317" s="122"/>
      <c r="HN317" s="122"/>
      <c r="HO317" s="122"/>
      <c r="HP317" s="122"/>
      <c r="HQ317" s="122"/>
      <c r="HR317" s="122"/>
      <c r="HS317" s="122"/>
      <c r="HT317" s="122"/>
      <c r="HU317" s="122"/>
      <c r="HV317" s="122"/>
      <c r="HW317" s="122"/>
      <c r="HX317" s="122"/>
      <c r="HY317" s="122"/>
      <c r="HZ317" s="122"/>
      <c r="IA317" s="122"/>
      <c r="IB317" s="122"/>
      <c r="IC317" s="122"/>
      <c r="ID317" s="122"/>
      <c r="IE317" s="122"/>
      <c r="IF317" s="122"/>
      <c r="IG317" s="122"/>
      <c r="IH317" s="122"/>
      <c r="II317" s="122"/>
      <c r="IJ317" s="122"/>
      <c r="IK317" s="122"/>
      <c r="IL317" s="122"/>
      <c r="IM317" s="122"/>
      <c r="IN317" s="122"/>
      <c r="IO317" s="122"/>
      <c r="IP317" s="122"/>
      <c r="IQ317" s="122"/>
      <c r="IR317" s="122"/>
      <c r="IS317" s="122"/>
      <c r="IT317" s="122"/>
      <c r="IU317" s="122"/>
      <c r="IV317" s="122"/>
      <c r="IW317" s="122"/>
    </row>
    <row r="318" customFormat="false" ht="12.75" hidden="false" customHeight="false" outlineLevel="0" collapsed="false">
      <c r="A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  <c r="AG318" s="122"/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122"/>
      <c r="AR318" s="122"/>
      <c r="AS318" s="122"/>
      <c r="AT318" s="122"/>
      <c r="AU318" s="122"/>
      <c r="AV318" s="122"/>
      <c r="AW318" s="122"/>
      <c r="AX318" s="122"/>
      <c r="AY318" s="122"/>
      <c r="AZ318" s="122"/>
      <c r="BA318" s="122"/>
      <c r="BB318" s="122"/>
      <c r="BC318" s="122"/>
      <c r="BD318" s="122"/>
      <c r="BE318" s="122"/>
      <c r="BF318" s="122"/>
      <c r="BG318" s="122"/>
      <c r="BH318" s="122"/>
      <c r="BI318" s="122"/>
      <c r="BJ318" s="122"/>
      <c r="BK318" s="122"/>
      <c r="BL318" s="122"/>
      <c r="BM318" s="122"/>
      <c r="BN318" s="122"/>
      <c r="BO318" s="122"/>
      <c r="BP318" s="122"/>
      <c r="BQ318" s="122"/>
      <c r="BR318" s="122"/>
      <c r="BS318" s="122"/>
      <c r="BT318" s="122"/>
      <c r="BU318" s="122"/>
      <c r="BV318" s="122"/>
      <c r="BW318" s="122"/>
      <c r="BX318" s="122"/>
      <c r="BY318" s="122"/>
      <c r="BZ318" s="122"/>
      <c r="CA318" s="122"/>
      <c r="CB318" s="122"/>
      <c r="CC318" s="122"/>
      <c r="CD318" s="122"/>
      <c r="CE318" s="122"/>
      <c r="CF318" s="122"/>
      <c r="CG318" s="122"/>
      <c r="CH318" s="122"/>
      <c r="CI318" s="122"/>
      <c r="CJ318" s="122"/>
      <c r="CK318" s="122"/>
      <c r="CL318" s="122"/>
      <c r="CM318" s="122"/>
      <c r="CN318" s="122"/>
      <c r="CO318" s="122"/>
      <c r="CP318" s="122"/>
      <c r="CQ318" s="122"/>
      <c r="CR318" s="122"/>
      <c r="CS318" s="122"/>
      <c r="CT318" s="122"/>
      <c r="CU318" s="122"/>
      <c r="CV318" s="122"/>
      <c r="CW318" s="122"/>
      <c r="CX318" s="122"/>
      <c r="CY318" s="122"/>
      <c r="CZ318" s="122"/>
      <c r="DA318" s="122"/>
      <c r="DB318" s="122"/>
      <c r="DC318" s="122"/>
      <c r="DD318" s="122"/>
      <c r="DE318" s="122"/>
      <c r="DF318" s="122"/>
      <c r="DG318" s="122"/>
      <c r="DH318" s="122"/>
      <c r="DI318" s="122"/>
      <c r="DJ318" s="122"/>
      <c r="DK318" s="122"/>
      <c r="DL318" s="122"/>
      <c r="DM318" s="122"/>
      <c r="DN318" s="122"/>
      <c r="DO318" s="122"/>
      <c r="DP318" s="122"/>
      <c r="DQ318" s="122"/>
      <c r="DR318" s="122"/>
      <c r="DS318" s="122"/>
      <c r="DT318" s="122"/>
      <c r="DU318" s="122"/>
      <c r="DV318" s="122"/>
      <c r="DW318" s="122"/>
      <c r="DX318" s="122"/>
      <c r="DY318" s="122"/>
      <c r="DZ318" s="122"/>
      <c r="EA318" s="122"/>
      <c r="EB318" s="122"/>
      <c r="EC318" s="122"/>
      <c r="ED318" s="122"/>
      <c r="EE318" s="122"/>
      <c r="EF318" s="122"/>
      <c r="EG318" s="122"/>
      <c r="EH318" s="122"/>
      <c r="EI318" s="122"/>
      <c r="EJ318" s="122"/>
      <c r="EK318" s="122"/>
      <c r="EL318" s="122"/>
      <c r="EM318" s="122"/>
      <c r="EN318" s="122"/>
      <c r="EO318" s="122"/>
      <c r="EP318" s="122"/>
      <c r="EQ318" s="122"/>
      <c r="ER318" s="122"/>
      <c r="ES318" s="122"/>
      <c r="ET318" s="122"/>
      <c r="EU318" s="122"/>
      <c r="EV318" s="122"/>
      <c r="EW318" s="122"/>
      <c r="EX318" s="122"/>
      <c r="EY318" s="122"/>
      <c r="EZ318" s="122"/>
      <c r="FA318" s="122"/>
      <c r="FB318" s="122"/>
      <c r="FC318" s="122"/>
      <c r="FD318" s="122"/>
      <c r="FE318" s="122"/>
      <c r="FF318" s="122"/>
      <c r="FG318" s="122"/>
      <c r="FH318" s="122"/>
      <c r="FI318" s="122"/>
      <c r="FJ318" s="122"/>
      <c r="FK318" s="122"/>
      <c r="FL318" s="122"/>
      <c r="FM318" s="122"/>
      <c r="FN318" s="122"/>
      <c r="FO318" s="122"/>
      <c r="FP318" s="122"/>
      <c r="FQ318" s="122"/>
      <c r="FR318" s="122"/>
      <c r="FS318" s="122"/>
      <c r="FT318" s="122"/>
      <c r="FU318" s="122"/>
      <c r="FV318" s="122"/>
      <c r="FW318" s="122"/>
      <c r="FX318" s="122"/>
      <c r="FY318" s="122"/>
      <c r="FZ318" s="122"/>
      <c r="GA318" s="122"/>
      <c r="GB318" s="122"/>
      <c r="GC318" s="122"/>
      <c r="GD318" s="122"/>
      <c r="GE318" s="122"/>
      <c r="GF318" s="122"/>
      <c r="GG318" s="122"/>
      <c r="GH318" s="122"/>
      <c r="GI318" s="122"/>
      <c r="GJ318" s="122"/>
      <c r="GK318" s="122"/>
      <c r="GL318" s="122"/>
      <c r="GM318" s="122"/>
      <c r="GN318" s="122"/>
      <c r="GO318" s="122"/>
      <c r="GP318" s="122"/>
      <c r="GQ318" s="122"/>
      <c r="GR318" s="122"/>
      <c r="GS318" s="122"/>
      <c r="GT318" s="122"/>
      <c r="GU318" s="122"/>
      <c r="GV318" s="122"/>
      <c r="GW318" s="122"/>
      <c r="GX318" s="122"/>
      <c r="GY318" s="122"/>
      <c r="GZ318" s="122"/>
      <c r="HA318" s="122"/>
      <c r="HB318" s="122"/>
      <c r="HC318" s="122"/>
      <c r="HD318" s="122"/>
      <c r="HE318" s="122"/>
      <c r="HF318" s="122"/>
      <c r="HG318" s="122"/>
      <c r="HH318" s="122"/>
      <c r="HI318" s="122"/>
      <c r="HJ318" s="122"/>
      <c r="HK318" s="122"/>
      <c r="HL318" s="122"/>
      <c r="HM318" s="122"/>
      <c r="HN318" s="122"/>
      <c r="HO318" s="122"/>
      <c r="HP318" s="122"/>
      <c r="HQ318" s="122"/>
      <c r="HR318" s="122"/>
      <c r="HS318" s="122"/>
      <c r="HT318" s="122"/>
      <c r="HU318" s="122"/>
      <c r="HV318" s="122"/>
      <c r="HW318" s="122"/>
      <c r="HX318" s="122"/>
      <c r="HY318" s="122"/>
      <c r="HZ318" s="122"/>
      <c r="IA318" s="122"/>
      <c r="IB318" s="122"/>
      <c r="IC318" s="122"/>
      <c r="ID318" s="122"/>
      <c r="IE318" s="122"/>
      <c r="IF318" s="122"/>
      <c r="IG318" s="122"/>
      <c r="IH318" s="122"/>
      <c r="II318" s="122"/>
      <c r="IJ318" s="122"/>
      <c r="IK318" s="122"/>
      <c r="IL318" s="122"/>
      <c r="IM318" s="122"/>
      <c r="IN318" s="122"/>
      <c r="IO318" s="122"/>
      <c r="IP318" s="122"/>
      <c r="IQ318" s="122"/>
      <c r="IR318" s="122"/>
      <c r="IS318" s="122"/>
      <c r="IT318" s="122"/>
      <c r="IU318" s="122"/>
      <c r="IV318" s="122"/>
      <c r="IW318" s="122"/>
    </row>
    <row r="319" customFormat="false" ht="12.75" hidden="false" customHeight="false" outlineLevel="0" collapsed="false">
      <c r="A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2"/>
      <c r="AC319" s="122"/>
      <c r="AD319" s="122"/>
      <c r="AE319" s="122"/>
      <c r="AF319" s="122"/>
      <c r="AG319" s="122"/>
      <c r="AH319" s="122"/>
      <c r="AI319" s="122"/>
      <c r="AJ319" s="122"/>
      <c r="AK319" s="122"/>
      <c r="AL319" s="122"/>
      <c r="AM319" s="122"/>
      <c r="AN319" s="122"/>
      <c r="AO319" s="122"/>
      <c r="AP319" s="122"/>
      <c r="AQ319" s="122"/>
      <c r="AR319" s="122"/>
      <c r="AS319" s="122"/>
      <c r="AT319" s="122"/>
      <c r="AU319" s="122"/>
      <c r="AV319" s="122"/>
      <c r="AW319" s="122"/>
      <c r="AX319" s="122"/>
      <c r="AY319" s="122"/>
      <c r="AZ319" s="122"/>
      <c r="BA319" s="122"/>
      <c r="BB319" s="122"/>
      <c r="BC319" s="122"/>
      <c r="BD319" s="122"/>
      <c r="BE319" s="122"/>
      <c r="BF319" s="122"/>
      <c r="BG319" s="122"/>
      <c r="BH319" s="122"/>
      <c r="BI319" s="122"/>
      <c r="BJ319" s="122"/>
      <c r="BK319" s="122"/>
      <c r="BL319" s="122"/>
      <c r="BM319" s="122"/>
      <c r="BN319" s="122"/>
      <c r="BO319" s="122"/>
      <c r="BP319" s="122"/>
      <c r="BQ319" s="122"/>
      <c r="BR319" s="122"/>
      <c r="BS319" s="122"/>
      <c r="BT319" s="122"/>
      <c r="BU319" s="122"/>
      <c r="BV319" s="122"/>
      <c r="BW319" s="122"/>
      <c r="BX319" s="122"/>
      <c r="BY319" s="122"/>
      <c r="BZ319" s="122"/>
      <c r="CA319" s="122"/>
      <c r="CB319" s="122"/>
      <c r="CC319" s="122"/>
      <c r="CD319" s="122"/>
      <c r="CE319" s="122"/>
      <c r="CF319" s="122"/>
      <c r="CG319" s="122"/>
      <c r="CH319" s="122"/>
      <c r="CI319" s="122"/>
      <c r="CJ319" s="122"/>
      <c r="CK319" s="122"/>
      <c r="CL319" s="122"/>
      <c r="CM319" s="122"/>
      <c r="CN319" s="122"/>
      <c r="CO319" s="122"/>
      <c r="CP319" s="122"/>
      <c r="CQ319" s="122"/>
      <c r="CR319" s="122"/>
      <c r="CS319" s="122"/>
      <c r="CT319" s="122"/>
      <c r="CU319" s="122"/>
      <c r="CV319" s="122"/>
      <c r="CW319" s="122"/>
      <c r="CX319" s="122"/>
      <c r="CY319" s="122"/>
      <c r="CZ319" s="122"/>
      <c r="DA319" s="122"/>
      <c r="DB319" s="122"/>
      <c r="DC319" s="122"/>
      <c r="DD319" s="122"/>
      <c r="DE319" s="122"/>
      <c r="DF319" s="122"/>
      <c r="DG319" s="122"/>
      <c r="DH319" s="122"/>
      <c r="DI319" s="122"/>
      <c r="DJ319" s="122"/>
      <c r="DK319" s="122"/>
      <c r="DL319" s="122"/>
      <c r="DM319" s="122"/>
      <c r="DN319" s="122"/>
      <c r="DO319" s="122"/>
      <c r="DP319" s="122"/>
      <c r="DQ319" s="122"/>
      <c r="DR319" s="122"/>
      <c r="DS319" s="122"/>
      <c r="DT319" s="122"/>
      <c r="DU319" s="122"/>
      <c r="DV319" s="122"/>
      <c r="DW319" s="122"/>
      <c r="DX319" s="122"/>
      <c r="DY319" s="122"/>
      <c r="DZ319" s="122"/>
      <c r="EA319" s="122"/>
      <c r="EB319" s="122"/>
      <c r="EC319" s="122"/>
      <c r="ED319" s="122"/>
      <c r="EE319" s="122"/>
      <c r="EF319" s="122"/>
      <c r="EG319" s="122"/>
      <c r="EH319" s="122"/>
      <c r="EI319" s="122"/>
      <c r="EJ319" s="122"/>
      <c r="EK319" s="122"/>
      <c r="EL319" s="122"/>
      <c r="EM319" s="122"/>
      <c r="EN319" s="122"/>
      <c r="EO319" s="122"/>
      <c r="EP319" s="122"/>
      <c r="EQ319" s="122"/>
      <c r="ER319" s="122"/>
      <c r="ES319" s="122"/>
      <c r="ET319" s="122"/>
      <c r="EU319" s="122"/>
      <c r="EV319" s="122"/>
      <c r="EW319" s="122"/>
      <c r="EX319" s="122"/>
      <c r="EY319" s="122"/>
      <c r="EZ319" s="122"/>
      <c r="FA319" s="122"/>
      <c r="FB319" s="122"/>
      <c r="FC319" s="122"/>
      <c r="FD319" s="122"/>
      <c r="FE319" s="122"/>
      <c r="FF319" s="122"/>
      <c r="FG319" s="122"/>
      <c r="FH319" s="122"/>
      <c r="FI319" s="122"/>
      <c r="FJ319" s="122"/>
      <c r="FK319" s="122"/>
      <c r="FL319" s="122"/>
      <c r="FM319" s="122"/>
      <c r="FN319" s="122"/>
      <c r="FO319" s="122"/>
      <c r="FP319" s="122"/>
      <c r="FQ319" s="122"/>
      <c r="FR319" s="122"/>
      <c r="FS319" s="122"/>
      <c r="FT319" s="122"/>
      <c r="FU319" s="122"/>
      <c r="FV319" s="122"/>
      <c r="FW319" s="122"/>
      <c r="FX319" s="122"/>
      <c r="FY319" s="122"/>
      <c r="FZ319" s="122"/>
      <c r="GA319" s="122"/>
      <c r="GB319" s="122"/>
      <c r="GC319" s="122"/>
      <c r="GD319" s="122"/>
      <c r="GE319" s="122"/>
      <c r="GF319" s="122"/>
      <c r="GG319" s="122"/>
      <c r="GH319" s="122"/>
      <c r="GI319" s="122"/>
      <c r="GJ319" s="122"/>
      <c r="GK319" s="122"/>
      <c r="GL319" s="122"/>
      <c r="GM319" s="122"/>
      <c r="GN319" s="122"/>
      <c r="GO319" s="122"/>
      <c r="GP319" s="122"/>
      <c r="GQ319" s="122"/>
      <c r="GR319" s="122"/>
      <c r="GS319" s="122"/>
      <c r="GT319" s="122"/>
      <c r="GU319" s="122"/>
      <c r="GV319" s="122"/>
      <c r="GW319" s="122"/>
      <c r="GX319" s="122"/>
      <c r="GY319" s="122"/>
      <c r="GZ319" s="122"/>
      <c r="HA319" s="122"/>
      <c r="HB319" s="122"/>
      <c r="HC319" s="122"/>
      <c r="HD319" s="122"/>
      <c r="HE319" s="122"/>
      <c r="HF319" s="122"/>
      <c r="HG319" s="122"/>
      <c r="HH319" s="122"/>
      <c r="HI319" s="122"/>
      <c r="HJ319" s="122"/>
      <c r="HK319" s="122"/>
      <c r="HL319" s="122"/>
      <c r="HM319" s="122"/>
      <c r="HN319" s="122"/>
      <c r="HO319" s="122"/>
      <c r="HP319" s="122"/>
      <c r="HQ319" s="122"/>
      <c r="HR319" s="122"/>
      <c r="HS319" s="122"/>
      <c r="HT319" s="122"/>
      <c r="HU319" s="122"/>
      <c r="HV319" s="122"/>
      <c r="HW319" s="122"/>
      <c r="HX319" s="122"/>
      <c r="HY319" s="122"/>
      <c r="HZ319" s="122"/>
      <c r="IA319" s="122"/>
      <c r="IB319" s="122"/>
      <c r="IC319" s="122"/>
      <c r="ID319" s="122"/>
      <c r="IE319" s="122"/>
      <c r="IF319" s="122"/>
      <c r="IG319" s="122"/>
      <c r="IH319" s="122"/>
      <c r="II319" s="122"/>
      <c r="IJ319" s="122"/>
      <c r="IK319" s="122"/>
      <c r="IL319" s="122"/>
      <c r="IM319" s="122"/>
      <c r="IN319" s="122"/>
      <c r="IO319" s="122"/>
      <c r="IP319" s="122"/>
      <c r="IQ319" s="122"/>
      <c r="IR319" s="122"/>
      <c r="IS319" s="122"/>
      <c r="IT319" s="122"/>
      <c r="IU319" s="122"/>
      <c r="IV319" s="122"/>
      <c r="IW319" s="122"/>
    </row>
    <row r="320" customFormat="false" ht="12.75" hidden="false" customHeight="false" outlineLevel="0" collapsed="false">
      <c r="A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22"/>
      <c r="AD320" s="122"/>
      <c r="AE320" s="122"/>
      <c r="AF320" s="122"/>
      <c r="AG320" s="122"/>
      <c r="AH320" s="122"/>
      <c r="AI320" s="122"/>
      <c r="AJ320" s="122"/>
      <c r="AK320" s="122"/>
      <c r="AL320" s="122"/>
      <c r="AM320" s="122"/>
      <c r="AN320" s="122"/>
      <c r="AO320" s="122"/>
      <c r="AP320" s="122"/>
      <c r="AQ320" s="122"/>
      <c r="AR320" s="122"/>
      <c r="AS320" s="122"/>
      <c r="AT320" s="122"/>
      <c r="AU320" s="122"/>
      <c r="AV320" s="122"/>
      <c r="AW320" s="122"/>
      <c r="AX320" s="122"/>
      <c r="AY320" s="122"/>
      <c r="AZ320" s="122"/>
      <c r="BA320" s="122"/>
      <c r="BB320" s="122"/>
      <c r="BC320" s="122"/>
      <c r="BD320" s="122"/>
      <c r="BE320" s="122"/>
      <c r="BF320" s="122"/>
      <c r="BG320" s="122"/>
      <c r="BH320" s="122"/>
      <c r="BI320" s="122"/>
      <c r="BJ320" s="122"/>
      <c r="BK320" s="122"/>
      <c r="BL320" s="122"/>
      <c r="BM320" s="122"/>
      <c r="BN320" s="122"/>
      <c r="BO320" s="122"/>
      <c r="BP320" s="122"/>
      <c r="BQ320" s="122"/>
      <c r="BR320" s="122"/>
      <c r="BS320" s="122"/>
      <c r="BT320" s="122"/>
      <c r="BU320" s="122"/>
      <c r="BV320" s="122"/>
      <c r="BW320" s="122"/>
      <c r="BX320" s="122"/>
      <c r="BY320" s="122"/>
      <c r="BZ320" s="122"/>
      <c r="CA320" s="122"/>
      <c r="CB320" s="122"/>
      <c r="CC320" s="122"/>
      <c r="CD320" s="122"/>
      <c r="CE320" s="122"/>
      <c r="CF320" s="122"/>
      <c r="CG320" s="122"/>
      <c r="CH320" s="122"/>
      <c r="CI320" s="122"/>
      <c r="CJ320" s="122"/>
      <c r="CK320" s="122"/>
      <c r="CL320" s="122"/>
      <c r="CM320" s="122"/>
      <c r="CN320" s="122"/>
      <c r="CO320" s="122"/>
      <c r="CP320" s="122"/>
      <c r="CQ320" s="122"/>
      <c r="CR320" s="122"/>
      <c r="CS320" s="122"/>
      <c r="CT320" s="122"/>
      <c r="CU320" s="122"/>
      <c r="CV320" s="122"/>
      <c r="CW320" s="122"/>
      <c r="CX320" s="122"/>
      <c r="CY320" s="122"/>
      <c r="CZ320" s="122"/>
      <c r="DA320" s="122"/>
      <c r="DB320" s="122"/>
      <c r="DC320" s="122"/>
      <c r="DD320" s="122"/>
      <c r="DE320" s="122"/>
      <c r="DF320" s="122"/>
      <c r="DG320" s="122"/>
      <c r="DH320" s="122"/>
      <c r="DI320" s="122"/>
      <c r="DJ320" s="122"/>
      <c r="DK320" s="122"/>
      <c r="DL320" s="122"/>
      <c r="DM320" s="122"/>
      <c r="DN320" s="122"/>
      <c r="DO320" s="122"/>
      <c r="DP320" s="122"/>
      <c r="DQ320" s="122"/>
      <c r="DR320" s="122"/>
      <c r="DS320" s="122"/>
      <c r="DT320" s="122"/>
      <c r="DU320" s="122"/>
      <c r="DV320" s="122"/>
      <c r="DW320" s="122"/>
      <c r="DX320" s="122"/>
      <c r="DY320" s="122"/>
      <c r="DZ320" s="122"/>
      <c r="EA320" s="122"/>
      <c r="EB320" s="122"/>
      <c r="EC320" s="122"/>
      <c r="ED320" s="122"/>
      <c r="EE320" s="122"/>
      <c r="EF320" s="122"/>
      <c r="EG320" s="122"/>
      <c r="EH320" s="122"/>
      <c r="EI320" s="122"/>
      <c r="EJ320" s="122"/>
      <c r="EK320" s="122"/>
      <c r="EL320" s="122"/>
      <c r="EM320" s="122"/>
      <c r="EN320" s="122"/>
      <c r="EO320" s="122"/>
      <c r="EP320" s="122"/>
      <c r="EQ320" s="122"/>
      <c r="ER320" s="122"/>
      <c r="ES320" s="122"/>
      <c r="ET320" s="122"/>
      <c r="EU320" s="122"/>
      <c r="EV320" s="122"/>
      <c r="EW320" s="122"/>
      <c r="EX320" s="122"/>
      <c r="EY320" s="122"/>
      <c r="EZ320" s="122"/>
      <c r="FA320" s="122"/>
      <c r="FB320" s="122"/>
      <c r="FC320" s="122"/>
      <c r="FD320" s="122"/>
      <c r="FE320" s="122"/>
      <c r="FF320" s="122"/>
      <c r="FG320" s="122"/>
      <c r="FH320" s="122"/>
      <c r="FI320" s="122"/>
      <c r="FJ320" s="122"/>
      <c r="FK320" s="122"/>
      <c r="FL320" s="122"/>
      <c r="FM320" s="122"/>
      <c r="FN320" s="122"/>
      <c r="FO320" s="122"/>
      <c r="FP320" s="122"/>
      <c r="FQ320" s="122"/>
      <c r="FR320" s="122"/>
      <c r="FS320" s="122"/>
      <c r="FT320" s="122"/>
      <c r="FU320" s="122"/>
      <c r="FV320" s="122"/>
      <c r="FW320" s="122"/>
      <c r="FX320" s="122"/>
      <c r="FY320" s="122"/>
      <c r="FZ320" s="122"/>
      <c r="GA320" s="122"/>
      <c r="GB320" s="122"/>
      <c r="GC320" s="122"/>
      <c r="GD320" s="122"/>
      <c r="GE320" s="122"/>
      <c r="GF320" s="122"/>
      <c r="GG320" s="122"/>
      <c r="GH320" s="122"/>
      <c r="GI320" s="122"/>
      <c r="GJ320" s="122"/>
      <c r="GK320" s="122"/>
      <c r="GL320" s="122"/>
      <c r="GM320" s="122"/>
      <c r="GN320" s="122"/>
      <c r="GO320" s="122"/>
      <c r="GP320" s="122"/>
      <c r="GQ320" s="122"/>
      <c r="GR320" s="122"/>
      <c r="GS320" s="122"/>
      <c r="GT320" s="122"/>
      <c r="GU320" s="122"/>
      <c r="GV320" s="122"/>
      <c r="GW320" s="122"/>
      <c r="GX320" s="122"/>
      <c r="GY320" s="122"/>
      <c r="GZ320" s="122"/>
      <c r="HA320" s="122"/>
      <c r="HB320" s="122"/>
      <c r="HC320" s="122"/>
      <c r="HD320" s="122"/>
      <c r="HE320" s="122"/>
      <c r="HF320" s="122"/>
      <c r="HG320" s="122"/>
      <c r="HH320" s="122"/>
      <c r="HI320" s="122"/>
      <c r="HJ320" s="122"/>
      <c r="HK320" s="122"/>
      <c r="HL320" s="122"/>
      <c r="HM320" s="122"/>
      <c r="HN320" s="122"/>
      <c r="HO320" s="122"/>
      <c r="HP320" s="122"/>
      <c r="HQ320" s="122"/>
      <c r="HR320" s="122"/>
      <c r="HS320" s="122"/>
      <c r="HT320" s="122"/>
      <c r="HU320" s="122"/>
      <c r="HV320" s="122"/>
      <c r="HW320" s="122"/>
      <c r="HX320" s="122"/>
      <c r="HY320" s="122"/>
      <c r="HZ320" s="122"/>
      <c r="IA320" s="122"/>
      <c r="IB320" s="122"/>
      <c r="IC320" s="122"/>
      <c r="ID320" s="122"/>
      <c r="IE320" s="122"/>
      <c r="IF320" s="122"/>
      <c r="IG320" s="122"/>
      <c r="IH320" s="122"/>
      <c r="II320" s="122"/>
      <c r="IJ320" s="122"/>
      <c r="IK320" s="122"/>
      <c r="IL320" s="122"/>
      <c r="IM320" s="122"/>
      <c r="IN320" s="122"/>
      <c r="IO320" s="122"/>
      <c r="IP320" s="122"/>
      <c r="IQ320" s="122"/>
      <c r="IR320" s="122"/>
      <c r="IS320" s="122"/>
      <c r="IT320" s="122"/>
      <c r="IU320" s="122"/>
      <c r="IV320" s="122"/>
      <c r="IW320" s="122"/>
    </row>
    <row r="321" customFormat="false" ht="12.75" hidden="false" customHeight="false" outlineLevel="0" collapsed="false">
      <c r="A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22"/>
      <c r="AD321" s="122"/>
      <c r="AE321" s="122"/>
      <c r="AF321" s="122"/>
      <c r="AG321" s="122"/>
      <c r="AH321" s="122"/>
      <c r="AI321" s="122"/>
      <c r="AJ321" s="122"/>
      <c r="AK321" s="122"/>
      <c r="AL321" s="122"/>
      <c r="AM321" s="122"/>
      <c r="AN321" s="122"/>
      <c r="AO321" s="122"/>
      <c r="AP321" s="122"/>
      <c r="AQ321" s="122"/>
      <c r="AR321" s="122"/>
      <c r="AS321" s="122"/>
      <c r="AT321" s="122"/>
      <c r="AU321" s="122"/>
      <c r="AV321" s="122"/>
      <c r="AW321" s="122"/>
      <c r="AX321" s="122"/>
      <c r="AY321" s="122"/>
      <c r="AZ321" s="122"/>
      <c r="BA321" s="122"/>
      <c r="BB321" s="122"/>
      <c r="BC321" s="122"/>
      <c r="BD321" s="122"/>
      <c r="BE321" s="122"/>
      <c r="BF321" s="122"/>
      <c r="BG321" s="122"/>
      <c r="BH321" s="122"/>
      <c r="BI321" s="122"/>
      <c r="BJ321" s="122"/>
      <c r="BK321" s="122"/>
      <c r="BL321" s="122"/>
      <c r="BM321" s="122"/>
      <c r="BN321" s="122"/>
      <c r="BO321" s="122"/>
      <c r="BP321" s="122"/>
      <c r="BQ321" s="122"/>
      <c r="BR321" s="122"/>
      <c r="BS321" s="122"/>
      <c r="BT321" s="122"/>
      <c r="BU321" s="122"/>
      <c r="BV321" s="122"/>
      <c r="BW321" s="122"/>
      <c r="BX321" s="122"/>
      <c r="BY321" s="122"/>
      <c r="BZ321" s="122"/>
      <c r="CA321" s="122"/>
      <c r="CB321" s="122"/>
      <c r="CC321" s="122"/>
      <c r="CD321" s="122"/>
      <c r="CE321" s="122"/>
      <c r="CF321" s="122"/>
      <c r="CG321" s="122"/>
      <c r="CH321" s="122"/>
      <c r="CI321" s="122"/>
      <c r="CJ321" s="122"/>
      <c r="CK321" s="122"/>
      <c r="CL321" s="122"/>
      <c r="CM321" s="122"/>
      <c r="CN321" s="122"/>
      <c r="CO321" s="122"/>
      <c r="CP321" s="122"/>
      <c r="CQ321" s="122"/>
      <c r="CR321" s="122"/>
      <c r="CS321" s="122"/>
      <c r="CT321" s="122"/>
      <c r="CU321" s="122"/>
      <c r="CV321" s="122"/>
      <c r="CW321" s="122"/>
      <c r="CX321" s="122"/>
      <c r="CY321" s="122"/>
      <c r="CZ321" s="122"/>
      <c r="DA321" s="122"/>
      <c r="DB321" s="122"/>
      <c r="DC321" s="122"/>
      <c r="DD321" s="122"/>
      <c r="DE321" s="122"/>
      <c r="DF321" s="122"/>
      <c r="DG321" s="122"/>
      <c r="DH321" s="122"/>
      <c r="DI321" s="122"/>
      <c r="DJ321" s="122"/>
      <c r="DK321" s="122"/>
      <c r="DL321" s="122"/>
      <c r="DM321" s="122"/>
      <c r="DN321" s="122"/>
      <c r="DO321" s="122"/>
      <c r="DP321" s="122"/>
      <c r="DQ321" s="122"/>
      <c r="DR321" s="122"/>
      <c r="DS321" s="122"/>
      <c r="DT321" s="122"/>
      <c r="DU321" s="122"/>
      <c r="DV321" s="122"/>
      <c r="DW321" s="122"/>
      <c r="DX321" s="122"/>
      <c r="DY321" s="122"/>
      <c r="DZ321" s="122"/>
      <c r="EA321" s="122"/>
      <c r="EB321" s="122"/>
      <c r="EC321" s="122"/>
      <c r="ED321" s="122"/>
      <c r="EE321" s="122"/>
      <c r="EF321" s="122"/>
      <c r="EG321" s="122"/>
      <c r="EH321" s="122"/>
      <c r="EI321" s="122"/>
      <c r="EJ321" s="122"/>
      <c r="EK321" s="122"/>
      <c r="EL321" s="122"/>
      <c r="EM321" s="122"/>
      <c r="EN321" s="122"/>
      <c r="EO321" s="122"/>
      <c r="EP321" s="122"/>
      <c r="EQ321" s="122"/>
      <c r="ER321" s="122"/>
      <c r="ES321" s="122"/>
      <c r="ET321" s="122"/>
      <c r="EU321" s="122"/>
      <c r="EV321" s="122"/>
      <c r="EW321" s="122"/>
      <c r="EX321" s="122"/>
      <c r="EY321" s="122"/>
      <c r="EZ321" s="122"/>
      <c r="FA321" s="122"/>
      <c r="FB321" s="122"/>
      <c r="FC321" s="122"/>
      <c r="FD321" s="122"/>
      <c r="FE321" s="122"/>
      <c r="FF321" s="122"/>
      <c r="FG321" s="122"/>
      <c r="FH321" s="122"/>
      <c r="FI321" s="122"/>
      <c r="FJ321" s="122"/>
      <c r="FK321" s="122"/>
      <c r="FL321" s="122"/>
      <c r="FM321" s="122"/>
      <c r="FN321" s="122"/>
      <c r="FO321" s="122"/>
      <c r="FP321" s="122"/>
      <c r="FQ321" s="122"/>
      <c r="FR321" s="122"/>
      <c r="FS321" s="122"/>
      <c r="FT321" s="122"/>
      <c r="FU321" s="122"/>
      <c r="FV321" s="122"/>
      <c r="FW321" s="122"/>
      <c r="FX321" s="122"/>
      <c r="FY321" s="122"/>
      <c r="FZ321" s="122"/>
      <c r="GA321" s="122"/>
      <c r="GB321" s="122"/>
      <c r="GC321" s="122"/>
      <c r="GD321" s="122"/>
      <c r="GE321" s="122"/>
      <c r="GF321" s="122"/>
      <c r="GG321" s="122"/>
      <c r="GH321" s="122"/>
      <c r="GI321" s="122"/>
      <c r="GJ321" s="122"/>
      <c r="GK321" s="122"/>
      <c r="GL321" s="122"/>
      <c r="GM321" s="122"/>
      <c r="GN321" s="122"/>
      <c r="GO321" s="122"/>
      <c r="GP321" s="122"/>
      <c r="GQ321" s="122"/>
      <c r="GR321" s="122"/>
      <c r="GS321" s="122"/>
      <c r="GT321" s="122"/>
      <c r="GU321" s="122"/>
      <c r="GV321" s="122"/>
      <c r="GW321" s="122"/>
      <c r="GX321" s="122"/>
      <c r="GY321" s="122"/>
      <c r="GZ321" s="122"/>
      <c r="HA321" s="122"/>
      <c r="HB321" s="122"/>
      <c r="HC321" s="122"/>
      <c r="HD321" s="122"/>
      <c r="HE321" s="122"/>
      <c r="HF321" s="122"/>
      <c r="HG321" s="122"/>
      <c r="HH321" s="122"/>
      <c r="HI321" s="122"/>
      <c r="HJ321" s="122"/>
      <c r="HK321" s="122"/>
      <c r="HL321" s="122"/>
      <c r="HM321" s="122"/>
      <c r="HN321" s="122"/>
      <c r="HO321" s="122"/>
      <c r="HP321" s="122"/>
      <c r="HQ321" s="122"/>
      <c r="HR321" s="122"/>
      <c r="HS321" s="122"/>
      <c r="HT321" s="122"/>
      <c r="HU321" s="122"/>
      <c r="HV321" s="122"/>
      <c r="HW321" s="122"/>
      <c r="HX321" s="122"/>
      <c r="HY321" s="122"/>
      <c r="HZ321" s="122"/>
      <c r="IA321" s="122"/>
      <c r="IB321" s="122"/>
      <c r="IC321" s="122"/>
      <c r="ID321" s="122"/>
      <c r="IE321" s="122"/>
      <c r="IF321" s="122"/>
      <c r="IG321" s="122"/>
      <c r="IH321" s="122"/>
      <c r="II321" s="122"/>
      <c r="IJ321" s="122"/>
      <c r="IK321" s="122"/>
      <c r="IL321" s="122"/>
      <c r="IM321" s="122"/>
      <c r="IN321" s="122"/>
      <c r="IO321" s="122"/>
      <c r="IP321" s="122"/>
      <c r="IQ321" s="122"/>
      <c r="IR321" s="122"/>
      <c r="IS321" s="122"/>
      <c r="IT321" s="122"/>
      <c r="IU321" s="122"/>
      <c r="IV321" s="122"/>
      <c r="IW321" s="122"/>
    </row>
    <row r="322" customFormat="false" ht="12.75" hidden="false" customHeight="false" outlineLevel="0" collapsed="false">
      <c r="A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  <c r="AD322" s="122"/>
      <c r="AE322" s="122"/>
      <c r="AF322" s="122"/>
      <c r="AG322" s="122"/>
      <c r="AH322" s="122"/>
      <c r="AI322" s="122"/>
      <c r="AJ322" s="122"/>
      <c r="AK322" s="122"/>
      <c r="AL322" s="122"/>
      <c r="AM322" s="122"/>
      <c r="AN322" s="122"/>
      <c r="AO322" s="122"/>
      <c r="AP322" s="122"/>
      <c r="AQ322" s="122"/>
      <c r="AR322" s="122"/>
      <c r="AS322" s="122"/>
      <c r="AT322" s="122"/>
      <c r="AU322" s="122"/>
      <c r="AV322" s="122"/>
      <c r="AW322" s="122"/>
      <c r="AX322" s="122"/>
      <c r="AY322" s="122"/>
      <c r="AZ322" s="122"/>
      <c r="BA322" s="122"/>
      <c r="BB322" s="122"/>
      <c r="BC322" s="122"/>
      <c r="BD322" s="122"/>
      <c r="BE322" s="122"/>
      <c r="BF322" s="122"/>
      <c r="BG322" s="122"/>
      <c r="BH322" s="122"/>
      <c r="BI322" s="122"/>
      <c r="BJ322" s="122"/>
      <c r="BK322" s="122"/>
      <c r="BL322" s="122"/>
      <c r="BM322" s="122"/>
      <c r="BN322" s="122"/>
      <c r="BO322" s="122"/>
      <c r="BP322" s="122"/>
      <c r="BQ322" s="122"/>
      <c r="BR322" s="122"/>
      <c r="BS322" s="122"/>
      <c r="BT322" s="122"/>
      <c r="BU322" s="122"/>
      <c r="BV322" s="122"/>
      <c r="BW322" s="122"/>
      <c r="BX322" s="122"/>
      <c r="BY322" s="122"/>
      <c r="BZ322" s="122"/>
      <c r="CA322" s="122"/>
      <c r="CB322" s="122"/>
      <c r="CC322" s="122"/>
      <c r="CD322" s="122"/>
      <c r="CE322" s="122"/>
      <c r="CF322" s="122"/>
      <c r="CG322" s="122"/>
      <c r="CH322" s="122"/>
      <c r="CI322" s="122"/>
      <c r="CJ322" s="122"/>
      <c r="CK322" s="122"/>
      <c r="CL322" s="122"/>
      <c r="CM322" s="122"/>
      <c r="CN322" s="122"/>
      <c r="CO322" s="122"/>
      <c r="CP322" s="122"/>
      <c r="CQ322" s="122"/>
      <c r="CR322" s="122"/>
      <c r="CS322" s="122"/>
      <c r="CT322" s="122"/>
      <c r="CU322" s="122"/>
      <c r="CV322" s="122"/>
      <c r="CW322" s="122"/>
      <c r="CX322" s="122"/>
      <c r="CY322" s="122"/>
      <c r="CZ322" s="122"/>
      <c r="DA322" s="122"/>
      <c r="DB322" s="122"/>
      <c r="DC322" s="122"/>
      <c r="DD322" s="122"/>
      <c r="DE322" s="122"/>
      <c r="DF322" s="122"/>
      <c r="DG322" s="122"/>
      <c r="DH322" s="122"/>
      <c r="DI322" s="122"/>
      <c r="DJ322" s="122"/>
      <c r="DK322" s="122"/>
      <c r="DL322" s="122"/>
      <c r="DM322" s="122"/>
      <c r="DN322" s="122"/>
      <c r="DO322" s="122"/>
      <c r="DP322" s="122"/>
      <c r="DQ322" s="122"/>
      <c r="DR322" s="122"/>
      <c r="DS322" s="122"/>
      <c r="DT322" s="122"/>
      <c r="DU322" s="122"/>
      <c r="DV322" s="122"/>
      <c r="DW322" s="122"/>
      <c r="DX322" s="122"/>
      <c r="DY322" s="122"/>
      <c r="DZ322" s="122"/>
      <c r="EA322" s="122"/>
      <c r="EB322" s="122"/>
      <c r="EC322" s="122"/>
      <c r="ED322" s="122"/>
      <c r="EE322" s="122"/>
      <c r="EF322" s="122"/>
      <c r="EG322" s="122"/>
      <c r="EH322" s="122"/>
      <c r="EI322" s="122"/>
      <c r="EJ322" s="122"/>
      <c r="EK322" s="122"/>
      <c r="EL322" s="122"/>
      <c r="EM322" s="122"/>
      <c r="EN322" s="122"/>
      <c r="EO322" s="122"/>
      <c r="EP322" s="122"/>
      <c r="EQ322" s="122"/>
      <c r="ER322" s="122"/>
      <c r="ES322" s="122"/>
      <c r="ET322" s="122"/>
      <c r="EU322" s="122"/>
      <c r="EV322" s="122"/>
      <c r="EW322" s="122"/>
      <c r="EX322" s="122"/>
      <c r="EY322" s="122"/>
      <c r="EZ322" s="122"/>
      <c r="FA322" s="122"/>
      <c r="FB322" s="122"/>
      <c r="FC322" s="122"/>
      <c r="FD322" s="122"/>
      <c r="FE322" s="122"/>
      <c r="FF322" s="122"/>
      <c r="FG322" s="122"/>
      <c r="FH322" s="122"/>
      <c r="FI322" s="122"/>
      <c r="FJ322" s="122"/>
      <c r="FK322" s="122"/>
      <c r="FL322" s="122"/>
      <c r="FM322" s="122"/>
      <c r="FN322" s="122"/>
      <c r="FO322" s="122"/>
      <c r="FP322" s="122"/>
      <c r="FQ322" s="122"/>
      <c r="FR322" s="122"/>
      <c r="FS322" s="122"/>
      <c r="FT322" s="122"/>
      <c r="FU322" s="122"/>
      <c r="FV322" s="122"/>
      <c r="FW322" s="122"/>
      <c r="FX322" s="122"/>
      <c r="FY322" s="122"/>
      <c r="FZ322" s="122"/>
      <c r="GA322" s="122"/>
      <c r="GB322" s="122"/>
      <c r="GC322" s="122"/>
      <c r="GD322" s="122"/>
      <c r="GE322" s="122"/>
      <c r="GF322" s="122"/>
      <c r="GG322" s="122"/>
      <c r="GH322" s="122"/>
      <c r="GI322" s="122"/>
      <c r="GJ322" s="122"/>
      <c r="GK322" s="122"/>
      <c r="GL322" s="122"/>
      <c r="GM322" s="122"/>
      <c r="GN322" s="122"/>
      <c r="GO322" s="122"/>
      <c r="GP322" s="122"/>
      <c r="GQ322" s="122"/>
      <c r="GR322" s="122"/>
      <c r="GS322" s="122"/>
      <c r="GT322" s="122"/>
      <c r="GU322" s="122"/>
      <c r="GV322" s="122"/>
      <c r="GW322" s="122"/>
      <c r="GX322" s="122"/>
      <c r="GY322" s="122"/>
      <c r="GZ322" s="122"/>
      <c r="HA322" s="122"/>
      <c r="HB322" s="122"/>
      <c r="HC322" s="122"/>
      <c r="HD322" s="122"/>
      <c r="HE322" s="122"/>
      <c r="HF322" s="122"/>
      <c r="HG322" s="122"/>
      <c r="HH322" s="122"/>
      <c r="HI322" s="122"/>
      <c r="HJ322" s="122"/>
      <c r="HK322" s="122"/>
      <c r="HL322" s="122"/>
      <c r="HM322" s="122"/>
      <c r="HN322" s="122"/>
      <c r="HO322" s="122"/>
      <c r="HP322" s="122"/>
      <c r="HQ322" s="122"/>
      <c r="HR322" s="122"/>
      <c r="HS322" s="122"/>
      <c r="HT322" s="122"/>
      <c r="HU322" s="122"/>
      <c r="HV322" s="122"/>
      <c r="HW322" s="122"/>
      <c r="HX322" s="122"/>
      <c r="HY322" s="122"/>
      <c r="HZ322" s="122"/>
      <c r="IA322" s="122"/>
      <c r="IB322" s="122"/>
      <c r="IC322" s="122"/>
      <c r="ID322" s="122"/>
      <c r="IE322" s="122"/>
      <c r="IF322" s="122"/>
      <c r="IG322" s="122"/>
      <c r="IH322" s="122"/>
      <c r="II322" s="122"/>
      <c r="IJ322" s="122"/>
      <c r="IK322" s="122"/>
      <c r="IL322" s="122"/>
      <c r="IM322" s="122"/>
      <c r="IN322" s="122"/>
      <c r="IO322" s="122"/>
      <c r="IP322" s="122"/>
      <c r="IQ322" s="122"/>
      <c r="IR322" s="122"/>
      <c r="IS322" s="122"/>
      <c r="IT322" s="122"/>
      <c r="IU322" s="122"/>
      <c r="IV322" s="122"/>
      <c r="IW322" s="122"/>
    </row>
    <row r="323" customFormat="false" ht="12.75" hidden="false" customHeight="false" outlineLevel="0" collapsed="false">
      <c r="A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22"/>
      <c r="AD323" s="122"/>
      <c r="AE323" s="122"/>
      <c r="AF323" s="122"/>
      <c r="AG323" s="122"/>
      <c r="AH323" s="122"/>
      <c r="AI323" s="122"/>
      <c r="AJ323" s="122"/>
      <c r="AK323" s="122"/>
      <c r="AL323" s="122"/>
      <c r="AM323" s="122"/>
      <c r="AN323" s="122"/>
      <c r="AO323" s="122"/>
      <c r="AP323" s="122"/>
      <c r="AQ323" s="122"/>
      <c r="AR323" s="122"/>
      <c r="AS323" s="122"/>
      <c r="AT323" s="122"/>
      <c r="AU323" s="122"/>
      <c r="AV323" s="122"/>
      <c r="AW323" s="122"/>
      <c r="AX323" s="122"/>
      <c r="AY323" s="122"/>
      <c r="AZ323" s="122"/>
      <c r="BA323" s="122"/>
      <c r="BB323" s="122"/>
      <c r="BC323" s="122"/>
      <c r="BD323" s="122"/>
      <c r="BE323" s="122"/>
      <c r="BF323" s="122"/>
      <c r="BG323" s="122"/>
      <c r="BH323" s="122"/>
      <c r="BI323" s="122"/>
      <c r="BJ323" s="122"/>
      <c r="BK323" s="122"/>
      <c r="BL323" s="122"/>
      <c r="BM323" s="122"/>
      <c r="BN323" s="122"/>
      <c r="BO323" s="122"/>
      <c r="BP323" s="122"/>
      <c r="BQ323" s="122"/>
      <c r="BR323" s="122"/>
      <c r="BS323" s="122"/>
      <c r="BT323" s="122"/>
      <c r="BU323" s="122"/>
      <c r="BV323" s="122"/>
      <c r="BW323" s="122"/>
      <c r="BX323" s="122"/>
      <c r="BY323" s="122"/>
      <c r="BZ323" s="122"/>
      <c r="CA323" s="122"/>
      <c r="CB323" s="122"/>
      <c r="CC323" s="122"/>
      <c r="CD323" s="122"/>
      <c r="CE323" s="122"/>
      <c r="CF323" s="122"/>
      <c r="CG323" s="122"/>
      <c r="CH323" s="122"/>
      <c r="CI323" s="122"/>
      <c r="CJ323" s="122"/>
      <c r="CK323" s="122"/>
      <c r="CL323" s="122"/>
      <c r="CM323" s="122"/>
      <c r="CN323" s="122"/>
      <c r="CO323" s="122"/>
      <c r="CP323" s="122"/>
      <c r="CQ323" s="122"/>
      <c r="CR323" s="122"/>
      <c r="CS323" s="122"/>
      <c r="CT323" s="122"/>
      <c r="CU323" s="122"/>
      <c r="CV323" s="122"/>
      <c r="CW323" s="122"/>
      <c r="CX323" s="122"/>
      <c r="CY323" s="122"/>
      <c r="CZ323" s="122"/>
      <c r="DA323" s="122"/>
      <c r="DB323" s="122"/>
      <c r="DC323" s="122"/>
      <c r="DD323" s="122"/>
      <c r="DE323" s="122"/>
      <c r="DF323" s="122"/>
      <c r="DG323" s="122"/>
      <c r="DH323" s="122"/>
      <c r="DI323" s="122"/>
      <c r="DJ323" s="122"/>
      <c r="DK323" s="122"/>
      <c r="DL323" s="122"/>
      <c r="DM323" s="122"/>
      <c r="DN323" s="122"/>
      <c r="DO323" s="122"/>
      <c r="DP323" s="122"/>
      <c r="DQ323" s="122"/>
      <c r="DR323" s="122"/>
      <c r="DS323" s="122"/>
      <c r="DT323" s="122"/>
      <c r="DU323" s="122"/>
      <c r="DV323" s="122"/>
      <c r="DW323" s="122"/>
      <c r="DX323" s="122"/>
      <c r="DY323" s="122"/>
      <c r="DZ323" s="122"/>
      <c r="EA323" s="122"/>
      <c r="EB323" s="122"/>
      <c r="EC323" s="122"/>
      <c r="ED323" s="122"/>
      <c r="EE323" s="122"/>
      <c r="EF323" s="122"/>
      <c r="EG323" s="122"/>
      <c r="EH323" s="122"/>
      <c r="EI323" s="122"/>
      <c r="EJ323" s="122"/>
      <c r="EK323" s="122"/>
      <c r="EL323" s="122"/>
      <c r="EM323" s="122"/>
      <c r="EN323" s="122"/>
      <c r="EO323" s="122"/>
      <c r="EP323" s="122"/>
      <c r="EQ323" s="122"/>
      <c r="ER323" s="122"/>
      <c r="ES323" s="122"/>
      <c r="ET323" s="122"/>
      <c r="EU323" s="122"/>
      <c r="EV323" s="122"/>
      <c r="EW323" s="122"/>
      <c r="EX323" s="122"/>
      <c r="EY323" s="122"/>
      <c r="EZ323" s="122"/>
      <c r="FA323" s="122"/>
      <c r="FB323" s="122"/>
      <c r="FC323" s="122"/>
      <c r="FD323" s="122"/>
      <c r="FE323" s="122"/>
      <c r="FF323" s="122"/>
      <c r="FG323" s="122"/>
      <c r="FH323" s="122"/>
      <c r="FI323" s="122"/>
      <c r="FJ323" s="122"/>
      <c r="FK323" s="122"/>
      <c r="FL323" s="122"/>
      <c r="FM323" s="122"/>
      <c r="FN323" s="122"/>
      <c r="FO323" s="122"/>
      <c r="FP323" s="122"/>
      <c r="FQ323" s="122"/>
      <c r="FR323" s="122"/>
      <c r="FS323" s="122"/>
      <c r="FT323" s="122"/>
      <c r="FU323" s="122"/>
      <c r="FV323" s="122"/>
      <c r="FW323" s="122"/>
      <c r="FX323" s="122"/>
      <c r="FY323" s="122"/>
      <c r="FZ323" s="122"/>
      <c r="GA323" s="122"/>
      <c r="GB323" s="122"/>
      <c r="GC323" s="122"/>
      <c r="GD323" s="122"/>
      <c r="GE323" s="122"/>
      <c r="GF323" s="122"/>
      <c r="GG323" s="122"/>
      <c r="GH323" s="122"/>
      <c r="GI323" s="122"/>
      <c r="GJ323" s="122"/>
      <c r="GK323" s="122"/>
      <c r="GL323" s="122"/>
      <c r="GM323" s="122"/>
      <c r="GN323" s="122"/>
      <c r="GO323" s="122"/>
      <c r="GP323" s="122"/>
      <c r="GQ323" s="122"/>
      <c r="GR323" s="122"/>
      <c r="GS323" s="122"/>
      <c r="GT323" s="122"/>
      <c r="GU323" s="122"/>
      <c r="GV323" s="122"/>
      <c r="GW323" s="122"/>
      <c r="GX323" s="122"/>
      <c r="GY323" s="122"/>
      <c r="GZ323" s="122"/>
      <c r="HA323" s="122"/>
      <c r="HB323" s="122"/>
      <c r="HC323" s="122"/>
      <c r="HD323" s="122"/>
      <c r="HE323" s="122"/>
      <c r="HF323" s="122"/>
      <c r="HG323" s="122"/>
      <c r="HH323" s="122"/>
      <c r="HI323" s="122"/>
      <c r="HJ323" s="122"/>
      <c r="HK323" s="122"/>
      <c r="HL323" s="122"/>
      <c r="HM323" s="122"/>
      <c r="HN323" s="122"/>
      <c r="HO323" s="122"/>
      <c r="HP323" s="122"/>
      <c r="HQ323" s="122"/>
      <c r="HR323" s="122"/>
      <c r="HS323" s="122"/>
      <c r="HT323" s="122"/>
      <c r="HU323" s="122"/>
      <c r="HV323" s="122"/>
      <c r="HW323" s="122"/>
      <c r="HX323" s="122"/>
      <c r="HY323" s="122"/>
      <c r="HZ323" s="122"/>
      <c r="IA323" s="122"/>
      <c r="IB323" s="122"/>
      <c r="IC323" s="122"/>
      <c r="ID323" s="122"/>
      <c r="IE323" s="122"/>
      <c r="IF323" s="122"/>
      <c r="IG323" s="122"/>
      <c r="IH323" s="122"/>
      <c r="II323" s="122"/>
      <c r="IJ323" s="122"/>
      <c r="IK323" s="122"/>
      <c r="IL323" s="122"/>
      <c r="IM323" s="122"/>
      <c r="IN323" s="122"/>
      <c r="IO323" s="122"/>
      <c r="IP323" s="122"/>
      <c r="IQ323" s="122"/>
      <c r="IR323" s="122"/>
      <c r="IS323" s="122"/>
      <c r="IT323" s="122"/>
      <c r="IU323" s="122"/>
      <c r="IV323" s="122"/>
      <c r="IW323" s="122"/>
    </row>
    <row r="324" customFormat="false" ht="12.75" hidden="false" customHeight="false" outlineLevel="0" collapsed="false">
      <c r="A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2"/>
      <c r="AC324" s="122"/>
      <c r="AD324" s="122"/>
      <c r="AE324" s="122"/>
      <c r="AF324" s="122"/>
      <c r="AG324" s="122"/>
      <c r="AH324" s="122"/>
      <c r="AI324" s="122"/>
      <c r="AJ324" s="122"/>
      <c r="AK324" s="122"/>
      <c r="AL324" s="122"/>
      <c r="AM324" s="122"/>
      <c r="AN324" s="122"/>
      <c r="AO324" s="122"/>
      <c r="AP324" s="122"/>
      <c r="AQ324" s="122"/>
      <c r="AR324" s="122"/>
      <c r="AS324" s="122"/>
      <c r="AT324" s="122"/>
      <c r="AU324" s="122"/>
      <c r="AV324" s="122"/>
      <c r="AW324" s="122"/>
      <c r="AX324" s="122"/>
      <c r="AY324" s="122"/>
      <c r="AZ324" s="122"/>
      <c r="BA324" s="122"/>
      <c r="BB324" s="122"/>
      <c r="BC324" s="122"/>
      <c r="BD324" s="122"/>
      <c r="BE324" s="122"/>
      <c r="BF324" s="122"/>
      <c r="BG324" s="122"/>
      <c r="BH324" s="122"/>
      <c r="BI324" s="122"/>
      <c r="BJ324" s="122"/>
      <c r="BK324" s="122"/>
      <c r="BL324" s="122"/>
      <c r="BM324" s="122"/>
      <c r="BN324" s="122"/>
      <c r="BO324" s="122"/>
      <c r="BP324" s="122"/>
      <c r="BQ324" s="122"/>
      <c r="BR324" s="122"/>
      <c r="BS324" s="122"/>
      <c r="BT324" s="122"/>
      <c r="BU324" s="122"/>
      <c r="BV324" s="122"/>
      <c r="BW324" s="122"/>
      <c r="BX324" s="122"/>
      <c r="BY324" s="122"/>
      <c r="BZ324" s="122"/>
      <c r="CA324" s="122"/>
      <c r="CB324" s="122"/>
      <c r="CC324" s="122"/>
      <c r="CD324" s="122"/>
      <c r="CE324" s="122"/>
      <c r="CF324" s="122"/>
      <c r="CG324" s="122"/>
      <c r="CH324" s="122"/>
      <c r="CI324" s="122"/>
      <c r="CJ324" s="122"/>
      <c r="CK324" s="122"/>
      <c r="CL324" s="122"/>
      <c r="CM324" s="122"/>
      <c r="CN324" s="122"/>
      <c r="CO324" s="122"/>
      <c r="CP324" s="122"/>
      <c r="CQ324" s="122"/>
      <c r="CR324" s="122"/>
      <c r="CS324" s="122"/>
      <c r="CT324" s="122"/>
      <c r="CU324" s="122"/>
      <c r="CV324" s="122"/>
      <c r="CW324" s="122"/>
      <c r="CX324" s="122"/>
      <c r="CY324" s="122"/>
      <c r="CZ324" s="122"/>
      <c r="DA324" s="122"/>
      <c r="DB324" s="122"/>
      <c r="DC324" s="122"/>
      <c r="DD324" s="122"/>
      <c r="DE324" s="122"/>
      <c r="DF324" s="122"/>
      <c r="DG324" s="122"/>
      <c r="DH324" s="122"/>
      <c r="DI324" s="122"/>
      <c r="DJ324" s="122"/>
      <c r="DK324" s="122"/>
      <c r="DL324" s="122"/>
      <c r="DM324" s="122"/>
      <c r="DN324" s="122"/>
      <c r="DO324" s="122"/>
      <c r="DP324" s="122"/>
      <c r="DQ324" s="122"/>
      <c r="DR324" s="122"/>
      <c r="DS324" s="122"/>
      <c r="DT324" s="122"/>
      <c r="DU324" s="122"/>
      <c r="DV324" s="122"/>
      <c r="DW324" s="122"/>
      <c r="DX324" s="122"/>
      <c r="DY324" s="122"/>
      <c r="DZ324" s="122"/>
      <c r="EA324" s="122"/>
      <c r="EB324" s="122"/>
      <c r="EC324" s="122"/>
      <c r="ED324" s="122"/>
      <c r="EE324" s="122"/>
      <c r="EF324" s="122"/>
      <c r="EG324" s="122"/>
      <c r="EH324" s="122"/>
      <c r="EI324" s="122"/>
      <c r="EJ324" s="122"/>
      <c r="EK324" s="122"/>
      <c r="EL324" s="122"/>
      <c r="EM324" s="122"/>
      <c r="EN324" s="122"/>
      <c r="EO324" s="122"/>
      <c r="EP324" s="122"/>
      <c r="EQ324" s="122"/>
      <c r="ER324" s="122"/>
      <c r="ES324" s="122"/>
      <c r="ET324" s="122"/>
      <c r="EU324" s="122"/>
      <c r="EV324" s="122"/>
      <c r="EW324" s="122"/>
      <c r="EX324" s="122"/>
      <c r="EY324" s="122"/>
      <c r="EZ324" s="122"/>
      <c r="FA324" s="122"/>
      <c r="FB324" s="122"/>
      <c r="FC324" s="122"/>
      <c r="FD324" s="122"/>
      <c r="FE324" s="122"/>
      <c r="FF324" s="122"/>
      <c r="FG324" s="122"/>
      <c r="FH324" s="122"/>
      <c r="FI324" s="122"/>
      <c r="FJ324" s="122"/>
      <c r="FK324" s="122"/>
      <c r="FL324" s="122"/>
      <c r="FM324" s="122"/>
      <c r="FN324" s="122"/>
      <c r="FO324" s="122"/>
      <c r="FP324" s="122"/>
      <c r="FQ324" s="122"/>
      <c r="FR324" s="122"/>
      <c r="FS324" s="122"/>
      <c r="FT324" s="122"/>
      <c r="FU324" s="122"/>
      <c r="FV324" s="122"/>
      <c r="FW324" s="122"/>
      <c r="FX324" s="122"/>
      <c r="FY324" s="122"/>
      <c r="FZ324" s="122"/>
      <c r="GA324" s="122"/>
      <c r="GB324" s="122"/>
      <c r="GC324" s="122"/>
      <c r="GD324" s="122"/>
      <c r="GE324" s="122"/>
      <c r="GF324" s="122"/>
      <c r="GG324" s="122"/>
      <c r="GH324" s="122"/>
      <c r="GI324" s="122"/>
      <c r="GJ324" s="122"/>
      <c r="GK324" s="122"/>
      <c r="GL324" s="122"/>
      <c r="GM324" s="122"/>
      <c r="GN324" s="122"/>
      <c r="GO324" s="122"/>
      <c r="GP324" s="122"/>
      <c r="GQ324" s="122"/>
      <c r="GR324" s="122"/>
      <c r="GS324" s="122"/>
      <c r="GT324" s="122"/>
      <c r="GU324" s="122"/>
      <c r="GV324" s="122"/>
      <c r="GW324" s="122"/>
      <c r="GX324" s="122"/>
      <c r="GY324" s="122"/>
      <c r="GZ324" s="122"/>
      <c r="HA324" s="122"/>
      <c r="HB324" s="122"/>
      <c r="HC324" s="122"/>
      <c r="HD324" s="122"/>
      <c r="HE324" s="122"/>
      <c r="HF324" s="122"/>
      <c r="HG324" s="122"/>
      <c r="HH324" s="122"/>
      <c r="HI324" s="122"/>
      <c r="HJ324" s="122"/>
      <c r="HK324" s="122"/>
      <c r="HL324" s="122"/>
      <c r="HM324" s="122"/>
      <c r="HN324" s="122"/>
      <c r="HO324" s="122"/>
      <c r="HP324" s="122"/>
      <c r="HQ324" s="122"/>
      <c r="HR324" s="122"/>
      <c r="HS324" s="122"/>
      <c r="HT324" s="122"/>
      <c r="HU324" s="122"/>
      <c r="HV324" s="122"/>
      <c r="HW324" s="122"/>
      <c r="HX324" s="122"/>
      <c r="HY324" s="122"/>
      <c r="HZ324" s="122"/>
      <c r="IA324" s="122"/>
      <c r="IB324" s="122"/>
      <c r="IC324" s="122"/>
      <c r="ID324" s="122"/>
      <c r="IE324" s="122"/>
      <c r="IF324" s="122"/>
      <c r="IG324" s="122"/>
      <c r="IH324" s="122"/>
      <c r="II324" s="122"/>
      <c r="IJ324" s="122"/>
      <c r="IK324" s="122"/>
      <c r="IL324" s="122"/>
      <c r="IM324" s="122"/>
      <c r="IN324" s="122"/>
      <c r="IO324" s="122"/>
      <c r="IP324" s="122"/>
      <c r="IQ324" s="122"/>
      <c r="IR324" s="122"/>
      <c r="IS324" s="122"/>
      <c r="IT324" s="122"/>
      <c r="IU324" s="122"/>
      <c r="IV324" s="122"/>
      <c r="IW324" s="122"/>
    </row>
    <row r="325" customFormat="false" ht="12.75" hidden="false" customHeight="false" outlineLevel="0" collapsed="false">
      <c r="A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2"/>
      <c r="AC325" s="122"/>
      <c r="AD325" s="122"/>
      <c r="AE325" s="122"/>
      <c r="AF325" s="122"/>
      <c r="AG325" s="122"/>
      <c r="AH325" s="122"/>
      <c r="AI325" s="122"/>
      <c r="AJ325" s="122"/>
      <c r="AK325" s="122"/>
      <c r="AL325" s="122"/>
      <c r="AM325" s="122"/>
      <c r="AN325" s="122"/>
      <c r="AO325" s="122"/>
      <c r="AP325" s="122"/>
      <c r="AQ325" s="122"/>
      <c r="AR325" s="122"/>
      <c r="AS325" s="122"/>
      <c r="AT325" s="122"/>
      <c r="AU325" s="122"/>
      <c r="AV325" s="122"/>
      <c r="AW325" s="122"/>
      <c r="AX325" s="122"/>
      <c r="AY325" s="122"/>
      <c r="AZ325" s="122"/>
      <c r="BA325" s="122"/>
      <c r="BB325" s="122"/>
      <c r="BC325" s="122"/>
      <c r="BD325" s="122"/>
      <c r="BE325" s="122"/>
      <c r="BF325" s="122"/>
      <c r="BG325" s="122"/>
      <c r="BH325" s="122"/>
      <c r="BI325" s="122"/>
      <c r="BJ325" s="122"/>
      <c r="BK325" s="122"/>
      <c r="BL325" s="122"/>
      <c r="BM325" s="122"/>
      <c r="BN325" s="122"/>
      <c r="BO325" s="122"/>
      <c r="BP325" s="122"/>
      <c r="BQ325" s="122"/>
      <c r="BR325" s="122"/>
      <c r="BS325" s="122"/>
      <c r="BT325" s="122"/>
      <c r="BU325" s="122"/>
      <c r="BV325" s="122"/>
      <c r="BW325" s="122"/>
      <c r="BX325" s="122"/>
      <c r="BY325" s="122"/>
      <c r="BZ325" s="122"/>
      <c r="CA325" s="122"/>
      <c r="CB325" s="122"/>
      <c r="CC325" s="122"/>
      <c r="CD325" s="122"/>
      <c r="CE325" s="122"/>
      <c r="CF325" s="122"/>
      <c r="CG325" s="122"/>
      <c r="CH325" s="122"/>
      <c r="CI325" s="122"/>
      <c r="CJ325" s="122"/>
      <c r="CK325" s="122"/>
      <c r="CL325" s="122"/>
      <c r="CM325" s="122"/>
      <c r="CN325" s="122"/>
      <c r="CO325" s="122"/>
      <c r="CP325" s="122"/>
      <c r="CQ325" s="122"/>
      <c r="CR325" s="122"/>
      <c r="CS325" s="122"/>
      <c r="CT325" s="122"/>
      <c r="CU325" s="122"/>
      <c r="CV325" s="122"/>
      <c r="CW325" s="122"/>
      <c r="CX325" s="122"/>
      <c r="CY325" s="122"/>
      <c r="CZ325" s="122"/>
      <c r="DA325" s="122"/>
      <c r="DB325" s="122"/>
      <c r="DC325" s="122"/>
      <c r="DD325" s="122"/>
      <c r="DE325" s="122"/>
      <c r="DF325" s="122"/>
      <c r="DG325" s="122"/>
      <c r="DH325" s="122"/>
      <c r="DI325" s="122"/>
      <c r="DJ325" s="122"/>
      <c r="DK325" s="122"/>
      <c r="DL325" s="122"/>
      <c r="DM325" s="122"/>
      <c r="DN325" s="122"/>
      <c r="DO325" s="122"/>
      <c r="DP325" s="122"/>
      <c r="DQ325" s="122"/>
      <c r="DR325" s="122"/>
      <c r="DS325" s="122"/>
      <c r="DT325" s="122"/>
      <c r="DU325" s="122"/>
      <c r="DV325" s="122"/>
      <c r="DW325" s="122"/>
      <c r="DX325" s="122"/>
      <c r="DY325" s="122"/>
      <c r="DZ325" s="122"/>
      <c r="EA325" s="122"/>
      <c r="EB325" s="122"/>
      <c r="EC325" s="122"/>
      <c r="ED325" s="122"/>
      <c r="EE325" s="122"/>
      <c r="EF325" s="122"/>
      <c r="EG325" s="122"/>
      <c r="EH325" s="122"/>
      <c r="EI325" s="122"/>
      <c r="EJ325" s="122"/>
      <c r="EK325" s="122"/>
      <c r="EL325" s="122"/>
      <c r="EM325" s="122"/>
      <c r="EN325" s="122"/>
      <c r="EO325" s="122"/>
      <c r="EP325" s="122"/>
      <c r="EQ325" s="122"/>
      <c r="ER325" s="122"/>
      <c r="ES325" s="122"/>
      <c r="ET325" s="122"/>
      <c r="EU325" s="122"/>
      <c r="EV325" s="122"/>
      <c r="EW325" s="122"/>
      <c r="EX325" s="122"/>
      <c r="EY325" s="122"/>
      <c r="EZ325" s="122"/>
      <c r="FA325" s="122"/>
      <c r="FB325" s="122"/>
      <c r="FC325" s="122"/>
      <c r="FD325" s="122"/>
      <c r="FE325" s="122"/>
      <c r="FF325" s="122"/>
      <c r="FG325" s="122"/>
      <c r="FH325" s="122"/>
      <c r="FI325" s="122"/>
      <c r="FJ325" s="122"/>
      <c r="FK325" s="122"/>
      <c r="FL325" s="122"/>
      <c r="FM325" s="122"/>
      <c r="FN325" s="122"/>
      <c r="FO325" s="122"/>
      <c r="FP325" s="122"/>
      <c r="FQ325" s="122"/>
      <c r="FR325" s="122"/>
      <c r="FS325" s="122"/>
      <c r="FT325" s="122"/>
      <c r="FU325" s="122"/>
      <c r="FV325" s="122"/>
      <c r="FW325" s="122"/>
      <c r="FX325" s="122"/>
      <c r="FY325" s="122"/>
      <c r="FZ325" s="122"/>
      <c r="GA325" s="122"/>
      <c r="GB325" s="122"/>
      <c r="GC325" s="122"/>
      <c r="GD325" s="122"/>
      <c r="GE325" s="122"/>
      <c r="GF325" s="122"/>
      <c r="GG325" s="122"/>
      <c r="GH325" s="122"/>
      <c r="GI325" s="122"/>
      <c r="GJ325" s="122"/>
      <c r="GK325" s="122"/>
      <c r="GL325" s="122"/>
      <c r="GM325" s="122"/>
      <c r="GN325" s="122"/>
      <c r="GO325" s="122"/>
      <c r="GP325" s="122"/>
      <c r="GQ325" s="122"/>
      <c r="GR325" s="122"/>
      <c r="GS325" s="122"/>
      <c r="GT325" s="122"/>
      <c r="GU325" s="122"/>
      <c r="GV325" s="122"/>
      <c r="GW325" s="122"/>
      <c r="GX325" s="122"/>
      <c r="GY325" s="122"/>
      <c r="GZ325" s="122"/>
      <c r="HA325" s="122"/>
      <c r="HB325" s="122"/>
      <c r="HC325" s="122"/>
      <c r="HD325" s="122"/>
      <c r="HE325" s="122"/>
      <c r="HF325" s="122"/>
      <c r="HG325" s="122"/>
      <c r="HH325" s="122"/>
      <c r="HI325" s="122"/>
      <c r="HJ325" s="122"/>
      <c r="HK325" s="122"/>
      <c r="HL325" s="122"/>
      <c r="HM325" s="122"/>
      <c r="HN325" s="122"/>
      <c r="HO325" s="122"/>
      <c r="HP325" s="122"/>
      <c r="HQ325" s="122"/>
      <c r="HR325" s="122"/>
      <c r="HS325" s="122"/>
      <c r="HT325" s="122"/>
      <c r="HU325" s="122"/>
      <c r="HV325" s="122"/>
      <c r="HW325" s="122"/>
      <c r="HX325" s="122"/>
      <c r="HY325" s="122"/>
      <c r="HZ325" s="122"/>
      <c r="IA325" s="122"/>
      <c r="IB325" s="122"/>
      <c r="IC325" s="122"/>
      <c r="ID325" s="122"/>
      <c r="IE325" s="122"/>
      <c r="IF325" s="122"/>
      <c r="IG325" s="122"/>
      <c r="IH325" s="122"/>
      <c r="II325" s="122"/>
      <c r="IJ325" s="122"/>
      <c r="IK325" s="122"/>
      <c r="IL325" s="122"/>
      <c r="IM325" s="122"/>
      <c r="IN325" s="122"/>
      <c r="IO325" s="122"/>
      <c r="IP325" s="122"/>
      <c r="IQ325" s="122"/>
      <c r="IR325" s="122"/>
      <c r="IS325" s="122"/>
      <c r="IT325" s="122"/>
      <c r="IU325" s="122"/>
      <c r="IV325" s="122"/>
      <c r="IW325" s="122"/>
    </row>
    <row r="326" customFormat="false" ht="12.75" hidden="false" customHeight="false" outlineLevel="0" collapsed="false">
      <c r="A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2"/>
      <c r="AC326" s="122"/>
      <c r="AD326" s="122"/>
      <c r="AE326" s="122"/>
      <c r="AF326" s="122"/>
      <c r="AG326" s="122"/>
      <c r="AH326" s="122"/>
      <c r="AI326" s="122"/>
      <c r="AJ326" s="122"/>
      <c r="AK326" s="122"/>
      <c r="AL326" s="122"/>
      <c r="AM326" s="122"/>
      <c r="AN326" s="122"/>
      <c r="AO326" s="122"/>
      <c r="AP326" s="122"/>
      <c r="AQ326" s="122"/>
      <c r="AR326" s="122"/>
      <c r="AS326" s="122"/>
      <c r="AT326" s="122"/>
      <c r="AU326" s="122"/>
      <c r="AV326" s="122"/>
      <c r="AW326" s="122"/>
      <c r="AX326" s="122"/>
      <c r="AY326" s="122"/>
      <c r="AZ326" s="122"/>
      <c r="BA326" s="122"/>
      <c r="BB326" s="122"/>
      <c r="BC326" s="122"/>
      <c r="BD326" s="122"/>
      <c r="BE326" s="122"/>
      <c r="BF326" s="122"/>
      <c r="BG326" s="122"/>
      <c r="BH326" s="122"/>
      <c r="BI326" s="122"/>
      <c r="BJ326" s="122"/>
      <c r="BK326" s="122"/>
      <c r="BL326" s="122"/>
      <c r="BM326" s="122"/>
      <c r="BN326" s="122"/>
      <c r="BO326" s="122"/>
      <c r="BP326" s="122"/>
      <c r="BQ326" s="122"/>
      <c r="BR326" s="122"/>
      <c r="BS326" s="122"/>
      <c r="BT326" s="122"/>
      <c r="BU326" s="122"/>
      <c r="BV326" s="122"/>
      <c r="BW326" s="122"/>
      <c r="BX326" s="122"/>
      <c r="BY326" s="122"/>
      <c r="BZ326" s="122"/>
      <c r="CA326" s="122"/>
      <c r="CB326" s="122"/>
      <c r="CC326" s="122"/>
      <c r="CD326" s="122"/>
      <c r="CE326" s="122"/>
      <c r="CF326" s="122"/>
      <c r="CG326" s="122"/>
      <c r="CH326" s="122"/>
      <c r="CI326" s="122"/>
      <c r="CJ326" s="122"/>
      <c r="CK326" s="122"/>
      <c r="CL326" s="122"/>
      <c r="CM326" s="122"/>
      <c r="CN326" s="122"/>
      <c r="CO326" s="122"/>
      <c r="CP326" s="122"/>
      <c r="CQ326" s="122"/>
      <c r="CR326" s="122"/>
      <c r="CS326" s="122"/>
      <c r="CT326" s="122"/>
      <c r="CU326" s="122"/>
      <c r="CV326" s="122"/>
      <c r="CW326" s="122"/>
      <c r="CX326" s="122"/>
      <c r="CY326" s="122"/>
      <c r="CZ326" s="122"/>
      <c r="DA326" s="122"/>
      <c r="DB326" s="122"/>
      <c r="DC326" s="122"/>
      <c r="DD326" s="122"/>
      <c r="DE326" s="122"/>
      <c r="DF326" s="122"/>
      <c r="DG326" s="122"/>
      <c r="DH326" s="122"/>
      <c r="DI326" s="122"/>
      <c r="DJ326" s="122"/>
      <c r="DK326" s="122"/>
      <c r="DL326" s="122"/>
      <c r="DM326" s="122"/>
      <c r="DN326" s="122"/>
      <c r="DO326" s="122"/>
      <c r="DP326" s="122"/>
      <c r="DQ326" s="122"/>
      <c r="DR326" s="122"/>
      <c r="DS326" s="122"/>
      <c r="DT326" s="122"/>
      <c r="DU326" s="122"/>
      <c r="DV326" s="122"/>
      <c r="DW326" s="122"/>
      <c r="DX326" s="122"/>
      <c r="DY326" s="122"/>
      <c r="DZ326" s="122"/>
      <c r="EA326" s="122"/>
      <c r="EB326" s="122"/>
      <c r="EC326" s="122"/>
      <c r="ED326" s="122"/>
      <c r="EE326" s="122"/>
      <c r="EF326" s="122"/>
      <c r="EG326" s="122"/>
      <c r="EH326" s="122"/>
      <c r="EI326" s="122"/>
      <c r="EJ326" s="122"/>
      <c r="EK326" s="122"/>
      <c r="EL326" s="122"/>
      <c r="EM326" s="122"/>
      <c r="EN326" s="122"/>
      <c r="EO326" s="122"/>
      <c r="EP326" s="122"/>
      <c r="EQ326" s="122"/>
      <c r="ER326" s="122"/>
      <c r="ES326" s="122"/>
      <c r="ET326" s="122"/>
      <c r="EU326" s="122"/>
      <c r="EV326" s="122"/>
      <c r="EW326" s="122"/>
      <c r="EX326" s="122"/>
      <c r="EY326" s="122"/>
      <c r="EZ326" s="122"/>
      <c r="FA326" s="122"/>
      <c r="FB326" s="122"/>
      <c r="FC326" s="122"/>
      <c r="FD326" s="122"/>
      <c r="FE326" s="122"/>
      <c r="FF326" s="122"/>
      <c r="FG326" s="122"/>
      <c r="FH326" s="122"/>
      <c r="FI326" s="122"/>
      <c r="FJ326" s="122"/>
      <c r="FK326" s="122"/>
      <c r="FL326" s="122"/>
      <c r="FM326" s="122"/>
      <c r="FN326" s="122"/>
      <c r="FO326" s="122"/>
      <c r="FP326" s="122"/>
      <c r="FQ326" s="122"/>
      <c r="FR326" s="122"/>
      <c r="FS326" s="122"/>
      <c r="FT326" s="122"/>
      <c r="FU326" s="122"/>
      <c r="FV326" s="122"/>
      <c r="FW326" s="122"/>
      <c r="FX326" s="122"/>
      <c r="FY326" s="122"/>
      <c r="FZ326" s="122"/>
      <c r="GA326" s="122"/>
      <c r="GB326" s="122"/>
      <c r="GC326" s="122"/>
      <c r="GD326" s="122"/>
      <c r="GE326" s="122"/>
      <c r="GF326" s="122"/>
      <c r="GG326" s="122"/>
      <c r="GH326" s="122"/>
      <c r="GI326" s="122"/>
      <c r="GJ326" s="122"/>
      <c r="GK326" s="122"/>
      <c r="GL326" s="122"/>
      <c r="GM326" s="122"/>
      <c r="GN326" s="122"/>
      <c r="GO326" s="122"/>
      <c r="GP326" s="122"/>
      <c r="GQ326" s="122"/>
      <c r="GR326" s="122"/>
      <c r="GS326" s="122"/>
      <c r="GT326" s="122"/>
      <c r="GU326" s="122"/>
      <c r="GV326" s="122"/>
      <c r="GW326" s="122"/>
      <c r="GX326" s="122"/>
      <c r="GY326" s="122"/>
      <c r="GZ326" s="122"/>
      <c r="HA326" s="122"/>
      <c r="HB326" s="122"/>
      <c r="HC326" s="122"/>
      <c r="HD326" s="122"/>
      <c r="HE326" s="122"/>
      <c r="HF326" s="122"/>
      <c r="HG326" s="122"/>
      <c r="HH326" s="122"/>
      <c r="HI326" s="122"/>
      <c r="HJ326" s="122"/>
      <c r="HK326" s="122"/>
      <c r="HL326" s="122"/>
      <c r="HM326" s="122"/>
      <c r="HN326" s="122"/>
      <c r="HO326" s="122"/>
      <c r="HP326" s="122"/>
      <c r="HQ326" s="122"/>
      <c r="HR326" s="122"/>
      <c r="HS326" s="122"/>
      <c r="HT326" s="122"/>
      <c r="HU326" s="122"/>
      <c r="HV326" s="122"/>
      <c r="HW326" s="122"/>
      <c r="HX326" s="122"/>
      <c r="HY326" s="122"/>
      <c r="HZ326" s="122"/>
      <c r="IA326" s="122"/>
      <c r="IB326" s="122"/>
      <c r="IC326" s="122"/>
      <c r="ID326" s="122"/>
      <c r="IE326" s="122"/>
      <c r="IF326" s="122"/>
      <c r="IG326" s="122"/>
      <c r="IH326" s="122"/>
      <c r="II326" s="122"/>
      <c r="IJ326" s="122"/>
      <c r="IK326" s="122"/>
      <c r="IL326" s="122"/>
      <c r="IM326" s="122"/>
      <c r="IN326" s="122"/>
      <c r="IO326" s="122"/>
      <c r="IP326" s="122"/>
      <c r="IQ326" s="122"/>
      <c r="IR326" s="122"/>
      <c r="IS326" s="122"/>
      <c r="IT326" s="122"/>
      <c r="IU326" s="122"/>
      <c r="IV326" s="122"/>
      <c r="IW326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general.initCurveValue">
                <anchor moveWithCells="true" sizeWithCells="false">
                  <from>
                    <xdr:col>2</xdr:col>
                    <xdr:colOff>60480</xdr:colOff>
                    <xdr:row>0</xdr:row>
                    <xdr:rowOff>28440</xdr:rowOff>
                  </from>
                  <to>
                    <xdr:col>4</xdr:col>
                    <xdr:colOff>464040</xdr:colOff>
                    <xdr:row>1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E282"/>
  <sheetViews>
    <sheetView showFormulas="false" showGridLines="false" showRowColHeaders="true" showZeros="true" rightToLeft="false" tabSelected="false" showOutlineSymbols="true" defaultGridColor="true" view="normal" topLeftCell="C1" colorId="64" zoomScale="100" zoomScaleNormal="100" zoomScalePageLayoutView="100" workbookViewId="0">
      <pane xSplit="1" ySplit="8" topLeftCell="D9" activePane="bottomRight" state="frozen"/>
      <selection pane="topLeft" activeCell="C1" activeCellId="0" sqref="C1"/>
      <selection pane="topRight" activeCell="D1" activeCellId="0" sqref="D1"/>
      <selection pane="bottomLeft" activeCell="C9" activeCellId="0" sqref="C9"/>
      <selection pane="bottomRight" activeCell="C62" activeCellId="0" sqref="C6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4.28"/>
    <col collapsed="false" customWidth="true" hidden="true" outlineLevel="0" max="2" min="2" style="0" width="15.13"/>
    <col collapsed="false" customWidth="true" hidden="false" outlineLevel="0" max="3" min="3" style="131" width="17.42"/>
    <col collapsed="false" customWidth="true" hidden="false" outlineLevel="0" max="7" min="4" style="0" width="15.7"/>
    <col collapsed="false" customWidth="true" hidden="false" outlineLevel="0" max="8" min="8" style="0" width="20.56"/>
    <col collapsed="false" customWidth="true" hidden="false" outlineLevel="0" max="9" min="9" style="0" width="19.41"/>
    <col collapsed="false" customWidth="true" hidden="false" outlineLevel="0" max="11" min="10" style="0" width="15.7"/>
    <col collapsed="false" customWidth="true" hidden="false" outlineLevel="0" max="12" min="12" style="0" width="19.56"/>
    <col collapsed="false" customWidth="true" hidden="false" outlineLevel="0" max="13" min="13" style="0" width="19.7"/>
    <col collapsed="false" customWidth="true" hidden="false" outlineLevel="0" max="17" min="14" style="0" width="15.7"/>
    <col collapsed="false" customWidth="true" hidden="false" outlineLevel="0" max="18" min="18" style="0" width="17.42"/>
    <col collapsed="false" customWidth="true" hidden="false" outlineLevel="0" max="19" min="19" style="0" width="17.56"/>
    <col collapsed="false" customWidth="true" hidden="false" outlineLevel="0" max="23" min="20" style="0" width="15.7"/>
    <col collapsed="false" customWidth="true" hidden="false" outlineLevel="0" max="24" min="24" style="0" width="17.99"/>
    <col collapsed="false" customWidth="true" hidden="false" outlineLevel="0" max="25" min="25" style="0" width="17.42"/>
    <col collapsed="false" customWidth="true" hidden="false" outlineLevel="0" max="26" min="26" style="0" width="19.41"/>
    <col collapsed="false" customWidth="true" hidden="false" outlineLevel="0" max="27" min="27" style="0" width="18.85"/>
    <col collapsed="false" customWidth="true" hidden="false" outlineLevel="0" max="37" min="28" style="0" width="15.7"/>
    <col collapsed="false" customWidth="true" hidden="false" outlineLevel="0" max="38" min="38" style="0" width="18.85"/>
    <col collapsed="false" customWidth="true" hidden="false" outlineLevel="0" max="40" min="39" style="0" width="15.7"/>
    <col collapsed="false" customWidth="true" hidden="false" outlineLevel="0" max="41" min="41" style="0" width="17.28"/>
    <col collapsed="false" customWidth="true" hidden="false" outlineLevel="0" max="42" min="42" style="0" width="17.7"/>
    <col collapsed="false" customWidth="true" hidden="false" outlineLevel="0" max="109" min="43" style="0" width="15.7"/>
  </cols>
  <sheetData>
    <row r="1" customFormat="false" ht="12.75" hidden="false" customHeight="false" outlineLevel="0" collapsed="false">
      <c r="C1" s="46"/>
      <c r="H1" s="0" t="s">
        <v>136</v>
      </c>
      <c r="I1" s="132"/>
    </row>
    <row r="2" customFormat="false" ht="17.25" hidden="false" customHeight="true" outlineLevel="0" collapsed="false">
      <c r="C2" s="46"/>
      <c r="H2" s="0" t="s">
        <v>137</v>
      </c>
      <c r="I2" s="132"/>
    </row>
    <row r="3" customFormat="false" ht="18" hidden="false" customHeight="true" outlineLevel="0" collapsed="false">
      <c r="C3" s="46"/>
    </row>
    <row r="4" customFormat="false" ht="12" hidden="false" customHeight="true" outlineLevel="0" collapsed="false">
      <c r="C4" s="46"/>
    </row>
    <row r="5" customFormat="false" ht="15.75" hidden="true" customHeight="false" outlineLevel="0" collapsed="false">
      <c r="C5" s="133" t="s">
        <v>138</v>
      </c>
      <c r="D5" s="134" t="s">
        <v>139</v>
      </c>
      <c r="F5" s="135" t="s">
        <v>140</v>
      </c>
      <c r="G5" s="136" t="s">
        <v>141</v>
      </c>
      <c r="I5" s="135" t="s">
        <v>142</v>
      </c>
      <c r="J5" s="136" t="n">
        <v>7525</v>
      </c>
      <c r="L5" s="137"/>
    </row>
    <row r="6" customFormat="false" ht="13.5" hidden="false" customHeight="true" outlineLevel="0" collapsed="false">
      <c r="A6" s="126"/>
      <c r="B6" s="126"/>
      <c r="C6" s="138" t="s">
        <v>143</v>
      </c>
      <c r="D6" s="126" t="s">
        <v>106</v>
      </c>
      <c r="E6" s="126" t="s">
        <v>106</v>
      </c>
      <c r="F6" s="126" t="s">
        <v>144</v>
      </c>
      <c r="G6" s="126" t="s">
        <v>144</v>
      </c>
      <c r="H6" s="126" t="s">
        <v>130</v>
      </c>
      <c r="I6" s="126" t="s">
        <v>130</v>
      </c>
      <c r="J6" s="126" t="s">
        <v>145</v>
      </c>
      <c r="K6" s="126" t="s">
        <v>145</v>
      </c>
      <c r="L6" s="126" t="s">
        <v>146</v>
      </c>
      <c r="M6" s="126" t="s">
        <v>146</v>
      </c>
      <c r="N6" s="126" t="s">
        <v>147</v>
      </c>
      <c r="O6" s="126" t="s">
        <v>147</v>
      </c>
      <c r="P6" s="126" t="s">
        <v>148</v>
      </c>
      <c r="Q6" s="126" t="s">
        <v>148</v>
      </c>
      <c r="R6" s="126" t="s">
        <v>149</v>
      </c>
      <c r="S6" s="126" t="s">
        <v>149</v>
      </c>
      <c r="T6" s="126" t="s">
        <v>150</v>
      </c>
      <c r="U6" s="126" t="s">
        <v>150</v>
      </c>
      <c r="V6" s="126" t="s">
        <v>151</v>
      </c>
      <c r="W6" s="126" t="s">
        <v>151</v>
      </c>
      <c r="X6" s="126" t="s">
        <v>152</v>
      </c>
      <c r="Y6" s="126" t="s">
        <v>152</v>
      </c>
      <c r="Z6" s="126" t="s">
        <v>153</v>
      </c>
      <c r="AA6" s="126" t="s">
        <v>153</v>
      </c>
      <c r="AB6" s="126" t="s">
        <v>154</v>
      </c>
      <c r="AC6" s="126" t="s">
        <v>154</v>
      </c>
      <c r="AD6" s="126" t="s">
        <v>155</v>
      </c>
      <c r="AE6" s="126" t="s">
        <v>155</v>
      </c>
      <c r="AF6" s="126" t="s">
        <v>156</v>
      </c>
      <c r="AG6" s="126" t="s">
        <v>156</v>
      </c>
      <c r="AH6" s="126" t="s">
        <v>157</v>
      </c>
      <c r="AI6" s="126" t="s">
        <v>157</v>
      </c>
      <c r="AJ6" s="126" t="s">
        <v>158</v>
      </c>
      <c r="AK6" s="126" t="s">
        <v>159</v>
      </c>
      <c r="AL6" s="126" t="s">
        <v>160</v>
      </c>
      <c r="AM6" s="126" t="s">
        <v>161</v>
      </c>
      <c r="AN6" s="126" t="s">
        <v>161</v>
      </c>
      <c r="AO6" s="126" t="s">
        <v>162</v>
      </c>
      <c r="AP6" s="126" t="s">
        <v>162</v>
      </c>
      <c r="AQ6" s="126" t="s">
        <v>163</v>
      </c>
      <c r="AR6" s="126" t="s">
        <v>163</v>
      </c>
      <c r="AS6" s="126" t="s">
        <v>108</v>
      </c>
      <c r="AT6" s="126" t="s">
        <v>108</v>
      </c>
      <c r="AU6" s="126" t="s">
        <v>85</v>
      </c>
      <c r="AV6" s="126" t="s">
        <v>85</v>
      </c>
      <c r="AW6" s="126" t="s">
        <v>132</v>
      </c>
      <c r="AX6" s="126" t="s">
        <v>132</v>
      </c>
      <c r="AY6" s="126" t="s">
        <v>80</v>
      </c>
      <c r="AZ6" s="126" t="s">
        <v>80</v>
      </c>
      <c r="BA6" s="126" t="s">
        <v>164</v>
      </c>
      <c r="BB6" s="126" t="s">
        <v>164</v>
      </c>
      <c r="BC6" s="126" t="s">
        <v>165</v>
      </c>
      <c r="BD6" s="126" t="s">
        <v>165</v>
      </c>
      <c r="BE6" s="126" t="s">
        <v>166</v>
      </c>
      <c r="BF6" s="126" t="s">
        <v>166</v>
      </c>
      <c r="BG6" s="126" t="s">
        <v>167</v>
      </c>
      <c r="BH6" s="126" t="s">
        <v>167</v>
      </c>
      <c r="BI6" s="126" t="s">
        <v>168</v>
      </c>
      <c r="BJ6" s="126" t="s">
        <v>168</v>
      </c>
      <c r="BK6" s="126" t="s">
        <v>169</v>
      </c>
      <c r="BL6" s="126" t="s">
        <v>169</v>
      </c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</row>
    <row r="7" customFormat="false" ht="12.75" hidden="false" customHeight="true" outlineLevel="0" collapsed="false">
      <c r="A7" s="139"/>
      <c r="B7" s="139"/>
      <c r="C7" s="140" t="s">
        <v>170</v>
      </c>
      <c r="D7" s="139" t="s">
        <v>134</v>
      </c>
      <c r="E7" s="139" t="s">
        <v>135</v>
      </c>
      <c r="F7" s="139" t="s">
        <v>134</v>
      </c>
      <c r="G7" s="139" t="s">
        <v>135</v>
      </c>
      <c r="H7" s="139" t="s">
        <v>134</v>
      </c>
      <c r="I7" s="139" t="s">
        <v>135</v>
      </c>
      <c r="J7" s="139" t="s">
        <v>134</v>
      </c>
      <c r="K7" s="139" t="s">
        <v>135</v>
      </c>
      <c r="L7" s="139" t="s">
        <v>134</v>
      </c>
      <c r="M7" s="139" t="s">
        <v>135</v>
      </c>
      <c r="N7" s="139" t="s">
        <v>134</v>
      </c>
      <c r="O7" s="139" t="s">
        <v>135</v>
      </c>
      <c r="P7" s="139" t="s">
        <v>134</v>
      </c>
      <c r="Q7" s="139" t="s">
        <v>135</v>
      </c>
      <c r="R7" s="139" t="s">
        <v>134</v>
      </c>
      <c r="S7" s="139" t="s">
        <v>135</v>
      </c>
      <c r="T7" s="139" t="s">
        <v>134</v>
      </c>
      <c r="U7" s="139" t="s">
        <v>135</v>
      </c>
      <c r="V7" s="139" t="s">
        <v>134</v>
      </c>
      <c r="W7" s="139" t="s">
        <v>135</v>
      </c>
      <c r="X7" s="139" t="s">
        <v>134</v>
      </c>
      <c r="Y7" s="139" t="s">
        <v>135</v>
      </c>
      <c r="Z7" s="139" t="s">
        <v>134</v>
      </c>
      <c r="AA7" s="139" t="s">
        <v>135</v>
      </c>
      <c r="AB7" s="139" t="s">
        <v>134</v>
      </c>
      <c r="AC7" s="139" t="s">
        <v>135</v>
      </c>
      <c r="AD7" s="139" t="s">
        <v>134</v>
      </c>
      <c r="AE7" s="139" t="s">
        <v>135</v>
      </c>
      <c r="AF7" s="139" t="s">
        <v>134</v>
      </c>
      <c r="AG7" s="139" t="s">
        <v>135</v>
      </c>
      <c r="AH7" s="139" t="s">
        <v>134</v>
      </c>
      <c r="AI7" s="139" t="s">
        <v>135</v>
      </c>
      <c r="AJ7" s="139" t="s">
        <v>134</v>
      </c>
      <c r="AK7" s="139" t="s">
        <v>134</v>
      </c>
      <c r="AL7" s="139" t="s">
        <v>134</v>
      </c>
      <c r="AM7" s="139" t="s">
        <v>134</v>
      </c>
      <c r="AN7" s="139" t="s">
        <v>135</v>
      </c>
      <c r="AO7" s="139" t="s">
        <v>134</v>
      </c>
      <c r="AP7" s="139" t="s">
        <v>135</v>
      </c>
      <c r="AQ7" s="139" t="s">
        <v>134</v>
      </c>
      <c r="AR7" s="139" t="s">
        <v>135</v>
      </c>
      <c r="AS7" s="139" t="s">
        <v>134</v>
      </c>
      <c r="AT7" s="139" t="s">
        <v>135</v>
      </c>
      <c r="AU7" s="139" t="s">
        <v>134</v>
      </c>
      <c r="AV7" s="139" t="s">
        <v>135</v>
      </c>
      <c r="AW7" s="139" t="s">
        <v>134</v>
      </c>
      <c r="AX7" s="139" t="s">
        <v>135</v>
      </c>
      <c r="AY7" s="139" t="s">
        <v>134</v>
      </c>
      <c r="AZ7" s="139" t="s">
        <v>135</v>
      </c>
      <c r="BA7" s="139" t="s">
        <v>134</v>
      </c>
      <c r="BB7" s="139" t="s">
        <v>135</v>
      </c>
      <c r="BC7" s="139" t="s">
        <v>134</v>
      </c>
      <c r="BD7" s="139" t="s">
        <v>135</v>
      </c>
      <c r="BE7" s="139" t="s">
        <v>134</v>
      </c>
      <c r="BF7" s="139" t="s">
        <v>135</v>
      </c>
      <c r="BG7" s="139" t="s">
        <v>134</v>
      </c>
      <c r="BH7" s="139" t="s">
        <v>135</v>
      </c>
      <c r="BI7" s="139" t="s">
        <v>134</v>
      </c>
      <c r="BJ7" s="139" t="s">
        <v>135</v>
      </c>
      <c r="BK7" s="139" t="s">
        <v>134</v>
      </c>
      <c r="BL7" s="139" t="s">
        <v>135</v>
      </c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</row>
    <row r="8" customFormat="false" ht="13.5" hidden="true" customHeight="true" outlineLevel="0" collapsed="false">
      <c r="A8" s="141" t="n">
        <v>36679</v>
      </c>
      <c r="C8" s="142"/>
    </row>
    <row r="9" customFormat="false" ht="12.75" hidden="false" customHeight="false" outlineLevel="0" collapsed="false">
      <c r="A9" s="0" t="n">
        <v>0.977491901825242</v>
      </c>
      <c r="B9" s="0" t="str">
        <f aca="false">(D9&amp;E9&amp;F9&amp;G9&amp;H9&amp;I9&amp;J9&amp;K9&amp;L9&amp;M9&amp;N9&amp;O9&amp;P9&amp;Q9&amp;R9&amp;S9&amp;T9&amp;U9&amp;V9&amp;W9&amp;X9&amp;Y9&amp;Z9&amp;AA9&amp;AB9&amp;AC9&amp;AD9&amp;AE9&amp;AF9&amp;AG9&amp;AH9&amp;AI9&amp;AJ9&amp;AK9&amp;AL9&amp;AM9&amp;AN9&amp;AO9&amp;AP9&amp;AQ9&amp;AR9&amp;AS9&amp;AT9&amp;AU9&amp;AV9&amp;AW9&amp;AX9&amp;AY9&amp;AZ9&amp;BA9&amp;BB9&amp;BC9&amp;BD9&amp;BE9&amp;BF9&amp;BG9&amp;BH9&amp;BI9&amp;BJ9&amp;BK9&amp;BL9)</f>
        <v>0.07500.0700.07500.0950-0.20-0.14500.07500.1200.07500.07500.07500.0700.0400.0750.0050.0950.0050.070.0050.220.230.210.0755.3870.25250-0.7250.1550.22-0.050.220.0150.220.03250.110.020.110.0250.110.0250.11-0.0350.25250.04250.110.0250.220.015</v>
      </c>
      <c r="C9" s="143" t="n">
        <v>36800</v>
      </c>
      <c r="D9" s="144" t="n">
        <f aca="false">[2]Curves!D10</f>
        <v>0.075</v>
      </c>
      <c r="E9" s="144" t="n">
        <v>0</v>
      </c>
      <c r="F9" s="144" t="n">
        <f aca="false">[2]Curves!I10</f>
        <v>0.07</v>
      </c>
      <c r="G9" s="144" t="n">
        <v>0</v>
      </c>
      <c r="H9" s="144" t="n">
        <f aca="false">[2]Curves!P10</f>
        <v>0.075</v>
      </c>
      <c r="I9" s="144" t="n">
        <v>0</v>
      </c>
      <c r="J9" s="144" t="n">
        <f aca="false">[2]Curves!L10</f>
        <v>0.095</v>
      </c>
      <c r="K9" s="144" t="n">
        <v>0</v>
      </c>
      <c r="L9" s="144" t="n">
        <f aca="false">[2]Curves!U10</f>
        <v>-0.2</v>
      </c>
      <c r="M9" s="144" t="n">
        <v>0</v>
      </c>
      <c r="N9" s="144" t="n">
        <f aca="false">[2]Curves!V10</f>
        <v>-0.145</v>
      </c>
      <c r="O9" s="144" t="n">
        <v>0</v>
      </c>
      <c r="P9" s="144" t="n">
        <f aca="false">[2]Curves!W10</f>
        <v>0.075</v>
      </c>
      <c r="Q9" s="144" t="n">
        <v>0</v>
      </c>
      <c r="R9" s="144" t="n">
        <f aca="false">[2]Curves!O10</f>
        <v>0.12</v>
      </c>
      <c r="S9" s="144" t="n">
        <v>0</v>
      </c>
      <c r="T9" s="144" t="n">
        <f aca="false">[2]Curves!F10</f>
        <v>0.075</v>
      </c>
      <c r="U9" s="144" t="n">
        <v>0</v>
      </c>
      <c r="V9" s="144" t="n">
        <f aca="false">[2]Curves!H10</f>
        <v>0.075</v>
      </c>
      <c r="W9" s="144" t="n">
        <v>0</v>
      </c>
      <c r="X9" s="144" t="n">
        <f aca="false">[2]Curves!S10</f>
        <v>0.075</v>
      </c>
      <c r="Y9" s="144" t="n">
        <v>0</v>
      </c>
      <c r="Z9" s="144" t="n">
        <f aca="false">[2]Curves!K10</f>
        <v>0.07</v>
      </c>
      <c r="AA9" s="144" t="n">
        <v>0</v>
      </c>
      <c r="AB9" s="144" t="n">
        <f aca="false">[2]Curves!G10</f>
        <v>0.04</v>
      </c>
      <c r="AC9" s="144" t="n">
        <v>0</v>
      </c>
      <c r="AD9" s="144" t="n">
        <f aca="false">[2]Curves!R10</f>
        <v>0.075</v>
      </c>
      <c r="AE9" s="144" t="n">
        <v>0.005</v>
      </c>
      <c r="AF9" s="144" t="n">
        <f aca="false">[2]Curves!N10</f>
        <v>0.095</v>
      </c>
      <c r="AG9" s="144" t="n">
        <v>0.005</v>
      </c>
      <c r="AH9" s="144" t="n">
        <f aca="false">[2]Curves!J10</f>
        <v>0.07</v>
      </c>
      <c r="AI9" s="144" t="n">
        <v>0.005</v>
      </c>
      <c r="AJ9" s="144" t="n">
        <f aca="false">[2]Curves!E10</f>
        <v>0.22</v>
      </c>
      <c r="AK9" s="144" t="n">
        <f aca="false">[2]Curves!M10</f>
        <v>0.23</v>
      </c>
      <c r="AL9" s="144" t="n">
        <f aca="false">[2]Curves!Q10</f>
        <v>0.21</v>
      </c>
      <c r="AM9" s="144" t="n">
        <f aca="false">D9</f>
        <v>0.075</v>
      </c>
      <c r="AN9" s="144" t="n">
        <f aca="false">[2]Curves!BB10</f>
        <v>5.387</v>
      </c>
      <c r="AO9" s="144" t="n">
        <f aca="false">[2]Curves!AA10</f>
        <v>0.2525</v>
      </c>
      <c r="AP9" s="144" t="n">
        <f aca="false">[2]Curves!AN10</f>
        <v>0</v>
      </c>
      <c r="AQ9" s="144" t="n">
        <f aca="false">[2]Curves!AB10</f>
        <v>-0.725</v>
      </c>
      <c r="AR9" s="144" t="n">
        <f aca="false">[2]Curves!AM10</f>
        <v>0.155</v>
      </c>
      <c r="AS9" s="144" t="n">
        <f aca="false">[2]Curves!Y10</f>
        <v>0.22</v>
      </c>
      <c r="AT9" s="144" t="n">
        <f aca="false">[2]Curves!AD10</f>
        <v>-0.05</v>
      </c>
      <c r="AU9" s="144" t="n">
        <f aca="false">[2]Curves!Y10</f>
        <v>0.22</v>
      </c>
      <c r="AV9" s="144" t="n">
        <f aca="false">[2]Curves!AH10</f>
        <v>0.015</v>
      </c>
      <c r="AW9" s="144" t="n">
        <f aca="false">[2]Curves!Y10</f>
        <v>0.22</v>
      </c>
      <c r="AX9" s="144" t="n">
        <f aca="false">[2]Curves!AE10</f>
        <v>0.0325</v>
      </c>
      <c r="AY9" s="144" t="n">
        <f aca="false">[2]Curves!Z10</f>
        <v>0.11</v>
      </c>
      <c r="AZ9" s="144" t="n">
        <f aca="false">[2]Curves!AG10</f>
        <v>0.02</v>
      </c>
      <c r="BA9" s="144" t="n">
        <f aca="false">[2]Curves!Z10</f>
        <v>0.11</v>
      </c>
      <c r="BB9" s="144" t="n">
        <f aca="false">[2]Curves!AI10</f>
        <v>0.025</v>
      </c>
      <c r="BC9" s="144" t="n">
        <f aca="false">[2]Curves!Z10</f>
        <v>0.11</v>
      </c>
      <c r="BD9" s="144" t="n">
        <f aca="false">[2]Curves!AJ10</f>
        <v>0.025</v>
      </c>
      <c r="BE9" s="144" t="n">
        <f aca="false">[2]Curves!Z10</f>
        <v>0.11</v>
      </c>
      <c r="BF9" s="144" t="n">
        <f aca="false">[2]Curves!AL10</f>
        <v>-0.035</v>
      </c>
      <c r="BG9" s="144" t="n">
        <f aca="false">[2]Curves!AA10</f>
        <v>0.2525</v>
      </c>
      <c r="BH9" s="144" t="n">
        <f aca="false">[2]Curves!AO10</f>
        <v>0.0425</v>
      </c>
      <c r="BI9" s="144" t="n">
        <f aca="false">[2]Curves!Z10</f>
        <v>0.11</v>
      </c>
      <c r="BJ9" s="144" t="n">
        <f aca="false">[2]Curves!AK10</f>
        <v>0.025</v>
      </c>
      <c r="BK9" s="144" t="n">
        <f aca="false">AU9</f>
        <v>0.22</v>
      </c>
      <c r="BL9" s="144" t="n">
        <f aca="false">AV9</f>
        <v>0.015</v>
      </c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5"/>
      <c r="CG9" s="144"/>
      <c r="CH9" s="145"/>
      <c r="CI9" s="144"/>
      <c r="CJ9" s="144"/>
      <c r="CK9" s="144"/>
      <c r="CL9" s="144"/>
      <c r="CM9" s="144"/>
    </row>
    <row r="10" customFormat="false" ht="12.75" hidden="false" customHeight="false" outlineLevel="0" collapsed="false">
      <c r="A10" s="0" t="n">
        <v>0.971644784598984</v>
      </c>
      <c r="B10" s="0" t="str">
        <f aca="false">(D10&amp;E10&amp;F10&amp;G10&amp;H10&amp;I10&amp;J10&amp;K10&amp;L10&amp;M10&amp;N10&amp;O10&amp;P10&amp;Q10&amp;R10&amp;S10&amp;T10&amp;U10&amp;V10&amp;W10&amp;X10&amp;Y10&amp;Z10&amp;AA10&amp;AB10&amp;AC10&amp;AD10&amp;AE10&amp;AF10&amp;AG10&amp;AH10&amp;AI10&amp;AJ10&amp;AK10&amp;AL10&amp;AM10&amp;AN10&amp;AO10&amp;AP10&amp;AQ10&amp;AR10&amp;AS10&amp;AT10&amp;AU10&amp;AV10&amp;AW10&amp;AX10&amp;AY10&amp;AZ10&amp;BA10&amp;BB10&amp;BC10&amp;BD10&amp;BE10&amp;BF10&amp;BG10&amp;BH10&amp;BI10&amp;BJ10&amp;BK10&amp;BL10)</f>
        <v>0.3100.3700.400.3700.07072500.18998187500.263148200.4300.300.300.4100.3900.27500.40.0050.370.0050.370.0050.310.370.40.315.940.2850.005-0.5322802159610.1550.2450.010.2450.010.2450.0450.110.0150.110.0150.110.020.11-0.0150.2850.0550.110.020.2450.01</v>
      </c>
      <c r="C10" s="143" t="n">
        <v>36831</v>
      </c>
      <c r="D10" s="144" t="n">
        <f aca="false">[2]Curves!D11</f>
        <v>0.31</v>
      </c>
      <c r="E10" s="144" t="n">
        <v>0</v>
      </c>
      <c r="F10" s="144" t="n">
        <f aca="false">[2]Curves!I11</f>
        <v>0.37</v>
      </c>
      <c r="G10" s="144" t="n">
        <v>0</v>
      </c>
      <c r="H10" s="144" t="n">
        <f aca="false">[2]Curves!P11</f>
        <v>0.4</v>
      </c>
      <c r="I10" s="144" t="n">
        <v>0</v>
      </c>
      <c r="J10" s="144" t="n">
        <f aca="false">[2]Curves!L11</f>
        <v>0.37</v>
      </c>
      <c r="K10" s="144" t="n">
        <v>0</v>
      </c>
      <c r="L10" s="144" t="n">
        <f aca="false">[2]Curves!U11</f>
        <v>0.070725</v>
      </c>
      <c r="M10" s="144" t="n">
        <v>0</v>
      </c>
      <c r="N10" s="144" t="n">
        <f aca="false">[2]Curves!V11</f>
        <v>0.189981875</v>
      </c>
      <c r="O10" s="144" t="n">
        <v>0</v>
      </c>
      <c r="P10" s="144" t="n">
        <f aca="false">[2]Curves!W11</f>
        <v>0.2631482</v>
      </c>
      <c r="Q10" s="144" t="n">
        <v>0</v>
      </c>
      <c r="R10" s="144" t="n">
        <f aca="false">[2]Curves!O11</f>
        <v>0.43</v>
      </c>
      <c r="S10" s="144" t="n">
        <v>0</v>
      </c>
      <c r="T10" s="144" t="n">
        <f aca="false">[2]Curves!F11</f>
        <v>0.3</v>
      </c>
      <c r="U10" s="144" t="n">
        <v>0</v>
      </c>
      <c r="V10" s="144" t="n">
        <f aca="false">[2]Curves!H11</f>
        <v>0.3</v>
      </c>
      <c r="W10" s="144" t="n">
        <v>0</v>
      </c>
      <c r="X10" s="144" t="n">
        <f aca="false">[2]Curves!S11</f>
        <v>0.41</v>
      </c>
      <c r="Y10" s="144" t="n">
        <v>0</v>
      </c>
      <c r="Z10" s="144" t="n">
        <f aca="false">[2]Curves!K11</f>
        <v>0.39</v>
      </c>
      <c r="AA10" s="144" t="n">
        <v>0</v>
      </c>
      <c r="AB10" s="144" t="n">
        <f aca="false">[2]Curves!G11</f>
        <v>0.275</v>
      </c>
      <c r="AC10" s="144" t="n">
        <v>0</v>
      </c>
      <c r="AD10" s="144" t="n">
        <f aca="false">[2]Curves!R11</f>
        <v>0.4</v>
      </c>
      <c r="AE10" s="144" t="n">
        <v>0.005</v>
      </c>
      <c r="AF10" s="144" t="n">
        <f aca="false">[2]Curves!N11</f>
        <v>0.37</v>
      </c>
      <c r="AG10" s="144" t="n">
        <v>0.005</v>
      </c>
      <c r="AH10" s="144" t="n">
        <f aca="false">[2]Curves!J11</f>
        <v>0.37</v>
      </c>
      <c r="AI10" s="144" t="n">
        <v>0.005</v>
      </c>
      <c r="AJ10" s="144" t="n">
        <f aca="false">[2]Curves!E11</f>
        <v>0.31</v>
      </c>
      <c r="AK10" s="144" t="n">
        <f aca="false">[2]Curves!M11</f>
        <v>0.37</v>
      </c>
      <c r="AL10" s="144" t="n">
        <f aca="false">[2]Curves!Q11</f>
        <v>0.4</v>
      </c>
      <c r="AM10" s="144" t="n">
        <f aca="false">D10</f>
        <v>0.31</v>
      </c>
      <c r="AN10" s="144" t="n">
        <f aca="false">[2]Curves!BB11</f>
        <v>5.94</v>
      </c>
      <c r="AO10" s="144" t="n">
        <f aca="false">[2]Curves!AA11</f>
        <v>0.285</v>
      </c>
      <c r="AP10" s="144" t="n">
        <f aca="false">[2]Curves!AN11</f>
        <v>0.005</v>
      </c>
      <c r="AQ10" s="144" t="n">
        <f aca="false">[2]Curves!AB11</f>
        <v>-0.532280215961</v>
      </c>
      <c r="AR10" s="144" t="n">
        <f aca="false">[2]Curves!AM11</f>
        <v>0.155</v>
      </c>
      <c r="AS10" s="144" t="n">
        <f aca="false">[2]Curves!Y11</f>
        <v>0.245</v>
      </c>
      <c r="AT10" s="144" t="n">
        <f aca="false">[2]Curves!AD11</f>
        <v>0.01</v>
      </c>
      <c r="AU10" s="144" t="n">
        <f aca="false">[2]Curves!Y11</f>
        <v>0.245</v>
      </c>
      <c r="AV10" s="144" t="n">
        <f aca="false">[2]Curves!AH11</f>
        <v>0.01</v>
      </c>
      <c r="AW10" s="144" t="n">
        <f aca="false">[2]Curves!Y11</f>
        <v>0.245</v>
      </c>
      <c r="AX10" s="144" t="n">
        <f aca="false">[2]Curves!AE11</f>
        <v>0.045</v>
      </c>
      <c r="AY10" s="144" t="n">
        <f aca="false">[2]Curves!Z11</f>
        <v>0.11</v>
      </c>
      <c r="AZ10" s="144" t="n">
        <f aca="false">[2]Curves!AG11</f>
        <v>0.015</v>
      </c>
      <c r="BA10" s="144" t="n">
        <f aca="false">[2]Curves!Z11</f>
        <v>0.11</v>
      </c>
      <c r="BB10" s="144" t="n">
        <f aca="false">[2]Curves!AI11</f>
        <v>0.015</v>
      </c>
      <c r="BC10" s="144" t="n">
        <f aca="false">[2]Curves!Z11</f>
        <v>0.11</v>
      </c>
      <c r="BD10" s="144" t="n">
        <f aca="false">[2]Curves!AJ11</f>
        <v>0.02</v>
      </c>
      <c r="BE10" s="144" t="n">
        <f aca="false">[2]Curves!Z11</f>
        <v>0.11</v>
      </c>
      <c r="BF10" s="144" t="n">
        <f aca="false">[2]Curves!AL11</f>
        <v>-0.015</v>
      </c>
      <c r="BG10" s="144" t="n">
        <f aca="false">[2]Curves!AA11</f>
        <v>0.285</v>
      </c>
      <c r="BH10" s="144" t="n">
        <f aca="false">[2]Curves!AO11</f>
        <v>0.055</v>
      </c>
      <c r="BI10" s="144" t="n">
        <f aca="false">[2]Curves!Z11</f>
        <v>0.11</v>
      </c>
      <c r="BJ10" s="144" t="n">
        <f aca="false">[2]Curves!AK11</f>
        <v>0.02</v>
      </c>
      <c r="BK10" s="144" t="n">
        <f aca="false">AU10</f>
        <v>0.245</v>
      </c>
      <c r="BL10" s="144" t="n">
        <f aca="false">AV10</f>
        <v>0.01</v>
      </c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5"/>
      <c r="CG10" s="144"/>
      <c r="CH10" s="145"/>
      <c r="CI10" s="144"/>
      <c r="CJ10" s="144"/>
      <c r="CK10" s="144"/>
      <c r="CL10" s="144"/>
      <c r="CM10" s="144"/>
    </row>
    <row r="11" customFormat="false" ht="12.75" hidden="false" customHeight="false" outlineLevel="0" collapsed="false">
      <c r="A11" s="0" t="n">
        <v>0.965956863406796</v>
      </c>
      <c r="B11" s="0" t="str">
        <f aca="false">(D11&amp;E11&amp;F11&amp;G11&amp;H11&amp;I11&amp;J11&amp;K11&amp;L11&amp;M11&amp;N11&amp;O11&amp;P11&amp;Q11&amp;R11&amp;S11&amp;T11&amp;U11&amp;V11&amp;W11&amp;X11&amp;Y11&amp;Z11&amp;AA11&amp;AB11&amp;AC11&amp;AD11&amp;AE11&amp;AF11&amp;AG11&amp;AH11&amp;AI11&amp;AJ11&amp;AK11&amp;AL11&amp;AM11&amp;AN11&amp;AO11&amp;AP11&amp;AQ11&amp;AR11&amp;AS11&amp;AT11&amp;AU11&amp;AV11&amp;AW11&amp;AX11&amp;AY11&amp;AZ11&amp;BA11&amp;BB11&amp;BC11&amp;BD11&amp;BE11&amp;BF11&amp;BG11&amp;BH11&amp;BI11&amp;BJ11&amp;BK11&amp;BL11)</f>
        <v>0.2600.4400.600.4400.0165600.13888600.2103859200.500.2500.2500.6100.4600.22500.60.0050.440.0050.440.0050.260.440.60.265.9880.2850.005-0.38795460810270.1550.2450.010.2450.010.2450.0450.1250.0150.1250.01750.1250.020.125-0.01250.2850.0550.1250.02250.2450.01</v>
      </c>
      <c r="C11" s="143" t="n">
        <v>36861</v>
      </c>
      <c r="D11" s="144" t="n">
        <f aca="false">[2]Curves!D12</f>
        <v>0.26</v>
      </c>
      <c r="E11" s="144" t="n">
        <v>0</v>
      </c>
      <c r="F11" s="144" t="n">
        <f aca="false">[2]Curves!I12</f>
        <v>0.44</v>
      </c>
      <c r="G11" s="144" t="n">
        <v>0</v>
      </c>
      <c r="H11" s="144" t="n">
        <f aca="false">[2]Curves!P12</f>
        <v>0.6</v>
      </c>
      <c r="I11" s="144" t="n">
        <v>0</v>
      </c>
      <c r="J11" s="144" t="n">
        <f aca="false">[2]Curves!L12</f>
        <v>0.44</v>
      </c>
      <c r="K11" s="144" t="n">
        <v>0</v>
      </c>
      <c r="L11" s="144" t="n">
        <f aca="false">[2]Curves!U12</f>
        <v>0.01656</v>
      </c>
      <c r="M11" s="144" t="n">
        <v>0</v>
      </c>
      <c r="N11" s="144" t="n">
        <f aca="false">[2]Curves!V12</f>
        <v>0.138886</v>
      </c>
      <c r="O11" s="144" t="n">
        <v>0</v>
      </c>
      <c r="P11" s="144" t="n">
        <f aca="false">[2]Curves!W12</f>
        <v>0.21038592</v>
      </c>
      <c r="Q11" s="144" t="n">
        <v>0</v>
      </c>
      <c r="R11" s="144" t="n">
        <f aca="false">[2]Curves!O12</f>
        <v>0.5</v>
      </c>
      <c r="S11" s="144" t="n">
        <v>0</v>
      </c>
      <c r="T11" s="144" t="n">
        <f aca="false">[2]Curves!F12</f>
        <v>0.25</v>
      </c>
      <c r="U11" s="144" t="n">
        <v>0</v>
      </c>
      <c r="V11" s="144" t="n">
        <f aca="false">[2]Curves!H12</f>
        <v>0.25</v>
      </c>
      <c r="W11" s="144" t="n">
        <v>0</v>
      </c>
      <c r="X11" s="144" t="n">
        <f aca="false">[2]Curves!S12</f>
        <v>0.61</v>
      </c>
      <c r="Y11" s="144" t="n">
        <v>0</v>
      </c>
      <c r="Z11" s="144" t="n">
        <f aca="false">[2]Curves!K12</f>
        <v>0.46</v>
      </c>
      <c r="AA11" s="144" t="n">
        <v>0</v>
      </c>
      <c r="AB11" s="144" t="n">
        <f aca="false">[2]Curves!G12</f>
        <v>0.225</v>
      </c>
      <c r="AC11" s="144" t="n">
        <v>0</v>
      </c>
      <c r="AD11" s="144" t="n">
        <f aca="false">[2]Curves!R12</f>
        <v>0.6</v>
      </c>
      <c r="AE11" s="144" t="n">
        <v>0.005</v>
      </c>
      <c r="AF11" s="144" t="n">
        <f aca="false">[2]Curves!N12</f>
        <v>0.44</v>
      </c>
      <c r="AG11" s="144" t="n">
        <v>0.005</v>
      </c>
      <c r="AH11" s="144" t="n">
        <f aca="false">[2]Curves!J12</f>
        <v>0.44</v>
      </c>
      <c r="AI11" s="144" t="n">
        <v>0.005</v>
      </c>
      <c r="AJ11" s="144" t="n">
        <f aca="false">[2]Curves!E12</f>
        <v>0.26</v>
      </c>
      <c r="AK11" s="144" t="n">
        <f aca="false">[2]Curves!M12</f>
        <v>0.44</v>
      </c>
      <c r="AL11" s="144" t="n">
        <f aca="false">[2]Curves!Q12</f>
        <v>0.6</v>
      </c>
      <c r="AM11" s="144" t="n">
        <f aca="false">D11</f>
        <v>0.26</v>
      </c>
      <c r="AN11" s="144" t="n">
        <f aca="false">[2]Curves!BB12</f>
        <v>5.988</v>
      </c>
      <c r="AO11" s="144" t="n">
        <f aca="false">[2]Curves!AA12</f>
        <v>0.285</v>
      </c>
      <c r="AP11" s="144" t="n">
        <f aca="false">[2]Curves!AN12</f>
        <v>0.005</v>
      </c>
      <c r="AQ11" s="144" t="n">
        <f aca="false">[2]Curves!AB12</f>
        <v>-0.3879546081027</v>
      </c>
      <c r="AR11" s="144" t="n">
        <f aca="false">[2]Curves!AM12</f>
        <v>0.155</v>
      </c>
      <c r="AS11" s="144" t="n">
        <f aca="false">[2]Curves!Y12</f>
        <v>0.245</v>
      </c>
      <c r="AT11" s="144" t="n">
        <f aca="false">[2]Curves!AD12</f>
        <v>0.01</v>
      </c>
      <c r="AU11" s="144" t="n">
        <f aca="false">[2]Curves!Y12</f>
        <v>0.245</v>
      </c>
      <c r="AV11" s="144" t="n">
        <f aca="false">[2]Curves!AH12</f>
        <v>0.01</v>
      </c>
      <c r="AW11" s="144" t="n">
        <f aca="false">[2]Curves!Y12</f>
        <v>0.245</v>
      </c>
      <c r="AX11" s="144" t="n">
        <f aca="false">[2]Curves!AE12</f>
        <v>0.045</v>
      </c>
      <c r="AY11" s="144" t="n">
        <f aca="false">[2]Curves!Z12</f>
        <v>0.125</v>
      </c>
      <c r="AZ11" s="144" t="n">
        <f aca="false">[2]Curves!AG12</f>
        <v>0.015</v>
      </c>
      <c r="BA11" s="144" t="n">
        <f aca="false">[2]Curves!Z12</f>
        <v>0.125</v>
      </c>
      <c r="BB11" s="144" t="n">
        <f aca="false">[2]Curves!AI12</f>
        <v>0.0175</v>
      </c>
      <c r="BC11" s="144" t="n">
        <f aca="false">[2]Curves!Z12</f>
        <v>0.125</v>
      </c>
      <c r="BD11" s="144" t="n">
        <f aca="false">[2]Curves!AJ12</f>
        <v>0.02</v>
      </c>
      <c r="BE11" s="144" t="n">
        <f aca="false">[2]Curves!Z12</f>
        <v>0.125</v>
      </c>
      <c r="BF11" s="144" t="n">
        <f aca="false">[2]Curves!AL12</f>
        <v>-0.0125</v>
      </c>
      <c r="BG11" s="144" t="n">
        <f aca="false">[2]Curves!AA12</f>
        <v>0.285</v>
      </c>
      <c r="BH11" s="144" t="n">
        <f aca="false">[2]Curves!AO12</f>
        <v>0.055</v>
      </c>
      <c r="BI11" s="144" t="n">
        <f aca="false">[2]Curves!Z12</f>
        <v>0.125</v>
      </c>
      <c r="BJ11" s="144" t="n">
        <f aca="false">[2]Curves!AK12</f>
        <v>0.0225</v>
      </c>
      <c r="BK11" s="144" t="n">
        <f aca="false">AU11</f>
        <v>0.245</v>
      </c>
      <c r="BL11" s="144" t="n">
        <f aca="false">AV11</f>
        <v>0.01</v>
      </c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5"/>
      <c r="CG11" s="144"/>
      <c r="CH11" s="145"/>
      <c r="CI11" s="144"/>
      <c r="CJ11" s="144"/>
      <c r="CK11" s="144"/>
      <c r="CL11" s="144"/>
      <c r="CM11" s="144"/>
    </row>
    <row r="12" customFormat="false" ht="12.75" hidden="false" customHeight="false" outlineLevel="0" collapsed="false">
      <c r="A12" s="0" t="n">
        <v>0.960065364270543</v>
      </c>
      <c r="B12" s="0" t="str">
        <f aca="false">(D12&amp;E12&amp;F12&amp;G12&amp;H12&amp;I12&amp;J12&amp;K12&amp;L12&amp;M12&amp;N12&amp;O12&amp;P12&amp;Q12&amp;R12&amp;S12&amp;T12&amp;U12&amp;V12&amp;W12&amp;X12&amp;Y12&amp;Z12&amp;AA12&amp;AB12&amp;AC12&amp;AD12&amp;AE12&amp;AF12&amp;AG12&amp;AH12&amp;AI12&amp;AJ12&amp;AK12&amp;AL12&amp;AM12&amp;AN12&amp;AO12&amp;AP12&amp;AQ12&amp;AR12&amp;AS12&amp;AT12&amp;AU12&amp;AV12&amp;AW12&amp;AX12&amp;AY12&amp;AZ12&amp;BA12&amp;BB12&amp;BC12&amp;BD12&amp;BE12&amp;BF12&amp;BG12&amp;BH12&amp;BI12&amp;BJ12&amp;BK12&amp;BL12)</f>
        <v>0.2900.600.8600.5600.048047500.168973812500.2417610200.6200.2800.2800.8700.6200.25500.860.0050.560.0050.60.0050.290.560.860.295.9830.2950.005-0.344061766250310.1550.2550.010.2550.010.2550.0450.170.0150.170.020.170.020.17-0.010.2950.0550.170.0250.2550.01</v>
      </c>
      <c r="C12" s="143" t="n">
        <v>36892</v>
      </c>
      <c r="D12" s="144" t="n">
        <f aca="false">[2]Curves!D13</f>
        <v>0.29</v>
      </c>
      <c r="E12" s="144" t="n">
        <v>0</v>
      </c>
      <c r="F12" s="144" t="n">
        <f aca="false">[2]Curves!I13</f>
        <v>0.6</v>
      </c>
      <c r="G12" s="144" t="n">
        <v>0</v>
      </c>
      <c r="H12" s="144" t="n">
        <f aca="false">[2]Curves!P13</f>
        <v>0.86</v>
      </c>
      <c r="I12" s="144" t="n">
        <v>0</v>
      </c>
      <c r="J12" s="144" t="n">
        <f aca="false">[2]Curves!L13</f>
        <v>0.56</v>
      </c>
      <c r="K12" s="144" t="n">
        <v>0</v>
      </c>
      <c r="L12" s="144" t="n">
        <f aca="false">[2]Curves!U13</f>
        <v>0.0480475</v>
      </c>
      <c r="M12" s="144" t="n">
        <v>0</v>
      </c>
      <c r="N12" s="144" t="n">
        <f aca="false">[2]Curves!V13</f>
        <v>0.1689738125</v>
      </c>
      <c r="O12" s="144" t="n">
        <v>0</v>
      </c>
      <c r="P12" s="144" t="n">
        <f aca="false">[2]Curves!W13</f>
        <v>0.24176102</v>
      </c>
      <c r="Q12" s="144" t="n">
        <v>0</v>
      </c>
      <c r="R12" s="144" t="n">
        <f aca="false">[2]Curves!O13</f>
        <v>0.62</v>
      </c>
      <c r="S12" s="144" t="n">
        <v>0</v>
      </c>
      <c r="T12" s="144" t="n">
        <f aca="false">[2]Curves!F13</f>
        <v>0.28</v>
      </c>
      <c r="U12" s="144" t="n">
        <v>0</v>
      </c>
      <c r="V12" s="144" t="n">
        <f aca="false">[2]Curves!H13</f>
        <v>0.28</v>
      </c>
      <c r="W12" s="144" t="n">
        <v>0</v>
      </c>
      <c r="X12" s="144" t="n">
        <f aca="false">[2]Curves!S13</f>
        <v>0.87</v>
      </c>
      <c r="Y12" s="144" t="n">
        <v>0</v>
      </c>
      <c r="Z12" s="144" t="n">
        <f aca="false">[2]Curves!K13</f>
        <v>0.62</v>
      </c>
      <c r="AA12" s="144" t="n">
        <v>0</v>
      </c>
      <c r="AB12" s="144" t="n">
        <f aca="false">[2]Curves!G13</f>
        <v>0.255</v>
      </c>
      <c r="AC12" s="144" t="n">
        <v>0</v>
      </c>
      <c r="AD12" s="144" t="n">
        <f aca="false">[2]Curves!R13</f>
        <v>0.86</v>
      </c>
      <c r="AE12" s="144" t="n">
        <v>0.005</v>
      </c>
      <c r="AF12" s="144" t="n">
        <f aca="false">[2]Curves!N13</f>
        <v>0.56</v>
      </c>
      <c r="AG12" s="144" t="n">
        <v>0.005</v>
      </c>
      <c r="AH12" s="144" t="n">
        <f aca="false">[2]Curves!J13</f>
        <v>0.6</v>
      </c>
      <c r="AI12" s="144" t="n">
        <v>0.005</v>
      </c>
      <c r="AJ12" s="144" t="n">
        <f aca="false">[2]Curves!E13</f>
        <v>0.29</v>
      </c>
      <c r="AK12" s="144" t="n">
        <f aca="false">[2]Curves!M13</f>
        <v>0.56</v>
      </c>
      <c r="AL12" s="144" t="n">
        <f aca="false">[2]Curves!Q13</f>
        <v>0.86</v>
      </c>
      <c r="AM12" s="144" t="n">
        <f aca="false">D12</f>
        <v>0.29</v>
      </c>
      <c r="AN12" s="144" t="n">
        <f aca="false">[2]Curves!BB13</f>
        <v>5.983</v>
      </c>
      <c r="AO12" s="144" t="n">
        <f aca="false">[2]Curves!AA13</f>
        <v>0.295</v>
      </c>
      <c r="AP12" s="144" t="n">
        <f aca="false">[2]Curves!AN13</f>
        <v>0.005</v>
      </c>
      <c r="AQ12" s="144" t="n">
        <f aca="false">[2]Curves!AB13</f>
        <v>-0.34406176625031</v>
      </c>
      <c r="AR12" s="144" t="n">
        <f aca="false">[2]Curves!AM13</f>
        <v>0.155</v>
      </c>
      <c r="AS12" s="144" t="n">
        <f aca="false">[2]Curves!Y13</f>
        <v>0.255</v>
      </c>
      <c r="AT12" s="144" t="n">
        <f aca="false">[2]Curves!AD13</f>
        <v>0.01</v>
      </c>
      <c r="AU12" s="144" t="n">
        <f aca="false">[2]Curves!Y13</f>
        <v>0.255</v>
      </c>
      <c r="AV12" s="144" t="n">
        <f aca="false">[2]Curves!AH13</f>
        <v>0.01</v>
      </c>
      <c r="AW12" s="144" t="n">
        <f aca="false">[2]Curves!Y13</f>
        <v>0.255</v>
      </c>
      <c r="AX12" s="144" t="n">
        <f aca="false">[2]Curves!AE13</f>
        <v>0.045</v>
      </c>
      <c r="AY12" s="144" t="n">
        <f aca="false">[2]Curves!Z13</f>
        <v>0.17</v>
      </c>
      <c r="AZ12" s="144" t="n">
        <f aca="false">[2]Curves!AG13</f>
        <v>0.015</v>
      </c>
      <c r="BA12" s="144" t="n">
        <f aca="false">[2]Curves!Z13</f>
        <v>0.17</v>
      </c>
      <c r="BB12" s="144" t="n">
        <f aca="false">[2]Curves!AI13</f>
        <v>0.02</v>
      </c>
      <c r="BC12" s="144" t="n">
        <f aca="false">[2]Curves!Z13</f>
        <v>0.17</v>
      </c>
      <c r="BD12" s="144" t="n">
        <f aca="false">[2]Curves!AJ13</f>
        <v>0.02</v>
      </c>
      <c r="BE12" s="144" t="n">
        <f aca="false">[2]Curves!Z13</f>
        <v>0.17</v>
      </c>
      <c r="BF12" s="144" t="n">
        <f aca="false">[2]Curves!AL13</f>
        <v>-0.01</v>
      </c>
      <c r="BG12" s="144" t="n">
        <f aca="false">[2]Curves!AA13</f>
        <v>0.295</v>
      </c>
      <c r="BH12" s="144" t="n">
        <f aca="false">[2]Curves!AO13</f>
        <v>0.055</v>
      </c>
      <c r="BI12" s="144" t="n">
        <f aca="false">[2]Curves!Z13</f>
        <v>0.17</v>
      </c>
      <c r="BJ12" s="144" t="n">
        <f aca="false">[2]Curves!AK13</f>
        <v>0.025</v>
      </c>
      <c r="BK12" s="144" t="n">
        <f aca="false">AU12</f>
        <v>0.255</v>
      </c>
      <c r="BL12" s="144" t="n">
        <f aca="false">AV12</f>
        <v>0.01</v>
      </c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5"/>
      <c r="CG12" s="144"/>
      <c r="CH12" s="145"/>
      <c r="CI12" s="144"/>
      <c r="CJ12" s="144"/>
      <c r="CK12" s="144"/>
      <c r="CL12" s="144"/>
      <c r="CM12" s="144"/>
    </row>
    <row r="13" customFormat="false" ht="12.75" hidden="false" customHeight="false" outlineLevel="0" collapsed="false">
      <c r="A13" s="0" t="n">
        <v>0.954177055893136</v>
      </c>
      <c r="B13" s="0" t="str">
        <f aca="false">(D13&amp;E13&amp;F13&amp;G13&amp;H13&amp;I13&amp;J13&amp;K13&amp;L13&amp;M13&amp;N13&amp;O13&amp;P13&amp;Q13&amp;R13&amp;S13&amp;T13&amp;U13&amp;V13&amp;W13&amp;X13&amp;Y13&amp;Z13&amp;AA13&amp;AB13&amp;AC13&amp;AD13&amp;AE13&amp;AF13&amp;AG13&amp;AH13&amp;AI13&amp;AJ13&amp;AK13&amp;AL13&amp;AM13&amp;AN13&amp;AO13&amp;AP13&amp;AQ13&amp;AR13&amp;AS13&amp;AT13&amp;AU13&amp;AV13&amp;AW13&amp;AX13&amp;AY13&amp;AZ13&amp;BA13&amp;BB13&amp;BC13&amp;BD13&amp;BE13&amp;BF13&amp;BG13&amp;BH13&amp;BI13&amp;BJ13&amp;BK13&amp;BL13)</f>
        <v>0.34500.62500.83500.59500.11371500.22860712500.3014978800.65500.33500.33500.84500.64500.3100.8350.0050.5950.0050.6250.0050.3450.5950.8350.3455.7870.350.005-0.298158474570460.1550.310.010.310.010.310.0450.1650.0150.1650.02250.1650.020.165-0.00750.350.0550.1650.02750.310.01</v>
      </c>
      <c r="C13" s="143" t="n">
        <v>36923</v>
      </c>
      <c r="D13" s="144" t="n">
        <f aca="false">[2]Curves!D14</f>
        <v>0.345</v>
      </c>
      <c r="E13" s="144" t="n">
        <v>0</v>
      </c>
      <c r="F13" s="144" t="n">
        <f aca="false">[2]Curves!I14</f>
        <v>0.625</v>
      </c>
      <c r="G13" s="144" t="n">
        <v>0</v>
      </c>
      <c r="H13" s="144" t="n">
        <f aca="false">[2]Curves!P14</f>
        <v>0.835</v>
      </c>
      <c r="I13" s="144" t="n">
        <v>0</v>
      </c>
      <c r="J13" s="144" t="n">
        <f aca="false">[2]Curves!L14</f>
        <v>0.595</v>
      </c>
      <c r="K13" s="144" t="n">
        <v>0</v>
      </c>
      <c r="L13" s="144" t="n">
        <f aca="false">[2]Curves!U14</f>
        <v>0.113715</v>
      </c>
      <c r="M13" s="144" t="n">
        <v>0</v>
      </c>
      <c r="N13" s="144" t="n">
        <f aca="false">[2]Curves!V14</f>
        <v>0.228607125</v>
      </c>
      <c r="O13" s="144" t="n">
        <v>0</v>
      </c>
      <c r="P13" s="144" t="n">
        <f aca="false">[2]Curves!W14</f>
        <v>0.30149788</v>
      </c>
      <c r="Q13" s="144" t="n">
        <v>0</v>
      </c>
      <c r="R13" s="144" t="n">
        <f aca="false">[2]Curves!O14</f>
        <v>0.655</v>
      </c>
      <c r="S13" s="144" t="n">
        <v>0</v>
      </c>
      <c r="T13" s="144" t="n">
        <f aca="false">[2]Curves!F14</f>
        <v>0.335</v>
      </c>
      <c r="U13" s="144" t="n">
        <v>0</v>
      </c>
      <c r="V13" s="144" t="n">
        <f aca="false">[2]Curves!H14</f>
        <v>0.335</v>
      </c>
      <c r="W13" s="144" t="n">
        <v>0</v>
      </c>
      <c r="X13" s="144" t="n">
        <f aca="false">[2]Curves!S14</f>
        <v>0.845</v>
      </c>
      <c r="Y13" s="144" t="n">
        <v>0</v>
      </c>
      <c r="Z13" s="144" t="n">
        <f aca="false">[2]Curves!K14</f>
        <v>0.645</v>
      </c>
      <c r="AA13" s="144" t="n">
        <v>0</v>
      </c>
      <c r="AB13" s="144" t="n">
        <f aca="false">[2]Curves!G14</f>
        <v>0.31</v>
      </c>
      <c r="AC13" s="144" t="n">
        <v>0</v>
      </c>
      <c r="AD13" s="144" t="n">
        <f aca="false">[2]Curves!R14</f>
        <v>0.835</v>
      </c>
      <c r="AE13" s="144" t="n">
        <v>0.005</v>
      </c>
      <c r="AF13" s="144" t="n">
        <f aca="false">[2]Curves!N14</f>
        <v>0.595</v>
      </c>
      <c r="AG13" s="144" t="n">
        <v>0.005</v>
      </c>
      <c r="AH13" s="144" t="n">
        <f aca="false">[2]Curves!J14</f>
        <v>0.625</v>
      </c>
      <c r="AI13" s="144" t="n">
        <v>0.005</v>
      </c>
      <c r="AJ13" s="144" t="n">
        <f aca="false">[2]Curves!E14</f>
        <v>0.345</v>
      </c>
      <c r="AK13" s="144" t="n">
        <f aca="false">[2]Curves!M14</f>
        <v>0.595</v>
      </c>
      <c r="AL13" s="144" t="n">
        <f aca="false">[2]Curves!Q14</f>
        <v>0.835</v>
      </c>
      <c r="AM13" s="144" t="n">
        <f aca="false">D13</f>
        <v>0.345</v>
      </c>
      <c r="AN13" s="144" t="n">
        <f aca="false">[2]Curves!BB14</f>
        <v>5.787</v>
      </c>
      <c r="AO13" s="144" t="n">
        <f aca="false">[2]Curves!AA14</f>
        <v>0.35</v>
      </c>
      <c r="AP13" s="144" t="n">
        <f aca="false">[2]Curves!AN14</f>
        <v>0.005</v>
      </c>
      <c r="AQ13" s="144" t="n">
        <f aca="false">[2]Curves!AB14</f>
        <v>-0.29815847457046</v>
      </c>
      <c r="AR13" s="144" t="n">
        <f aca="false">[2]Curves!AM14</f>
        <v>0.155</v>
      </c>
      <c r="AS13" s="144" t="n">
        <f aca="false">[2]Curves!Y14</f>
        <v>0.31</v>
      </c>
      <c r="AT13" s="144" t="n">
        <f aca="false">[2]Curves!AD14</f>
        <v>0.01</v>
      </c>
      <c r="AU13" s="144" t="n">
        <f aca="false">[2]Curves!Y14</f>
        <v>0.31</v>
      </c>
      <c r="AV13" s="144" t="n">
        <f aca="false">[2]Curves!AH14</f>
        <v>0.01</v>
      </c>
      <c r="AW13" s="144" t="n">
        <f aca="false">[2]Curves!Y14</f>
        <v>0.31</v>
      </c>
      <c r="AX13" s="144" t="n">
        <f aca="false">[2]Curves!AE14</f>
        <v>0.045</v>
      </c>
      <c r="AY13" s="144" t="n">
        <f aca="false">[2]Curves!Z14</f>
        <v>0.165</v>
      </c>
      <c r="AZ13" s="144" t="n">
        <f aca="false">[2]Curves!AG14</f>
        <v>0.015</v>
      </c>
      <c r="BA13" s="144" t="n">
        <f aca="false">[2]Curves!Z14</f>
        <v>0.165</v>
      </c>
      <c r="BB13" s="144" t="n">
        <f aca="false">[2]Curves!AI14</f>
        <v>0.0225</v>
      </c>
      <c r="BC13" s="144" t="n">
        <f aca="false">[2]Curves!Z14</f>
        <v>0.165</v>
      </c>
      <c r="BD13" s="144" t="n">
        <f aca="false">[2]Curves!AJ14</f>
        <v>0.02</v>
      </c>
      <c r="BE13" s="144" t="n">
        <f aca="false">[2]Curves!Z14</f>
        <v>0.165</v>
      </c>
      <c r="BF13" s="144" t="n">
        <f aca="false">[2]Curves!AL14</f>
        <v>-0.0075</v>
      </c>
      <c r="BG13" s="144" t="n">
        <f aca="false">[2]Curves!AA14</f>
        <v>0.35</v>
      </c>
      <c r="BH13" s="144" t="n">
        <f aca="false">[2]Curves!AO14</f>
        <v>0.055</v>
      </c>
      <c r="BI13" s="144" t="n">
        <f aca="false">[2]Curves!Z14</f>
        <v>0.165</v>
      </c>
      <c r="BJ13" s="144" t="n">
        <f aca="false">[2]Curves!AK14</f>
        <v>0.0275</v>
      </c>
      <c r="BK13" s="144" t="n">
        <f aca="false">AU13</f>
        <v>0.31</v>
      </c>
      <c r="BL13" s="144" t="n">
        <f aca="false">AV13</f>
        <v>0.01</v>
      </c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5"/>
      <c r="CG13" s="144"/>
      <c r="CH13" s="145"/>
      <c r="CI13" s="144"/>
      <c r="CJ13" s="144"/>
      <c r="CK13" s="144"/>
      <c r="CL13" s="144"/>
      <c r="CM13" s="144"/>
    </row>
    <row r="14" customFormat="false" ht="12.75" hidden="false" customHeight="false" outlineLevel="0" collapsed="false">
      <c r="A14" s="0" t="n">
        <v>0.948843906140264</v>
      </c>
      <c r="B14" s="0" t="str">
        <f aca="false">(D14&amp;E14&amp;F14&amp;G14&amp;H14&amp;I14&amp;J14&amp;K14&amp;L14&amp;M14&amp;N14&amp;O14&amp;P14&amp;Q14&amp;R14&amp;S14&amp;T14&amp;U14&amp;V14&amp;W14&amp;X14&amp;Y14&amp;Z14&amp;AA14&amp;AB14&amp;AC14&amp;AD14&amp;AE14&amp;AF14&amp;AG14&amp;AH14&amp;AI14&amp;AJ14&amp;AK14&amp;AL14&amp;AM14&amp;AN14&amp;AO14&amp;AP14&amp;AQ14&amp;AR14&amp;AS14&amp;AT14&amp;AU14&amp;AV14&amp;AW14&amp;AX14&amp;AY14&amp;AZ14&amp;BA14&amp;BB14&amp;BC14&amp;BD14&amp;BE14&amp;BF14&amp;BG14&amp;BH14&amp;BI14&amp;BJ14&amp;BK14&amp;BL14)</f>
        <v>0.34500.45500.53500.45500.1248500.2348787500.304605200.51500.33500.33500.54500.47500.3100.5350.0050.4550.0050.4550.0050.3450.4550.5350.3455.5250.350.005-0.298137744510130.1550.310.010.310.010.310.0450.160.0150.160.0250.160.020.16-0.0050.350.0550.160.030.310.01</v>
      </c>
      <c r="C14" s="143" t="n">
        <v>36951</v>
      </c>
      <c r="D14" s="144" t="n">
        <f aca="false">[2]Curves!D15</f>
        <v>0.345</v>
      </c>
      <c r="E14" s="144" t="n">
        <v>0</v>
      </c>
      <c r="F14" s="144" t="n">
        <f aca="false">[2]Curves!I15</f>
        <v>0.455</v>
      </c>
      <c r="G14" s="144" t="n">
        <v>0</v>
      </c>
      <c r="H14" s="144" t="n">
        <f aca="false">[2]Curves!P15</f>
        <v>0.535</v>
      </c>
      <c r="I14" s="144" t="n">
        <v>0</v>
      </c>
      <c r="J14" s="144" t="n">
        <f aca="false">[2]Curves!L15</f>
        <v>0.455</v>
      </c>
      <c r="K14" s="144" t="n">
        <v>0</v>
      </c>
      <c r="L14" s="144" t="n">
        <f aca="false">[2]Curves!U15</f>
        <v>0.12485</v>
      </c>
      <c r="M14" s="144" t="n">
        <v>0</v>
      </c>
      <c r="N14" s="144" t="n">
        <f aca="false">[2]Curves!V15</f>
        <v>0.23487875</v>
      </c>
      <c r="O14" s="144" t="n">
        <v>0</v>
      </c>
      <c r="P14" s="144" t="n">
        <f aca="false">[2]Curves!W15</f>
        <v>0.3046052</v>
      </c>
      <c r="Q14" s="144" t="n">
        <v>0</v>
      </c>
      <c r="R14" s="144" t="n">
        <f aca="false">[2]Curves!O15</f>
        <v>0.515</v>
      </c>
      <c r="S14" s="144" t="n">
        <v>0</v>
      </c>
      <c r="T14" s="144" t="n">
        <f aca="false">[2]Curves!F15</f>
        <v>0.335</v>
      </c>
      <c r="U14" s="144" t="n">
        <v>0</v>
      </c>
      <c r="V14" s="144" t="n">
        <f aca="false">[2]Curves!H15</f>
        <v>0.335</v>
      </c>
      <c r="W14" s="144" t="n">
        <v>0</v>
      </c>
      <c r="X14" s="144" t="n">
        <f aca="false">[2]Curves!S15</f>
        <v>0.545</v>
      </c>
      <c r="Y14" s="144" t="n">
        <v>0</v>
      </c>
      <c r="Z14" s="144" t="n">
        <f aca="false">[2]Curves!K15</f>
        <v>0.475</v>
      </c>
      <c r="AA14" s="144" t="n">
        <v>0</v>
      </c>
      <c r="AB14" s="144" t="n">
        <f aca="false">[2]Curves!G15</f>
        <v>0.31</v>
      </c>
      <c r="AC14" s="144" t="n">
        <v>0</v>
      </c>
      <c r="AD14" s="144" t="n">
        <f aca="false">[2]Curves!R15</f>
        <v>0.535</v>
      </c>
      <c r="AE14" s="144" t="n">
        <v>0.005</v>
      </c>
      <c r="AF14" s="144" t="n">
        <f aca="false">[2]Curves!N15</f>
        <v>0.455</v>
      </c>
      <c r="AG14" s="144" t="n">
        <v>0.005</v>
      </c>
      <c r="AH14" s="144" t="n">
        <f aca="false">[2]Curves!J15</f>
        <v>0.455</v>
      </c>
      <c r="AI14" s="144" t="n">
        <v>0.005</v>
      </c>
      <c r="AJ14" s="144" t="n">
        <f aca="false">[2]Curves!E15</f>
        <v>0.345</v>
      </c>
      <c r="AK14" s="144" t="n">
        <f aca="false">[2]Curves!M15</f>
        <v>0.455</v>
      </c>
      <c r="AL14" s="144" t="n">
        <f aca="false">[2]Curves!Q15</f>
        <v>0.535</v>
      </c>
      <c r="AM14" s="144" t="n">
        <f aca="false">D14</f>
        <v>0.345</v>
      </c>
      <c r="AN14" s="144" t="n">
        <f aca="false">[2]Curves!BB15</f>
        <v>5.525</v>
      </c>
      <c r="AO14" s="144" t="n">
        <f aca="false">[2]Curves!AA15</f>
        <v>0.35</v>
      </c>
      <c r="AP14" s="144" t="n">
        <f aca="false">[2]Curves!AN15</f>
        <v>0.005</v>
      </c>
      <c r="AQ14" s="144" t="n">
        <f aca="false">[2]Curves!AB15</f>
        <v>-0.29813774451013</v>
      </c>
      <c r="AR14" s="144" t="n">
        <f aca="false">[2]Curves!AM15</f>
        <v>0.155</v>
      </c>
      <c r="AS14" s="144" t="n">
        <f aca="false">[2]Curves!Y15</f>
        <v>0.31</v>
      </c>
      <c r="AT14" s="144" t="n">
        <f aca="false">[2]Curves!AD15</f>
        <v>0.01</v>
      </c>
      <c r="AU14" s="144" t="n">
        <f aca="false">[2]Curves!Y15</f>
        <v>0.31</v>
      </c>
      <c r="AV14" s="144" t="n">
        <f aca="false">[2]Curves!AH15</f>
        <v>0.01</v>
      </c>
      <c r="AW14" s="144" t="n">
        <f aca="false">[2]Curves!Y15</f>
        <v>0.31</v>
      </c>
      <c r="AX14" s="144" t="n">
        <f aca="false">[2]Curves!AE15</f>
        <v>0.045</v>
      </c>
      <c r="AY14" s="144" t="n">
        <f aca="false">[2]Curves!Z15</f>
        <v>0.16</v>
      </c>
      <c r="AZ14" s="144" t="n">
        <f aca="false">[2]Curves!AG15</f>
        <v>0.015</v>
      </c>
      <c r="BA14" s="144" t="n">
        <f aca="false">[2]Curves!Z15</f>
        <v>0.16</v>
      </c>
      <c r="BB14" s="144" t="n">
        <f aca="false">[2]Curves!AI15</f>
        <v>0.025</v>
      </c>
      <c r="BC14" s="144" t="n">
        <f aca="false">[2]Curves!Z15</f>
        <v>0.16</v>
      </c>
      <c r="BD14" s="144" t="n">
        <f aca="false">[2]Curves!AJ15</f>
        <v>0.02</v>
      </c>
      <c r="BE14" s="144" t="n">
        <f aca="false">[2]Curves!Z15</f>
        <v>0.16</v>
      </c>
      <c r="BF14" s="144" t="n">
        <f aca="false">[2]Curves!AL15</f>
        <v>-0.005</v>
      </c>
      <c r="BG14" s="144" t="n">
        <f aca="false">[2]Curves!AA15</f>
        <v>0.35</v>
      </c>
      <c r="BH14" s="144" t="n">
        <f aca="false">[2]Curves!AO15</f>
        <v>0.055</v>
      </c>
      <c r="BI14" s="144" t="n">
        <f aca="false">[2]Curves!Z15</f>
        <v>0.16</v>
      </c>
      <c r="BJ14" s="144" t="n">
        <f aca="false">[2]Curves!AK15</f>
        <v>0.03</v>
      </c>
      <c r="BK14" s="144" t="n">
        <f aca="false">AU14</f>
        <v>0.31</v>
      </c>
      <c r="BL14" s="144" t="n">
        <f aca="false">AV14</f>
        <v>0.01</v>
      </c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5"/>
      <c r="CG14" s="144"/>
      <c r="CH14" s="145"/>
      <c r="CI14" s="144"/>
      <c r="CJ14" s="144"/>
      <c r="CK14" s="144"/>
      <c r="CL14" s="144"/>
      <c r="CM14" s="144"/>
    </row>
    <row r="15" customFormat="false" ht="12.75" hidden="false" customHeight="false" outlineLevel="0" collapsed="false">
      <c r="A15" s="0" t="n">
        <v>0.942967563662833</v>
      </c>
      <c r="B15" s="0" t="str">
        <f aca="false">(D15&amp;E15&amp;F15&amp;G15&amp;H15&amp;I15&amp;J15&amp;K15&amp;L15&amp;M15&amp;N15&amp;O15&amp;P15&amp;Q15&amp;R15&amp;S15&amp;T15&amp;U15&amp;V15&amp;W15&amp;X15&amp;Y15&amp;Z15&amp;AA15&amp;AB15&amp;AC15&amp;AD15&amp;AE15&amp;AF15&amp;AG15&amp;AH15&amp;AI15&amp;AJ15&amp;AK15&amp;AL15&amp;AM15&amp;AN15&amp;AO15&amp;AP15&amp;AQ15&amp;AR15&amp;AS15&amp;AT15&amp;AU15&amp;AV15&amp;AW15&amp;AX15&amp;AY15&amp;AZ15&amp;BA15&amp;BB15&amp;BC15&amp;BD15&amp;BE15&amp;BF15&amp;BG15&amp;BH15&amp;BI15&amp;BJ15&amp;BK15&amp;BL15)</f>
        <v>0.18500.1800.1800.210-0.0150-0.01500.18500.2300.18500.18500.1800.1800.1500.180.0050.210.0050.180.0050.1850.210.180.1855.0980.20750-0.410.1550.18250.0050.18250.00250.18250.0250.08-0.00250.08-0.00250.080.02750.08-0.00750.20750.0350.080.00750.18250.0025</v>
      </c>
      <c r="C15" s="143" t="n">
        <v>36982</v>
      </c>
      <c r="D15" s="144" t="n">
        <f aca="false">[2]Curves!D16</f>
        <v>0.185</v>
      </c>
      <c r="E15" s="144" t="n">
        <v>0</v>
      </c>
      <c r="F15" s="144" t="n">
        <f aca="false">[2]Curves!I16</f>
        <v>0.18</v>
      </c>
      <c r="G15" s="144" t="n">
        <v>0</v>
      </c>
      <c r="H15" s="144" t="n">
        <f aca="false">[2]Curves!P16</f>
        <v>0.18</v>
      </c>
      <c r="I15" s="144" t="n">
        <v>0</v>
      </c>
      <c r="J15" s="144" t="n">
        <f aca="false">[2]Curves!L16</f>
        <v>0.21</v>
      </c>
      <c r="K15" s="144" t="n">
        <v>0</v>
      </c>
      <c r="L15" s="144" t="n">
        <f aca="false">[2]Curves!U16</f>
        <v>-0.015</v>
      </c>
      <c r="M15" s="144" t="n">
        <v>0</v>
      </c>
      <c r="N15" s="144" t="n">
        <f aca="false">[2]Curves!V16</f>
        <v>-0.015</v>
      </c>
      <c r="O15" s="144" t="n">
        <v>0</v>
      </c>
      <c r="P15" s="144" t="n">
        <f aca="false">[2]Curves!W16</f>
        <v>0.185</v>
      </c>
      <c r="Q15" s="144" t="n">
        <v>0</v>
      </c>
      <c r="R15" s="144" t="n">
        <f aca="false">[2]Curves!O16</f>
        <v>0.23</v>
      </c>
      <c r="S15" s="144" t="n">
        <v>0</v>
      </c>
      <c r="T15" s="144" t="n">
        <f aca="false">[2]Curves!F16</f>
        <v>0.185</v>
      </c>
      <c r="U15" s="144" t="n">
        <v>0</v>
      </c>
      <c r="V15" s="144" t="n">
        <f aca="false">[2]Curves!H16</f>
        <v>0.185</v>
      </c>
      <c r="W15" s="144" t="n">
        <v>0</v>
      </c>
      <c r="X15" s="144" t="n">
        <f aca="false">[2]Curves!S16</f>
        <v>0.18</v>
      </c>
      <c r="Y15" s="144" t="n">
        <v>0</v>
      </c>
      <c r="Z15" s="144" t="n">
        <f aca="false">[2]Curves!K16</f>
        <v>0.18</v>
      </c>
      <c r="AA15" s="144" t="n">
        <v>0</v>
      </c>
      <c r="AB15" s="144" t="n">
        <f aca="false">[2]Curves!G16</f>
        <v>0.15</v>
      </c>
      <c r="AC15" s="144" t="n">
        <v>0</v>
      </c>
      <c r="AD15" s="144" t="n">
        <f aca="false">[2]Curves!R16</f>
        <v>0.18</v>
      </c>
      <c r="AE15" s="144" t="n">
        <v>0.005</v>
      </c>
      <c r="AF15" s="144" t="n">
        <f aca="false">[2]Curves!N16</f>
        <v>0.21</v>
      </c>
      <c r="AG15" s="144" t="n">
        <v>0.005</v>
      </c>
      <c r="AH15" s="144" t="n">
        <f aca="false">[2]Curves!J16</f>
        <v>0.18</v>
      </c>
      <c r="AI15" s="144" t="n">
        <v>0.005</v>
      </c>
      <c r="AJ15" s="144" t="n">
        <f aca="false">[2]Curves!E16</f>
        <v>0.185</v>
      </c>
      <c r="AK15" s="144" t="n">
        <f aca="false">[2]Curves!M16</f>
        <v>0.21</v>
      </c>
      <c r="AL15" s="144" t="n">
        <f aca="false">[2]Curves!Q16</f>
        <v>0.18</v>
      </c>
      <c r="AM15" s="144" t="n">
        <f aca="false">D15</f>
        <v>0.185</v>
      </c>
      <c r="AN15" s="144" t="n">
        <f aca="false">[2]Curves!BB16</f>
        <v>5.098</v>
      </c>
      <c r="AO15" s="144" t="n">
        <f aca="false">[2]Curves!AA16</f>
        <v>0.2075</v>
      </c>
      <c r="AP15" s="144" t="n">
        <f aca="false">[2]Curves!AN16</f>
        <v>0</v>
      </c>
      <c r="AQ15" s="144" t="n">
        <f aca="false">[2]Curves!AB16</f>
        <v>-0.41</v>
      </c>
      <c r="AR15" s="144" t="n">
        <f aca="false">[2]Curves!AM16</f>
        <v>0.155</v>
      </c>
      <c r="AS15" s="144" t="n">
        <f aca="false">[2]Curves!Y16</f>
        <v>0.1825</v>
      </c>
      <c r="AT15" s="144" t="n">
        <f aca="false">[2]Curves!AD16</f>
        <v>0.005</v>
      </c>
      <c r="AU15" s="144" t="n">
        <f aca="false">[2]Curves!Y16</f>
        <v>0.1825</v>
      </c>
      <c r="AV15" s="144" t="n">
        <f aca="false">[2]Curves!AH16</f>
        <v>0.0025</v>
      </c>
      <c r="AW15" s="144" t="n">
        <f aca="false">[2]Curves!Y16</f>
        <v>0.1825</v>
      </c>
      <c r="AX15" s="144" t="n">
        <f aca="false">[2]Curves!AE16</f>
        <v>0.025</v>
      </c>
      <c r="AY15" s="144" t="n">
        <f aca="false">[2]Curves!Z16</f>
        <v>0.08</v>
      </c>
      <c r="AZ15" s="144" t="n">
        <f aca="false">[2]Curves!AG16</f>
        <v>-0.0025</v>
      </c>
      <c r="BA15" s="144" t="n">
        <f aca="false">[2]Curves!Z16</f>
        <v>0.08</v>
      </c>
      <c r="BB15" s="144" t="n">
        <f aca="false">[2]Curves!AI16</f>
        <v>-0.0025</v>
      </c>
      <c r="BC15" s="144" t="n">
        <f aca="false">[2]Curves!Z16</f>
        <v>0.08</v>
      </c>
      <c r="BD15" s="144" t="n">
        <f aca="false">[2]Curves!AJ16</f>
        <v>0.0275</v>
      </c>
      <c r="BE15" s="144" t="n">
        <f aca="false">[2]Curves!Z16</f>
        <v>0.08</v>
      </c>
      <c r="BF15" s="144" t="n">
        <f aca="false">[2]Curves!AL16</f>
        <v>-0.0075</v>
      </c>
      <c r="BG15" s="144" t="n">
        <f aca="false">[2]Curves!AA16</f>
        <v>0.2075</v>
      </c>
      <c r="BH15" s="144" t="n">
        <f aca="false">[2]Curves!AO16</f>
        <v>0.035</v>
      </c>
      <c r="BI15" s="144" t="n">
        <f aca="false">[2]Curves!Z16</f>
        <v>0.08</v>
      </c>
      <c r="BJ15" s="144" t="n">
        <f aca="false">[2]Curves!AK16</f>
        <v>0.0075</v>
      </c>
      <c r="BK15" s="144" t="n">
        <f aca="false">AU15</f>
        <v>0.1825</v>
      </c>
      <c r="BL15" s="144" t="n">
        <f aca="false">AV15</f>
        <v>0.0025</v>
      </c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5"/>
      <c r="CG15" s="144"/>
      <c r="CH15" s="145"/>
      <c r="CI15" s="144"/>
      <c r="CJ15" s="144"/>
      <c r="CK15" s="144"/>
      <c r="CL15" s="144"/>
      <c r="CM15" s="144"/>
    </row>
    <row r="16" customFormat="false" ht="12.75" hidden="false" customHeight="false" outlineLevel="0" collapsed="false">
      <c r="A16" s="0" t="n">
        <v>0.937355762059383</v>
      </c>
      <c r="B16" s="0" t="str">
        <f aca="false">(D16&amp;E16&amp;F16&amp;G16&amp;H16&amp;I16&amp;J16&amp;K16&amp;L16&amp;M16&amp;N16&amp;O16&amp;P16&amp;Q16&amp;R16&amp;S16&amp;T16&amp;U16&amp;V16&amp;W16&amp;X16&amp;Y16&amp;Z16&amp;AA16&amp;AB16&amp;AC16&amp;AD16&amp;AE16&amp;AF16&amp;AG16&amp;AH16&amp;AI16&amp;AJ16&amp;AK16&amp;AL16&amp;AM16&amp;AN16&amp;AO16&amp;AP16&amp;AQ16&amp;AR16&amp;AS16&amp;AT16&amp;AU16&amp;AV16&amp;AW16&amp;AX16&amp;AY16&amp;AZ16&amp;BA16&amp;BB16&amp;BC16&amp;BD16&amp;BE16&amp;BF16&amp;BG16&amp;BH16&amp;BI16&amp;BJ16&amp;BK16&amp;BL16)</f>
        <v>0.18500.1800.1800.210-0.0150-0.01500.18500.2300.18500.18500.1800.1800.1500.180.0050.210.0050.180.0050.1850.210.180.1854.9880.1950-0.410.1550.170.0050.170.00250.170.0250.065-0.00250.065-0.00250.0650.02750.065-0.00750.1950.0350.0650.00750.170.0025</v>
      </c>
      <c r="C16" s="143" t="n">
        <v>37012</v>
      </c>
      <c r="D16" s="144" t="n">
        <f aca="false">[2]Curves!D17</f>
        <v>0.185</v>
      </c>
      <c r="E16" s="144" t="n">
        <v>0</v>
      </c>
      <c r="F16" s="144" t="n">
        <f aca="false">[2]Curves!I17</f>
        <v>0.18</v>
      </c>
      <c r="G16" s="144" t="n">
        <v>0</v>
      </c>
      <c r="H16" s="144" t="n">
        <f aca="false">[2]Curves!P17</f>
        <v>0.18</v>
      </c>
      <c r="I16" s="144" t="n">
        <v>0</v>
      </c>
      <c r="J16" s="144" t="n">
        <f aca="false">[2]Curves!L17</f>
        <v>0.21</v>
      </c>
      <c r="K16" s="144" t="n">
        <v>0</v>
      </c>
      <c r="L16" s="144" t="n">
        <f aca="false">[2]Curves!U17</f>
        <v>-0.015</v>
      </c>
      <c r="M16" s="144" t="n">
        <v>0</v>
      </c>
      <c r="N16" s="144" t="n">
        <f aca="false">[2]Curves!V17</f>
        <v>-0.015</v>
      </c>
      <c r="O16" s="144" t="n">
        <v>0</v>
      </c>
      <c r="P16" s="144" t="n">
        <f aca="false">[2]Curves!W17</f>
        <v>0.185</v>
      </c>
      <c r="Q16" s="144" t="n">
        <v>0</v>
      </c>
      <c r="R16" s="144" t="n">
        <f aca="false">[2]Curves!O17</f>
        <v>0.23</v>
      </c>
      <c r="S16" s="144" t="n">
        <v>0</v>
      </c>
      <c r="T16" s="144" t="n">
        <f aca="false">[2]Curves!F17</f>
        <v>0.185</v>
      </c>
      <c r="U16" s="144" t="n">
        <v>0</v>
      </c>
      <c r="V16" s="144" t="n">
        <f aca="false">[2]Curves!H17</f>
        <v>0.185</v>
      </c>
      <c r="W16" s="144" t="n">
        <v>0</v>
      </c>
      <c r="X16" s="144" t="n">
        <f aca="false">[2]Curves!S17</f>
        <v>0.18</v>
      </c>
      <c r="Y16" s="144" t="n">
        <v>0</v>
      </c>
      <c r="Z16" s="144" t="n">
        <f aca="false">[2]Curves!K17</f>
        <v>0.18</v>
      </c>
      <c r="AA16" s="144" t="n">
        <v>0</v>
      </c>
      <c r="AB16" s="144" t="n">
        <f aca="false">[2]Curves!G17</f>
        <v>0.15</v>
      </c>
      <c r="AC16" s="144" t="n">
        <v>0</v>
      </c>
      <c r="AD16" s="144" t="n">
        <f aca="false">[2]Curves!R17</f>
        <v>0.18</v>
      </c>
      <c r="AE16" s="144" t="n">
        <v>0.005</v>
      </c>
      <c r="AF16" s="144" t="n">
        <f aca="false">[2]Curves!N17</f>
        <v>0.21</v>
      </c>
      <c r="AG16" s="144" t="n">
        <v>0.005</v>
      </c>
      <c r="AH16" s="144" t="n">
        <f aca="false">[2]Curves!J17</f>
        <v>0.18</v>
      </c>
      <c r="AI16" s="144" t="n">
        <v>0.005</v>
      </c>
      <c r="AJ16" s="144" t="n">
        <f aca="false">[2]Curves!E17</f>
        <v>0.185</v>
      </c>
      <c r="AK16" s="144" t="n">
        <f aca="false">[2]Curves!M17</f>
        <v>0.21</v>
      </c>
      <c r="AL16" s="144" t="n">
        <f aca="false">[2]Curves!Q17</f>
        <v>0.18</v>
      </c>
      <c r="AM16" s="144" t="n">
        <f aca="false">D16</f>
        <v>0.185</v>
      </c>
      <c r="AN16" s="144" t="n">
        <f aca="false">[2]Curves!BB17</f>
        <v>4.988</v>
      </c>
      <c r="AO16" s="144" t="n">
        <f aca="false">[2]Curves!AA17</f>
        <v>0.195</v>
      </c>
      <c r="AP16" s="144" t="n">
        <f aca="false">[2]Curves!AN17</f>
        <v>0</v>
      </c>
      <c r="AQ16" s="144" t="n">
        <f aca="false">[2]Curves!AB17</f>
        <v>-0.41</v>
      </c>
      <c r="AR16" s="144" t="n">
        <f aca="false">[2]Curves!AM17</f>
        <v>0.155</v>
      </c>
      <c r="AS16" s="144" t="n">
        <f aca="false">[2]Curves!Y17</f>
        <v>0.17</v>
      </c>
      <c r="AT16" s="144" t="n">
        <f aca="false">[2]Curves!AD17</f>
        <v>0.005</v>
      </c>
      <c r="AU16" s="144" t="n">
        <f aca="false">[2]Curves!Y17</f>
        <v>0.17</v>
      </c>
      <c r="AV16" s="144" t="n">
        <f aca="false">[2]Curves!AH17</f>
        <v>0.0025</v>
      </c>
      <c r="AW16" s="144" t="n">
        <f aca="false">[2]Curves!Y17</f>
        <v>0.17</v>
      </c>
      <c r="AX16" s="144" t="n">
        <f aca="false">[2]Curves!AE17</f>
        <v>0.025</v>
      </c>
      <c r="AY16" s="144" t="n">
        <f aca="false">[2]Curves!Z17</f>
        <v>0.065</v>
      </c>
      <c r="AZ16" s="144" t="n">
        <f aca="false">[2]Curves!AG17</f>
        <v>-0.0025</v>
      </c>
      <c r="BA16" s="144" t="n">
        <f aca="false">[2]Curves!Z17</f>
        <v>0.065</v>
      </c>
      <c r="BB16" s="144" t="n">
        <f aca="false">[2]Curves!AI17</f>
        <v>-0.0025</v>
      </c>
      <c r="BC16" s="144" t="n">
        <f aca="false">[2]Curves!Z17</f>
        <v>0.065</v>
      </c>
      <c r="BD16" s="144" t="n">
        <f aca="false">[2]Curves!AJ17</f>
        <v>0.0275</v>
      </c>
      <c r="BE16" s="144" t="n">
        <f aca="false">[2]Curves!Z17</f>
        <v>0.065</v>
      </c>
      <c r="BF16" s="144" t="n">
        <f aca="false">[2]Curves!AL17</f>
        <v>-0.0075</v>
      </c>
      <c r="BG16" s="144" t="n">
        <f aca="false">[2]Curves!AA17</f>
        <v>0.195</v>
      </c>
      <c r="BH16" s="144" t="n">
        <f aca="false">[2]Curves!AO17</f>
        <v>0.035</v>
      </c>
      <c r="BI16" s="144" t="n">
        <f aca="false">[2]Curves!Z17</f>
        <v>0.065</v>
      </c>
      <c r="BJ16" s="144" t="n">
        <f aca="false">[2]Curves!AK17</f>
        <v>0.0075</v>
      </c>
      <c r="BK16" s="144" t="n">
        <f aca="false">AU16</f>
        <v>0.17</v>
      </c>
      <c r="BL16" s="144" t="n">
        <f aca="false">AV16</f>
        <v>0.0025</v>
      </c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5"/>
      <c r="CG16" s="144"/>
      <c r="CH16" s="145"/>
      <c r="CI16" s="144"/>
      <c r="CJ16" s="144"/>
      <c r="CK16" s="144"/>
      <c r="CL16" s="144"/>
      <c r="CM16" s="144"/>
    </row>
    <row r="17" customFormat="false" ht="12.75" hidden="false" customHeight="false" outlineLevel="0" collapsed="false">
      <c r="A17" s="0" t="n">
        <v>0.931564701272514</v>
      </c>
      <c r="B17" s="0" t="str">
        <f aca="false">(D17&amp;E17&amp;F17&amp;G17&amp;H17&amp;I17&amp;J17&amp;K17&amp;L17&amp;M17&amp;N17&amp;O17&amp;P17&amp;Q17&amp;R17&amp;S17&amp;T17&amp;U17&amp;V17&amp;W17&amp;X17&amp;Y17&amp;Z17&amp;AA17&amp;AB17&amp;AC17&amp;AD17&amp;AE17&amp;AF17&amp;AG17&amp;AH17&amp;AI17&amp;AJ17&amp;AK17&amp;AL17&amp;AM17&amp;AN17&amp;AO17&amp;AP17&amp;AQ17&amp;AR17&amp;AS17&amp;AT17&amp;AU17&amp;AV17&amp;AW17&amp;AX17&amp;AY17&amp;AZ17&amp;BA17&amp;BB17&amp;BC17&amp;BD17&amp;BE17&amp;BF17&amp;BG17&amp;BH17&amp;BI17&amp;BJ17&amp;BK17&amp;BL17)</f>
        <v>0.18500.1800.1800.210-0.0150-0.01500.18500.2300.18500.18500.1800.1800.1500.180.0050.210.0050.180.0050.1850.210.180.1854.9680.190-0.410.1550.1650.0050.1650.00250.1650.0250.055-0.00250.055-0.00250.0550.02750.055-0.00750.190.0350.0550.00750.1650.0025</v>
      </c>
      <c r="C17" s="143" t="n">
        <v>37043</v>
      </c>
      <c r="D17" s="144" t="n">
        <f aca="false">[2]Curves!D18</f>
        <v>0.185</v>
      </c>
      <c r="E17" s="144" t="n">
        <v>0</v>
      </c>
      <c r="F17" s="144" t="n">
        <f aca="false">[2]Curves!I18</f>
        <v>0.18</v>
      </c>
      <c r="G17" s="144" t="n">
        <v>0</v>
      </c>
      <c r="H17" s="144" t="n">
        <f aca="false">[2]Curves!P18</f>
        <v>0.18</v>
      </c>
      <c r="I17" s="144" t="n">
        <v>0</v>
      </c>
      <c r="J17" s="144" t="n">
        <f aca="false">[2]Curves!L18</f>
        <v>0.21</v>
      </c>
      <c r="K17" s="144" t="n">
        <v>0</v>
      </c>
      <c r="L17" s="144" t="n">
        <f aca="false">[2]Curves!U18</f>
        <v>-0.015</v>
      </c>
      <c r="M17" s="144" t="n">
        <v>0</v>
      </c>
      <c r="N17" s="144" t="n">
        <f aca="false">[2]Curves!V18</f>
        <v>-0.015</v>
      </c>
      <c r="O17" s="144" t="n">
        <v>0</v>
      </c>
      <c r="P17" s="144" t="n">
        <f aca="false">[2]Curves!W18</f>
        <v>0.185</v>
      </c>
      <c r="Q17" s="144" t="n">
        <v>0</v>
      </c>
      <c r="R17" s="144" t="n">
        <f aca="false">[2]Curves!O18</f>
        <v>0.23</v>
      </c>
      <c r="S17" s="144" t="n">
        <v>0</v>
      </c>
      <c r="T17" s="144" t="n">
        <f aca="false">[2]Curves!F18</f>
        <v>0.185</v>
      </c>
      <c r="U17" s="144" t="n">
        <v>0</v>
      </c>
      <c r="V17" s="144" t="n">
        <f aca="false">[2]Curves!H18</f>
        <v>0.185</v>
      </c>
      <c r="W17" s="144" t="n">
        <v>0</v>
      </c>
      <c r="X17" s="144" t="n">
        <f aca="false">[2]Curves!S18</f>
        <v>0.18</v>
      </c>
      <c r="Y17" s="144" t="n">
        <v>0</v>
      </c>
      <c r="Z17" s="144" t="n">
        <f aca="false">[2]Curves!K18</f>
        <v>0.18</v>
      </c>
      <c r="AA17" s="144" t="n">
        <v>0</v>
      </c>
      <c r="AB17" s="144" t="n">
        <f aca="false">[2]Curves!G18</f>
        <v>0.15</v>
      </c>
      <c r="AC17" s="144" t="n">
        <v>0</v>
      </c>
      <c r="AD17" s="144" t="n">
        <f aca="false">[2]Curves!R18</f>
        <v>0.18</v>
      </c>
      <c r="AE17" s="144" t="n">
        <v>0.005</v>
      </c>
      <c r="AF17" s="144" t="n">
        <f aca="false">[2]Curves!N18</f>
        <v>0.21</v>
      </c>
      <c r="AG17" s="144" t="n">
        <v>0.005</v>
      </c>
      <c r="AH17" s="144" t="n">
        <f aca="false">[2]Curves!J18</f>
        <v>0.18</v>
      </c>
      <c r="AI17" s="144" t="n">
        <v>0.005</v>
      </c>
      <c r="AJ17" s="144" t="n">
        <f aca="false">[2]Curves!E18</f>
        <v>0.185</v>
      </c>
      <c r="AK17" s="144" t="n">
        <f aca="false">[2]Curves!M18</f>
        <v>0.21</v>
      </c>
      <c r="AL17" s="144" t="n">
        <f aca="false">[2]Curves!Q18</f>
        <v>0.18</v>
      </c>
      <c r="AM17" s="144" t="n">
        <f aca="false">D17</f>
        <v>0.185</v>
      </c>
      <c r="AN17" s="144" t="n">
        <f aca="false">[2]Curves!BB18</f>
        <v>4.968</v>
      </c>
      <c r="AO17" s="144" t="n">
        <f aca="false">[2]Curves!AA18</f>
        <v>0.19</v>
      </c>
      <c r="AP17" s="144" t="n">
        <f aca="false">[2]Curves!AN18</f>
        <v>0</v>
      </c>
      <c r="AQ17" s="144" t="n">
        <f aca="false">[2]Curves!AB18</f>
        <v>-0.41</v>
      </c>
      <c r="AR17" s="144" t="n">
        <f aca="false">[2]Curves!AM18</f>
        <v>0.155</v>
      </c>
      <c r="AS17" s="144" t="n">
        <f aca="false">[2]Curves!Y18</f>
        <v>0.165</v>
      </c>
      <c r="AT17" s="144" t="n">
        <f aca="false">[2]Curves!AD18</f>
        <v>0.005</v>
      </c>
      <c r="AU17" s="144" t="n">
        <f aca="false">[2]Curves!Y18</f>
        <v>0.165</v>
      </c>
      <c r="AV17" s="144" t="n">
        <f aca="false">[2]Curves!AH18</f>
        <v>0.0025</v>
      </c>
      <c r="AW17" s="144" t="n">
        <f aca="false">[2]Curves!Y18</f>
        <v>0.165</v>
      </c>
      <c r="AX17" s="144" t="n">
        <f aca="false">[2]Curves!AE18</f>
        <v>0.025</v>
      </c>
      <c r="AY17" s="144" t="n">
        <f aca="false">[2]Curves!Z18</f>
        <v>0.055</v>
      </c>
      <c r="AZ17" s="144" t="n">
        <f aca="false">[2]Curves!AG18</f>
        <v>-0.0025</v>
      </c>
      <c r="BA17" s="144" t="n">
        <f aca="false">[2]Curves!Z18</f>
        <v>0.055</v>
      </c>
      <c r="BB17" s="144" t="n">
        <f aca="false">[2]Curves!AI18</f>
        <v>-0.0025</v>
      </c>
      <c r="BC17" s="144" t="n">
        <f aca="false">[2]Curves!Z18</f>
        <v>0.055</v>
      </c>
      <c r="BD17" s="144" t="n">
        <f aca="false">[2]Curves!AJ18</f>
        <v>0.0275</v>
      </c>
      <c r="BE17" s="144" t="n">
        <f aca="false">[2]Curves!Z18</f>
        <v>0.055</v>
      </c>
      <c r="BF17" s="144" t="n">
        <f aca="false">[2]Curves!AL18</f>
        <v>-0.0075</v>
      </c>
      <c r="BG17" s="144" t="n">
        <f aca="false">[2]Curves!AA18</f>
        <v>0.19</v>
      </c>
      <c r="BH17" s="144" t="n">
        <f aca="false">[2]Curves!AO18</f>
        <v>0.035</v>
      </c>
      <c r="BI17" s="144" t="n">
        <f aca="false">[2]Curves!Z18</f>
        <v>0.055</v>
      </c>
      <c r="BJ17" s="144" t="n">
        <f aca="false">[2]Curves!AK18</f>
        <v>0.0075</v>
      </c>
      <c r="BK17" s="144" t="n">
        <f aca="false">AU17</f>
        <v>0.165</v>
      </c>
      <c r="BL17" s="144" t="n">
        <f aca="false">AV17</f>
        <v>0.0025</v>
      </c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5"/>
      <c r="CG17" s="144"/>
      <c r="CH17" s="145"/>
      <c r="CI17" s="144"/>
      <c r="CJ17" s="144"/>
      <c r="CK17" s="144"/>
      <c r="CL17" s="144"/>
      <c r="CM17" s="144"/>
    </row>
    <row r="18" customFormat="false" ht="12.75" hidden="false" customHeight="false" outlineLevel="0" collapsed="false">
      <c r="A18" s="0" t="n">
        <v>0.925987136743118</v>
      </c>
      <c r="B18" s="0" t="str">
        <f aca="false">(D18&amp;E18&amp;F18&amp;G18&amp;H18&amp;I18&amp;J18&amp;K18&amp;L18&amp;M18&amp;N18&amp;O18&amp;P18&amp;Q18&amp;R18&amp;S18&amp;T18&amp;U18&amp;V18&amp;W18&amp;X18&amp;Y18&amp;Z18&amp;AA18&amp;AB18&amp;AC18&amp;AD18&amp;AE18&amp;AF18&amp;AG18&amp;AH18&amp;AI18&amp;AJ18&amp;AK18&amp;AL18&amp;AM18&amp;AN18&amp;AO18&amp;AP18&amp;AQ18&amp;AR18&amp;AS18&amp;AT18&amp;AU18&amp;AV18&amp;AW18&amp;AX18&amp;AY18&amp;AZ18&amp;BA18&amp;BB18&amp;BC18&amp;BD18&amp;BE18&amp;BF18&amp;BG18&amp;BH18&amp;BI18&amp;BJ18&amp;BK18&amp;BL18)</f>
        <v>0.18500.1800.1800.210-0.0150-0.01500.18500.2300.18500.18500.1800.1800.1500.180.0050.210.0050.180.0050.1850.210.180.1854.9490.18250-0.410.1550.15750.0050.157500.15750.0250.0500.0500.050.030.05-0.0050.18250.0350.050.010.15750</v>
      </c>
      <c r="C18" s="143" t="n">
        <v>37073</v>
      </c>
      <c r="D18" s="144" t="n">
        <f aca="false">[2]Curves!D19</f>
        <v>0.185</v>
      </c>
      <c r="E18" s="144" t="n">
        <v>0</v>
      </c>
      <c r="F18" s="144" t="n">
        <f aca="false">[2]Curves!I19</f>
        <v>0.18</v>
      </c>
      <c r="G18" s="144" t="n">
        <v>0</v>
      </c>
      <c r="H18" s="144" t="n">
        <f aca="false">[2]Curves!P19</f>
        <v>0.18</v>
      </c>
      <c r="I18" s="144" t="n">
        <v>0</v>
      </c>
      <c r="J18" s="144" t="n">
        <f aca="false">[2]Curves!L19</f>
        <v>0.21</v>
      </c>
      <c r="K18" s="144" t="n">
        <v>0</v>
      </c>
      <c r="L18" s="144" t="n">
        <f aca="false">[2]Curves!U19</f>
        <v>-0.015</v>
      </c>
      <c r="M18" s="144" t="n">
        <v>0</v>
      </c>
      <c r="N18" s="144" t="n">
        <f aca="false">[2]Curves!V19</f>
        <v>-0.015</v>
      </c>
      <c r="O18" s="144" t="n">
        <v>0</v>
      </c>
      <c r="P18" s="144" t="n">
        <f aca="false">[2]Curves!W19</f>
        <v>0.185</v>
      </c>
      <c r="Q18" s="144" t="n">
        <v>0</v>
      </c>
      <c r="R18" s="144" t="n">
        <f aca="false">[2]Curves!O19</f>
        <v>0.23</v>
      </c>
      <c r="S18" s="144" t="n">
        <v>0</v>
      </c>
      <c r="T18" s="144" t="n">
        <f aca="false">[2]Curves!F19</f>
        <v>0.185</v>
      </c>
      <c r="U18" s="144" t="n">
        <v>0</v>
      </c>
      <c r="V18" s="144" t="n">
        <f aca="false">[2]Curves!H19</f>
        <v>0.185</v>
      </c>
      <c r="W18" s="144" t="n">
        <v>0</v>
      </c>
      <c r="X18" s="144" t="n">
        <f aca="false">[2]Curves!S19</f>
        <v>0.18</v>
      </c>
      <c r="Y18" s="144" t="n">
        <v>0</v>
      </c>
      <c r="Z18" s="144" t="n">
        <f aca="false">[2]Curves!K19</f>
        <v>0.18</v>
      </c>
      <c r="AA18" s="144" t="n">
        <v>0</v>
      </c>
      <c r="AB18" s="144" t="n">
        <f aca="false">[2]Curves!G19</f>
        <v>0.15</v>
      </c>
      <c r="AC18" s="144" t="n">
        <v>0</v>
      </c>
      <c r="AD18" s="144" t="n">
        <f aca="false">[2]Curves!R19</f>
        <v>0.18</v>
      </c>
      <c r="AE18" s="144" t="n">
        <v>0.005</v>
      </c>
      <c r="AF18" s="144" t="n">
        <f aca="false">[2]Curves!N19</f>
        <v>0.21</v>
      </c>
      <c r="AG18" s="144" t="n">
        <v>0.005</v>
      </c>
      <c r="AH18" s="144" t="n">
        <f aca="false">[2]Curves!J19</f>
        <v>0.18</v>
      </c>
      <c r="AI18" s="144" t="n">
        <v>0.005</v>
      </c>
      <c r="AJ18" s="144" t="n">
        <f aca="false">[2]Curves!E19</f>
        <v>0.185</v>
      </c>
      <c r="AK18" s="144" t="n">
        <f aca="false">[2]Curves!M19</f>
        <v>0.21</v>
      </c>
      <c r="AL18" s="144" t="n">
        <f aca="false">[2]Curves!Q19</f>
        <v>0.18</v>
      </c>
      <c r="AM18" s="144" t="n">
        <f aca="false">D18</f>
        <v>0.185</v>
      </c>
      <c r="AN18" s="144" t="n">
        <f aca="false">[2]Curves!BB19</f>
        <v>4.949</v>
      </c>
      <c r="AO18" s="144" t="n">
        <f aca="false">[2]Curves!AA19</f>
        <v>0.1825</v>
      </c>
      <c r="AP18" s="144" t="n">
        <f aca="false">[2]Curves!AN19</f>
        <v>0</v>
      </c>
      <c r="AQ18" s="144" t="n">
        <f aca="false">[2]Curves!AB19</f>
        <v>-0.41</v>
      </c>
      <c r="AR18" s="144" t="n">
        <f aca="false">[2]Curves!AM19</f>
        <v>0.155</v>
      </c>
      <c r="AS18" s="144" t="n">
        <f aca="false">[2]Curves!Y19</f>
        <v>0.1575</v>
      </c>
      <c r="AT18" s="144" t="n">
        <f aca="false">[2]Curves!AD19</f>
        <v>0.005</v>
      </c>
      <c r="AU18" s="144" t="n">
        <f aca="false">[2]Curves!Y19</f>
        <v>0.1575</v>
      </c>
      <c r="AV18" s="144" t="n">
        <f aca="false">[2]Curves!AH19</f>
        <v>0</v>
      </c>
      <c r="AW18" s="144" t="n">
        <f aca="false">[2]Curves!Y19</f>
        <v>0.1575</v>
      </c>
      <c r="AX18" s="144" t="n">
        <f aca="false">[2]Curves!AE19</f>
        <v>0.025</v>
      </c>
      <c r="AY18" s="144" t="n">
        <f aca="false">[2]Curves!Z19</f>
        <v>0.05</v>
      </c>
      <c r="AZ18" s="144" t="n">
        <f aca="false">[2]Curves!AG19</f>
        <v>0</v>
      </c>
      <c r="BA18" s="144" t="n">
        <f aca="false">[2]Curves!Z19</f>
        <v>0.05</v>
      </c>
      <c r="BB18" s="144" t="n">
        <f aca="false">[2]Curves!AI19</f>
        <v>0</v>
      </c>
      <c r="BC18" s="144" t="n">
        <f aca="false">[2]Curves!Z19</f>
        <v>0.05</v>
      </c>
      <c r="BD18" s="144" t="n">
        <f aca="false">[2]Curves!AJ19</f>
        <v>0.03</v>
      </c>
      <c r="BE18" s="144" t="n">
        <f aca="false">[2]Curves!Z19</f>
        <v>0.05</v>
      </c>
      <c r="BF18" s="144" t="n">
        <f aca="false">[2]Curves!AL19</f>
        <v>-0.005</v>
      </c>
      <c r="BG18" s="144" t="n">
        <f aca="false">[2]Curves!AA19</f>
        <v>0.1825</v>
      </c>
      <c r="BH18" s="144" t="n">
        <f aca="false">[2]Curves!AO19</f>
        <v>0.035</v>
      </c>
      <c r="BI18" s="144" t="n">
        <f aca="false">[2]Curves!Z19</f>
        <v>0.05</v>
      </c>
      <c r="BJ18" s="144" t="n">
        <f aca="false">[2]Curves!AK19</f>
        <v>0.01</v>
      </c>
      <c r="BK18" s="144" t="n">
        <f aca="false">AU18</f>
        <v>0.1575</v>
      </c>
      <c r="BL18" s="144" t="n">
        <f aca="false">AV18</f>
        <v>0</v>
      </c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5"/>
      <c r="CG18" s="144"/>
      <c r="CH18" s="145"/>
      <c r="CI18" s="144"/>
      <c r="CJ18" s="144"/>
      <c r="CK18" s="144"/>
      <c r="CL18" s="144"/>
      <c r="CM18" s="144"/>
    </row>
    <row r="19" customFormat="false" ht="12.75" hidden="false" customHeight="false" outlineLevel="0" collapsed="false">
      <c r="A19" s="0" t="n">
        <v>0.920272897834802</v>
      </c>
      <c r="B19" s="0" t="str">
        <f aca="false">(D19&amp;E19&amp;F19&amp;G19&amp;H19&amp;I19&amp;J19&amp;K19&amp;L19&amp;M19&amp;N19&amp;O19&amp;P19&amp;Q19&amp;R19&amp;S19&amp;T19&amp;U19&amp;V19&amp;W19&amp;X19&amp;Y19&amp;Z19&amp;AA19&amp;AB19&amp;AC19&amp;AD19&amp;AE19&amp;AF19&amp;AG19&amp;AH19&amp;AI19&amp;AJ19&amp;AK19&amp;AL19&amp;AM19&amp;AN19&amp;AO19&amp;AP19&amp;AQ19&amp;AR19&amp;AS19&amp;AT19&amp;AU19&amp;AV19&amp;AW19&amp;AX19&amp;AY19&amp;AZ19&amp;BA19&amp;BB19&amp;BC19&amp;BD19&amp;BE19&amp;BF19&amp;BG19&amp;BH19&amp;BI19&amp;BJ19&amp;BK19&amp;BL19)</f>
        <v>0.18500.1800.1800.210-0.0150-0.01500.18500.2300.18500.18500.1800.1800.1500.180.0050.210.0050.180.0050.1850.210.180.1854.9490.180-0.410.1550.1550.0050.15500.1550.0250.060.00250.060.00250.060.03250.06-0.00250.180.0350.060.01250.1550</v>
      </c>
      <c r="C19" s="143" t="n">
        <v>37104</v>
      </c>
      <c r="D19" s="144" t="n">
        <f aca="false">[2]Curves!D20</f>
        <v>0.185</v>
      </c>
      <c r="E19" s="144" t="n">
        <v>0</v>
      </c>
      <c r="F19" s="144" t="n">
        <f aca="false">[2]Curves!I20</f>
        <v>0.18</v>
      </c>
      <c r="G19" s="144" t="n">
        <v>0</v>
      </c>
      <c r="H19" s="144" t="n">
        <f aca="false">[2]Curves!P20</f>
        <v>0.18</v>
      </c>
      <c r="I19" s="144" t="n">
        <v>0</v>
      </c>
      <c r="J19" s="144" t="n">
        <f aca="false">[2]Curves!L20</f>
        <v>0.21</v>
      </c>
      <c r="K19" s="144" t="n">
        <v>0</v>
      </c>
      <c r="L19" s="144" t="n">
        <f aca="false">[2]Curves!U20</f>
        <v>-0.015</v>
      </c>
      <c r="M19" s="144" t="n">
        <v>0</v>
      </c>
      <c r="N19" s="144" t="n">
        <f aca="false">[2]Curves!V20</f>
        <v>-0.015</v>
      </c>
      <c r="O19" s="144" t="n">
        <v>0</v>
      </c>
      <c r="P19" s="144" t="n">
        <f aca="false">[2]Curves!W20</f>
        <v>0.185</v>
      </c>
      <c r="Q19" s="144" t="n">
        <v>0</v>
      </c>
      <c r="R19" s="144" t="n">
        <f aca="false">[2]Curves!O20</f>
        <v>0.23</v>
      </c>
      <c r="S19" s="144" t="n">
        <v>0</v>
      </c>
      <c r="T19" s="144" t="n">
        <f aca="false">[2]Curves!F20</f>
        <v>0.185</v>
      </c>
      <c r="U19" s="144" t="n">
        <v>0</v>
      </c>
      <c r="V19" s="144" t="n">
        <f aca="false">[2]Curves!H20</f>
        <v>0.185</v>
      </c>
      <c r="W19" s="144" t="n">
        <v>0</v>
      </c>
      <c r="X19" s="144" t="n">
        <f aca="false">[2]Curves!S20</f>
        <v>0.18</v>
      </c>
      <c r="Y19" s="144" t="n">
        <v>0</v>
      </c>
      <c r="Z19" s="144" t="n">
        <f aca="false">[2]Curves!K20</f>
        <v>0.18</v>
      </c>
      <c r="AA19" s="144" t="n">
        <v>0</v>
      </c>
      <c r="AB19" s="144" t="n">
        <f aca="false">[2]Curves!G20</f>
        <v>0.15</v>
      </c>
      <c r="AC19" s="144" t="n">
        <v>0</v>
      </c>
      <c r="AD19" s="144" t="n">
        <f aca="false">[2]Curves!R20</f>
        <v>0.18</v>
      </c>
      <c r="AE19" s="144" t="n">
        <v>0.005</v>
      </c>
      <c r="AF19" s="144" t="n">
        <f aca="false">[2]Curves!N20</f>
        <v>0.21</v>
      </c>
      <c r="AG19" s="144" t="n">
        <v>0.005</v>
      </c>
      <c r="AH19" s="144" t="n">
        <f aca="false">[2]Curves!J20</f>
        <v>0.18</v>
      </c>
      <c r="AI19" s="144" t="n">
        <v>0.005</v>
      </c>
      <c r="AJ19" s="144" t="n">
        <f aca="false">[2]Curves!E20</f>
        <v>0.185</v>
      </c>
      <c r="AK19" s="144" t="n">
        <f aca="false">[2]Curves!M20</f>
        <v>0.21</v>
      </c>
      <c r="AL19" s="144" t="n">
        <f aca="false">[2]Curves!Q20</f>
        <v>0.18</v>
      </c>
      <c r="AM19" s="144" t="n">
        <f aca="false">D19</f>
        <v>0.185</v>
      </c>
      <c r="AN19" s="144" t="n">
        <f aca="false">[2]Curves!BB20</f>
        <v>4.949</v>
      </c>
      <c r="AO19" s="144" t="n">
        <f aca="false">[2]Curves!AA20</f>
        <v>0.18</v>
      </c>
      <c r="AP19" s="144" t="n">
        <f aca="false">[2]Curves!AN20</f>
        <v>0</v>
      </c>
      <c r="AQ19" s="144" t="n">
        <f aca="false">[2]Curves!AB20</f>
        <v>-0.41</v>
      </c>
      <c r="AR19" s="144" t="n">
        <f aca="false">[2]Curves!AM20</f>
        <v>0.155</v>
      </c>
      <c r="AS19" s="144" t="n">
        <f aca="false">[2]Curves!Y20</f>
        <v>0.155</v>
      </c>
      <c r="AT19" s="144" t="n">
        <f aca="false">[2]Curves!AD20</f>
        <v>0.005</v>
      </c>
      <c r="AU19" s="144" t="n">
        <f aca="false">[2]Curves!Y20</f>
        <v>0.155</v>
      </c>
      <c r="AV19" s="144" t="n">
        <f aca="false">[2]Curves!AH20</f>
        <v>0</v>
      </c>
      <c r="AW19" s="144" t="n">
        <f aca="false">[2]Curves!Y20</f>
        <v>0.155</v>
      </c>
      <c r="AX19" s="144" t="n">
        <f aca="false">[2]Curves!AE20</f>
        <v>0.025</v>
      </c>
      <c r="AY19" s="144" t="n">
        <f aca="false">[2]Curves!Z20</f>
        <v>0.06</v>
      </c>
      <c r="AZ19" s="144" t="n">
        <f aca="false">[2]Curves!AG20</f>
        <v>0.0025</v>
      </c>
      <c r="BA19" s="144" t="n">
        <f aca="false">[2]Curves!Z20</f>
        <v>0.06</v>
      </c>
      <c r="BB19" s="144" t="n">
        <f aca="false">[2]Curves!AI20</f>
        <v>0.0025</v>
      </c>
      <c r="BC19" s="144" t="n">
        <f aca="false">[2]Curves!Z20</f>
        <v>0.06</v>
      </c>
      <c r="BD19" s="144" t="n">
        <f aca="false">[2]Curves!AJ20</f>
        <v>0.0325</v>
      </c>
      <c r="BE19" s="144" t="n">
        <f aca="false">[2]Curves!Z20</f>
        <v>0.06</v>
      </c>
      <c r="BF19" s="144" t="n">
        <f aca="false">[2]Curves!AL20</f>
        <v>-0.0025</v>
      </c>
      <c r="BG19" s="144" t="n">
        <f aca="false">[2]Curves!AA20</f>
        <v>0.18</v>
      </c>
      <c r="BH19" s="144" t="n">
        <f aca="false">[2]Curves!AO20</f>
        <v>0.035</v>
      </c>
      <c r="BI19" s="144" t="n">
        <f aca="false">[2]Curves!Z20</f>
        <v>0.06</v>
      </c>
      <c r="BJ19" s="144" t="n">
        <f aca="false">[2]Curves!AK20</f>
        <v>0.0125</v>
      </c>
      <c r="BK19" s="144" t="n">
        <f aca="false">AU19</f>
        <v>0.155</v>
      </c>
      <c r="BL19" s="144" t="n">
        <f aca="false">AV19</f>
        <v>0</v>
      </c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5"/>
      <c r="CG19" s="144"/>
      <c r="CH19" s="145"/>
      <c r="CI19" s="144"/>
      <c r="CJ19" s="144"/>
      <c r="CK19" s="144"/>
      <c r="CL19" s="144"/>
      <c r="CM19" s="144"/>
    </row>
    <row r="20" customFormat="false" ht="12.75" hidden="false" customHeight="false" outlineLevel="0" collapsed="false">
      <c r="A20" s="0" t="n">
        <v>0.914575253195804</v>
      </c>
      <c r="B20" s="0" t="str">
        <f aca="false">(D20&amp;E20&amp;F20&amp;G20&amp;H20&amp;I20&amp;J20&amp;K20&amp;L20&amp;M20&amp;N20&amp;O20&amp;P20&amp;Q20&amp;R20&amp;S20&amp;T20&amp;U20&amp;V20&amp;W20&amp;X20&amp;Y20&amp;Z20&amp;AA20&amp;AB20&amp;AC20&amp;AD20&amp;AE20&amp;AF20&amp;AG20&amp;AH20&amp;AI20&amp;AJ20&amp;AK20&amp;AL20&amp;AM20&amp;AN20&amp;AO20&amp;AP20&amp;AQ20&amp;AR20&amp;AS20&amp;AT20&amp;AU20&amp;AV20&amp;AW20&amp;AX20&amp;AY20&amp;AZ20&amp;BA20&amp;BB20&amp;BC20&amp;BD20&amp;BE20&amp;BF20&amp;BG20&amp;BH20&amp;BI20&amp;BJ20&amp;BK20&amp;BL20)</f>
        <v>0.18500.1800.1800.210-0.0150-0.01500.18500.2300.18500.18500.1800.1800.1500.180.0050.210.0050.180.0050.1850.210.180.1854.9390.180-0.410.1550.1550.0050.15500.1550.0250.0650.00250.0650.00250.0650.03250.065-0.00250.180.0350.0650.01250.1550</v>
      </c>
      <c r="C20" s="143" t="n">
        <v>37135</v>
      </c>
      <c r="D20" s="144" t="n">
        <f aca="false">[2]Curves!D21</f>
        <v>0.185</v>
      </c>
      <c r="E20" s="144" t="n">
        <v>0</v>
      </c>
      <c r="F20" s="144" t="n">
        <f aca="false">[2]Curves!I21</f>
        <v>0.18</v>
      </c>
      <c r="G20" s="144" t="n">
        <v>0</v>
      </c>
      <c r="H20" s="144" t="n">
        <f aca="false">[2]Curves!P21</f>
        <v>0.18</v>
      </c>
      <c r="I20" s="144" t="n">
        <v>0</v>
      </c>
      <c r="J20" s="144" t="n">
        <f aca="false">[2]Curves!L21</f>
        <v>0.21</v>
      </c>
      <c r="K20" s="144" t="n">
        <v>0</v>
      </c>
      <c r="L20" s="144" t="n">
        <f aca="false">[2]Curves!U21</f>
        <v>-0.015</v>
      </c>
      <c r="M20" s="144" t="n">
        <v>0</v>
      </c>
      <c r="N20" s="144" t="n">
        <f aca="false">[2]Curves!V21</f>
        <v>-0.015</v>
      </c>
      <c r="O20" s="144" t="n">
        <v>0</v>
      </c>
      <c r="P20" s="144" t="n">
        <f aca="false">[2]Curves!W21</f>
        <v>0.185</v>
      </c>
      <c r="Q20" s="144" t="n">
        <v>0</v>
      </c>
      <c r="R20" s="144" t="n">
        <f aca="false">[2]Curves!O21</f>
        <v>0.23</v>
      </c>
      <c r="S20" s="144" t="n">
        <v>0</v>
      </c>
      <c r="T20" s="144" t="n">
        <f aca="false">[2]Curves!F21</f>
        <v>0.185</v>
      </c>
      <c r="U20" s="144" t="n">
        <v>0</v>
      </c>
      <c r="V20" s="144" t="n">
        <f aca="false">[2]Curves!H21</f>
        <v>0.185</v>
      </c>
      <c r="W20" s="144" t="n">
        <v>0</v>
      </c>
      <c r="X20" s="144" t="n">
        <f aca="false">[2]Curves!S21</f>
        <v>0.18</v>
      </c>
      <c r="Y20" s="144" t="n">
        <v>0</v>
      </c>
      <c r="Z20" s="144" t="n">
        <f aca="false">[2]Curves!K21</f>
        <v>0.18</v>
      </c>
      <c r="AA20" s="144" t="n">
        <v>0</v>
      </c>
      <c r="AB20" s="144" t="n">
        <f aca="false">[2]Curves!G21</f>
        <v>0.15</v>
      </c>
      <c r="AC20" s="144" t="n">
        <v>0</v>
      </c>
      <c r="AD20" s="144" t="n">
        <f aca="false">[2]Curves!R21</f>
        <v>0.18</v>
      </c>
      <c r="AE20" s="144" t="n">
        <v>0.005</v>
      </c>
      <c r="AF20" s="144" t="n">
        <f aca="false">[2]Curves!N21</f>
        <v>0.21</v>
      </c>
      <c r="AG20" s="144" t="n">
        <v>0.005</v>
      </c>
      <c r="AH20" s="144" t="n">
        <f aca="false">[2]Curves!J21</f>
        <v>0.18</v>
      </c>
      <c r="AI20" s="144" t="n">
        <v>0.005</v>
      </c>
      <c r="AJ20" s="144" t="n">
        <f aca="false">[2]Curves!E21</f>
        <v>0.185</v>
      </c>
      <c r="AK20" s="144" t="n">
        <f aca="false">[2]Curves!M21</f>
        <v>0.21</v>
      </c>
      <c r="AL20" s="144" t="n">
        <f aca="false">[2]Curves!Q21</f>
        <v>0.18</v>
      </c>
      <c r="AM20" s="144" t="n">
        <f aca="false">D20</f>
        <v>0.185</v>
      </c>
      <c r="AN20" s="144" t="n">
        <f aca="false">[2]Curves!BB21</f>
        <v>4.939</v>
      </c>
      <c r="AO20" s="144" t="n">
        <f aca="false">[2]Curves!AA21</f>
        <v>0.18</v>
      </c>
      <c r="AP20" s="144" t="n">
        <f aca="false">[2]Curves!AN21</f>
        <v>0</v>
      </c>
      <c r="AQ20" s="144" t="n">
        <f aca="false">[2]Curves!AB21</f>
        <v>-0.41</v>
      </c>
      <c r="AR20" s="144" t="n">
        <f aca="false">[2]Curves!AM21</f>
        <v>0.155</v>
      </c>
      <c r="AS20" s="144" t="n">
        <f aca="false">[2]Curves!Y21</f>
        <v>0.155</v>
      </c>
      <c r="AT20" s="144" t="n">
        <f aca="false">[2]Curves!AD21</f>
        <v>0.005</v>
      </c>
      <c r="AU20" s="144" t="n">
        <f aca="false">[2]Curves!Y21</f>
        <v>0.155</v>
      </c>
      <c r="AV20" s="144" t="n">
        <f aca="false">[2]Curves!AH21</f>
        <v>0</v>
      </c>
      <c r="AW20" s="144" t="n">
        <f aca="false">[2]Curves!Y21</f>
        <v>0.155</v>
      </c>
      <c r="AX20" s="144" t="n">
        <f aca="false">[2]Curves!AE21</f>
        <v>0.025</v>
      </c>
      <c r="AY20" s="144" t="n">
        <f aca="false">[2]Curves!Z21</f>
        <v>0.065</v>
      </c>
      <c r="AZ20" s="144" t="n">
        <f aca="false">[2]Curves!AG21</f>
        <v>0.0025</v>
      </c>
      <c r="BA20" s="144" t="n">
        <f aca="false">[2]Curves!Z21</f>
        <v>0.065</v>
      </c>
      <c r="BB20" s="144" t="n">
        <f aca="false">[2]Curves!AI21</f>
        <v>0.0025</v>
      </c>
      <c r="BC20" s="144" t="n">
        <f aca="false">[2]Curves!Z21</f>
        <v>0.065</v>
      </c>
      <c r="BD20" s="144" t="n">
        <f aca="false">[2]Curves!AJ21</f>
        <v>0.0325</v>
      </c>
      <c r="BE20" s="144" t="n">
        <f aca="false">[2]Curves!Z21</f>
        <v>0.065</v>
      </c>
      <c r="BF20" s="144" t="n">
        <f aca="false">[2]Curves!AL21</f>
        <v>-0.0025</v>
      </c>
      <c r="BG20" s="144" t="n">
        <f aca="false">[2]Curves!AA21</f>
        <v>0.18</v>
      </c>
      <c r="BH20" s="144" t="n">
        <f aca="false">[2]Curves!AO21</f>
        <v>0.035</v>
      </c>
      <c r="BI20" s="144" t="n">
        <f aca="false">[2]Curves!Z21</f>
        <v>0.065</v>
      </c>
      <c r="BJ20" s="144" t="n">
        <f aca="false">[2]Curves!AK21</f>
        <v>0.0125</v>
      </c>
      <c r="BK20" s="144" t="n">
        <f aca="false">AU20</f>
        <v>0.155</v>
      </c>
      <c r="BL20" s="144" t="n">
        <f aca="false">AV20</f>
        <v>0</v>
      </c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4"/>
      <c r="CH20" s="145"/>
      <c r="CI20" s="144"/>
      <c r="CJ20" s="144"/>
      <c r="CK20" s="144"/>
      <c r="CL20" s="144"/>
      <c r="CM20" s="144"/>
    </row>
    <row r="21" customFormat="false" ht="12.75" hidden="false" customHeight="false" outlineLevel="0" collapsed="false">
      <c r="A21" s="0" t="n">
        <v>0.909095177022462</v>
      </c>
      <c r="B21" s="0" t="str">
        <f aca="false">(D21&amp;E21&amp;F21&amp;G21&amp;H21&amp;I21&amp;J21&amp;K21&amp;L21&amp;M21&amp;N21&amp;O21&amp;P21&amp;Q21&amp;R21&amp;S21&amp;T21&amp;U21&amp;V21&amp;W21&amp;X21&amp;Y21&amp;Z21&amp;AA21&amp;AB21&amp;AC21&amp;AD21&amp;AE21&amp;AF21&amp;AG21&amp;AH21&amp;AI21&amp;AJ21&amp;AK21&amp;AL21&amp;AM21&amp;AN21&amp;AO21&amp;AP21&amp;AQ21&amp;AR21&amp;AS21&amp;AT21&amp;AU21&amp;AV21&amp;AW21&amp;AX21&amp;AY21&amp;AZ21&amp;BA21&amp;BB21&amp;BC21&amp;BD21&amp;BE21&amp;BF21&amp;BG21&amp;BH21&amp;BI21&amp;BJ21&amp;BK21&amp;BL21)</f>
        <v>0.18500.1800.1800.210-0.0150-0.01500.18500.2300.18500.18500.1800.1800.1500.180.0050.210.0050.180.0050.1850.210.180.1854.9440.1950-0.410.1550.170.0050.1700.170.0250.080.00250.080.00250.080.03250.08-0.00250.1950.0350.080.01250.170</v>
      </c>
      <c r="C21" s="143" t="n">
        <v>37165</v>
      </c>
      <c r="D21" s="144" t="n">
        <f aca="false">[2]Curves!D22</f>
        <v>0.185</v>
      </c>
      <c r="E21" s="144" t="n">
        <v>0</v>
      </c>
      <c r="F21" s="144" t="n">
        <f aca="false">[2]Curves!I22</f>
        <v>0.18</v>
      </c>
      <c r="G21" s="144" t="n">
        <v>0</v>
      </c>
      <c r="H21" s="144" t="n">
        <f aca="false">[2]Curves!P22</f>
        <v>0.18</v>
      </c>
      <c r="I21" s="144" t="n">
        <v>0</v>
      </c>
      <c r="J21" s="144" t="n">
        <f aca="false">[2]Curves!L22</f>
        <v>0.21</v>
      </c>
      <c r="K21" s="144" t="n">
        <v>0</v>
      </c>
      <c r="L21" s="144" t="n">
        <f aca="false">[2]Curves!U22</f>
        <v>-0.015</v>
      </c>
      <c r="M21" s="144" t="n">
        <v>0</v>
      </c>
      <c r="N21" s="144" t="n">
        <f aca="false">[2]Curves!V22</f>
        <v>-0.015</v>
      </c>
      <c r="O21" s="144" t="n">
        <v>0</v>
      </c>
      <c r="P21" s="144" t="n">
        <f aca="false">[2]Curves!W22</f>
        <v>0.185</v>
      </c>
      <c r="Q21" s="144" t="n">
        <v>0</v>
      </c>
      <c r="R21" s="144" t="n">
        <f aca="false">[2]Curves!O22</f>
        <v>0.23</v>
      </c>
      <c r="S21" s="144" t="n">
        <v>0</v>
      </c>
      <c r="T21" s="144" t="n">
        <f aca="false">[2]Curves!F22</f>
        <v>0.185</v>
      </c>
      <c r="U21" s="144" t="n">
        <v>0</v>
      </c>
      <c r="V21" s="144" t="n">
        <f aca="false">[2]Curves!H22</f>
        <v>0.185</v>
      </c>
      <c r="W21" s="144" t="n">
        <v>0</v>
      </c>
      <c r="X21" s="144" t="n">
        <f aca="false">[2]Curves!S22</f>
        <v>0.18</v>
      </c>
      <c r="Y21" s="144" t="n">
        <v>0</v>
      </c>
      <c r="Z21" s="144" t="n">
        <f aca="false">[2]Curves!K22</f>
        <v>0.18</v>
      </c>
      <c r="AA21" s="144" t="n">
        <v>0</v>
      </c>
      <c r="AB21" s="144" t="n">
        <f aca="false">[2]Curves!G22</f>
        <v>0.15</v>
      </c>
      <c r="AC21" s="144" t="n">
        <v>0</v>
      </c>
      <c r="AD21" s="144" t="n">
        <f aca="false">[2]Curves!R22</f>
        <v>0.18</v>
      </c>
      <c r="AE21" s="144" t="n">
        <v>0.005</v>
      </c>
      <c r="AF21" s="144" t="n">
        <f aca="false">[2]Curves!N22</f>
        <v>0.21</v>
      </c>
      <c r="AG21" s="144" t="n">
        <v>0.005</v>
      </c>
      <c r="AH21" s="144" t="n">
        <f aca="false">[2]Curves!J22</f>
        <v>0.18</v>
      </c>
      <c r="AI21" s="144" t="n">
        <v>0.005</v>
      </c>
      <c r="AJ21" s="144" t="n">
        <f aca="false">[2]Curves!E22</f>
        <v>0.185</v>
      </c>
      <c r="AK21" s="144" t="n">
        <f aca="false">[2]Curves!M22</f>
        <v>0.21</v>
      </c>
      <c r="AL21" s="144" t="n">
        <f aca="false">[2]Curves!Q22</f>
        <v>0.18</v>
      </c>
      <c r="AM21" s="144" t="n">
        <f aca="false">D21</f>
        <v>0.185</v>
      </c>
      <c r="AN21" s="144" t="n">
        <f aca="false">[2]Curves!BB22</f>
        <v>4.944</v>
      </c>
      <c r="AO21" s="144" t="n">
        <f aca="false">[2]Curves!AA22</f>
        <v>0.195</v>
      </c>
      <c r="AP21" s="144" t="n">
        <f aca="false">[2]Curves!AN22</f>
        <v>0</v>
      </c>
      <c r="AQ21" s="144" t="n">
        <f aca="false">[2]Curves!AB22</f>
        <v>-0.41</v>
      </c>
      <c r="AR21" s="144" t="n">
        <f aca="false">[2]Curves!AM22</f>
        <v>0.155</v>
      </c>
      <c r="AS21" s="144" t="n">
        <f aca="false">[2]Curves!Y22</f>
        <v>0.17</v>
      </c>
      <c r="AT21" s="144" t="n">
        <f aca="false">[2]Curves!AD22</f>
        <v>0.005</v>
      </c>
      <c r="AU21" s="144" t="n">
        <f aca="false">[2]Curves!Y22</f>
        <v>0.17</v>
      </c>
      <c r="AV21" s="144" t="n">
        <f aca="false">[2]Curves!AH22</f>
        <v>0</v>
      </c>
      <c r="AW21" s="144" t="n">
        <f aca="false">[2]Curves!Y22</f>
        <v>0.17</v>
      </c>
      <c r="AX21" s="144" t="n">
        <f aca="false">[2]Curves!AE22</f>
        <v>0.025</v>
      </c>
      <c r="AY21" s="144" t="n">
        <f aca="false">[2]Curves!Z22</f>
        <v>0.08</v>
      </c>
      <c r="AZ21" s="144" t="n">
        <f aca="false">[2]Curves!AG22</f>
        <v>0.0025</v>
      </c>
      <c r="BA21" s="144" t="n">
        <f aca="false">[2]Curves!Z22</f>
        <v>0.08</v>
      </c>
      <c r="BB21" s="144" t="n">
        <f aca="false">[2]Curves!AI22</f>
        <v>0.0025</v>
      </c>
      <c r="BC21" s="144" t="n">
        <f aca="false">[2]Curves!Z22</f>
        <v>0.08</v>
      </c>
      <c r="BD21" s="144" t="n">
        <f aca="false">[2]Curves!AJ22</f>
        <v>0.0325</v>
      </c>
      <c r="BE21" s="144" t="n">
        <f aca="false">[2]Curves!Z22</f>
        <v>0.08</v>
      </c>
      <c r="BF21" s="144" t="n">
        <f aca="false">[2]Curves!AL22</f>
        <v>-0.0025</v>
      </c>
      <c r="BG21" s="144" t="n">
        <f aca="false">[2]Curves!AA22</f>
        <v>0.195</v>
      </c>
      <c r="BH21" s="144" t="n">
        <f aca="false">[2]Curves!AO22</f>
        <v>0.035</v>
      </c>
      <c r="BI21" s="144" t="n">
        <f aca="false">[2]Curves!Z22</f>
        <v>0.08</v>
      </c>
      <c r="BJ21" s="144" t="n">
        <f aca="false">[2]Curves!AK22</f>
        <v>0.0125</v>
      </c>
      <c r="BK21" s="144" t="n">
        <f aca="false">AU21</f>
        <v>0.17</v>
      </c>
      <c r="BL21" s="144" t="n">
        <f aca="false">AV21</f>
        <v>0</v>
      </c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5"/>
      <c r="CG21" s="144"/>
      <c r="CH21" s="145"/>
      <c r="CI21" s="144"/>
      <c r="CJ21" s="144"/>
      <c r="CK21" s="144"/>
      <c r="CL21" s="144"/>
      <c r="CM21" s="144"/>
    </row>
    <row r="22" customFormat="false" ht="12.75" hidden="false" customHeight="false" outlineLevel="0" collapsed="false">
      <c r="A22" s="0" t="n">
        <v>0.903482034896538</v>
      </c>
      <c r="B22" s="0" t="str">
        <f aca="false">(D22&amp;E22&amp;F22&amp;G22&amp;H22&amp;I22&amp;J22&amp;K22&amp;L22&amp;M22&amp;N22&amp;O22&amp;P22&amp;Q22&amp;R22&amp;S22&amp;T22&amp;U22&amp;V22&amp;W22&amp;X22&amp;Y22&amp;Z22&amp;AA22&amp;AB22&amp;AC22&amp;AD22&amp;AE22&amp;AF22&amp;AG22&amp;AH22&amp;AI22&amp;AJ22&amp;AK22&amp;AL22&amp;AM22&amp;AN22&amp;AO22&amp;AP22&amp;AQ22&amp;AR22&amp;AS22&amp;AT22&amp;AU22&amp;AV22&amp;AW22&amp;AX22&amp;AY22&amp;AZ22&amp;BA22&amp;BB22&amp;BC22&amp;BD22&amp;BE22&amp;BF22&amp;BG22&amp;BH22&amp;BI22&amp;BJ22&amp;BK22&amp;BL22)</f>
        <v>0.2800.4400.55500.4400.1200.17500.29025600.4700.2800.2800.56500.4500.24500.5550.0050.440.0050.440.0050.280.440.5550.285.1680.2550.005-0.310.1550.210.010.210.010.210.0350.1050.0150.1050.0150.1050.0450.1050.010.2550.0450.1050.0250.210.01</v>
      </c>
      <c r="C22" s="143" t="n">
        <v>37196</v>
      </c>
      <c r="D22" s="144" t="n">
        <f aca="false">[2]Curves!D23</f>
        <v>0.28</v>
      </c>
      <c r="E22" s="144" t="n">
        <v>0</v>
      </c>
      <c r="F22" s="144" t="n">
        <f aca="false">[2]Curves!I23</f>
        <v>0.44</v>
      </c>
      <c r="G22" s="144" t="n">
        <v>0</v>
      </c>
      <c r="H22" s="144" t="n">
        <f aca="false">[2]Curves!P23</f>
        <v>0.555</v>
      </c>
      <c r="I22" s="144" t="n">
        <v>0</v>
      </c>
      <c r="J22" s="144" t="n">
        <f aca="false">[2]Curves!L23</f>
        <v>0.44</v>
      </c>
      <c r="K22" s="144" t="n">
        <v>0</v>
      </c>
      <c r="L22" s="144" t="n">
        <f aca="false">[2]Curves!U23</f>
        <v>0.12</v>
      </c>
      <c r="M22" s="144" t="n">
        <v>0</v>
      </c>
      <c r="N22" s="144" t="n">
        <f aca="false">[2]Curves!V23</f>
        <v>0.175</v>
      </c>
      <c r="O22" s="144" t="n">
        <v>0</v>
      </c>
      <c r="P22" s="144" t="n">
        <f aca="false">[2]Curves!W23</f>
        <v>0.290256</v>
      </c>
      <c r="Q22" s="144" t="n">
        <v>0</v>
      </c>
      <c r="R22" s="144" t="n">
        <f aca="false">[2]Curves!O23</f>
        <v>0.47</v>
      </c>
      <c r="S22" s="144" t="n">
        <v>0</v>
      </c>
      <c r="T22" s="144" t="n">
        <f aca="false">[2]Curves!F23</f>
        <v>0.28</v>
      </c>
      <c r="U22" s="144" t="n">
        <v>0</v>
      </c>
      <c r="V22" s="144" t="n">
        <f aca="false">[2]Curves!H23</f>
        <v>0.28</v>
      </c>
      <c r="W22" s="144" t="n">
        <v>0</v>
      </c>
      <c r="X22" s="144" t="n">
        <f aca="false">[2]Curves!S23</f>
        <v>0.565</v>
      </c>
      <c r="Y22" s="144" t="n">
        <v>0</v>
      </c>
      <c r="Z22" s="144" t="n">
        <f aca="false">[2]Curves!K23</f>
        <v>0.45</v>
      </c>
      <c r="AA22" s="144" t="n">
        <v>0</v>
      </c>
      <c r="AB22" s="144" t="n">
        <f aca="false">[2]Curves!G23</f>
        <v>0.245</v>
      </c>
      <c r="AC22" s="144" t="n">
        <v>0</v>
      </c>
      <c r="AD22" s="144" t="n">
        <f aca="false">[2]Curves!R23</f>
        <v>0.555</v>
      </c>
      <c r="AE22" s="144" t="n">
        <v>0.005</v>
      </c>
      <c r="AF22" s="144" t="n">
        <f aca="false">[2]Curves!N23</f>
        <v>0.44</v>
      </c>
      <c r="AG22" s="144" t="n">
        <v>0.005</v>
      </c>
      <c r="AH22" s="144" t="n">
        <f aca="false">[2]Curves!J23</f>
        <v>0.44</v>
      </c>
      <c r="AI22" s="144" t="n">
        <v>0.005</v>
      </c>
      <c r="AJ22" s="144" t="n">
        <f aca="false">[2]Curves!E23</f>
        <v>0.28</v>
      </c>
      <c r="AK22" s="144" t="n">
        <f aca="false">[2]Curves!M23</f>
        <v>0.44</v>
      </c>
      <c r="AL22" s="144" t="n">
        <f aca="false">[2]Curves!Q23</f>
        <v>0.555</v>
      </c>
      <c r="AM22" s="144" t="n">
        <f aca="false">D22</f>
        <v>0.28</v>
      </c>
      <c r="AN22" s="144" t="n">
        <f aca="false">[2]Curves!BB23</f>
        <v>5.168</v>
      </c>
      <c r="AO22" s="144" t="n">
        <f aca="false">[2]Curves!AA23</f>
        <v>0.255</v>
      </c>
      <c r="AP22" s="144" t="n">
        <f aca="false">[2]Curves!AN23</f>
        <v>0.005</v>
      </c>
      <c r="AQ22" s="144" t="n">
        <f aca="false">[2]Curves!AB23</f>
        <v>-0.31</v>
      </c>
      <c r="AR22" s="144" t="n">
        <f aca="false">[2]Curves!AM23</f>
        <v>0.155</v>
      </c>
      <c r="AS22" s="144" t="n">
        <f aca="false">[2]Curves!Y23</f>
        <v>0.21</v>
      </c>
      <c r="AT22" s="144" t="n">
        <f aca="false">[2]Curves!AD23</f>
        <v>0.01</v>
      </c>
      <c r="AU22" s="144" t="n">
        <f aca="false">[2]Curves!Y23</f>
        <v>0.21</v>
      </c>
      <c r="AV22" s="144" t="n">
        <f aca="false">[2]Curves!AH23</f>
        <v>0.01</v>
      </c>
      <c r="AW22" s="144" t="n">
        <f aca="false">[2]Curves!Y23</f>
        <v>0.21</v>
      </c>
      <c r="AX22" s="144" t="n">
        <f aca="false">[2]Curves!AE23</f>
        <v>0.035</v>
      </c>
      <c r="AY22" s="144" t="n">
        <f aca="false">[2]Curves!Z23</f>
        <v>0.105</v>
      </c>
      <c r="AZ22" s="144" t="n">
        <f aca="false">[2]Curves!AG23</f>
        <v>0.015</v>
      </c>
      <c r="BA22" s="144" t="n">
        <f aca="false">[2]Curves!Z23</f>
        <v>0.105</v>
      </c>
      <c r="BB22" s="144" t="n">
        <f aca="false">[2]Curves!AI23</f>
        <v>0.015</v>
      </c>
      <c r="BC22" s="144" t="n">
        <f aca="false">[2]Curves!Z23</f>
        <v>0.105</v>
      </c>
      <c r="BD22" s="144" t="n">
        <f aca="false">[2]Curves!AJ23</f>
        <v>0.045</v>
      </c>
      <c r="BE22" s="144" t="n">
        <f aca="false">[2]Curves!Z23</f>
        <v>0.105</v>
      </c>
      <c r="BF22" s="144" t="n">
        <f aca="false">[2]Curves!AL23</f>
        <v>0.01</v>
      </c>
      <c r="BG22" s="144" t="n">
        <f aca="false">[2]Curves!AA23</f>
        <v>0.255</v>
      </c>
      <c r="BH22" s="144" t="n">
        <f aca="false">[2]Curves!AO23</f>
        <v>0.045</v>
      </c>
      <c r="BI22" s="144" t="n">
        <f aca="false">[2]Curves!Z23</f>
        <v>0.105</v>
      </c>
      <c r="BJ22" s="144" t="n">
        <f aca="false">[2]Curves!AK23</f>
        <v>0.025</v>
      </c>
      <c r="BK22" s="144" t="n">
        <f aca="false">AU22</f>
        <v>0.21</v>
      </c>
      <c r="BL22" s="144" t="n">
        <f aca="false">AV22</f>
        <v>0.01</v>
      </c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5"/>
      <c r="CG22" s="144"/>
      <c r="CH22" s="145"/>
      <c r="CI22" s="144"/>
      <c r="CJ22" s="144"/>
      <c r="CK22" s="144"/>
      <c r="CL22" s="144"/>
      <c r="CM22" s="144"/>
    </row>
    <row r="23" customFormat="false" ht="12.75" hidden="false" customHeight="false" outlineLevel="0" collapsed="false">
      <c r="A23" s="0" t="n">
        <v>0.898071234946671</v>
      </c>
      <c r="B23" s="0" t="str">
        <f aca="false">(D23&amp;E23&amp;F23&amp;G23&amp;H23&amp;I23&amp;J23&amp;K23&amp;L23&amp;M23&amp;N23&amp;O23&amp;P23&amp;Q23&amp;R23&amp;S23&amp;T23&amp;U23&amp;V23&amp;W23&amp;X23&amp;Y23&amp;Z23&amp;AA23&amp;AB23&amp;AC23&amp;AD23&amp;AE23&amp;AF23&amp;AG23&amp;AH23&amp;AI23&amp;AJ23&amp;AK23&amp;AL23&amp;AM23&amp;AN23&amp;AO23&amp;AP23&amp;AQ23&amp;AR23&amp;AS23&amp;AT23&amp;AU23&amp;AV23&amp;AW23&amp;AX23&amp;AY23&amp;AZ23&amp;BA23&amp;BB23&amp;BC23&amp;BD23&amp;BE23&amp;BF23&amp;BG23&amp;BH23&amp;BI23&amp;BJ23&amp;BK23&amp;BL23)</f>
        <v>0.2200.3800.49500.3800.0600.11500.23185600.4100.2200.2200.50500.3900.18500.4950.0050.380.0050.380.0050.220.380.4950.225.2180.2950.005-0.310.1550.220.010.220.010.220.0350.1450.01750.1450.01750.1450.04750.1450.01250.2950.0450.1450.02750.220.01</v>
      </c>
      <c r="C23" s="143" t="n">
        <v>37226</v>
      </c>
      <c r="D23" s="144" t="n">
        <f aca="false">[2]Curves!D24</f>
        <v>0.22</v>
      </c>
      <c r="E23" s="144" t="n">
        <v>0</v>
      </c>
      <c r="F23" s="144" t="n">
        <f aca="false">[2]Curves!I24</f>
        <v>0.38</v>
      </c>
      <c r="G23" s="144" t="n">
        <v>0</v>
      </c>
      <c r="H23" s="144" t="n">
        <f aca="false">[2]Curves!P24</f>
        <v>0.495</v>
      </c>
      <c r="I23" s="144" t="n">
        <v>0</v>
      </c>
      <c r="J23" s="144" t="n">
        <f aca="false">[2]Curves!L24</f>
        <v>0.38</v>
      </c>
      <c r="K23" s="144" t="n">
        <v>0</v>
      </c>
      <c r="L23" s="144" t="n">
        <f aca="false">[2]Curves!U24</f>
        <v>0.06</v>
      </c>
      <c r="M23" s="144" t="n">
        <v>0</v>
      </c>
      <c r="N23" s="144" t="n">
        <f aca="false">[2]Curves!V24</f>
        <v>0.115</v>
      </c>
      <c r="O23" s="144" t="n">
        <v>0</v>
      </c>
      <c r="P23" s="144" t="n">
        <f aca="false">[2]Curves!W24</f>
        <v>0.231856</v>
      </c>
      <c r="Q23" s="144" t="n">
        <v>0</v>
      </c>
      <c r="R23" s="144" t="n">
        <f aca="false">[2]Curves!O24</f>
        <v>0.41</v>
      </c>
      <c r="S23" s="144" t="n">
        <v>0</v>
      </c>
      <c r="T23" s="144" t="n">
        <f aca="false">[2]Curves!F24</f>
        <v>0.22</v>
      </c>
      <c r="U23" s="144" t="n">
        <v>0</v>
      </c>
      <c r="V23" s="144" t="n">
        <f aca="false">[2]Curves!H24</f>
        <v>0.22</v>
      </c>
      <c r="W23" s="144" t="n">
        <v>0</v>
      </c>
      <c r="X23" s="144" t="n">
        <f aca="false">[2]Curves!S24</f>
        <v>0.505</v>
      </c>
      <c r="Y23" s="144" t="n">
        <v>0</v>
      </c>
      <c r="Z23" s="144" t="n">
        <f aca="false">[2]Curves!K24</f>
        <v>0.39</v>
      </c>
      <c r="AA23" s="144" t="n">
        <v>0</v>
      </c>
      <c r="AB23" s="144" t="n">
        <f aca="false">[2]Curves!G24</f>
        <v>0.185</v>
      </c>
      <c r="AC23" s="144" t="n">
        <v>0</v>
      </c>
      <c r="AD23" s="144" t="n">
        <f aca="false">[2]Curves!R24</f>
        <v>0.495</v>
      </c>
      <c r="AE23" s="144" t="n">
        <v>0.005</v>
      </c>
      <c r="AF23" s="144" t="n">
        <f aca="false">[2]Curves!N24</f>
        <v>0.38</v>
      </c>
      <c r="AG23" s="144" t="n">
        <v>0.005</v>
      </c>
      <c r="AH23" s="144" t="n">
        <f aca="false">[2]Curves!J24</f>
        <v>0.38</v>
      </c>
      <c r="AI23" s="144" t="n">
        <v>0.005</v>
      </c>
      <c r="AJ23" s="144" t="n">
        <f aca="false">[2]Curves!E24</f>
        <v>0.22</v>
      </c>
      <c r="AK23" s="144" t="n">
        <f aca="false">[2]Curves!M24</f>
        <v>0.38</v>
      </c>
      <c r="AL23" s="144" t="n">
        <f aca="false">[2]Curves!Q24</f>
        <v>0.495</v>
      </c>
      <c r="AM23" s="144" t="n">
        <f aca="false">D23</f>
        <v>0.22</v>
      </c>
      <c r="AN23" s="144" t="n">
        <f aca="false">[2]Curves!BB24</f>
        <v>5.218</v>
      </c>
      <c r="AO23" s="144" t="n">
        <f aca="false">[2]Curves!AA24</f>
        <v>0.295</v>
      </c>
      <c r="AP23" s="144" t="n">
        <f aca="false">[2]Curves!AN24</f>
        <v>0.005</v>
      </c>
      <c r="AQ23" s="144" t="n">
        <f aca="false">[2]Curves!AB24</f>
        <v>-0.31</v>
      </c>
      <c r="AR23" s="144" t="n">
        <f aca="false">[2]Curves!AM24</f>
        <v>0.155</v>
      </c>
      <c r="AS23" s="144" t="n">
        <f aca="false">[2]Curves!Y24</f>
        <v>0.22</v>
      </c>
      <c r="AT23" s="144" t="n">
        <f aca="false">[2]Curves!AD24</f>
        <v>0.01</v>
      </c>
      <c r="AU23" s="144" t="n">
        <f aca="false">[2]Curves!Y24</f>
        <v>0.22</v>
      </c>
      <c r="AV23" s="144" t="n">
        <f aca="false">[2]Curves!AH24</f>
        <v>0.01</v>
      </c>
      <c r="AW23" s="144" t="n">
        <f aca="false">[2]Curves!Y24</f>
        <v>0.22</v>
      </c>
      <c r="AX23" s="144" t="n">
        <f aca="false">[2]Curves!AE24</f>
        <v>0.035</v>
      </c>
      <c r="AY23" s="144" t="n">
        <f aca="false">[2]Curves!Z24</f>
        <v>0.145</v>
      </c>
      <c r="AZ23" s="144" t="n">
        <f aca="false">[2]Curves!AG24</f>
        <v>0.0175</v>
      </c>
      <c r="BA23" s="144" t="n">
        <f aca="false">[2]Curves!Z24</f>
        <v>0.145</v>
      </c>
      <c r="BB23" s="144" t="n">
        <f aca="false">[2]Curves!AI24</f>
        <v>0.0175</v>
      </c>
      <c r="BC23" s="144" t="n">
        <f aca="false">[2]Curves!Z24</f>
        <v>0.145</v>
      </c>
      <c r="BD23" s="144" t="n">
        <f aca="false">[2]Curves!AJ24</f>
        <v>0.0475</v>
      </c>
      <c r="BE23" s="144" t="n">
        <f aca="false">[2]Curves!Z24</f>
        <v>0.145</v>
      </c>
      <c r="BF23" s="144" t="n">
        <f aca="false">[2]Curves!AL24</f>
        <v>0.0125</v>
      </c>
      <c r="BG23" s="144" t="n">
        <f aca="false">[2]Curves!AA24</f>
        <v>0.295</v>
      </c>
      <c r="BH23" s="144" t="n">
        <f aca="false">[2]Curves!AO24</f>
        <v>0.045</v>
      </c>
      <c r="BI23" s="144" t="n">
        <f aca="false">[2]Curves!Z24</f>
        <v>0.145</v>
      </c>
      <c r="BJ23" s="144" t="n">
        <f aca="false">[2]Curves!AK24</f>
        <v>0.0275</v>
      </c>
      <c r="BK23" s="144" t="n">
        <f aca="false">AU23</f>
        <v>0.22</v>
      </c>
      <c r="BL23" s="144" t="n">
        <f aca="false">AV23</f>
        <v>0.01</v>
      </c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5"/>
      <c r="CG23" s="144"/>
      <c r="CH23" s="145"/>
      <c r="CI23" s="144"/>
      <c r="CJ23" s="144"/>
      <c r="CK23" s="144"/>
      <c r="CL23" s="144"/>
      <c r="CM23" s="144"/>
    </row>
    <row r="24" customFormat="false" ht="12.75" hidden="false" customHeight="false" outlineLevel="0" collapsed="false">
      <c r="A24" s="0" t="n">
        <v>0.892506078781599</v>
      </c>
      <c r="B24" s="0" t="str">
        <f aca="false">(D24&amp;E24&amp;F24&amp;G24&amp;H24&amp;I24&amp;J24&amp;K24&amp;L24&amp;M24&amp;N24&amp;O24&amp;P24&amp;Q24&amp;R24&amp;S24&amp;T24&amp;U24&amp;V24&amp;W24&amp;X24&amp;Y24&amp;Z24&amp;AA24&amp;AB24&amp;AC24&amp;AD24&amp;AE24&amp;AF24&amp;AG24&amp;AH24&amp;AI24&amp;AJ24&amp;AK24&amp;AL24&amp;AM24&amp;AN24&amp;AO24&amp;AP24&amp;AQ24&amp;AR24&amp;AS24&amp;AT24&amp;AU24&amp;AV24&amp;AW24&amp;AX24&amp;AY24&amp;AZ24&amp;BA24&amp;BB24&amp;BC24&amp;BD24&amp;BE24&amp;BF24&amp;BG24&amp;BH24&amp;BI24&amp;BJ24&amp;BK24&amp;BL24)</f>
        <v>0.2800.4400.55500.4400.1200.17500.29326400.4700.2800.2800.56500.4500.24500.5550.0050.440.0050.440.0050.280.440.5550.285.2620.30750.005-0.310.1550.240.010.240.010.240.0350.1550.020.1550.020.1550.050.1550.0150.30750.0450.1550.030.240.01</v>
      </c>
      <c r="C24" s="143" t="n">
        <v>37257</v>
      </c>
      <c r="D24" s="144" t="n">
        <f aca="false">[2]Curves!D25</f>
        <v>0.28</v>
      </c>
      <c r="E24" s="144" t="n">
        <v>0</v>
      </c>
      <c r="F24" s="144" t="n">
        <f aca="false">[2]Curves!I25</f>
        <v>0.44</v>
      </c>
      <c r="G24" s="144" t="n">
        <v>0</v>
      </c>
      <c r="H24" s="144" t="n">
        <f aca="false">[2]Curves!P25</f>
        <v>0.555</v>
      </c>
      <c r="I24" s="144" t="n">
        <v>0</v>
      </c>
      <c r="J24" s="144" t="n">
        <f aca="false">[2]Curves!L25</f>
        <v>0.44</v>
      </c>
      <c r="K24" s="144" t="n">
        <v>0</v>
      </c>
      <c r="L24" s="144" t="n">
        <f aca="false">[2]Curves!U25</f>
        <v>0.12</v>
      </c>
      <c r="M24" s="144" t="n">
        <v>0</v>
      </c>
      <c r="N24" s="144" t="n">
        <f aca="false">[2]Curves!V25</f>
        <v>0.175</v>
      </c>
      <c r="O24" s="144" t="n">
        <v>0</v>
      </c>
      <c r="P24" s="144" t="n">
        <f aca="false">[2]Curves!W25</f>
        <v>0.293264</v>
      </c>
      <c r="Q24" s="144" t="n">
        <v>0</v>
      </c>
      <c r="R24" s="144" t="n">
        <f aca="false">[2]Curves!O25</f>
        <v>0.47</v>
      </c>
      <c r="S24" s="144" t="n">
        <v>0</v>
      </c>
      <c r="T24" s="144" t="n">
        <f aca="false">[2]Curves!F25</f>
        <v>0.28</v>
      </c>
      <c r="U24" s="144" t="n">
        <v>0</v>
      </c>
      <c r="V24" s="144" t="n">
        <f aca="false">[2]Curves!H25</f>
        <v>0.28</v>
      </c>
      <c r="W24" s="144" t="n">
        <v>0</v>
      </c>
      <c r="X24" s="144" t="n">
        <f aca="false">[2]Curves!S25</f>
        <v>0.565</v>
      </c>
      <c r="Y24" s="144" t="n">
        <v>0</v>
      </c>
      <c r="Z24" s="144" t="n">
        <f aca="false">[2]Curves!K25</f>
        <v>0.45</v>
      </c>
      <c r="AA24" s="144" t="n">
        <v>0</v>
      </c>
      <c r="AB24" s="144" t="n">
        <f aca="false">[2]Curves!G25</f>
        <v>0.245</v>
      </c>
      <c r="AC24" s="144" t="n">
        <v>0</v>
      </c>
      <c r="AD24" s="144" t="n">
        <f aca="false">[2]Curves!R25</f>
        <v>0.555</v>
      </c>
      <c r="AE24" s="144" t="n">
        <v>0.005</v>
      </c>
      <c r="AF24" s="144" t="n">
        <f aca="false">[2]Curves!N25</f>
        <v>0.44</v>
      </c>
      <c r="AG24" s="144" t="n">
        <v>0.005</v>
      </c>
      <c r="AH24" s="144" t="n">
        <f aca="false">[2]Curves!J25</f>
        <v>0.44</v>
      </c>
      <c r="AI24" s="144" t="n">
        <v>0.005</v>
      </c>
      <c r="AJ24" s="144" t="n">
        <f aca="false">[2]Curves!E25</f>
        <v>0.28</v>
      </c>
      <c r="AK24" s="144" t="n">
        <f aca="false">[2]Curves!M25</f>
        <v>0.44</v>
      </c>
      <c r="AL24" s="144" t="n">
        <f aca="false">[2]Curves!Q25</f>
        <v>0.555</v>
      </c>
      <c r="AM24" s="144" t="n">
        <f aca="false">D24</f>
        <v>0.28</v>
      </c>
      <c r="AN24" s="144" t="n">
        <f aca="false">[2]Curves!BB25</f>
        <v>5.262</v>
      </c>
      <c r="AO24" s="144" t="n">
        <f aca="false">[2]Curves!AA25</f>
        <v>0.3075</v>
      </c>
      <c r="AP24" s="144" t="n">
        <f aca="false">[2]Curves!AN25</f>
        <v>0.005</v>
      </c>
      <c r="AQ24" s="144" t="n">
        <f aca="false">[2]Curves!AB25</f>
        <v>-0.31</v>
      </c>
      <c r="AR24" s="144" t="n">
        <f aca="false">[2]Curves!AM25</f>
        <v>0.155</v>
      </c>
      <c r="AS24" s="144" t="n">
        <f aca="false">[2]Curves!Y25</f>
        <v>0.24</v>
      </c>
      <c r="AT24" s="144" t="n">
        <f aca="false">[2]Curves!AD25</f>
        <v>0.01</v>
      </c>
      <c r="AU24" s="144" t="n">
        <f aca="false">[2]Curves!Y25</f>
        <v>0.24</v>
      </c>
      <c r="AV24" s="144" t="n">
        <f aca="false">[2]Curves!AH25</f>
        <v>0.01</v>
      </c>
      <c r="AW24" s="144" t="n">
        <f aca="false">[2]Curves!Y25</f>
        <v>0.24</v>
      </c>
      <c r="AX24" s="144" t="n">
        <f aca="false">[2]Curves!AE25</f>
        <v>0.035</v>
      </c>
      <c r="AY24" s="144" t="n">
        <f aca="false">[2]Curves!Z25</f>
        <v>0.155</v>
      </c>
      <c r="AZ24" s="144" t="n">
        <f aca="false">[2]Curves!AG25</f>
        <v>0.02</v>
      </c>
      <c r="BA24" s="144" t="n">
        <f aca="false">[2]Curves!Z25</f>
        <v>0.155</v>
      </c>
      <c r="BB24" s="144" t="n">
        <f aca="false">[2]Curves!AI25</f>
        <v>0.02</v>
      </c>
      <c r="BC24" s="144" t="n">
        <f aca="false">[2]Curves!Z25</f>
        <v>0.155</v>
      </c>
      <c r="BD24" s="144" t="n">
        <f aca="false">[2]Curves!AJ25</f>
        <v>0.05</v>
      </c>
      <c r="BE24" s="144" t="n">
        <f aca="false">[2]Curves!Z25</f>
        <v>0.155</v>
      </c>
      <c r="BF24" s="144" t="n">
        <f aca="false">[2]Curves!AL25</f>
        <v>0.015</v>
      </c>
      <c r="BG24" s="144" t="n">
        <f aca="false">[2]Curves!AA25</f>
        <v>0.3075</v>
      </c>
      <c r="BH24" s="144" t="n">
        <f aca="false">[2]Curves!AO25</f>
        <v>0.045</v>
      </c>
      <c r="BI24" s="144" t="n">
        <f aca="false">[2]Curves!Z25</f>
        <v>0.155</v>
      </c>
      <c r="BJ24" s="144" t="n">
        <f aca="false">[2]Curves!AK25</f>
        <v>0.03</v>
      </c>
      <c r="BK24" s="144" t="n">
        <f aca="false">AU24</f>
        <v>0.24</v>
      </c>
      <c r="BL24" s="144" t="n">
        <f aca="false">AV24</f>
        <v>0.01</v>
      </c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5"/>
      <c r="CG24" s="144"/>
      <c r="CH24" s="145"/>
      <c r="CI24" s="144"/>
      <c r="CJ24" s="144"/>
      <c r="CK24" s="144"/>
      <c r="CL24" s="144"/>
      <c r="CM24" s="144"/>
    </row>
    <row r="25" customFormat="false" ht="12.75" hidden="false" customHeight="false" outlineLevel="0" collapsed="false">
      <c r="A25" s="0" t="n">
        <v>0.886969480282039</v>
      </c>
      <c r="B25" s="0" t="str">
        <f aca="false">(D25&amp;E25&amp;F25&amp;G25&amp;H25&amp;I25&amp;J25&amp;K25&amp;L25&amp;M25&amp;N25&amp;O25&amp;P25&amp;Q25&amp;R25&amp;S25&amp;T25&amp;U25&amp;V25&amp;W25&amp;X25&amp;Y25&amp;Z25&amp;AA25&amp;AB25&amp;AC25&amp;AD25&amp;AE25&amp;AF25&amp;AG25&amp;AH25&amp;AI25&amp;AJ25&amp;AK25&amp;AL25&amp;AM25&amp;AN25&amp;AO25&amp;AP25&amp;AQ25&amp;AR25&amp;AS25&amp;AT25&amp;AU25&amp;AV25&amp;AW25&amp;AX25&amp;AY25&amp;AZ25&amp;BA25&amp;BB25&amp;BC25&amp;BD25&amp;BE25&amp;BF25&amp;BG25&amp;BH25&amp;BI25&amp;BJ25&amp;BK25&amp;BL25)</f>
        <v>0.33500.49500.6100.49500.17500.2300.34314400.52500.33500.33500.6200.50500.300.610.0050.4950.0050.4950.0050.3350.4950.610.3355.1020.2850.005-0.310.1550.260.010.260.010.260.0350.1350.02250.1350.02250.1350.05250.1350.01750.2850.0450.1350.03250.260.01</v>
      </c>
      <c r="C25" s="143" t="n">
        <v>37288</v>
      </c>
      <c r="D25" s="144" t="n">
        <f aca="false">[2]Curves!D26</f>
        <v>0.335</v>
      </c>
      <c r="E25" s="144" t="n">
        <v>0</v>
      </c>
      <c r="F25" s="144" t="n">
        <f aca="false">[2]Curves!I26</f>
        <v>0.495</v>
      </c>
      <c r="G25" s="144" t="n">
        <v>0</v>
      </c>
      <c r="H25" s="144" t="n">
        <f aca="false">[2]Curves!P26</f>
        <v>0.61</v>
      </c>
      <c r="I25" s="144" t="n">
        <v>0</v>
      </c>
      <c r="J25" s="144" t="n">
        <f aca="false">[2]Curves!L26</f>
        <v>0.495</v>
      </c>
      <c r="K25" s="144" t="n">
        <v>0</v>
      </c>
      <c r="L25" s="144" t="n">
        <f aca="false">[2]Curves!U26</f>
        <v>0.175</v>
      </c>
      <c r="M25" s="144" t="n">
        <v>0</v>
      </c>
      <c r="N25" s="144" t="n">
        <f aca="false">[2]Curves!V26</f>
        <v>0.23</v>
      </c>
      <c r="O25" s="144" t="n">
        <v>0</v>
      </c>
      <c r="P25" s="144" t="n">
        <f aca="false">[2]Curves!W26</f>
        <v>0.343144</v>
      </c>
      <c r="Q25" s="144" t="n">
        <v>0</v>
      </c>
      <c r="R25" s="144" t="n">
        <f aca="false">[2]Curves!O26</f>
        <v>0.525</v>
      </c>
      <c r="S25" s="144" t="n">
        <v>0</v>
      </c>
      <c r="T25" s="144" t="n">
        <f aca="false">[2]Curves!F26</f>
        <v>0.335</v>
      </c>
      <c r="U25" s="144" t="n">
        <v>0</v>
      </c>
      <c r="V25" s="144" t="n">
        <f aca="false">[2]Curves!H26</f>
        <v>0.335</v>
      </c>
      <c r="W25" s="144" t="n">
        <v>0</v>
      </c>
      <c r="X25" s="144" t="n">
        <f aca="false">[2]Curves!S26</f>
        <v>0.62</v>
      </c>
      <c r="Y25" s="144" t="n">
        <v>0</v>
      </c>
      <c r="Z25" s="144" t="n">
        <f aca="false">[2]Curves!K26</f>
        <v>0.505</v>
      </c>
      <c r="AA25" s="144" t="n">
        <v>0</v>
      </c>
      <c r="AB25" s="144" t="n">
        <f aca="false">[2]Curves!G26</f>
        <v>0.3</v>
      </c>
      <c r="AC25" s="144" t="n">
        <v>0</v>
      </c>
      <c r="AD25" s="144" t="n">
        <f aca="false">[2]Curves!R26</f>
        <v>0.61</v>
      </c>
      <c r="AE25" s="144" t="n">
        <v>0.005</v>
      </c>
      <c r="AF25" s="144" t="n">
        <f aca="false">[2]Curves!N26</f>
        <v>0.495</v>
      </c>
      <c r="AG25" s="144" t="n">
        <v>0.005</v>
      </c>
      <c r="AH25" s="144" t="n">
        <f aca="false">[2]Curves!J26</f>
        <v>0.495</v>
      </c>
      <c r="AI25" s="144" t="n">
        <v>0.005</v>
      </c>
      <c r="AJ25" s="144" t="n">
        <f aca="false">[2]Curves!E26</f>
        <v>0.335</v>
      </c>
      <c r="AK25" s="144" t="n">
        <f aca="false">[2]Curves!M26</f>
        <v>0.495</v>
      </c>
      <c r="AL25" s="144" t="n">
        <f aca="false">[2]Curves!Q26</f>
        <v>0.61</v>
      </c>
      <c r="AM25" s="144" t="n">
        <f aca="false">D25</f>
        <v>0.335</v>
      </c>
      <c r="AN25" s="144" t="n">
        <f aca="false">[2]Curves!BB26</f>
        <v>5.102</v>
      </c>
      <c r="AO25" s="144" t="n">
        <f aca="false">[2]Curves!AA26</f>
        <v>0.285</v>
      </c>
      <c r="AP25" s="144" t="n">
        <f aca="false">[2]Curves!AN26</f>
        <v>0.005</v>
      </c>
      <c r="AQ25" s="144" t="n">
        <f aca="false">[2]Curves!AB26</f>
        <v>-0.31</v>
      </c>
      <c r="AR25" s="144" t="n">
        <f aca="false">[2]Curves!AM26</f>
        <v>0.155</v>
      </c>
      <c r="AS25" s="144" t="n">
        <f aca="false">[2]Curves!Y26</f>
        <v>0.26</v>
      </c>
      <c r="AT25" s="144" t="n">
        <f aca="false">[2]Curves!AD26</f>
        <v>0.01</v>
      </c>
      <c r="AU25" s="144" t="n">
        <f aca="false">[2]Curves!Y26</f>
        <v>0.26</v>
      </c>
      <c r="AV25" s="144" t="n">
        <f aca="false">[2]Curves!AH26</f>
        <v>0.01</v>
      </c>
      <c r="AW25" s="144" t="n">
        <f aca="false">[2]Curves!Y26</f>
        <v>0.26</v>
      </c>
      <c r="AX25" s="144" t="n">
        <f aca="false">[2]Curves!AE26</f>
        <v>0.035</v>
      </c>
      <c r="AY25" s="144" t="n">
        <f aca="false">[2]Curves!Z26</f>
        <v>0.135</v>
      </c>
      <c r="AZ25" s="144" t="n">
        <f aca="false">[2]Curves!AG26</f>
        <v>0.0225</v>
      </c>
      <c r="BA25" s="144" t="n">
        <f aca="false">[2]Curves!Z26</f>
        <v>0.135</v>
      </c>
      <c r="BB25" s="144" t="n">
        <f aca="false">[2]Curves!AI26</f>
        <v>0.0225</v>
      </c>
      <c r="BC25" s="144" t="n">
        <f aca="false">[2]Curves!Z26</f>
        <v>0.135</v>
      </c>
      <c r="BD25" s="144" t="n">
        <f aca="false">[2]Curves!AJ26</f>
        <v>0.0525</v>
      </c>
      <c r="BE25" s="144" t="n">
        <f aca="false">[2]Curves!Z26</f>
        <v>0.135</v>
      </c>
      <c r="BF25" s="144" t="n">
        <f aca="false">[2]Curves!AL26</f>
        <v>0.0175</v>
      </c>
      <c r="BG25" s="144" t="n">
        <f aca="false">[2]Curves!AA26</f>
        <v>0.285</v>
      </c>
      <c r="BH25" s="144" t="n">
        <f aca="false">[2]Curves!AO26</f>
        <v>0.045</v>
      </c>
      <c r="BI25" s="144" t="n">
        <f aca="false">[2]Curves!Z26</f>
        <v>0.135</v>
      </c>
      <c r="BJ25" s="144" t="n">
        <f aca="false">[2]Curves!AK26</f>
        <v>0.0325</v>
      </c>
      <c r="BK25" s="144" t="n">
        <f aca="false">AU25</f>
        <v>0.26</v>
      </c>
      <c r="BL25" s="144" t="n">
        <f aca="false">AV25</f>
        <v>0.01</v>
      </c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5"/>
      <c r="CG25" s="144"/>
      <c r="CH25" s="145"/>
      <c r="CI25" s="144"/>
      <c r="CJ25" s="144"/>
      <c r="CK25" s="144"/>
      <c r="CL25" s="144"/>
      <c r="CM25" s="144"/>
    </row>
    <row r="26" customFormat="false" ht="12.75" hidden="false" customHeight="false" outlineLevel="0" collapsed="false">
      <c r="A26" s="0" t="n">
        <v>0.88198868249228</v>
      </c>
      <c r="B26" s="0" t="str">
        <f aca="false">(D26&amp;E26&amp;F26&amp;G26&amp;H26&amp;I26&amp;J26&amp;K26&amp;L26&amp;M26&amp;N26&amp;O26&amp;P26&amp;Q26&amp;R26&amp;S26&amp;T26&amp;U26&amp;V26&amp;W26&amp;X26&amp;Y26&amp;Z26&amp;AA26&amp;AB26&amp;AC26&amp;AD26&amp;AE26&amp;AF26&amp;AG26&amp;AH26&amp;AI26&amp;AJ26&amp;AK26&amp;AL26&amp;AM26&amp;AN26&amp;AO26&amp;AP26&amp;AQ26&amp;AR26&amp;AS26&amp;AT26&amp;AU26&amp;AV26&amp;AW26&amp;AX26&amp;AY26&amp;AZ26&amp;BA26&amp;BB26&amp;BC26&amp;BD26&amp;BE26&amp;BF26&amp;BG26&amp;BH26&amp;BI26&amp;BJ26&amp;BK26&amp;BL26)</f>
        <v>0.33500.49500.6100.49500.17500.2300.336200.52500.33500.33500.6200.50500.300.610.0050.4950.0050.4950.0050.3350.4950.610.3354.8850.28250.005-0.310.1550.260.010.260.010.260.0350.130.0250.130.0250.130.0550.130.020.28250.0450.130.0350.260.01</v>
      </c>
      <c r="C26" s="143" t="n">
        <v>37316</v>
      </c>
      <c r="D26" s="144" t="n">
        <f aca="false">[2]Curves!D27</f>
        <v>0.335</v>
      </c>
      <c r="E26" s="144" t="n">
        <v>0</v>
      </c>
      <c r="F26" s="144" t="n">
        <f aca="false">[2]Curves!I27</f>
        <v>0.495</v>
      </c>
      <c r="G26" s="144" t="n">
        <v>0</v>
      </c>
      <c r="H26" s="144" t="n">
        <f aca="false">[2]Curves!P27</f>
        <v>0.61</v>
      </c>
      <c r="I26" s="144" t="n">
        <v>0</v>
      </c>
      <c r="J26" s="144" t="n">
        <f aca="false">[2]Curves!L27</f>
        <v>0.495</v>
      </c>
      <c r="K26" s="144" t="n">
        <v>0</v>
      </c>
      <c r="L26" s="144" t="n">
        <f aca="false">[2]Curves!U27</f>
        <v>0.175</v>
      </c>
      <c r="M26" s="144" t="n">
        <v>0</v>
      </c>
      <c r="N26" s="144" t="n">
        <f aca="false">[2]Curves!V27</f>
        <v>0.23</v>
      </c>
      <c r="O26" s="144" t="n">
        <v>0</v>
      </c>
      <c r="P26" s="144" t="n">
        <f aca="false">[2]Curves!W27</f>
        <v>0.3362</v>
      </c>
      <c r="Q26" s="144" t="n">
        <v>0</v>
      </c>
      <c r="R26" s="144" t="n">
        <f aca="false">[2]Curves!O27</f>
        <v>0.525</v>
      </c>
      <c r="S26" s="144" t="n">
        <v>0</v>
      </c>
      <c r="T26" s="144" t="n">
        <f aca="false">[2]Curves!F27</f>
        <v>0.335</v>
      </c>
      <c r="U26" s="144" t="n">
        <v>0</v>
      </c>
      <c r="V26" s="144" t="n">
        <f aca="false">[2]Curves!H27</f>
        <v>0.335</v>
      </c>
      <c r="W26" s="144" t="n">
        <v>0</v>
      </c>
      <c r="X26" s="144" t="n">
        <f aca="false">[2]Curves!S27</f>
        <v>0.62</v>
      </c>
      <c r="Y26" s="144" t="n">
        <v>0</v>
      </c>
      <c r="Z26" s="144" t="n">
        <f aca="false">[2]Curves!K27</f>
        <v>0.505</v>
      </c>
      <c r="AA26" s="144" t="n">
        <v>0</v>
      </c>
      <c r="AB26" s="144" t="n">
        <f aca="false">[2]Curves!G27</f>
        <v>0.3</v>
      </c>
      <c r="AC26" s="144" t="n">
        <v>0</v>
      </c>
      <c r="AD26" s="144" t="n">
        <f aca="false">[2]Curves!R27</f>
        <v>0.61</v>
      </c>
      <c r="AE26" s="144" t="n">
        <v>0.005</v>
      </c>
      <c r="AF26" s="144" t="n">
        <f aca="false">[2]Curves!N27</f>
        <v>0.495</v>
      </c>
      <c r="AG26" s="144" t="n">
        <v>0.005</v>
      </c>
      <c r="AH26" s="144" t="n">
        <f aca="false">[2]Curves!J27</f>
        <v>0.495</v>
      </c>
      <c r="AI26" s="144" t="n">
        <v>0.005</v>
      </c>
      <c r="AJ26" s="144" t="n">
        <f aca="false">[2]Curves!E27</f>
        <v>0.335</v>
      </c>
      <c r="AK26" s="144" t="n">
        <f aca="false">[2]Curves!M27</f>
        <v>0.495</v>
      </c>
      <c r="AL26" s="144" t="n">
        <f aca="false">[2]Curves!Q27</f>
        <v>0.61</v>
      </c>
      <c r="AM26" s="144" t="n">
        <f aca="false">D26</f>
        <v>0.335</v>
      </c>
      <c r="AN26" s="144" t="n">
        <f aca="false">[2]Curves!BB27</f>
        <v>4.885</v>
      </c>
      <c r="AO26" s="144" t="n">
        <f aca="false">[2]Curves!AA27</f>
        <v>0.2825</v>
      </c>
      <c r="AP26" s="144" t="n">
        <f aca="false">[2]Curves!AN27</f>
        <v>0.005</v>
      </c>
      <c r="AQ26" s="144" t="n">
        <f aca="false">[2]Curves!AB27</f>
        <v>-0.31</v>
      </c>
      <c r="AR26" s="144" t="n">
        <f aca="false">[2]Curves!AM27</f>
        <v>0.155</v>
      </c>
      <c r="AS26" s="144" t="n">
        <f aca="false">[2]Curves!Y27</f>
        <v>0.26</v>
      </c>
      <c r="AT26" s="144" t="n">
        <f aca="false">[2]Curves!AD27</f>
        <v>0.01</v>
      </c>
      <c r="AU26" s="144" t="n">
        <f aca="false">[2]Curves!Y27</f>
        <v>0.26</v>
      </c>
      <c r="AV26" s="144" t="n">
        <f aca="false">[2]Curves!AH27</f>
        <v>0.01</v>
      </c>
      <c r="AW26" s="144" t="n">
        <f aca="false">[2]Curves!Y27</f>
        <v>0.26</v>
      </c>
      <c r="AX26" s="144" t="n">
        <f aca="false">[2]Curves!AE27</f>
        <v>0.035</v>
      </c>
      <c r="AY26" s="144" t="n">
        <f aca="false">[2]Curves!Z27</f>
        <v>0.13</v>
      </c>
      <c r="AZ26" s="144" t="n">
        <f aca="false">[2]Curves!AG27</f>
        <v>0.025</v>
      </c>
      <c r="BA26" s="144" t="n">
        <f aca="false">[2]Curves!Z27</f>
        <v>0.13</v>
      </c>
      <c r="BB26" s="144" t="n">
        <f aca="false">[2]Curves!AI27</f>
        <v>0.025</v>
      </c>
      <c r="BC26" s="144" t="n">
        <f aca="false">[2]Curves!Z27</f>
        <v>0.13</v>
      </c>
      <c r="BD26" s="144" t="n">
        <f aca="false">[2]Curves!AJ27</f>
        <v>0.055</v>
      </c>
      <c r="BE26" s="144" t="n">
        <f aca="false">[2]Curves!Z27</f>
        <v>0.13</v>
      </c>
      <c r="BF26" s="144" t="n">
        <f aca="false">[2]Curves!AL27</f>
        <v>0.02</v>
      </c>
      <c r="BG26" s="144" t="n">
        <f aca="false">[2]Curves!AA27</f>
        <v>0.2825</v>
      </c>
      <c r="BH26" s="144" t="n">
        <f aca="false">[2]Curves!AO27</f>
        <v>0.045</v>
      </c>
      <c r="BI26" s="144" t="n">
        <f aca="false">[2]Curves!Z27</f>
        <v>0.13</v>
      </c>
      <c r="BJ26" s="144" t="n">
        <f aca="false">[2]Curves!AK27</f>
        <v>0.035</v>
      </c>
      <c r="BK26" s="144" t="n">
        <f aca="false">AU26</f>
        <v>0.26</v>
      </c>
      <c r="BL26" s="144" t="n">
        <f aca="false">AV26</f>
        <v>0.01</v>
      </c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5"/>
      <c r="CG26" s="144"/>
      <c r="CH26" s="145"/>
      <c r="CI26" s="144"/>
      <c r="CJ26" s="144"/>
      <c r="CK26" s="144"/>
      <c r="CL26" s="144"/>
      <c r="CM26" s="144"/>
    </row>
    <row r="27" customFormat="false" ht="12.75" hidden="false" customHeight="false" outlineLevel="0" collapsed="false">
      <c r="A27" s="0" t="n">
        <v>0.876527723402217</v>
      </c>
      <c r="B27" s="0" t="str">
        <f aca="false">(D27&amp;E27&amp;F27&amp;G27&amp;H27&amp;I27&amp;J27&amp;K27&amp;L27&amp;M27&amp;N27&amp;O27&amp;P27&amp;Q27&amp;R27&amp;S27&amp;T27&amp;U27&amp;V27&amp;W27&amp;X27&amp;Y27&amp;Z27&amp;AA27&amp;AB27&amp;AC27&amp;AD27&amp;AE27&amp;AF27&amp;AG27&amp;AH27&amp;AI27&amp;AJ27&amp;AK27&amp;AL27&amp;AM27&amp;AN27&amp;AO27&amp;AP27&amp;AQ27&amp;AR27&amp;AS27&amp;AT27&amp;AU27&amp;AV27&amp;AW27&amp;AX27&amp;AY27&amp;AZ27&amp;BA27&amp;BB27&amp;BC27&amp;BD27&amp;BE27&amp;BF27&amp;BG27&amp;BH27&amp;BI27&amp;BJ27&amp;BK27&amp;BL27)</f>
        <v>0.17500.1700.1700.20-0.02500.0300.17500.2200.17500.17500.1700.1700.1400.170.0050.20.0050.170.0050.1750.20.170.1754.5080.19750-0.4450.1550.16750.00250.16750.00250.16750.030.0825-0.00250.0825-0.00250.08250.02750.0825-0.00750.19750.040.08250.00750.16750.0025</v>
      </c>
      <c r="C27" s="143" t="n">
        <v>37347</v>
      </c>
      <c r="D27" s="144" t="n">
        <f aca="false">[2]Curves!D28</f>
        <v>0.175</v>
      </c>
      <c r="E27" s="144" t="n">
        <v>0</v>
      </c>
      <c r="F27" s="144" t="n">
        <f aca="false">[2]Curves!I28</f>
        <v>0.17</v>
      </c>
      <c r="G27" s="144" t="n">
        <v>0</v>
      </c>
      <c r="H27" s="144" t="n">
        <f aca="false">[2]Curves!P28</f>
        <v>0.17</v>
      </c>
      <c r="I27" s="144" t="n">
        <v>0</v>
      </c>
      <c r="J27" s="144" t="n">
        <f aca="false">[2]Curves!L28</f>
        <v>0.2</v>
      </c>
      <c r="K27" s="144" t="n">
        <v>0</v>
      </c>
      <c r="L27" s="144" t="n">
        <f aca="false">[2]Curves!U28</f>
        <v>-0.025</v>
      </c>
      <c r="M27" s="144" t="n">
        <v>0</v>
      </c>
      <c r="N27" s="144" t="n">
        <f aca="false">[2]Curves!V28</f>
        <v>0.03</v>
      </c>
      <c r="O27" s="144" t="n">
        <v>0</v>
      </c>
      <c r="P27" s="144" t="n">
        <f aca="false">[2]Curves!W28</f>
        <v>0.175</v>
      </c>
      <c r="Q27" s="144" t="n">
        <v>0</v>
      </c>
      <c r="R27" s="144" t="n">
        <f aca="false">[2]Curves!O28</f>
        <v>0.22</v>
      </c>
      <c r="S27" s="144" t="n">
        <v>0</v>
      </c>
      <c r="T27" s="144" t="n">
        <f aca="false">[2]Curves!F28</f>
        <v>0.175</v>
      </c>
      <c r="U27" s="144" t="n">
        <v>0</v>
      </c>
      <c r="V27" s="144" t="n">
        <f aca="false">[2]Curves!H28</f>
        <v>0.175</v>
      </c>
      <c r="W27" s="144" t="n">
        <v>0</v>
      </c>
      <c r="X27" s="144" t="n">
        <f aca="false">[2]Curves!S28</f>
        <v>0.17</v>
      </c>
      <c r="Y27" s="144" t="n">
        <v>0</v>
      </c>
      <c r="Z27" s="144" t="n">
        <f aca="false">[2]Curves!K28</f>
        <v>0.17</v>
      </c>
      <c r="AA27" s="144" t="n">
        <v>0</v>
      </c>
      <c r="AB27" s="144" t="n">
        <f aca="false">[2]Curves!G28</f>
        <v>0.14</v>
      </c>
      <c r="AC27" s="144" t="n">
        <v>0</v>
      </c>
      <c r="AD27" s="144" t="n">
        <f aca="false">[2]Curves!R28</f>
        <v>0.17</v>
      </c>
      <c r="AE27" s="144" t="n">
        <v>0.005</v>
      </c>
      <c r="AF27" s="144" t="n">
        <f aca="false">[2]Curves!N28</f>
        <v>0.2</v>
      </c>
      <c r="AG27" s="144" t="n">
        <v>0.005</v>
      </c>
      <c r="AH27" s="144" t="n">
        <f aca="false">[2]Curves!J28</f>
        <v>0.17</v>
      </c>
      <c r="AI27" s="144" t="n">
        <v>0.005</v>
      </c>
      <c r="AJ27" s="144" t="n">
        <f aca="false">[2]Curves!E28</f>
        <v>0.175</v>
      </c>
      <c r="AK27" s="144" t="n">
        <f aca="false">[2]Curves!M28</f>
        <v>0.2</v>
      </c>
      <c r="AL27" s="144" t="n">
        <f aca="false">[2]Curves!Q28</f>
        <v>0.17</v>
      </c>
      <c r="AM27" s="144" t="n">
        <f aca="false">D27</f>
        <v>0.175</v>
      </c>
      <c r="AN27" s="144" t="n">
        <f aca="false">[2]Curves!BB28</f>
        <v>4.508</v>
      </c>
      <c r="AO27" s="144" t="n">
        <f aca="false">[2]Curves!AA28</f>
        <v>0.1975</v>
      </c>
      <c r="AP27" s="144" t="n">
        <f aca="false">[2]Curves!AN28</f>
        <v>0</v>
      </c>
      <c r="AQ27" s="144" t="n">
        <f aca="false">[2]Curves!AB28</f>
        <v>-0.445</v>
      </c>
      <c r="AR27" s="144" t="n">
        <f aca="false">[2]Curves!AM28</f>
        <v>0.155</v>
      </c>
      <c r="AS27" s="144" t="n">
        <f aca="false">[2]Curves!Y28</f>
        <v>0.1675</v>
      </c>
      <c r="AT27" s="144" t="n">
        <f aca="false">[2]Curves!AD28</f>
        <v>0.0025</v>
      </c>
      <c r="AU27" s="144" t="n">
        <f aca="false">[2]Curves!Y28</f>
        <v>0.1675</v>
      </c>
      <c r="AV27" s="144" t="n">
        <f aca="false">[2]Curves!AH28</f>
        <v>0.0025</v>
      </c>
      <c r="AW27" s="144" t="n">
        <f aca="false">[2]Curves!Y28</f>
        <v>0.1675</v>
      </c>
      <c r="AX27" s="144" t="n">
        <f aca="false">[2]Curves!AE28</f>
        <v>0.03</v>
      </c>
      <c r="AY27" s="144" t="n">
        <f aca="false">[2]Curves!Z28</f>
        <v>0.0825</v>
      </c>
      <c r="AZ27" s="144" t="n">
        <f aca="false">[2]Curves!AG28</f>
        <v>-0.0025</v>
      </c>
      <c r="BA27" s="144" t="n">
        <f aca="false">[2]Curves!Z28</f>
        <v>0.0825</v>
      </c>
      <c r="BB27" s="144" t="n">
        <f aca="false">[2]Curves!AI28</f>
        <v>-0.0025</v>
      </c>
      <c r="BC27" s="144" t="n">
        <f aca="false">[2]Curves!Z28</f>
        <v>0.0825</v>
      </c>
      <c r="BD27" s="144" t="n">
        <f aca="false">[2]Curves!AJ28</f>
        <v>0.0275</v>
      </c>
      <c r="BE27" s="144" t="n">
        <f aca="false">[2]Curves!Z28</f>
        <v>0.0825</v>
      </c>
      <c r="BF27" s="144" t="n">
        <f aca="false">[2]Curves!AL28</f>
        <v>-0.0075</v>
      </c>
      <c r="BG27" s="144" t="n">
        <f aca="false">[2]Curves!AA28</f>
        <v>0.1975</v>
      </c>
      <c r="BH27" s="144" t="n">
        <f aca="false">[2]Curves!AO28</f>
        <v>0.04</v>
      </c>
      <c r="BI27" s="144" t="n">
        <f aca="false">[2]Curves!Z28</f>
        <v>0.0825</v>
      </c>
      <c r="BJ27" s="144" t="n">
        <f aca="false">[2]Curves!AK28</f>
        <v>0.0075</v>
      </c>
      <c r="BK27" s="144" t="n">
        <f aca="false">AU27</f>
        <v>0.1675</v>
      </c>
      <c r="BL27" s="144" t="n">
        <f aca="false">AV27</f>
        <v>0.0025</v>
      </c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5"/>
      <c r="CG27" s="144"/>
      <c r="CH27" s="145"/>
      <c r="CI27" s="144"/>
      <c r="CJ27" s="144"/>
      <c r="CK27" s="144"/>
      <c r="CL27" s="144"/>
      <c r="CM27" s="144"/>
    </row>
    <row r="28" customFormat="false" ht="12.75" hidden="false" customHeight="false" outlineLevel="0" collapsed="false">
      <c r="A28" s="0" t="n">
        <v>0.871315359263108</v>
      </c>
      <c r="B28" s="0" t="str">
        <f aca="false">(D28&amp;E28&amp;F28&amp;G28&amp;H28&amp;I28&amp;J28&amp;K28&amp;L28&amp;M28&amp;N28&amp;O28&amp;P28&amp;Q28&amp;R28&amp;S28&amp;T28&amp;U28&amp;V28&amp;W28&amp;X28&amp;Y28&amp;Z28&amp;AA28&amp;AB28&amp;AC28&amp;AD28&amp;AE28&amp;AF28&amp;AG28&amp;AH28&amp;AI28&amp;AJ28&amp;AK28&amp;AL28&amp;AM28&amp;AN28&amp;AO28&amp;AP28&amp;AQ28&amp;AR28&amp;AS28&amp;AT28&amp;AU28&amp;AV28&amp;AW28&amp;AX28&amp;AY28&amp;AZ28&amp;BA28&amp;BB28&amp;BC28&amp;BD28&amp;BE28&amp;BF28&amp;BG28&amp;BH28&amp;BI28&amp;BJ28&amp;BK28&amp;BL28)</f>
        <v>0.17500.1700.1700.20-0.02500.0300.17500.2200.17500.17500.1700.1700.1400.170.0050.20.0050.170.0050.1750.20.170.1754.4280.18750-0.4450.1550.15750.00250.15750.00250.15750.030.0725-0.00250.0725-0.00250.07250.02750.0725-0.00750.18750.040.07250.00750.15750.0025</v>
      </c>
      <c r="C28" s="143" t="n">
        <v>37377</v>
      </c>
      <c r="D28" s="144" t="n">
        <f aca="false">[2]Curves!D29</f>
        <v>0.175</v>
      </c>
      <c r="E28" s="144" t="n">
        <v>0</v>
      </c>
      <c r="F28" s="144" t="n">
        <f aca="false">[2]Curves!I29</f>
        <v>0.17</v>
      </c>
      <c r="G28" s="144" t="n">
        <v>0</v>
      </c>
      <c r="H28" s="144" t="n">
        <f aca="false">[2]Curves!P29</f>
        <v>0.17</v>
      </c>
      <c r="I28" s="144" t="n">
        <v>0</v>
      </c>
      <c r="J28" s="144" t="n">
        <f aca="false">[2]Curves!L29</f>
        <v>0.2</v>
      </c>
      <c r="K28" s="144" t="n">
        <v>0</v>
      </c>
      <c r="L28" s="144" t="n">
        <f aca="false">[2]Curves!U29</f>
        <v>-0.025</v>
      </c>
      <c r="M28" s="144" t="n">
        <v>0</v>
      </c>
      <c r="N28" s="144" t="n">
        <f aca="false">[2]Curves!V29</f>
        <v>0.03</v>
      </c>
      <c r="O28" s="144" t="n">
        <v>0</v>
      </c>
      <c r="P28" s="144" t="n">
        <f aca="false">[2]Curves!W29</f>
        <v>0.175</v>
      </c>
      <c r="Q28" s="144" t="n">
        <v>0</v>
      </c>
      <c r="R28" s="144" t="n">
        <f aca="false">[2]Curves!O29</f>
        <v>0.22</v>
      </c>
      <c r="S28" s="144" t="n">
        <v>0</v>
      </c>
      <c r="T28" s="144" t="n">
        <f aca="false">[2]Curves!F29</f>
        <v>0.175</v>
      </c>
      <c r="U28" s="144" t="n">
        <v>0</v>
      </c>
      <c r="V28" s="144" t="n">
        <f aca="false">[2]Curves!H29</f>
        <v>0.175</v>
      </c>
      <c r="W28" s="144" t="n">
        <v>0</v>
      </c>
      <c r="X28" s="144" t="n">
        <f aca="false">[2]Curves!S29</f>
        <v>0.17</v>
      </c>
      <c r="Y28" s="144" t="n">
        <v>0</v>
      </c>
      <c r="Z28" s="144" t="n">
        <f aca="false">[2]Curves!K29</f>
        <v>0.17</v>
      </c>
      <c r="AA28" s="144" t="n">
        <v>0</v>
      </c>
      <c r="AB28" s="144" t="n">
        <f aca="false">[2]Curves!G29</f>
        <v>0.14</v>
      </c>
      <c r="AC28" s="144" t="n">
        <v>0</v>
      </c>
      <c r="AD28" s="144" t="n">
        <f aca="false">[2]Curves!R29</f>
        <v>0.17</v>
      </c>
      <c r="AE28" s="144" t="n">
        <v>0.005</v>
      </c>
      <c r="AF28" s="144" t="n">
        <f aca="false">[2]Curves!N29</f>
        <v>0.2</v>
      </c>
      <c r="AG28" s="144" t="n">
        <v>0.005</v>
      </c>
      <c r="AH28" s="144" t="n">
        <f aca="false">[2]Curves!J29</f>
        <v>0.17</v>
      </c>
      <c r="AI28" s="144" t="n">
        <v>0.005</v>
      </c>
      <c r="AJ28" s="144" t="n">
        <f aca="false">[2]Curves!E29</f>
        <v>0.175</v>
      </c>
      <c r="AK28" s="144" t="n">
        <f aca="false">[2]Curves!M29</f>
        <v>0.2</v>
      </c>
      <c r="AL28" s="144" t="n">
        <f aca="false">[2]Curves!Q29</f>
        <v>0.17</v>
      </c>
      <c r="AM28" s="144" t="n">
        <f aca="false">D28</f>
        <v>0.175</v>
      </c>
      <c r="AN28" s="144" t="n">
        <f aca="false">[2]Curves!BB29</f>
        <v>4.428</v>
      </c>
      <c r="AO28" s="144" t="n">
        <f aca="false">[2]Curves!AA29</f>
        <v>0.1875</v>
      </c>
      <c r="AP28" s="144" t="n">
        <f aca="false">[2]Curves!AN29</f>
        <v>0</v>
      </c>
      <c r="AQ28" s="144" t="n">
        <f aca="false">[2]Curves!AB29</f>
        <v>-0.445</v>
      </c>
      <c r="AR28" s="144" t="n">
        <f aca="false">[2]Curves!AM29</f>
        <v>0.155</v>
      </c>
      <c r="AS28" s="144" t="n">
        <f aca="false">[2]Curves!Y29</f>
        <v>0.1575</v>
      </c>
      <c r="AT28" s="144" t="n">
        <f aca="false">[2]Curves!AD29</f>
        <v>0.0025</v>
      </c>
      <c r="AU28" s="144" t="n">
        <f aca="false">[2]Curves!Y29</f>
        <v>0.1575</v>
      </c>
      <c r="AV28" s="144" t="n">
        <f aca="false">[2]Curves!AH29</f>
        <v>0.0025</v>
      </c>
      <c r="AW28" s="144" t="n">
        <f aca="false">[2]Curves!Y29</f>
        <v>0.1575</v>
      </c>
      <c r="AX28" s="144" t="n">
        <f aca="false">[2]Curves!AE29</f>
        <v>0.03</v>
      </c>
      <c r="AY28" s="144" t="n">
        <f aca="false">[2]Curves!Z29</f>
        <v>0.0725</v>
      </c>
      <c r="AZ28" s="144" t="n">
        <f aca="false">[2]Curves!AG29</f>
        <v>-0.0025</v>
      </c>
      <c r="BA28" s="144" t="n">
        <f aca="false">[2]Curves!Z29</f>
        <v>0.0725</v>
      </c>
      <c r="BB28" s="144" t="n">
        <f aca="false">[2]Curves!AI29</f>
        <v>-0.0025</v>
      </c>
      <c r="BC28" s="144" t="n">
        <f aca="false">[2]Curves!Z29</f>
        <v>0.0725</v>
      </c>
      <c r="BD28" s="144" t="n">
        <f aca="false">[2]Curves!AJ29</f>
        <v>0.0275</v>
      </c>
      <c r="BE28" s="144" t="n">
        <f aca="false">[2]Curves!Z29</f>
        <v>0.0725</v>
      </c>
      <c r="BF28" s="144" t="n">
        <f aca="false">[2]Curves!AL29</f>
        <v>-0.0075</v>
      </c>
      <c r="BG28" s="144" t="n">
        <f aca="false">[2]Curves!AA29</f>
        <v>0.1875</v>
      </c>
      <c r="BH28" s="144" t="n">
        <f aca="false">[2]Curves!AO29</f>
        <v>0.04</v>
      </c>
      <c r="BI28" s="144" t="n">
        <f aca="false">[2]Curves!Z29</f>
        <v>0.0725</v>
      </c>
      <c r="BJ28" s="144" t="n">
        <f aca="false">[2]Curves!AK29</f>
        <v>0.0075</v>
      </c>
      <c r="BK28" s="144" t="n">
        <f aca="false">AU28</f>
        <v>0.1575</v>
      </c>
      <c r="BL28" s="144" t="n">
        <f aca="false">AV28</f>
        <v>0.0025</v>
      </c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5"/>
      <c r="CG28" s="144"/>
      <c r="CH28" s="145"/>
      <c r="CI28" s="144"/>
      <c r="CJ28" s="144"/>
      <c r="CK28" s="144"/>
      <c r="CL28" s="144"/>
      <c r="CM28" s="144"/>
    </row>
    <row r="29" customFormat="false" ht="12.75" hidden="false" customHeight="false" outlineLevel="0" collapsed="false">
      <c r="A29" s="0" t="n">
        <v>0.865958230774506</v>
      </c>
      <c r="B29" s="0" t="str">
        <f aca="false">(D29&amp;E29&amp;F29&amp;G29&amp;H29&amp;I29&amp;J29&amp;K29&amp;L29&amp;M29&amp;N29&amp;O29&amp;P29&amp;Q29&amp;R29&amp;S29&amp;T29&amp;U29&amp;V29&amp;W29&amp;X29&amp;Y29&amp;Z29&amp;AA29&amp;AB29&amp;AC29&amp;AD29&amp;AE29&amp;AF29&amp;AG29&amp;AH29&amp;AI29&amp;AJ29&amp;AK29&amp;AL29&amp;AM29&amp;AN29&amp;AO29&amp;AP29&amp;AQ29&amp;AR29&amp;AS29&amp;AT29&amp;AU29&amp;AV29&amp;AW29&amp;AX29&amp;AY29&amp;AZ29&amp;BA29&amp;BB29&amp;BC29&amp;BD29&amp;BE29&amp;BF29&amp;BG29&amp;BH29&amp;BI29&amp;BJ29&amp;BK29&amp;BL29)</f>
        <v>0.17500.1700.1700.20-0.02500.0300.17500.2200.17500.17500.1700.1700.1400.170.0050.20.0050.170.0050.1750.20.170.1754.4180.18250-0.4450.1550.15250.00250.15250.00250.15250.030.0675-0.00250.0675-0.00250.06750.02750.0675-0.00750.18250.040.06750.00750.15250.0025</v>
      </c>
      <c r="C29" s="143" t="n">
        <v>37408</v>
      </c>
      <c r="D29" s="144" t="n">
        <f aca="false">[2]Curves!D30</f>
        <v>0.175</v>
      </c>
      <c r="E29" s="144" t="n">
        <v>0</v>
      </c>
      <c r="F29" s="144" t="n">
        <f aca="false">[2]Curves!I30</f>
        <v>0.17</v>
      </c>
      <c r="G29" s="144" t="n">
        <v>0</v>
      </c>
      <c r="H29" s="144" t="n">
        <f aca="false">[2]Curves!P30</f>
        <v>0.17</v>
      </c>
      <c r="I29" s="144" t="n">
        <v>0</v>
      </c>
      <c r="J29" s="144" t="n">
        <f aca="false">[2]Curves!L30</f>
        <v>0.2</v>
      </c>
      <c r="K29" s="144" t="n">
        <v>0</v>
      </c>
      <c r="L29" s="144" t="n">
        <f aca="false">[2]Curves!U30</f>
        <v>-0.025</v>
      </c>
      <c r="M29" s="144" t="n">
        <v>0</v>
      </c>
      <c r="N29" s="144" t="n">
        <f aca="false">[2]Curves!V30</f>
        <v>0.03</v>
      </c>
      <c r="O29" s="144" t="n">
        <v>0</v>
      </c>
      <c r="P29" s="144" t="n">
        <f aca="false">[2]Curves!W30</f>
        <v>0.175</v>
      </c>
      <c r="Q29" s="144" t="n">
        <v>0</v>
      </c>
      <c r="R29" s="144" t="n">
        <f aca="false">[2]Curves!O30</f>
        <v>0.22</v>
      </c>
      <c r="S29" s="144" t="n">
        <v>0</v>
      </c>
      <c r="T29" s="144" t="n">
        <f aca="false">[2]Curves!F30</f>
        <v>0.175</v>
      </c>
      <c r="U29" s="144" t="n">
        <v>0</v>
      </c>
      <c r="V29" s="144" t="n">
        <f aca="false">[2]Curves!H30</f>
        <v>0.175</v>
      </c>
      <c r="W29" s="144" t="n">
        <v>0</v>
      </c>
      <c r="X29" s="144" t="n">
        <f aca="false">[2]Curves!S30</f>
        <v>0.17</v>
      </c>
      <c r="Y29" s="144" t="n">
        <v>0</v>
      </c>
      <c r="Z29" s="144" t="n">
        <f aca="false">[2]Curves!K30</f>
        <v>0.17</v>
      </c>
      <c r="AA29" s="144" t="n">
        <v>0</v>
      </c>
      <c r="AB29" s="144" t="n">
        <f aca="false">[2]Curves!G30</f>
        <v>0.14</v>
      </c>
      <c r="AC29" s="144" t="n">
        <v>0</v>
      </c>
      <c r="AD29" s="144" t="n">
        <f aca="false">[2]Curves!R30</f>
        <v>0.17</v>
      </c>
      <c r="AE29" s="144" t="n">
        <v>0.005</v>
      </c>
      <c r="AF29" s="144" t="n">
        <f aca="false">[2]Curves!N30</f>
        <v>0.2</v>
      </c>
      <c r="AG29" s="144" t="n">
        <v>0.005</v>
      </c>
      <c r="AH29" s="144" t="n">
        <f aca="false">[2]Curves!J30</f>
        <v>0.17</v>
      </c>
      <c r="AI29" s="144" t="n">
        <v>0.005</v>
      </c>
      <c r="AJ29" s="144" t="n">
        <f aca="false">[2]Curves!E30</f>
        <v>0.175</v>
      </c>
      <c r="AK29" s="144" t="n">
        <f aca="false">[2]Curves!M30</f>
        <v>0.2</v>
      </c>
      <c r="AL29" s="144" t="n">
        <f aca="false">[2]Curves!Q30</f>
        <v>0.17</v>
      </c>
      <c r="AM29" s="144" t="n">
        <f aca="false">D29</f>
        <v>0.175</v>
      </c>
      <c r="AN29" s="144" t="n">
        <f aca="false">[2]Curves!BB30</f>
        <v>4.418</v>
      </c>
      <c r="AO29" s="144" t="n">
        <f aca="false">[2]Curves!AA30</f>
        <v>0.1825</v>
      </c>
      <c r="AP29" s="144" t="n">
        <f aca="false">[2]Curves!AN30</f>
        <v>0</v>
      </c>
      <c r="AQ29" s="144" t="n">
        <f aca="false">[2]Curves!AB30</f>
        <v>-0.445</v>
      </c>
      <c r="AR29" s="144" t="n">
        <f aca="false">[2]Curves!AM30</f>
        <v>0.155</v>
      </c>
      <c r="AS29" s="144" t="n">
        <f aca="false">[2]Curves!Y30</f>
        <v>0.1525</v>
      </c>
      <c r="AT29" s="144" t="n">
        <f aca="false">[2]Curves!AD30</f>
        <v>0.0025</v>
      </c>
      <c r="AU29" s="144" t="n">
        <f aca="false">[2]Curves!Y30</f>
        <v>0.1525</v>
      </c>
      <c r="AV29" s="144" t="n">
        <f aca="false">[2]Curves!AH30</f>
        <v>0.0025</v>
      </c>
      <c r="AW29" s="144" t="n">
        <f aca="false">[2]Curves!Y30</f>
        <v>0.1525</v>
      </c>
      <c r="AX29" s="144" t="n">
        <f aca="false">[2]Curves!AE30</f>
        <v>0.03</v>
      </c>
      <c r="AY29" s="144" t="n">
        <f aca="false">[2]Curves!Z30</f>
        <v>0.0675</v>
      </c>
      <c r="AZ29" s="144" t="n">
        <f aca="false">[2]Curves!AG30</f>
        <v>-0.0025</v>
      </c>
      <c r="BA29" s="144" t="n">
        <f aca="false">[2]Curves!Z30</f>
        <v>0.0675</v>
      </c>
      <c r="BB29" s="144" t="n">
        <f aca="false">[2]Curves!AI30</f>
        <v>-0.0025</v>
      </c>
      <c r="BC29" s="144" t="n">
        <f aca="false">[2]Curves!Z30</f>
        <v>0.0675</v>
      </c>
      <c r="BD29" s="144" t="n">
        <f aca="false">[2]Curves!AJ30</f>
        <v>0.0275</v>
      </c>
      <c r="BE29" s="144" t="n">
        <f aca="false">[2]Curves!Z30</f>
        <v>0.0675</v>
      </c>
      <c r="BF29" s="144" t="n">
        <f aca="false">[2]Curves!AL30</f>
        <v>-0.0075</v>
      </c>
      <c r="BG29" s="144" t="n">
        <f aca="false">[2]Curves!AA30</f>
        <v>0.1825</v>
      </c>
      <c r="BH29" s="144" t="n">
        <f aca="false">[2]Curves!AO30</f>
        <v>0.04</v>
      </c>
      <c r="BI29" s="144" t="n">
        <f aca="false">[2]Curves!Z30</f>
        <v>0.0675</v>
      </c>
      <c r="BJ29" s="144" t="n">
        <f aca="false">[2]Curves!AK30</f>
        <v>0.0075</v>
      </c>
      <c r="BK29" s="144" t="n">
        <f aca="false">AU29</f>
        <v>0.1525</v>
      </c>
      <c r="BL29" s="144" t="n">
        <f aca="false">AV29</f>
        <v>0.0025</v>
      </c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5"/>
      <c r="CG29" s="144"/>
      <c r="CH29" s="145"/>
      <c r="CI29" s="144"/>
      <c r="CJ29" s="144"/>
      <c r="CK29" s="144"/>
      <c r="CL29" s="144"/>
      <c r="CM29" s="144"/>
    </row>
    <row r="30" customFormat="false" ht="12.75" hidden="false" customHeight="false" outlineLevel="0" collapsed="false">
      <c r="A30" s="0" t="n">
        <v>0.860807646733293</v>
      </c>
      <c r="B30" s="0" t="str">
        <f aca="false">(D30&amp;E30&amp;F30&amp;G30&amp;H30&amp;I30&amp;J30&amp;K30&amp;L30&amp;M30&amp;N30&amp;O30&amp;P30&amp;Q30&amp;R30&amp;S30&amp;T30&amp;U30&amp;V30&amp;W30&amp;X30&amp;Y30&amp;Z30&amp;AA30&amp;AB30&amp;AC30&amp;AD30&amp;AE30&amp;AF30&amp;AG30&amp;AH30&amp;AI30&amp;AJ30&amp;AK30&amp;AL30&amp;AM30&amp;AN30&amp;AO30&amp;AP30&amp;AQ30&amp;AR30&amp;AS30&amp;AT30&amp;AU30&amp;AV30&amp;AW30&amp;AX30&amp;AY30&amp;AZ30&amp;BA30&amp;BB30&amp;BC30&amp;BD30&amp;BE30&amp;BF30&amp;BG30&amp;BH30&amp;BI30&amp;BJ30&amp;BK30&amp;BL30)</f>
        <v>0.17500.1700.1700.20-0.02500.0300.17500.2200.17500.17500.1700.1700.1400.170.0050.20.0050.170.0050.1750.20.170.1754.4210.17250-0.4450.1550.142500.142500.14250.030.057500.057500.05750.030.0575-0.0050.17250.040.05750.010.14250</v>
      </c>
      <c r="C30" s="143" t="n">
        <v>37438</v>
      </c>
      <c r="D30" s="144" t="n">
        <f aca="false">[2]Curves!D31</f>
        <v>0.175</v>
      </c>
      <c r="E30" s="144" t="n">
        <v>0</v>
      </c>
      <c r="F30" s="144" t="n">
        <f aca="false">[2]Curves!I31</f>
        <v>0.17</v>
      </c>
      <c r="G30" s="144" t="n">
        <v>0</v>
      </c>
      <c r="H30" s="144" t="n">
        <f aca="false">[2]Curves!P31</f>
        <v>0.17</v>
      </c>
      <c r="I30" s="144" t="n">
        <v>0</v>
      </c>
      <c r="J30" s="144" t="n">
        <f aca="false">[2]Curves!L31</f>
        <v>0.2</v>
      </c>
      <c r="K30" s="144" t="n">
        <v>0</v>
      </c>
      <c r="L30" s="144" t="n">
        <f aca="false">[2]Curves!U31</f>
        <v>-0.025</v>
      </c>
      <c r="M30" s="144" t="n">
        <v>0</v>
      </c>
      <c r="N30" s="144" t="n">
        <f aca="false">[2]Curves!V31</f>
        <v>0.03</v>
      </c>
      <c r="O30" s="144" t="n">
        <v>0</v>
      </c>
      <c r="P30" s="144" t="n">
        <f aca="false">[2]Curves!W31</f>
        <v>0.175</v>
      </c>
      <c r="Q30" s="144" t="n">
        <v>0</v>
      </c>
      <c r="R30" s="144" t="n">
        <f aca="false">[2]Curves!O31</f>
        <v>0.22</v>
      </c>
      <c r="S30" s="144" t="n">
        <v>0</v>
      </c>
      <c r="T30" s="144" t="n">
        <f aca="false">[2]Curves!F31</f>
        <v>0.175</v>
      </c>
      <c r="U30" s="144" t="n">
        <v>0</v>
      </c>
      <c r="V30" s="144" t="n">
        <f aca="false">[2]Curves!H31</f>
        <v>0.175</v>
      </c>
      <c r="W30" s="144" t="n">
        <v>0</v>
      </c>
      <c r="X30" s="144" t="n">
        <f aca="false">[2]Curves!S31</f>
        <v>0.17</v>
      </c>
      <c r="Y30" s="144" t="n">
        <v>0</v>
      </c>
      <c r="Z30" s="144" t="n">
        <f aca="false">[2]Curves!K31</f>
        <v>0.17</v>
      </c>
      <c r="AA30" s="144" t="n">
        <v>0</v>
      </c>
      <c r="AB30" s="144" t="n">
        <f aca="false">[2]Curves!G31</f>
        <v>0.14</v>
      </c>
      <c r="AC30" s="144" t="n">
        <v>0</v>
      </c>
      <c r="AD30" s="144" t="n">
        <f aca="false">[2]Curves!R31</f>
        <v>0.17</v>
      </c>
      <c r="AE30" s="144" t="n">
        <v>0.005</v>
      </c>
      <c r="AF30" s="144" t="n">
        <f aca="false">[2]Curves!N31</f>
        <v>0.2</v>
      </c>
      <c r="AG30" s="144" t="n">
        <v>0.005</v>
      </c>
      <c r="AH30" s="144" t="n">
        <f aca="false">[2]Curves!J31</f>
        <v>0.17</v>
      </c>
      <c r="AI30" s="144" t="n">
        <v>0.005</v>
      </c>
      <c r="AJ30" s="144" t="n">
        <f aca="false">[2]Curves!E31</f>
        <v>0.175</v>
      </c>
      <c r="AK30" s="144" t="n">
        <f aca="false">[2]Curves!M31</f>
        <v>0.2</v>
      </c>
      <c r="AL30" s="144" t="n">
        <f aca="false">[2]Curves!Q31</f>
        <v>0.17</v>
      </c>
      <c r="AM30" s="144" t="n">
        <f aca="false">D30</f>
        <v>0.175</v>
      </c>
      <c r="AN30" s="144" t="n">
        <f aca="false">[2]Curves!BB31</f>
        <v>4.421</v>
      </c>
      <c r="AO30" s="144" t="n">
        <f aca="false">[2]Curves!AA31</f>
        <v>0.1725</v>
      </c>
      <c r="AP30" s="144" t="n">
        <f aca="false">[2]Curves!AN31</f>
        <v>0</v>
      </c>
      <c r="AQ30" s="144" t="n">
        <f aca="false">[2]Curves!AB31</f>
        <v>-0.445</v>
      </c>
      <c r="AR30" s="144" t="n">
        <f aca="false">[2]Curves!AM31</f>
        <v>0.155</v>
      </c>
      <c r="AS30" s="144" t="n">
        <f aca="false">[2]Curves!Y31</f>
        <v>0.1425</v>
      </c>
      <c r="AT30" s="144" t="n">
        <f aca="false">[2]Curves!AD31</f>
        <v>0</v>
      </c>
      <c r="AU30" s="144" t="n">
        <f aca="false">[2]Curves!Y31</f>
        <v>0.1425</v>
      </c>
      <c r="AV30" s="144" t="n">
        <f aca="false">[2]Curves!AH31</f>
        <v>0</v>
      </c>
      <c r="AW30" s="144" t="n">
        <f aca="false">[2]Curves!Y31</f>
        <v>0.1425</v>
      </c>
      <c r="AX30" s="144" t="n">
        <f aca="false">[2]Curves!AE31</f>
        <v>0.03</v>
      </c>
      <c r="AY30" s="144" t="n">
        <f aca="false">[2]Curves!Z31</f>
        <v>0.0575</v>
      </c>
      <c r="AZ30" s="144" t="n">
        <f aca="false">[2]Curves!AG31</f>
        <v>0</v>
      </c>
      <c r="BA30" s="144" t="n">
        <f aca="false">[2]Curves!Z31</f>
        <v>0.0575</v>
      </c>
      <c r="BB30" s="144" t="n">
        <f aca="false">[2]Curves!AI31</f>
        <v>0</v>
      </c>
      <c r="BC30" s="144" t="n">
        <f aca="false">[2]Curves!Z31</f>
        <v>0.0575</v>
      </c>
      <c r="BD30" s="144" t="n">
        <f aca="false">[2]Curves!AJ31</f>
        <v>0.03</v>
      </c>
      <c r="BE30" s="144" t="n">
        <f aca="false">[2]Curves!Z31</f>
        <v>0.0575</v>
      </c>
      <c r="BF30" s="144" t="n">
        <f aca="false">[2]Curves!AL31</f>
        <v>-0.005</v>
      </c>
      <c r="BG30" s="144" t="n">
        <f aca="false">[2]Curves!AA31</f>
        <v>0.1725</v>
      </c>
      <c r="BH30" s="144" t="n">
        <f aca="false">[2]Curves!AO31</f>
        <v>0.04</v>
      </c>
      <c r="BI30" s="144" t="n">
        <f aca="false">[2]Curves!Z31</f>
        <v>0.0575</v>
      </c>
      <c r="BJ30" s="144" t="n">
        <f aca="false">[2]Curves!AK31</f>
        <v>0.01</v>
      </c>
      <c r="BK30" s="144" t="n">
        <f aca="false">AU30</f>
        <v>0.1425</v>
      </c>
      <c r="BL30" s="144" t="n">
        <f aca="false">AV30</f>
        <v>0</v>
      </c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5"/>
      <c r="CG30" s="144"/>
      <c r="CH30" s="145"/>
      <c r="CI30" s="144"/>
      <c r="CJ30" s="144"/>
      <c r="CK30" s="144"/>
      <c r="CL30" s="144"/>
      <c r="CM30" s="144"/>
    </row>
    <row r="31" customFormat="false" ht="12.75" hidden="false" customHeight="false" outlineLevel="0" collapsed="false">
      <c r="A31" s="0" t="n">
        <v>0.855524408870687</v>
      </c>
      <c r="B31" s="0" t="str">
        <f aca="false">(D31&amp;E31&amp;F31&amp;G31&amp;H31&amp;I31&amp;J31&amp;K31&amp;L31&amp;M31&amp;N31&amp;O31&amp;P31&amp;Q31&amp;R31&amp;S31&amp;T31&amp;U31&amp;V31&amp;W31&amp;X31&amp;Y31&amp;Z31&amp;AA31&amp;AB31&amp;AC31&amp;AD31&amp;AE31&amp;AF31&amp;AG31&amp;AH31&amp;AI31&amp;AJ31&amp;AK31&amp;AL31&amp;AM31&amp;AN31&amp;AO31&amp;AP31&amp;AQ31&amp;AR31&amp;AS31&amp;AT31&amp;AU31&amp;AV31&amp;AW31&amp;AX31&amp;AY31&amp;AZ31&amp;BA31&amp;BB31&amp;BC31&amp;BD31&amp;BE31&amp;BF31&amp;BG31&amp;BH31&amp;BI31&amp;BJ31&amp;BK31&amp;BL31)</f>
        <v>0.17500.1700.1700.20-0.02500.0300.17500.2200.17500.17500.1700.1700.1400.170.0050.20.0050.170.0050.1750.20.170.1754.4310.170-0.4450.1550.1400.1400.140.030.0550.00250.0550.00250.0550.03250.055-0.00250.170.040.0550.01250.140</v>
      </c>
      <c r="C31" s="143" t="n">
        <v>37469</v>
      </c>
      <c r="D31" s="144" t="n">
        <f aca="false">[2]Curves!D32</f>
        <v>0.175</v>
      </c>
      <c r="E31" s="144" t="n">
        <v>0</v>
      </c>
      <c r="F31" s="144" t="n">
        <f aca="false">[2]Curves!I32</f>
        <v>0.17</v>
      </c>
      <c r="G31" s="144" t="n">
        <v>0</v>
      </c>
      <c r="H31" s="144" t="n">
        <f aca="false">[2]Curves!P32</f>
        <v>0.17</v>
      </c>
      <c r="I31" s="144" t="n">
        <v>0</v>
      </c>
      <c r="J31" s="144" t="n">
        <f aca="false">[2]Curves!L32</f>
        <v>0.2</v>
      </c>
      <c r="K31" s="144" t="n">
        <v>0</v>
      </c>
      <c r="L31" s="144" t="n">
        <f aca="false">[2]Curves!U32</f>
        <v>-0.025</v>
      </c>
      <c r="M31" s="144" t="n">
        <v>0</v>
      </c>
      <c r="N31" s="144" t="n">
        <f aca="false">[2]Curves!V32</f>
        <v>0.03</v>
      </c>
      <c r="O31" s="144" t="n">
        <v>0</v>
      </c>
      <c r="P31" s="144" t="n">
        <f aca="false">[2]Curves!W32</f>
        <v>0.175</v>
      </c>
      <c r="Q31" s="144" t="n">
        <v>0</v>
      </c>
      <c r="R31" s="144" t="n">
        <f aca="false">[2]Curves!O32</f>
        <v>0.22</v>
      </c>
      <c r="S31" s="144" t="n">
        <v>0</v>
      </c>
      <c r="T31" s="144" t="n">
        <f aca="false">[2]Curves!F32</f>
        <v>0.175</v>
      </c>
      <c r="U31" s="144" t="n">
        <v>0</v>
      </c>
      <c r="V31" s="144" t="n">
        <f aca="false">[2]Curves!H32</f>
        <v>0.175</v>
      </c>
      <c r="W31" s="144" t="n">
        <v>0</v>
      </c>
      <c r="X31" s="144" t="n">
        <f aca="false">[2]Curves!S32</f>
        <v>0.17</v>
      </c>
      <c r="Y31" s="144" t="n">
        <v>0</v>
      </c>
      <c r="Z31" s="144" t="n">
        <f aca="false">[2]Curves!K32</f>
        <v>0.17</v>
      </c>
      <c r="AA31" s="144" t="n">
        <v>0</v>
      </c>
      <c r="AB31" s="144" t="n">
        <f aca="false">[2]Curves!G32</f>
        <v>0.14</v>
      </c>
      <c r="AC31" s="144" t="n">
        <v>0</v>
      </c>
      <c r="AD31" s="144" t="n">
        <f aca="false">[2]Curves!R32</f>
        <v>0.17</v>
      </c>
      <c r="AE31" s="144" t="n">
        <v>0.005</v>
      </c>
      <c r="AF31" s="144" t="n">
        <f aca="false">[2]Curves!N32</f>
        <v>0.2</v>
      </c>
      <c r="AG31" s="144" t="n">
        <v>0.005</v>
      </c>
      <c r="AH31" s="144" t="n">
        <f aca="false">[2]Curves!J32</f>
        <v>0.17</v>
      </c>
      <c r="AI31" s="144" t="n">
        <v>0.005</v>
      </c>
      <c r="AJ31" s="144" t="n">
        <f aca="false">[2]Curves!E32</f>
        <v>0.175</v>
      </c>
      <c r="AK31" s="144" t="n">
        <f aca="false">[2]Curves!M32</f>
        <v>0.2</v>
      </c>
      <c r="AL31" s="144" t="n">
        <f aca="false">[2]Curves!Q32</f>
        <v>0.17</v>
      </c>
      <c r="AM31" s="144" t="n">
        <f aca="false">D31</f>
        <v>0.175</v>
      </c>
      <c r="AN31" s="144" t="n">
        <f aca="false">[2]Curves!BB32</f>
        <v>4.431</v>
      </c>
      <c r="AO31" s="144" t="n">
        <f aca="false">[2]Curves!AA32</f>
        <v>0.17</v>
      </c>
      <c r="AP31" s="144" t="n">
        <f aca="false">[2]Curves!AN32</f>
        <v>0</v>
      </c>
      <c r="AQ31" s="144" t="n">
        <f aca="false">[2]Curves!AB32</f>
        <v>-0.445</v>
      </c>
      <c r="AR31" s="144" t="n">
        <f aca="false">[2]Curves!AM32</f>
        <v>0.155</v>
      </c>
      <c r="AS31" s="144" t="n">
        <f aca="false">[2]Curves!Y32</f>
        <v>0.14</v>
      </c>
      <c r="AT31" s="144" t="n">
        <f aca="false">[2]Curves!AD32</f>
        <v>0</v>
      </c>
      <c r="AU31" s="144" t="n">
        <f aca="false">[2]Curves!Y32</f>
        <v>0.14</v>
      </c>
      <c r="AV31" s="144" t="n">
        <f aca="false">[2]Curves!AH32</f>
        <v>0</v>
      </c>
      <c r="AW31" s="144" t="n">
        <f aca="false">[2]Curves!Y32</f>
        <v>0.14</v>
      </c>
      <c r="AX31" s="144" t="n">
        <f aca="false">[2]Curves!AE32</f>
        <v>0.03</v>
      </c>
      <c r="AY31" s="144" t="n">
        <f aca="false">[2]Curves!Z32</f>
        <v>0.055</v>
      </c>
      <c r="AZ31" s="144" t="n">
        <f aca="false">[2]Curves!AG32</f>
        <v>0.0025</v>
      </c>
      <c r="BA31" s="144" t="n">
        <f aca="false">[2]Curves!Z32</f>
        <v>0.055</v>
      </c>
      <c r="BB31" s="144" t="n">
        <f aca="false">[2]Curves!AI32</f>
        <v>0.0025</v>
      </c>
      <c r="BC31" s="144" t="n">
        <f aca="false">[2]Curves!Z32</f>
        <v>0.055</v>
      </c>
      <c r="BD31" s="144" t="n">
        <f aca="false">[2]Curves!AJ32</f>
        <v>0.0325</v>
      </c>
      <c r="BE31" s="144" t="n">
        <f aca="false">[2]Curves!Z32</f>
        <v>0.055</v>
      </c>
      <c r="BF31" s="144" t="n">
        <f aca="false">[2]Curves!AL32</f>
        <v>-0.0025</v>
      </c>
      <c r="BG31" s="144" t="n">
        <f aca="false">[2]Curves!AA32</f>
        <v>0.17</v>
      </c>
      <c r="BH31" s="144" t="n">
        <f aca="false">[2]Curves!AO32</f>
        <v>0.04</v>
      </c>
      <c r="BI31" s="144" t="n">
        <f aca="false">[2]Curves!Z32</f>
        <v>0.055</v>
      </c>
      <c r="BJ31" s="144" t="n">
        <f aca="false">[2]Curves!AK32</f>
        <v>0.0125</v>
      </c>
      <c r="BK31" s="144" t="n">
        <f aca="false">AU31</f>
        <v>0.14</v>
      </c>
      <c r="BL31" s="144" t="n">
        <f aca="false">AV31</f>
        <v>0</v>
      </c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5"/>
      <c r="CG31" s="144"/>
      <c r="CH31" s="145"/>
      <c r="CI31" s="144"/>
      <c r="CJ31" s="144"/>
      <c r="CK31" s="144"/>
      <c r="CL31" s="144"/>
      <c r="CM31" s="144"/>
    </row>
    <row r="32" customFormat="false" ht="12.75" hidden="false" customHeight="false" outlineLevel="0" collapsed="false">
      <c r="A32" s="0" t="n">
        <v>0.850271282096898</v>
      </c>
      <c r="B32" s="0" t="str">
        <f aca="false">(D32&amp;E32&amp;F32&amp;G32&amp;H32&amp;I32&amp;J32&amp;K32&amp;L32&amp;M32&amp;N32&amp;O32&amp;P32&amp;Q32&amp;R32&amp;S32&amp;T32&amp;U32&amp;V32&amp;W32&amp;X32&amp;Y32&amp;Z32&amp;AA32&amp;AB32&amp;AC32&amp;AD32&amp;AE32&amp;AF32&amp;AG32&amp;AH32&amp;AI32&amp;AJ32&amp;AK32&amp;AL32&amp;AM32&amp;AN32&amp;AO32&amp;AP32&amp;AQ32&amp;AR32&amp;AS32&amp;AT32&amp;AU32&amp;AV32&amp;AW32&amp;AX32&amp;AY32&amp;AZ32&amp;BA32&amp;BB32&amp;BC32&amp;BD32&amp;BE32&amp;BF32&amp;BG32&amp;BH32&amp;BI32&amp;BJ32&amp;BK32&amp;BL32)</f>
        <v>0.17500.1700.1700.20-0.02500.0300.17500.2200.17500.17500.1700.1700.1400.170.0050.20.0050.170.0050.1750.20.170.1754.4260.16750-0.4450.1550.137500.137500.13750.030.05250.00250.05250.00250.05250.03250.0525-0.00250.16750.040.05250.01250.13750</v>
      </c>
      <c r="C32" s="143" t="n">
        <v>37500</v>
      </c>
      <c r="D32" s="144" t="n">
        <f aca="false">[2]Curves!D33</f>
        <v>0.175</v>
      </c>
      <c r="E32" s="144" t="n">
        <v>0</v>
      </c>
      <c r="F32" s="144" t="n">
        <f aca="false">[2]Curves!I33</f>
        <v>0.17</v>
      </c>
      <c r="G32" s="144" t="n">
        <v>0</v>
      </c>
      <c r="H32" s="144" t="n">
        <f aca="false">[2]Curves!P33</f>
        <v>0.17</v>
      </c>
      <c r="I32" s="144" t="n">
        <v>0</v>
      </c>
      <c r="J32" s="144" t="n">
        <f aca="false">[2]Curves!L33</f>
        <v>0.2</v>
      </c>
      <c r="K32" s="144" t="n">
        <v>0</v>
      </c>
      <c r="L32" s="144" t="n">
        <f aca="false">[2]Curves!U33</f>
        <v>-0.025</v>
      </c>
      <c r="M32" s="144" t="n">
        <v>0</v>
      </c>
      <c r="N32" s="144" t="n">
        <f aca="false">[2]Curves!V33</f>
        <v>0.03</v>
      </c>
      <c r="O32" s="144" t="n">
        <v>0</v>
      </c>
      <c r="P32" s="144" t="n">
        <f aca="false">[2]Curves!W33</f>
        <v>0.175</v>
      </c>
      <c r="Q32" s="144" t="n">
        <v>0</v>
      </c>
      <c r="R32" s="144" t="n">
        <f aca="false">[2]Curves!O33</f>
        <v>0.22</v>
      </c>
      <c r="S32" s="144" t="n">
        <v>0</v>
      </c>
      <c r="T32" s="144" t="n">
        <f aca="false">[2]Curves!F33</f>
        <v>0.175</v>
      </c>
      <c r="U32" s="144" t="n">
        <v>0</v>
      </c>
      <c r="V32" s="144" t="n">
        <f aca="false">[2]Curves!H33</f>
        <v>0.175</v>
      </c>
      <c r="W32" s="144" t="n">
        <v>0</v>
      </c>
      <c r="X32" s="144" t="n">
        <f aca="false">[2]Curves!S33</f>
        <v>0.17</v>
      </c>
      <c r="Y32" s="144" t="n">
        <v>0</v>
      </c>
      <c r="Z32" s="144" t="n">
        <f aca="false">[2]Curves!K33</f>
        <v>0.17</v>
      </c>
      <c r="AA32" s="144" t="n">
        <v>0</v>
      </c>
      <c r="AB32" s="144" t="n">
        <f aca="false">[2]Curves!G33</f>
        <v>0.14</v>
      </c>
      <c r="AC32" s="144" t="n">
        <v>0</v>
      </c>
      <c r="AD32" s="144" t="n">
        <f aca="false">[2]Curves!R33</f>
        <v>0.17</v>
      </c>
      <c r="AE32" s="144" t="n">
        <v>0.005</v>
      </c>
      <c r="AF32" s="144" t="n">
        <f aca="false">[2]Curves!N33</f>
        <v>0.2</v>
      </c>
      <c r="AG32" s="144" t="n">
        <v>0.005</v>
      </c>
      <c r="AH32" s="144" t="n">
        <f aca="false">[2]Curves!J33</f>
        <v>0.17</v>
      </c>
      <c r="AI32" s="144" t="n">
        <v>0.005</v>
      </c>
      <c r="AJ32" s="144" t="n">
        <f aca="false">[2]Curves!E33</f>
        <v>0.175</v>
      </c>
      <c r="AK32" s="144" t="n">
        <f aca="false">[2]Curves!M33</f>
        <v>0.2</v>
      </c>
      <c r="AL32" s="144" t="n">
        <f aca="false">[2]Curves!Q33</f>
        <v>0.17</v>
      </c>
      <c r="AM32" s="144" t="n">
        <f aca="false">D32</f>
        <v>0.175</v>
      </c>
      <c r="AN32" s="144" t="n">
        <f aca="false">[2]Curves!BB33</f>
        <v>4.426</v>
      </c>
      <c r="AO32" s="144" t="n">
        <f aca="false">[2]Curves!AA33</f>
        <v>0.1675</v>
      </c>
      <c r="AP32" s="144" t="n">
        <f aca="false">[2]Curves!AN33</f>
        <v>0</v>
      </c>
      <c r="AQ32" s="144" t="n">
        <f aca="false">[2]Curves!AB33</f>
        <v>-0.445</v>
      </c>
      <c r="AR32" s="144" t="n">
        <f aca="false">[2]Curves!AM33</f>
        <v>0.155</v>
      </c>
      <c r="AS32" s="144" t="n">
        <f aca="false">[2]Curves!Y33</f>
        <v>0.1375</v>
      </c>
      <c r="AT32" s="144" t="n">
        <f aca="false">[2]Curves!AD33</f>
        <v>0</v>
      </c>
      <c r="AU32" s="144" t="n">
        <f aca="false">[2]Curves!Y33</f>
        <v>0.1375</v>
      </c>
      <c r="AV32" s="144" t="n">
        <f aca="false">[2]Curves!AH33</f>
        <v>0</v>
      </c>
      <c r="AW32" s="144" t="n">
        <f aca="false">[2]Curves!Y33</f>
        <v>0.1375</v>
      </c>
      <c r="AX32" s="144" t="n">
        <f aca="false">[2]Curves!AE33</f>
        <v>0.03</v>
      </c>
      <c r="AY32" s="144" t="n">
        <f aca="false">[2]Curves!Z33</f>
        <v>0.0525</v>
      </c>
      <c r="AZ32" s="144" t="n">
        <f aca="false">[2]Curves!AG33</f>
        <v>0.0025</v>
      </c>
      <c r="BA32" s="144" t="n">
        <f aca="false">[2]Curves!Z33</f>
        <v>0.0525</v>
      </c>
      <c r="BB32" s="144" t="n">
        <f aca="false">[2]Curves!AI33</f>
        <v>0.0025</v>
      </c>
      <c r="BC32" s="144" t="n">
        <f aca="false">[2]Curves!Z33</f>
        <v>0.0525</v>
      </c>
      <c r="BD32" s="144" t="n">
        <f aca="false">[2]Curves!AJ33</f>
        <v>0.0325</v>
      </c>
      <c r="BE32" s="144" t="n">
        <f aca="false">[2]Curves!Z33</f>
        <v>0.0525</v>
      </c>
      <c r="BF32" s="144" t="n">
        <f aca="false">[2]Curves!AL33</f>
        <v>-0.0025</v>
      </c>
      <c r="BG32" s="144" t="n">
        <f aca="false">[2]Curves!AA33</f>
        <v>0.1675</v>
      </c>
      <c r="BH32" s="144" t="n">
        <f aca="false">[2]Curves!AO33</f>
        <v>0.04</v>
      </c>
      <c r="BI32" s="144" t="n">
        <f aca="false">[2]Curves!Z33</f>
        <v>0.0525</v>
      </c>
      <c r="BJ32" s="144" t="n">
        <f aca="false">[2]Curves!AK33</f>
        <v>0.0125</v>
      </c>
      <c r="BK32" s="144" t="n">
        <f aca="false">AU32</f>
        <v>0.1375</v>
      </c>
      <c r="BL32" s="144" t="n">
        <f aca="false">AV32</f>
        <v>0</v>
      </c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5"/>
      <c r="CG32" s="144"/>
      <c r="CH32" s="145"/>
      <c r="CI32" s="144"/>
      <c r="CJ32" s="144"/>
      <c r="CK32" s="144"/>
      <c r="CL32" s="144"/>
      <c r="CM32" s="144"/>
    </row>
    <row r="33" customFormat="false" ht="12.75" hidden="false" customHeight="false" outlineLevel="0" collapsed="false">
      <c r="A33" s="0" t="n">
        <v>0.845223791234608</v>
      </c>
      <c r="B33" s="0" t="str">
        <f aca="false">(D33&amp;E33&amp;F33&amp;G33&amp;H33&amp;I33&amp;J33&amp;K33&amp;L33&amp;M33&amp;N33&amp;O33&amp;P33&amp;Q33&amp;R33&amp;S33&amp;T33&amp;U33&amp;V33&amp;W33&amp;X33&amp;Y33&amp;Z33&amp;AA33&amp;AB33&amp;AC33&amp;AD33&amp;AE33&amp;AF33&amp;AG33&amp;AH33&amp;AI33&amp;AJ33&amp;AK33&amp;AL33&amp;AM33&amp;AN33&amp;AO33&amp;AP33&amp;AQ33&amp;AR33&amp;AS33&amp;AT33&amp;AU33&amp;AV33&amp;AW33&amp;AX33&amp;AY33&amp;AZ33&amp;BA33&amp;BB33&amp;BC33&amp;BD33&amp;BE33&amp;BF33&amp;BG33&amp;BH33&amp;BI33&amp;BJ33&amp;BK33&amp;BL33)</f>
        <v>0.17500.1700.1700.20-0.02500.0300.17500.2200.17500.17500.1700.1700.1400.170.0050.20.0050.170.0050.1750.20.170.1754.4260.18250-0.4450.1550.152500.152500.15250.030.06750.00250.06750.00250.06750.03250.0675-0.00250.18250.040.06750.01250.15250</v>
      </c>
      <c r="C33" s="143" t="n">
        <v>37530</v>
      </c>
      <c r="D33" s="144" t="n">
        <f aca="false">[2]Curves!D34</f>
        <v>0.175</v>
      </c>
      <c r="E33" s="144" t="n">
        <v>0</v>
      </c>
      <c r="F33" s="144" t="n">
        <f aca="false">[2]Curves!I34</f>
        <v>0.17</v>
      </c>
      <c r="G33" s="144" t="n">
        <v>0</v>
      </c>
      <c r="H33" s="144" t="n">
        <f aca="false">[2]Curves!P34</f>
        <v>0.17</v>
      </c>
      <c r="I33" s="144" t="n">
        <v>0</v>
      </c>
      <c r="J33" s="144" t="n">
        <f aca="false">[2]Curves!L34</f>
        <v>0.2</v>
      </c>
      <c r="K33" s="144" t="n">
        <v>0</v>
      </c>
      <c r="L33" s="144" t="n">
        <f aca="false">[2]Curves!U34</f>
        <v>-0.025</v>
      </c>
      <c r="M33" s="144" t="n">
        <v>0</v>
      </c>
      <c r="N33" s="144" t="n">
        <f aca="false">[2]Curves!V34</f>
        <v>0.03</v>
      </c>
      <c r="O33" s="144" t="n">
        <v>0</v>
      </c>
      <c r="P33" s="144" t="n">
        <f aca="false">[2]Curves!W34</f>
        <v>0.175</v>
      </c>
      <c r="Q33" s="144" t="n">
        <v>0</v>
      </c>
      <c r="R33" s="144" t="n">
        <f aca="false">[2]Curves!O34</f>
        <v>0.22</v>
      </c>
      <c r="S33" s="144" t="n">
        <v>0</v>
      </c>
      <c r="T33" s="144" t="n">
        <f aca="false">[2]Curves!F34</f>
        <v>0.175</v>
      </c>
      <c r="U33" s="144" t="n">
        <v>0</v>
      </c>
      <c r="V33" s="144" t="n">
        <f aca="false">[2]Curves!H34</f>
        <v>0.175</v>
      </c>
      <c r="W33" s="144" t="n">
        <v>0</v>
      </c>
      <c r="X33" s="144" t="n">
        <f aca="false">[2]Curves!S34</f>
        <v>0.17</v>
      </c>
      <c r="Y33" s="144" t="n">
        <v>0</v>
      </c>
      <c r="Z33" s="144" t="n">
        <f aca="false">[2]Curves!K34</f>
        <v>0.17</v>
      </c>
      <c r="AA33" s="144" t="n">
        <v>0</v>
      </c>
      <c r="AB33" s="144" t="n">
        <f aca="false">[2]Curves!G34</f>
        <v>0.14</v>
      </c>
      <c r="AC33" s="144" t="n">
        <v>0</v>
      </c>
      <c r="AD33" s="144" t="n">
        <f aca="false">[2]Curves!R34</f>
        <v>0.17</v>
      </c>
      <c r="AE33" s="144" t="n">
        <v>0.005</v>
      </c>
      <c r="AF33" s="144" t="n">
        <f aca="false">[2]Curves!N34</f>
        <v>0.2</v>
      </c>
      <c r="AG33" s="144" t="n">
        <v>0.005</v>
      </c>
      <c r="AH33" s="144" t="n">
        <f aca="false">[2]Curves!J34</f>
        <v>0.17</v>
      </c>
      <c r="AI33" s="144" t="n">
        <v>0.005</v>
      </c>
      <c r="AJ33" s="144" t="n">
        <f aca="false">[2]Curves!E34</f>
        <v>0.175</v>
      </c>
      <c r="AK33" s="144" t="n">
        <f aca="false">[2]Curves!M34</f>
        <v>0.2</v>
      </c>
      <c r="AL33" s="144" t="n">
        <f aca="false">[2]Curves!Q34</f>
        <v>0.17</v>
      </c>
      <c r="AM33" s="144" t="n">
        <f aca="false">D33</f>
        <v>0.175</v>
      </c>
      <c r="AN33" s="144" t="n">
        <f aca="false">[2]Curves!BB34</f>
        <v>4.426</v>
      </c>
      <c r="AO33" s="144" t="n">
        <f aca="false">[2]Curves!AA34</f>
        <v>0.1825</v>
      </c>
      <c r="AP33" s="144" t="n">
        <f aca="false">[2]Curves!AN34</f>
        <v>0</v>
      </c>
      <c r="AQ33" s="144" t="n">
        <f aca="false">[2]Curves!AB34</f>
        <v>-0.445</v>
      </c>
      <c r="AR33" s="144" t="n">
        <f aca="false">[2]Curves!AM34</f>
        <v>0.155</v>
      </c>
      <c r="AS33" s="144" t="n">
        <f aca="false">[2]Curves!Y34</f>
        <v>0.1525</v>
      </c>
      <c r="AT33" s="144" t="n">
        <f aca="false">[2]Curves!AD34</f>
        <v>0</v>
      </c>
      <c r="AU33" s="144" t="n">
        <f aca="false">[2]Curves!Y34</f>
        <v>0.1525</v>
      </c>
      <c r="AV33" s="144" t="n">
        <f aca="false">[2]Curves!AH34</f>
        <v>0</v>
      </c>
      <c r="AW33" s="144" t="n">
        <f aca="false">[2]Curves!Y34</f>
        <v>0.1525</v>
      </c>
      <c r="AX33" s="144" t="n">
        <f aca="false">[2]Curves!AE34</f>
        <v>0.03</v>
      </c>
      <c r="AY33" s="144" t="n">
        <f aca="false">[2]Curves!Z34</f>
        <v>0.0675</v>
      </c>
      <c r="AZ33" s="144" t="n">
        <f aca="false">[2]Curves!AG34</f>
        <v>0.0025</v>
      </c>
      <c r="BA33" s="144" t="n">
        <f aca="false">[2]Curves!Z34</f>
        <v>0.0675</v>
      </c>
      <c r="BB33" s="144" t="n">
        <f aca="false">[2]Curves!AI34</f>
        <v>0.0025</v>
      </c>
      <c r="BC33" s="144" t="n">
        <f aca="false">[2]Curves!Z34</f>
        <v>0.0675</v>
      </c>
      <c r="BD33" s="144" t="n">
        <f aca="false">[2]Curves!AJ34</f>
        <v>0.0325</v>
      </c>
      <c r="BE33" s="144" t="n">
        <f aca="false">[2]Curves!Z34</f>
        <v>0.0675</v>
      </c>
      <c r="BF33" s="144" t="n">
        <f aca="false">[2]Curves!AL34</f>
        <v>-0.0025</v>
      </c>
      <c r="BG33" s="144" t="n">
        <f aca="false">[2]Curves!AA34</f>
        <v>0.1825</v>
      </c>
      <c r="BH33" s="144" t="n">
        <f aca="false">[2]Curves!AO34</f>
        <v>0.04</v>
      </c>
      <c r="BI33" s="144" t="n">
        <f aca="false">[2]Curves!Z34</f>
        <v>0.0675</v>
      </c>
      <c r="BJ33" s="144" t="n">
        <f aca="false">[2]Curves!AK34</f>
        <v>0.0125</v>
      </c>
      <c r="BK33" s="144" t="n">
        <f aca="false">AU33</f>
        <v>0.1525</v>
      </c>
      <c r="BL33" s="144" t="n">
        <f aca="false">AV33</f>
        <v>0</v>
      </c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5"/>
      <c r="CG33" s="144"/>
      <c r="CH33" s="145"/>
      <c r="CI33" s="144"/>
      <c r="CJ33" s="144"/>
      <c r="CK33" s="144"/>
      <c r="CL33" s="144"/>
      <c r="CM33" s="144"/>
    </row>
    <row r="34" customFormat="false" ht="12.75" hidden="false" customHeight="false" outlineLevel="0" collapsed="false">
      <c r="A34" s="0" t="n">
        <v>0.840049167701825</v>
      </c>
      <c r="B34" s="0" t="str">
        <f aca="false">(D34&amp;E34&amp;F34&amp;G34&amp;H34&amp;I34&amp;J34&amp;K34&amp;L34&amp;M34&amp;N34&amp;O34&amp;P34&amp;Q34&amp;R34&amp;S34&amp;T34&amp;U34&amp;V34&amp;W34&amp;X34&amp;Y34&amp;Z34&amp;AA34&amp;AB34&amp;AC34&amp;AD34&amp;AE34&amp;AF34&amp;AG34&amp;AH34&amp;AI34&amp;AJ34&amp;AK34&amp;AL34&amp;AM34&amp;AN34&amp;AO34&amp;AP34&amp;AQ34&amp;AR34&amp;AS34&amp;AT34&amp;AU34&amp;AV34&amp;AW34&amp;AX34&amp;AY34&amp;AZ34&amp;BA34&amp;BB34&amp;BC34&amp;BD34&amp;BE34&amp;BF34&amp;BG34&amp;BH34&amp;BI34&amp;BJ34&amp;BK34&amp;BL34)</f>
        <v>0.2700.4300.5400.4200.1100.16500.26275200.4500.2700.2700.5600.4300.23500.540.0050.420.0050.430.0050.270.420.540.274.6210.25250.005-0.3650.1550.20750.010.20750.010.20750.0450.11250.0150.11250.0150.11250.0450.11250.010.25250.0550.11250.0250.20750.01</v>
      </c>
      <c r="C34" s="143" t="n">
        <v>37561</v>
      </c>
      <c r="D34" s="144" t="n">
        <f aca="false">[2]Curves!D35</f>
        <v>0.27</v>
      </c>
      <c r="E34" s="144" t="n">
        <v>0</v>
      </c>
      <c r="F34" s="144" t="n">
        <f aca="false">[2]Curves!I35</f>
        <v>0.43</v>
      </c>
      <c r="G34" s="144" t="n">
        <v>0</v>
      </c>
      <c r="H34" s="144" t="n">
        <f aca="false">[2]Curves!P35</f>
        <v>0.54</v>
      </c>
      <c r="I34" s="144" t="n">
        <v>0</v>
      </c>
      <c r="J34" s="144" t="n">
        <f aca="false">[2]Curves!L35</f>
        <v>0.42</v>
      </c>
      <c r="K34" s="144" t="n">
        <v>0</v>
      </c>
      <c r="L34" s="144" t="n">
        <f aca="false">[2]Curves!U35</f>
        <v>0.11</v>
      </c>
      <c r="M34" s="144" t="n">
        <v>0</v>
      </c>
      <c r="N34" s="144" t="n">
        <f aca="false">[2]Curves!V35</f>
        <v>0.165</v>
      </c>
      <c r="O34" s="144" t="n">
        <v>0</v>
      </c>
      <c r="P34" s="144" t="n">
        <f aca="false">[2]Curves!W35</f>
        <v>0.262752</v>
      </c>
      <c r="Q34" s="144" t="n">
        <v>0</v>
      </c>
      <c r="R34" s="144" t="n">
        <f aca="false">[2]Curves!O35</f>
        <v>0.45</v>
      </c>
      <c r="S34" s="144" t="n">
        <v>0</v>
      </c>
      <c r="T34" s="144" t="n">
        <f aca="false">[2]Curves!F35</f>
        <v>0.27</v>
      </c>
      <c r="U34" s="144" t="n">
        <v>0</v>
      </c>
      <c r="V34" s="144" t="n">
        <f aca="false">[2]Curves!H35</f>
        <v>0.27</v>
      </c>
      <c r="W34" s="144" t="n">
        <v>0</v>
      </c>
      <c r="X34" s="144" t="n">
        <f aca="false">[2]Curves!S35</f>
        <v>0.56</v>
      </c>
      <c r="Y34" s="144" t="n">
        <v>0</v>
      </c>
      <c r="Z34" s="144" t="n">
        <f aca="false">[2]Curves!K35</f>
        <v>0.43</v>
      </c>
      <c r="AA34" s="144" t="n">
        <v>0</v>
      </c>
      <c r="AB34" s="144" t="n">
        <f aca="false">[2]Curves!G35</f>
        <v>0.235</v>
      </c>
      <c r="AC34" s="144" t="n">
        <v>0</v>
      </c>
      <c r="AD34" s="144" t="n">
        <f aca="false">[2]Curves!R35</f>
        <v>0.54</v>
      </c>
      <c r="AE34" s="144" t="n">
        <v>0.005</v>
      </c>
      <c r="AF34" s="144" t="n">
        <f aca="false">[2]Curves!N35</f>
        <v>0.42</v>
      </c>
      <c r="AG34" s="144" t="n">
        <v>0.005</v>
      </c>
      <c r="AH34" s="144" t="n">
        <f aca="false">[2]Curves!J35</f>
        <v>0.43</v>
      </c>
      <c r="AI34" s="144" t="n">
        <v>0.005</v>
      </c>
      <c r="AJ34" s="144" t="n">
        <f aca="false">[2]Curves!E35</f>
        <v>0.27</v>
      </c>
      <c r="AK34" s="144" t="n">
        <f aca="false">[2]Curves!M35</f>
        <v>0.42</v>
      </c>
      <c r="AL34" s="144" t="n">
        <f aca="false">[2]Curves!Q35</f>
        <v>0.54</v>
      </c>
      <c r="AM34" s="144" t="n">
        <f aca="false">D34</f>
        <v>0.27</v>
      </c>
      <c r="AN34" s="144" t="n">
        <f aca="false">[2]Curves!BB35</f>
        <v>4.621</v>
      </c>
      <c r="AO34" s="144" t="n">
        <f aca="false">[2]Curves!AA35</f>
        <v>0.2525</v>
      </c>
      <c r="AP34" s="144" t="n">
        <f aca="false">[2]Curves!AN35</f>
        <v>0.005</v>
      </c>
      <c r="AQ34" s="144" t="n">
        <f aca="false">[2]Curves!AB35</f>
        <v>-0.365</v>
      </c>
      <c r="AR34" s="144" t="n">
        <f aca="false">[2]Curves!AM35</f>
        <v>0.155</v>
      </c>
      <c r="AS34" s="144" t="n">
        <f aca="false">[2]Curves!Y35</f>
        <v>0.2075</v>
      </c>
      <c r="AT34" s="144" t="n">
        <f aca="false">[2]Curves!AD35</f>
        <v>0.01</v>
      </c>
      <c r="AU34" s="144" t="n">
        <f aca="false">[2]Curves!Y35</f>
        <v>0.2075</v>
      </c>
      <c r="AV34" s="144" t="n">
        <f aca="false">[2]Curves!AH35</f>
        <v>0.01</v>
      </c>
      <c r="AW34" s="144" t="n">
        <f aca="false">[2]Curves!Y35</f>
        <v>0.2075</v>
      </c>
      <c r="AX34" s="144" t="n">
        <f aca="false">[2]Curves!AE35</f>
        <v>0.045</v>
      </c>
      <c r="AY34" s="144" t="n">
        <f aca="false">[2]Curves!Z35</f>
        <v>0.1125</v>
      </c>
      <c r="AZ34" s="144" t="n">
        <f aca="false">[2]Curves!AG35</f>
        <v>0.015</v>
      </c>
      <c r="BA34" s="144" t="n">
        <f aca="false">[2]Curves!Z35</f>
        <v>0.1125</v>
      </c>
      <c r="BB34" s="144" t="n">
        <f aca="false">[2]Curves!AI35</f>
        <v>0.015</v>
      </c>
      <c r="BC34" s="144" t="n">
        <f aca="false">[2]Curves!Z35</f>
        <v>0.1125</v>
      </c>
      <c r="BD34" s="144" t="n">
        <f aca="false">[2]Curves!AJ35</f>
        <v>0.045</v>
      </c>
      <c r="BE34" s="144" t="n">
        <f aca="false">[2]Curves!Z35</f>
        <v>0.1125</v>
      </c>
      <c r="BF34" s="144" t="n">
        <f aca="false">[2]Curves!AL35</f>
        <v>0.01</v>
      </c>
      <c r="BG34" s="144" t="n">
        <f aca="false">[2]Curves!AA35</f>
        <v>0.2525</v>
      </c>
      <c r="BH34" s="144" t="n">
        <f aca="false">[2]Curves!AO35</f>
        <v>0.055</v>
      </c>
      <c r="BI34" s="144" t="n">
        <f aca="false">[2]Curves!Z35</f>
        <v>0.1125</v>
      </c>
      <c r="BJ34" s="144" t="n">
        <f aca="false">[2]Curves!AK35</f>
        <v>0.025</v>
      </c>
      <c r="BK34" s="144" t="n">
        <f aca="false">AU34</f>
        <v>0.2075</v>
      </c>
      <c r="BL34" s="144" t="n">
        <f aca="false">AV34</f>
        <v>0.01</v>
      </c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5"/>
      <c r="CG34" s="144"/>
      <c r="CH34" s="145"/>
      <c r="CI34" s="144"/>
      <c r="CJ34" s="144"/>
      <c r="CK34" s="144"/>
      <c r="CL34" s="144"/>
      <c r="CM34" s="144"/>
    </row>
    <row r="35" customFormat="false" ht="12.75" hidden="false" customHeight="false" outlineLevel="0" collapsed="false">
      <c r="A35" s="0" t="n">
        <v>0.835070764182345</v>
      </c>
      <c r="B35" s="0" t="str">
        <f aca="false">(D35&amp;E35&amp;F35&amp;G35&amp;H35&amp;I35&amp;J35&amp;K35&amp;L35&amp;M35&amp;N35&amp;O35&amp;P35&amp;Q35&amp;R35&amp;S35&amp;T35&amp;U35&amp;V35&amp;W35&amp;X35&amp;Y35&amp;Z35&amp;AA35&amp;AB35&amp;AC35&amp;AD35&amp;AE35&amp;AF35&amp;AG35&amp;AH35&amp;AI35&amp;AJ35&amp;AK35&amp;AL35&amp;AM35&amp;AN35&amp;AO35&amp;AP35&amp;AQ35&amp;AR35&amp;AS35&amp;AT35&amp;AU35&amp;AV35&amp;AW35&amp;AX35&amp;AY35&amp;AZ35&amp;BA35&amp;BB35&amp;BC35&amp;BD35&amp;BE35&amp;BF35&amp;BG35&amp;BH35&amp;BI35&amp;BJ35&amp;BK35&amp;BL35)</f>
        <v>0.2100.3700.4800.3600.0500.10500.20396800.3900.2100.2100.500.3700.17500.480.0050.360.0050.370.0050.210.360.480.214.6590.29250.005-0.3650.1550.24750.010.24750.010.24750.0450.15250.01750.15250.01750.15250.04750.15250.01250.29250.0550.15250.02750.24750.01</v>
      </c>
      <c r="C35" s="143" t="n">
        <v>37591</v>
      </c>
      <c r="D35" s="144" t="n">
        <f aca="false">[2]Curves!D36</f>
        <v>0.21</v>
      </c>
      <c r="E35" s="144" t="n">
        <v>0</v>
      </c>
      <c r="F35" s="144" t="n">
        <f aca="false">[2]Curves!I36</f>
        <v>0.37</v>
      </c>
      <c r="G35" s="144" t="n">
        <v>0</v>
      </c>
      <c r="H35" s="144" t="n">
        <f aca="false">[2]Curves!P36</f>
        <v>0.48</v>
      </c>
      <c r="I35" s="144" t="n">
        <v>0</v>
      </c>
      <c r="J35" s="144" t="n">
        <f aca="false">[2]Curves!L36</f>
        <v>0.36</v>
      </c>
      <c r="K35" s="144" t="n">
        <v>0</v>
      </c>
      <c r="L35" s="144" t="n">
        <f aca="false">[2]Curves!U36</f>
        <v>0.05</v>
      </c>
      <c r="M35" s="144" t="n">
        <v>0</v>
      </c>
      <c r="N35" s="144" t="n">
        <f aca="false">[2]Curves!V36</f>
        <v>0.105</v>
      </c>
      <c r="O35" s="144" t="n">
        <v>0</v>
      </c>
      <c r="P35" s="144" t="n">
        <f aca="false">[2]Curves!W36</f>
        <v>0.203968</v>
      </c>
      <c r="Q35" s="144" t="n">
        <v>0</v>
      </c>
      <c r="R35" s="144" t="n">
        <f aca="false">[2]Curves!O36</f>
        <v>0.39</v>
      </c>
      <c r="S35" s="144" t="n">
        <v>0</v>
      </c>
      <c r="T35" s="144" t="n">
        <f aca="false">[2]Curves!F36</f>
        <v>0.21</v>
      </c>
      <c r="U35" s="144" t="n">
        <v>0</v>
      </c>
      <c r="V35" s="144" t="n">
        <f aca="false">[2]Curves!H36</f>
        <v>0.21</v>
      </c>
      <c r="W35" s="144" t="n">
        <v>0</v>
      </c>
      <c r="X35" s="144" t="n">
        <f aca="false">[2]Curves!S36</f>
        <v>0.5</v>
      </c>
      <c r="Y35" s="144" t="n">
        <v>0</v>
      </c>
      <c r="Z35" s="144" t="n">
        <f aca="false">[2]Curves!K36</f>
        <v>0.37</v>
      </c>
      <c r="AA35" s="144" t="n">
        <v>0</v>
      </c>
      <c r="AB35" s="144" t="n">
        <f aca="false">[2]Curves!G36</f>
        <v>0.175</v>
      </c>
      <c r="AC35" s="144" t="n">
        <v>0</v>
      </c>
      <c r="AD35" s="144" t="n">
        <f aca="false">[2]Curves!R36</f>
        <v>0.48</v>
      </c>
      <c r="AE35" s="144" t="n">
        <v>0.005</v>
      </c>
      <c r="AF35" s="144" t="n">
        <f aca="false">[2]Curves!N36</f>
        <v>0.36</v>
      </c>
      <c r="AG35" s="144" t="n">
        <v>0.005</v>
      </c>
      <c r="AH35" s="144" t="n">
        <f aca="false">[2]Curves!J36</f>
        <v>0.37</v>
      </c>
      <c r="AI35" s="144" t="n">
        <v>0.005</v>
      </c>
      <c r="AJ35" s="144" t="n">
        <f aca="false">[2]Curves!E36</f>
        <v>0.21</v>
      </c>
      <c r="AK35" s="144" t="n">
        <f aca="false">[2]Curves!M36</f>
        <v>0.36</v>
      </c>
      <c r="AL35" s="144" t="n">
        <f aca="false">[2]Curves!Q36</f>
        <v>0.48</v>
      </c>
      <c r="AM35" s="144" t="n">
        <f aca="false">D35</f>
        <v>0.21</v>
      </c>
      <c r="AN35" s="144" t="n">
        <f aca="false">[2]Curves!BB36</f>
        <v>4.659</v>
      </c>
      <c r="AO35" s="144" t="n">
        <f aca="false">[2]Curves!AA36</f>
        <v>0.2925</v>
      </c>
      <c r="AP35" s="144" t="n">
        <f aca="false">[2]Curves!AN36</f>
        <v>0.005</v>
      </c>
      <c r="AQ35" s="144" t="n">
        <f aca="false">[2]Curves!AB36</f>
        <v>-0.365</v>
      </c>
      <c r="AR35" s="144" t="n">
        <f aca="false">[2]Curves!AM36</f>
        <v>0.155</v>
      </c>
      <c r="AS35" s="144" t="n">
        <f aca="false">[2]Curves!Y36</f>
        <v>0.2475</v>
      </c>
      <c r="AT35" s="144" t="n">
        <f aca="false">[2]Curves!AD36</f>
        <v>0.01</v>
      </c>
      <c r="AU35" s="144" t="n">
        <f aca="false">[2]Curves!Y36</f>
        <v>0.2475</v>
      </c>
      <c r="AV35" s="144" t="n">
        <f aca="false">[2]Curves!AH36</f>
        <v>0.01</v>
      </c>
      <c r="AW35" s="144" t="n">
        <f aca="false">[2]Curves!Y36</f>
        <v>0.2475</v>
      </c>
      <c r="AX35" s="144" t="n">
        <f aca="false">[2]Curves!AE36</f>
        <v>0.045</v>
      </c>
      <c r="AY35" s="144" t="n">
        <f aca="false">[2]Curves!Z36</f>
        <v>0.1525</v>
      </c>
      <c r="AZ35" s="144" t="n">
        <f aca="false">[2]Curves!AG36</f>
        <v>0.0175</v>
      </c>
      <c r="BA35" s="144" t="n">
        <f aca="false">[2]Curves!Z36</f>
        <v>0.1525</v>
      </c>
      <c r="BB35" s="144" t="n">
        <f aca="false">[2]Curves!AI36</f>
        <v>0.0175</v>
      </c>
      <c r="BC35" s="144" t="n">
        <f aca="false">[2]Curves!Z36</f>
        <v>0.1525</v>
      </c>
      <c r="BD35" s="144" t="n">
        <f aca="false">[2]Curves!AJ36</f>
        <v>0.0475</v>
      </c>
      <c r="BE35" s="144" t="n">
        <f aca="false">[2]Curves!Z36</f>
        <v>0.1525</v>
      </c>
      <c r="BF35" s="144" t="n">
        <f aca="false">[2]Curves!AL36</f>
        <v>0.0125</v>
      </c>
      <c r="BG35" s="144" t="n">
        <f aca="false">[2]Curves!AA36</f>
        <v>0.2925</v>
      </c>
      <c r="BH35" s="144" t="n">
        <f aca="false">[2]Curves!AO36</f>
        <v>0.055</v>
      </c>
      <c r="BI35" s="144" t="n">
        <f aca="false">[2]Curves!Z36</f>
        <v>0.1525</v>
      </c>
      <c r="BJ35" s="144" t="n">
        <f aca="false">[2]Curves!AK36</f>
        <v>0.0275</v>
      </c>
      <c r="BK35" s="144" t="n">
        <f aca="false">AU35</f>
        <v>0.2475</v>
      </c>
      <c r="BL35" s="144" t="n">
        <f aca="false">AV35</f>
        <v>0.01</v>
      </c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5"/>
      <c r="CG35" s="144"/>
      <c r="CH35" s="145"/>
      <c r="CI35" s="144"/>
      <c r="CJ35" s="144"/>
      <c r="CK35" s="144"/>
      <c r="CL35" s="144"/>
      <c r="CM35" s="144"/>
    </row>
    <row r="36" customFormat="false" ht="12.75" hidden="false" customHeight="false" outlineLevel="0" collapsed="false">
      <c r="A36" s="0" t="n">
        <v>0.829950332374305</v>
      </c>
      <c r="B36" s="0" t="str">
        <f aca="false">(D36&amp;E36&amp;F36&amp;G36&amp;H36&amp;I36&amp;J36&amp;K36&amp;L36&amp;M36&amp;N36&amp;O36&amp;P36&amp;Q36&amp;R36&amp;S36&amp;T36&amp;U36&amp;V36&amp;W36&amp;X36&amp;Y36&amp;Z36&amp;AA36&amp;AB36&amp;AC36&amp;AD36&amp;AE36&amp;AF36&amp;AG36&amp;AH36&amp;AI36&amp;AJ36&amp;AK36&amp;AL36&amp;AM36&amp;AN36&amp;AO36&amp;AP36&amp;AQ36&amp;AR36&amp;AS36&amp;AT36&amp;AU36&amp;AV36&amp;AW36&amp;AX36&amp;AY36&amp;AZ36&amp;BA36&amp;BB36&amp;BC36&amp;BD36&amp;BE36&amp;BF36&amp;BG36&amp;BH36&amp;BI36&amp;BJ36&amp;BK36&amp;BL36)</f>
        <v>0.2700.4300.5400.4200.1100.16500.26652800.4500.2700.2700.5600.4300.23500.540.0050.420.0050.430.0050.270.420.540.274.7390.3050.005-0.3650.1550.260.010.260.010.260.0450.1650.020.1650.020.1650.050.1650.0150.3050.0550.1650.030.260.01</v>
      </c>
      <c r="C36" s="143" t="n">
        <v>37622</v>
      </c>
      <c r="D36" s="144" t="n">
        <f aca="false">[2]Curves!D37</f>
        <v>0.27</v>
      </c>
      <c r="E36" s="144" t="n">
        <v>0</v>
      </c>
      <c r="F36" s="144" t="n">
        <f aca="false">[2]Curves!I37</f>
        <v>0.43</v>
      </c>
      <c r="G36" s="144" t="n">
        <v>0</v>
      </c>
      <c r="H36" s="144" t="n">
        <f aca="false">[2]Curves!P37</f>
        <v>0.54</v>
      </c>
      <c r="I36" s="144" t="n">
        <v>0</v>
      </c>
      <c r="J36" s="144" t="n">
        <f aca="false">[2]Curves!L37</f>
        <v>0.42</v>
      </c>
      <c r="K36" s="144" t="n">
        <v>0</v>
      </c>
      <c r="L36" s="144" t="n">
        <f aca="false">[2]Curves!U37</f>
        <v>0.11</v>
      </c>
      <c r="M36" s="144" t="n">
        <v>0</v>
      </c>
      <c r="N36" s="144" t="n">
        <f aca="false">[2]Curves!V37</f>
        <v>0.165</v>
      </c>
      <c r="O36" s="144" t="n">
        <v>0</v>
      </c>
      <c r="P36" s="144" t="n">
        <f aca="false">[2]Curves!W37</f>
        <v>0.266528</v>
      </c>
      <c r="Q36" s="144" t="n">
        <v>0</v>
      </c>
      <c r="R36" s="144" t="n">
        <f aca="false">[2]Curves!O37</f>
        <v>0.45</v>
      </c>
      <c r="S36" s="144" t="n">
        <v>0</v>
      </c>
      <c r="T36" s="144" t="n">
        <f aca="false">[2]Curves!F37</f>
        <v>0.27</v>
      </c>
      <c r="U36" s="144" t="n">
        <v>0</v>
      </c>
      <c r="V36" s="144" t="n">
        <f aca="false">[2]Curves!H37</f>
        <v>0.27</v>
      </c>
      <c r="W36" s="144" t="n">
        <v>0</v>
      </c>
      <c r="X36" s="144" t="n">
        <f aca="false">[2]Curves!S37</f>
        <v>0.56</v>
      </c>
      <c r="Y36" s="144" t="n">
        <v>0</v>
      </c>
      <c r="Z36" s="144" t="n">
        <f aca="false">[2]Curves!K37</f>
        <v>0.43</v>
      </c>
      <c r="AA36" s="144" t="n">
        <v>0</v>
      </c>
      <c r="AB36" s="144" t="n">
        <f aca="false">[2]Curves!G37</f>
        <v>0.235</v>
      </c>
      <c r="AC36" s="144" t="n">
        <v>0</v>
      </c>
      <c r="AD36" s="144" t="n">
        <f aca="false">[2]Curves!R37</f>
        <v>0.54</v>
      </c>
      <c r="AE36" s="144" t="n">
        <v>0.005</v>
      </c>
      <c r="AF36" s="144" t="n">
        <f aca="false">[2]Curves!N37</f>
        <v>0.42</v>
      </c>
      <c r="AG36" s="144" t="n">
        <v>0.005</v>
      </c>
      <c r="AH36" s="144" t="n">
        <f aca="false">[2]Curves!J37</f>
        <v>0.43</v>
      </c>
      <c r="AI36" s="144" t="n">
        <v>0.005</v>
      </c>
      <c r="AJ36" s="144" t="n">
        <f aca="false">[2]Curves!E37</f>
        <v>0.27</v>
      </c>
      <c r="AK36" s="144" t="n">
        <f aca="false">[2]Curves!M37</f>
        <v>0.42</v>
      </c>
      <c r="AL36" s="144" t="n">
        <f aca="false">[2]Curves!Q37</f>
        <v>0.54</v>
      </c>
      <c r="AM36" s="144" t="n">
        <f aca="false">D36</f>
        <v>0.27</v>
      </c>
      <c r="AN36" s="144" t="n">
        <f aca="false">[2]Curves!BB37</f>
        <v>4.739</v>
      </c>
      <c r="AO36" s="144" t="n">
        <f aca="false">[2]Curves!AA37</f>
        <v>0.305</v>
      </c>
      <c r="AP36" s="144" t="n">
        <f aca="false">[2]Curves!AN37</f>
        <v>0.005</v>
      </c>
      <c r="AQ36" s="144" t="n">
        <f aca="false">[2]Curves!AB37</f>
        <v>-0.365</v>
      </c>
      <c r="AR36" s="144" t="n">
        <f aca="false">[2]Curves!AM37</f>
        <v>0.155</v>
      </c>
      <c r="AS36" s="144" t="n">
        <f aca="false">[2]Curves!Y37</f>
        <v>0.26</v>
      </c>
      <c r="AT36" s="144" t="n">
        <f aca="false">[2]Curves!AD37</f>
        <v>0.01</v>
      </c>
      <c r="AU36" s="144" t="n">
        <f aca="false">[2]Curves!Y37</f>
        <v>0.26</v>
      </c>
      <c r="AV36" s="144" t="n">
        <f aca="false">[2]Curves!AH37</f>
        <v>0.01</v>
      </c>
      <c r="AW36" s="144" t="n">
        <f aca="false">[2]Curves!Y37</f>
        <v>0.26</v>
      </c>
      <c r="AX36" s="144" t="n">
        <f aca="false">[2]Curves!AE37</f>
        <v>0.045</v>
      </c>
      <c r="AY36" s="144" t="n">
        <f aca="false">[2]Curves!Z37</f>
        <v>0.165</v>
      </c>
      <c r="AZ36" s="144" t="n">
        <f aca="false">[2]Curves!AG37</f>
        <v>0.02</v>
      </c>
      <c r="BA36" s="144" t="n">
        <f aca="false">[2]Curves!Z37</f>
        <v>0.165</v>
      </c>
      <c r="BB36" s="144" t="n">
        <f aca="false">[2]Curves!AI37</f>
        <v>0.02</v>
      </c>
      <c r="BC36" s="144" t="n">
        <f aca="false">[2]Curves!Z37</f>
        <v>0.165</v>
      </c>
      <c r="BD36" s="144" t="n">
        <f aca="false">[2]Curves!AJ37</f>
        <v>0.05</v>
      </c>
      <c r="BE36" s="144" t="n">
        <f aca="false">[2]Curves!Z37</f>
        <v>0.165</v>
      </c>
      <c r="BF36" s="144" t="n">
        <f aca="false">[2]Curves!AL37</f>
        <v>0.015</v>
      </c>
      <c r="BG36" s="144" t="n">
        <f aca="false">[2]Curves!AA37</f>
        <v>0.305</v>
      </c>
      <c r="BH36" s="144" t="n">
        <f aca="false">[2]Curves!AO37</f>
        <v>0.055</v>
      </c>
      <c r="BI36" s="144" t="n">
        <f aca="false">[2]Curves!Z37</f>
        <v>0.165</v>
      </c>
      <c r="BJ36" s="144" t="n">
        <f aca="false">[2]Curves!AK37</f>
        <v>0.03</v>
      </c>
      <c r="BK36" s="144" t="n">
        <f aca="false">AU36</f>
        <v>0.26</v>
      </c>
      <c r="BL36" s="144" t="n">
        <f aca="false">AV36</f>
        <v>0.01</v>
      </c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5"/>
      <c r="CG36" s="144"/>
      <c r="CH36" s="145"/>
      <c r="CI36" s="144"/>
      <c r="CJ36" s="144"/>
      <c r="CK36" s="144"/>
      <c r="CL36" s="144"/>
      <c r="CM36" s="144"/>
    </row>
    <row r="37" customFormat="false" ht="12.75" hidden="false" customHeight="false" outlineLevel="0" collapsed="false">
      <c r="A37" s="0" t="n">
        <v>0.824852286159684</v>
      </c>
      <c r="B37" s="0" t="str">
        <f aca="false">(D37&amp;E37&amp;F37&amp;G37&amp;H37&amp;I37&amp;J37&amp;K37&amp;L37&amp;M37&amp;N37&amp;O37&amp;P37&amp;Q37&amp;R37&amp;S37&amp;T37&amp;U37&amp;V37&amp;W37&amp;X37&amp;Y37&amp;Z37&amp;AA37&amp;AB37&amp;AC37&amp;AD37&amp;AE37&amp;AF37&amp;AG37&amp;AH37&amp;AI37&amp;AJ37&amp;AK37&amp;AL37&amp;AM37&amp;AN37&amp;AO37&amp;AP37&amp;AQ37&amp;AR37&amp;AS37&amp;AT37&amp;AU37&amp;AV37&amp;AW37&amp;AX37&amp;AY37&amp;AZ37&amp;BA37&amp;BB37&amp;BC37&amp;BD37&amp;BE37&amp;BF37&amp;BG37&amp;BH37&amp;BI37&amp;BJ37&amp;BK37&amp;BL37)</f>
        <v>0.32500.48500.59500.47500.16500.2200.31768800.50500.32500.32500.61500.48500.2900.5950.0050.4750.0050.4850.0050.3250.4750.5950.3254.6190.28250.005-0.3650.1550.23750.010.23750.010.23750.0450.14250.02250.14250.02250.14250.05250.14250.01750.28250.0550.14250.03250.23750.01</v>
      </c>
      <c r="C37" s="143" t="n">
        <v>37653</v>
      </c>
      <c r="D37" s="144" t="n">
        <f aca="false">[2]Curves!D38</f>
        <v>0.325</v>
      </c>
      <c r="E37" s="144" t="n">
        <v>0</v>
      </c>
      <c r="F37" s="144" t="n">
        <f aca="false">[2]Curves!I38</f>
        <v>0.485</v>
      </c>
      <c r="G37" s="144" t="n">
        <v>0</v>
      </c>
      <c r="H37" s="144" t="n">
        <f aca="false">[2]Curves!P38</f>
        <v>0.595</v>
      </c>
      <c r="I37" s="144" t="n">
        <v>0</v>
      </c>
      <c r="J37" s="144" t="n">
        <f aca="false">[2]Curves!L38</f>
        <v>0.475</v>
      </c>
      <c r="K37" s="144" t="n">
        <v>0</v>
      </c>
      <c r="L37" s="144" t="n">
        <f aca="false">[2]Curves!U38</f>
        <v>0.165</v>
      </c>
      <c r="M37" s="144" t="n">
        <v>0</v>
      </c>
      <c r="N37" s="144" t="n">
        <f aca="false">[2]Curves!V38</f>
        <v>0.22</v>
      </c>
      <c r="O37" s="144" t="n">
        <v>0</v>
      </c>
      <c r="P37" s="144" t="n">
        <f aca="false">[2]Curves!W38</f>
        <v>0.317688</v>
      </c>
      <c r="Q37" s="144" t="n">
        <v>0</v>
      </c>
      <c r="R37" s="144" t="n">
        <f aca="false">[2]Curves!O38</f>
        <v>0.505</v>
      </c>
      <c r="S37" s="144" t="n">
        <v>0</v>
      </c>
      <c r="T37" s="144" t="n">
        <f aca="false">[2]Curves!F38</f>
        <v>0.325</v>
      </c>
      <c r="U37" s="144" t="n">
        <v>0</v>
      </c>
      <c r="V37" s="144" t="n">
        <f aca="false">[2]Curves!H38</f>
        <v>0.325</v>
      </c>
      <c r="W37" s="144" t="n">
        <v>0</v>
      </c>
      <c r="X37" s="144" t="n">
        <f aca="false">[2]Curves!S38</f>
        <v>0.615</v>
      </c>
      <c r="Y37" s="144" t="n">
        <v>0</v>
      </c>
      <c r="Z37" s="144" t="n">
        <f aca="false">[2]Curves!K38</f>
        <v>0.485</v>
      </c>
      <c r="AA37" s="144" t="n">
        <v>0</v>
      </c>
      <c r="AB37" s="144" t="n">
        <f aca="false">[2]Curves!G38</f>
        <v>0.29</v>
      </c>
      <c r="AC37" s="144" t="n">
        <v>0</v>
      </c>
      <c r="AD37" s="144" t="n">
        <f aca="false">[2]Curves!R38</f>
        <v>0.595</v>
      </c>
      <c r="AE37" s="144" t="n">
        <v>0.005</v>
      </c>
      <c r="AF37" s="144" t="n">
        <f aca="false">[2]Curves!N38</f>
        <v>0.475</v>
      </c>
      <c r="AG37" s="144" t="n">
        <v>0.005</v>
      </c>
      <c r="AH37" s="144" t="n">
        <f aca="false">[2]Curves!J38</f>
        <v>0.485</v>
      </c>
      <c r="AI37" s="144" t="n">
        <v>0.005</v>
      </c>
      <c r="AJ37" s="144" t="n">
        <f aca="false">[2]Curves!E38</f>
        <v>0.325</v>
      </c>
      <c r="AK37" s="144" t="n">
        <f aca="false">[2]Curves!M38</f>
        <v>0.475</v>
      </c>
      <c r="AL37" s="144" t="n">
        <f aca="false">[2]Curves!Q38</f>
        <v>0.595</v>
      </c>
      <c r="AM37" s="144" t="n">
        <f aca="false">D37</f>
        <v>0.325</v>
      </c>
      <c r="AN37" s="144" t="n">
        <f aca="false">[2]Curves!BB38</f>
        <v>4.619</v>
      </c>
      <c r="AO37" s="144" t="n">
        <f aca="false">[2]Curves!AA38</f>
        <v>0.2825</v>
      </c>
      <c r="AP37" s="144" t="n">
        <f aca="false">[2]Curves!AN38</f>
        <v>0.005</v>
      </c>
      <c r="AQ37" s="144" t="n">
        <f aca="false">[2]Curves!AB38</f>
        <v>-0.365</v>
      </c>
      <c r="AR37" s="144" t="n">
        <f aca="false">[2]Curves!AM38</f>
        <v>0.155</v>
      </c>
      <c r="AS37" s="144" t="n">
        <f aca="false">[2]Curves!Y38</f>
        <v>0.2375</v>
      </c>
      <c r="AT37" s="144" t="n">
        <f aca="false">[2]Curves!AD38</f>
        <v>0.01</v>
      </c>
      <c r="AU37" s="144" t="n">
        <f aca="false">[2]Curves!Y38</f>
        <v>0.2375</v>
      </c>
      <c r="AV37" s="144" t="n">
        <f aca="false">[2]Curves!AH38</f>
        <v>0.01</v>
      </c>
      <c r="AW37" s="144" t="n">
        <f aca="false">[2]Curves!Y38</f>
        <v>0.2375</v>
      </c>
      <c r="AX37" s="144" t="n">
        <f aca="false">[2]Curves!AE38</f>
        <v>0.045</v>
      </c>
      <c r="AY37" s="144" t="n">
        <f aca="false">[2]Curves!Z38</f>
        <v>0.1425</v>
      </c>
      <c r="AZ37" s="144" t="n">
        <f aca="false">[2]Curves!AG38</f>
        <v>0.0225</v>
      </c>
      <c r="BA37" s="144" t="n">
        <f aca="false">[2]Curves!Z38</f>
        <v>0.1425</v>
      </c>
      <c r="BB37" s="144" t="n">
        <f aca="false">[2]Curves!AI38</f>
        <v>0.0225</v>
      </c>
      <c r="BC37" s="144" t="n">
        <f aca="false">[2]Curves!Z38</f>
        <v>0.1425</v>
      </c>
      <c r="BD37" s="144" t="n">
        <f aca="false">[2]Curves!AJ38</f>
        <v>0.0525</v>
      </c>
      <c r="BE37" s="144" t="n">
        <f aca="false">[2]Curves!Z38</f>
        <v>0.1425</v>
      </c>
      <c r="BF37" s="144" t="n">
        <f aca="false">[2]Curves!AL38</f>
        <v>0.0175</v>
      </c>
      <c r="BG37" s="144" t="n">
        <f aca="false">[2]Curves!AA38</f>
        <v>0.2825</v>
      </c>
      <c r="BH37" s="144" t="n">
        <f aca="false">[2]Curves!AO38</f>
        <v>0.055</v>
      </c>
      <c r="BI37" s="144" t="n">
        <f aca="false">[2]Curves!Z38</f>
        <v>0.1425</v>
      </c>
      <c r="BJ37" s="144" t="n">
        <f aca="false">[2]Curves!AK38</f>
        <v>0.0325</v>
      </c>
      <c r="BK37" s="144" t="n">
        <f aca="false">AU37</f>
        <v>0.2375</v>
      </c>
      <c r="BL37" s="144" t="n">
        <f aca="false">AV37</f>
        <v>0.01</v>
      </c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5"/>
      <c r="CG37" s="144"/>
      <c r="CH37" s="145"/>
      <c r="CI37" s="144"/>
      <c r="CJ37" s="144"/>
      <c r="CK37" s="144"/>
      <c r="CL37" s="144"/>
      <c r="CM37" s="144"/>
    </row>
    <row r="38" customFormat="false" ht="12.75" hidden="false" customHeight="false" outlineLevel="0" collapsed="false">
      <c r="A38" s="0" t="n">
        <v>0.820272985731894</v>
      </c>
      <c r="B38" s="0" t="str">
        <f aca="false">(D38&amp;E38&amp;F38&amp;G38&amp;H38&amp;I38&amp;J38&amp;K38&amp;L38&amp;M38&amp;N38&amp;O38&amp;P38&amp;Q38&amp;R38&amp;S38&amp;T38&amp;U38&amp;V38&amp;W38&amp;X38&amp;Y38&amp;Z38&amp;AA38&amp;AB38&amp;AC38&amp;AD38&amp;AE38&amp;AF38&amp;AG38&amp;AH38&amp;AI38&amp;AJ38&amp;AK38&amp;AL38&amp;AM38&amp;AN38&amp;AO38&amp;AP38&amp;AQ38&amp;AR38&amp;AS38&amp;AT38&amp;AU38&amp;AV38&amp;AW38&amp;AX38&amp;AY38&amp;AZ38&amp;BA38&amp;BB38&amp;BC38&amp;BD38&amp;BE38&amp;BF38&amp;BG38&amp;BH38&amp;BI38&amp;BJ38&amp;BK38&amp;BL38)</f>
        <v>0.32500.48500.59500.47500.16500.2200.31208800.50500.32500.32500.61500.48500.2900.5950.0050.4750.0050.4850.0050.3250.4750.5950.3254.4440.280.005-0.3650.1550.2350.010.2350.010.2350.0450.140.0250.140.0250.140.0550.140.020.280.0550.140.0350.2350.01</v>
      </c>
      <c r="C38" s="143" t="n">
        <v>37681</v>
      </c>
      <c r="D38" s="144" t="n">
        <f aca="false">[2]Curves!D39</f>
        <v>0.325</v>
      </c>
      <c r="E38" s="144" t="n">
        <v>0</v>
      </c>
      <c r="F38" s="144" t="n">
        <f aca="false">[2]Curves!I39</f>
        <v>0.485</v>
      </c>
      <c r="G38" s="144" t="n">
        <v>0</v>
      </c>
      <c r="H38" s="144" t="n">
        <f aca="false">[2]Curves!P39</f>
        <v>0.595</v>
      </c>
      <c r="I38" s="144" t="n">
        <v>0</v>
      </c>
      <c r="J38" s="144" t="n">
        <f aca="false">[2]Curves!L39</f>
        <v>0.475</v>
      </c>
      <c r="K38" s="144" t="n">
        <v>0</v>
      </c>
      <c r="L38" s="144" t="n">
        <f aca="false">[2]Curves!U39</f>
        <v>0.165</v>
      </c>
      <c r="M38" s="144" t="n">
        <v>0</v>
      </c>
      <c r="N38" s="144" t="n">
        <f aca="false">[2]Curves!V39</f>
        <v>0.22</v>
      </c>
      <c r="O38" s="144" t="n">
        <v>0</v>
      </c>
      <c r="P38" s="144" t="n">
        <f aca="false">[2]Curves!W39</f>
        <v>0.312088</v>
      </c>
      <c r="Q38" s="144" t="n">
        <v>0</v>
      </c>
      <c r="R38" s="144" t="n">
        <f aca="false">[2]Curves!O39</f>
        <v>0.505</v>
      </c>
      <c r="S38" s="144" t="n">
        <v>0</v>
      </c>
      <c r="T38" s="144" t="n">
        <f aca="false">[2]Curves!F39</f>
        <v>0.325</v>
      </c>
      <c r="U38" s="144" t="n">
        <v>0</v>
      </c>
      <c r="V38" s="144" t="n">
        <f aca="false">[2]Curves!H39</f>
        <v>0.325</v>
      </c>
      <c r="W38" s="144" t="n">
        <v>0</v>
      </c>
      <c r="X38" s="144" t="n">
        <f aca="false">[2]Curves!S39</f>
        <v>0.615</v>
      </c>
      <c r="Y38" s="144" t="n">
        <v>0</v>
      </c>
      <c r="Z38" s="144" t="n">
        <f aca="false">[2]Curves!K39</f>
        <v>0.485</v>
      </c>
      <c r="AA38" s="144" t="n">
        <v>0</v>
      </c>
      <c r="AB38" s="144" t="n">
        <f aca="false">[2]Curves!G39</f>
        <v>0.29</v>
      </c>
      <c r="AC38" s="144" t="n">
        <v>0</v>
      </c>
      <c r="AD38" s="144" t="n">
        <f aca="false">[2]Curves!R39</f>
        <v>0.595</v>
      </c>
      <c r="AE38" s="144" t="n">
        <v>0.005</v>
      </c>
      <c r="AF38" s="144" t="n">
        <f aca="false">[2]Curves!N39</f>
        <v>0.475</v>
      </c>
      <c r="AG38" s="144" t="n">
        <v>0.005</v>
      </c>
      <c r="AH38" s="144" t="n">
        <f aca="false">[2]Curves!J39</f>
        <v>0.485</v>
      </c>
      <c r="AI38" s="144" t="n">
        <v>0.005</v>
      </c>
      <c r="AJ38" s="144" t="n">
        <f aca="false">[2]Curves!E39</f>
        <v>0.325</v>
      </c>
      <c r="AK38" s="144" t="n">
        <f aca="false">[2]Curves!M39</f>
        <v>0.475</v>
      </c>
      <c r="AL38" s="144" t="n">
        <f aca="false">[2]Curves!Q39</f>
        <v>0.595</v>
      </c>
      <c r="AM38" s="144" t="n">
        <f aca="false">D38</f>
        <v>0.325</v>
      </c>
      <c r="AN38" s="144" t="n">
        <f aca="false">[2]Curves!BB39</f>
        <v>4.444</v>
      </c>
      <c r="AO38" s="144" t="n">
        <f aca="false">[2]Curves!AA39</f>
        <v>0.28</v>
      </c>
      <c r="AP38" s="144" t="n">
        <f aca="false">[2]Curves!AN39</f>
        <v>0.005</v>
      </c>
      <c r="AQ38" s="144" t="n">
        <f aca="false">[2]Curves!AB39</f>
        <v>-0.365</v>
      </c>
      <c r="AR38" s="144" t="n">
        <f aca="false">[2]Curves!AM39</f>
        <v>0.155</v>
      </c>
      <c r="AS38" s="144" t="n">
        <f aca="false">[2]Curves!Y39</f>
        <v>0.235</v>
      </c>
      <c r="AT38" s="144" t="n">
        <f aca="false">[2]Curves!AD39</f>
        <v>0.01</v>
      </c>
      <c r="AU38" s="144" t="n">
        <f aca="false">[2]Curves!Y39</f>
        <v>0.235</v>
      </c>
      <c r="AV38" s="144" t="n">
        <f aca="false">[2]Curves!AH39</f>
        <v>0.01</v>
      </c>
      <c r="AW38" s="144" t="n">
        <f aca="false">[2]Curves!Y39</f>
        <v>0.235</v>
      </c>
      <c r="AX38" s="144" t="n">
        <f aca="false">[2]Curves!AE39</f>
        <v>0.045</v>
      </c>
      <c r="AY38" s="144" t="n">
        <f aca="false">[2]Curves!Z39</f>
        <v>0.14</v>
      </c>
      <c r="AZ38" s="144" t="n">
        <f aca="false">[2]Curves!AG39</f>
        <v>0.025</v>
      </c>
      <c r="BA38" s="144" t="n">
        <f aca="false">[2]Curves!Z39</f>
        <v>0.14</v>
      </c>
      <c r="BB38" s="144" t="n">
        <f aca="false">[2]Curves!AI39</f>
        <v>0.025</v>
      </c>
      <c r="BC38" s="144" t="n">
        <f aca="false">[2]Curves!Z39</f>
        <v>0.14</v>
      </c>
      <c r="BD38" s="144" t="n">
        <f aca="false">[2]Curves!AJ39</f>
        <v>0.055</v>
      </c>
      <c r="BE38" s="144" t="n">
        <f aca="false">[2]Curves!Z39</f>
        <v>0.14</v>
      </c>
      <c r="BF38" s="144" t="n">
        <f aca="false">[2]Curves!AL39</f>
        <v>0.02</v>
      </c>
      <c r="BG38" s="144" t="n">
        <f aca="false">[2]Curves!AA39</f>
        <v>0.28</v>
      </c>
      <c r="BH38" s="144" t="n">
        <f aca="false">[2]Curves!AO39</f>
        <v>0.055</v>
      </c>
      <c r="BI38" s="144" t="n">
        <f aca="false">[2]Curves!Z39</f>
        <v>0.14</v>
      </c>
      <c r="BJ38" s="144" t="n">
        <f aca="false">[2]Curves!AK39</f>
        <v>0.035</v>
      </c>
      <c r="BK38" s="144" t="n">
        <f aca="false">AU38</f>
        <v>0.235</v>
      </c>
      <c r="BL38" s="144" t="n">
        <f aca="false">AV38</f>
        <v>0.01</v>
      </c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5"/>
      <c r="CG38" s="144"/>
      <c r="CH38" s="145"/>
      <c r="CI38" s="144"/>
      <c r="CJ38" s="144"/>
      <c r="CK38" s="144"/>
      <c r="CL38" s="144"/>
      <c r="CM38" s="144"/>
    </row>
    <row r="39" customFormat="false" ht="12.75" hidden="false" customHeight="false" outlineLevel="0" collapsed="false">
      <c r="A39" s="0" t="n">
        <v>0.815251047335412</v>
      </c>
      <c r="B39" s="0" t="str">
        <f aca="false">(D39&amp;E39&amp;F39&amp;G39&amp;H39&amp;I39&amp;J39&amp;K39&amp;L39&amp;M39&amp;N39&amp;O39&amp;P39&amp;Q39&amp;R39&amp;S39&amp;T39&amp;U39&amp;V39&amp;W39&amp;X39&amp;Y39&amp;Z39&amp;AA39&amp;AB39&amp;AC39&amp;AD39&amp;AE39&amp;AF39&amp;AG39&amp;AH39&amp;AI39&amp;AJ39&amp;AK39&amp;AL39&amp;AM39&amp;AN39&amp;AO39&amp;AP39&amp;AQ39&amp;AR39&amp;AS39&amp;AT39&amp;AU39&amp;AV39&amp;AW39&amp;AX39&amp;AY39&amp;AZ39&amp;BA39&amp;BB39&amp;BC39&amp;BD39&amp;BE39&amp;BF39&amp;BG39&amp;BH39&amp;BI39&amp;BJ39&amp;BK39&amp;BL39)</f>
        <v>0.17500.17500.1700.20-0.02500.0300.17500.2200.17500.17500.1700.17500.1400.170.0050.20.0050.1750.0050.1750.20.170.1754.1140.210-0.50.1550.180.00250.180.00250.180.030.085-0.00250.085-0.00250.0850.02750.085-0.00750.210.040.0850.00750.180.0025</v>
      </c>
      <c r="C39" s="143" t="n">
        <v>37712</v>
      </c>
      <c r="D39" s="144" t="n">
        <f aca="false">[2]Curves!D40</f>
        <v>0.175</v>
      </c>
      <c r="E39" s="144" t="n">
        <v>0</v>
      </c>
      <c r="F39" s="144" t="n">
        <f aca="false">[2]Curves!I40</f>
        <v>0.175</v>
      </c>
      <c r="G39" s="144" t="n">
        <v>0</v>
      </c>
      <c r="H39" s="144" t="n">
        <f aca="false">[2]Curves!P40</f>
        <v>0.17</v>
      </c>
      <c r="I39" s="144" t="n">
        <v>0</v>
      </c>
      <c r="J39" s="144" t="n">
        <f aca="false">[2]Curves!L40</f>
        <v>0.2</v>
      </c>
      <c r="K39" s="144" t="n">
        <v>0</v>
      </c>
      <c r="L39" s="144" t="n">
        <f aca="false">[2]Curves!U40</f>
        <v>-0.025</v>
      </c>
      <c r="M39" s="144" t="n">
        <v>0</v>
      </c>
      <c r="N39" s="144" t="n">
        <f aca="false">[2]Curves!V40</f>
        <v>0.03</v>
      </c>
      <c r="O39" s="144" t="n">
        <v>0</v>
      </c>
      <c r="P39" s="144" t="n">
        <f aca="false">[2]Curves!W40</f>
        <v>0.175</v>
      </c>
      <c r="Q39" s="144" t="n">
        <v>0</v>
      </c>
      <c r="R39" s="144" t="n">
        <f aca="false">[2]Curves!O40</f>
        <v>0.22</v>
      </c>
      <c r="S39" s="144" t="n">
        <v>0</v>
      </c>
      <c r="T39" s="144" t="n">
        <f aca="false">[2]Curves!F40</f>
        <v>0.175</v>
      </c>
      <c r="U39" s="144" t="n">
        <v>0</v>
      </c>
      <c r="V39" s="144" t="n">
        <f aca="false">[2]Curves!H40</f>
        <v>0.175</v>
      </c>
      <c r="W39" s="144" t="n">
        <v>0</v>
      </c>
      <c r="X39" s="144" t="n">
        <f aca="false">[2]Curves!S40</f>
        <v>0.17</v>
      </c>
      <c r="Y39" s="144" t="n">
        <v>0</v>
      </c>
      <c r="Z39" s="144" t="n">
        <f aca="false">[2]Curves!K40</f>
        <v>0.175</v>
      </c>
      <c r="AA39" s="144" t="n">
        <v>0</v>
      </c>
      <c r="AB39" s="144" t="n">
        <f aca="false">[2]Curves!G40</f>
        <v>0.14</v>
      </c>
      <c r="AC39" s="144" t="n">
        <v>0</v>
      </c>
      <c r="AD39" s="144" t="n">
        <f aca="false">[2]Curves!R40</f>
        <v>0.17</v>
      </c>
      <c r="AE39" s="144" t="n">
        <v>0.005</v>
      </c>
      <c r="AF39" s="144" t="n">
        <f aca="false">[2]Curves!N40</f>
        <v>0.2</v>
      </c>
      <c r="AG39" s="144" t="n">
        <v>0.005</v>
      </c>
      <c r="AH39" s="144" t="n">
        <f aca="false">[2]Curves!J40</f>
        <v>0.175</v>
      </c>
      <c r="AI39" s="144" t="n">
        <v>0.005</v>
      </c>
      <c r="AJ39" s="144" t="n">
        <f aca="false">[2]Curves!E40</f>
        <v>0.175</v>
      </c>
      <c r="AK39" s="144" t="n">
        <f aca="false">[2]Curves!M40</f>
        <v>0.2</v>
      </c>
      <c r="AL39" s="144" t="n">
        <f aca="false">[2]Curves!Q40</f>
        <v>0.17</v>
      </c>
      <c r="AM39" s="144" t="n">
        <f aca="false">D39</f>
        <v>0.175</v>
      </c>
      <c r="AN39" s="144" t="n">
        <f aca="false">[2]Curves!BB40</f>
        <v>4.114</v>
      </c>
      <c r="AO39" s="144" t="n">
        <f aca="false">[2]Curves!AA40</f>
        <v>0.21</v>
      </c>
      <c r="AP39" s="144" t="n">
        <f aca="false">[2]Curves!AN40</f>
        <v>0</v>
      </c>
      <c r="AQ39" s="144" t="n">
        <f aca="false">[2]Curves!AB40</f>
        <v>-0.5</v>
      </c>
      <c r="AR39" s="144" t="n">
        <f aca="false">[2]Curves!AM40</f>
        <v>0.155</v>
      </c>
      <c r="AS39" s="144" t="n">
        <f aca="false">[2]Curves!Y40</f>
        <v>0.18</v>
      </c>
      <c r="AT39" s="144" t="n">
        <f aca="false">[2]Curves!AD40</f>
        <v>0.0025</v>
      </c>
      <c r="AU39" s="144" t="n">
        <f aca="false">[2]Curves!Y40</f>
        <v>0.18</v>
      </c>
      <c r="AV39" s="144" t="n">
        <f aca="false">[2]Curves!AH40</f>
        <v>0.0025</v>
      </c>
      <c r="AW39" s="144" t="n">
        <f aca="false">[2]Curves!Y40</f>
        <v>0.18</v>
      </c>
      <c r="AX39" s="144" t="n">
        <f aca="false">[2]Curves!AE40</f>
        <v>0.03</v>
      </c>
      <c r="AY39" s="144" t="n">
        <f aca="false">[2]Curves!Z40</f>
        <v>0.085</v>
      </c>
      <c r="AZ39" s="144" t="n">
        <f aca="false">[2]Curves!AG40</f>
        <v>-0.0025</v>
      </c>
      <c r="BA39" s="144" t="n">
        <f aca="false">[2]Curves!Z40</f>
        <v>0.085</v>
      </c>
      <c r="BB39" s="144" t="n">
        <f aca="false">[2]Curves!AI40</f>
        <v>-0.0025</v>
      </c>
      <c r="BC39" s="144" t="n">
        <f aca="false">[2]Curves!Z40</f>
        <v>0.085</v>
      </c>
      <c r="BD39" s="144" t="n">
        <f aca="false">[2]Curves!AJ40</f>
        <v>0.0275</v>
      </c>
      <c r="BE39" s="144" t="n">
        <f aca="false">[2]Curves!Z40</f>
        <v>0.085</v>
      </c>
      <c r="BF39" s="144" t="n">
        <f aca="false">[2]Curves!AL40</f>
        <v>-0.0075</v>
      </c>
      <c r="BG39" s="144" t="n">
        <f aca="false">[2]Curves!AA40</f>
        <v>0.21</v>
      </c>
      <c r="BH39" s="144" t="n">
        <f aca="false">[2]Curves!AO40</f>
        <v>0.04</v>
      </c>
      <c r="BI39" s="144" t="n">
        <f aca="false">[2]Curves!Z40</f>
        <v>0.085</v>
      </c>
      <c r="BJ39" s="144" t="n">
        <f aca="false">[2]Curves!AK40</f>
        <v>0.0075</v>
      </c>
      <c r="BK39" s="144" t="n">
        <f aca="false">AU39</f>
        <v>0.18</v>
      </c>
      <c r="BL39" s="144" t="n">
        <f aca="false">AV39</f>
        <v>0.0025</v>
      </c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5"/>
      <c r="CG39" s="144"/>
      <c r="CH39" s="145"/>
      <c r="CI39" s="144"/>
      <c r="CJ39" s="144"/>
      <c r="CK39" s="144"/>
      <c r="CL39" s="144"/>
      <c r="CM39" s="144"/>
    </row>
    <row r="40" customFormat="false" ht="12.75" hidden="false" customHeight="false" outlineLevel="0" collapsed="false">
      <c r="A40" s="0" t="n">
        <v>0.810447001379747</v>
      </c>
      <c r="B40" s="0" t="str">
        <f aca="false">(D40&amp;E40&amp;F40&amp;G40&amp;H40&amp;I40&amp;J40&amp;K40&amp;L40&amp;M40&amp;N40&amp;O40&amp;P40&amp;Q40&amp;R40&amp;S40&amp;T40&amp;U40&amp;V40&amp;W40&amp;X40&amp;Y40&amp;Z40&amp;AA40&amp;AB40&amp;AC40&amp;AD40&amp;AE40&amp;AF40&amp;AG40&amp;AH40&amp;AI40&amp;AJ40&amp;AK40&amp;AL40&amp;AM40&amp;AN40&amp;AO40&amp;AP40&amp;AQ40&amp;AR40&amp;AS40&amp;AT40&amp;AU40&amp;AV40&amp;AW40&amp;AX40&amp;AY40&amp;AZ40&amp;BA40&amp;BB40&amp;BC40&amp;BD40&amp;BE40&amp;BF40&amp;BG40&amp;BH40&amp;BI40&amp;BJ40&amp;BK40&amp;BL40)</f>
        <v>0.17500.17500.1700.20-0.02500.0300.17500.2200.17500.17500.1700.17500.1400.170.0050.20.0050.1750.0050.1750.20.170.1754.0680.20-0.50.1550.170.00250.170.00250.170.030.075-0.00250.075-0.00250.0750.02750.075-0.00750.20.040.0750.00750.170.0025</v>
      </c>
      <c r="C40" s="143" t="n">
        <v>37742</v>
      </c>
      <c r="D40" s="144" t="n">
        <f aca="false">[2]Curves!D41</f>
        <v>0.175</v>
      </c>
      <c r="E40" s="144" t="n">
        <v>0</v>
      </c>
      <c r="F40" s="144" t="n">
        <f aca="false">[2]Curves!I41</f>
        <v>0.175</v>
      </c>
      <c r="G40" s="144" t="n">
        <v>0</v>
      </c>
      <c r="H40" s="144" t="n">
        <f aca="false">[2]Curves!P41</f>
        <v>0.17</v>
      </c>
      <c r="I40" s="144" t="n">
        <v>0</v>
      </c>
      <c r="J40" s="144" t="n">
        <f aca="false">[2]Curves!L41</f>
        <v>0.2</v>
      </c>
      <c r="K40" s="144" t="n">
        <v>0</v>
      </c>
      <c r="L40" s="144" t="n">
        <f aca="false">[2]Curves!U41</f>
        <v>-0.025</v>
      </c>
      <c r="M40" s="144" t="n">
        <v>0</v>
      </c>
      <c r="N40" s="144" t="n">
        <f aca="false">[2]Curves!V41</f>
        <v>0.03</v>
      </c>
      <c r="O40" s="144" t="n">
        <v>0</v>
      </c>
      <c r="P40" s="144" t="n">
        <f aca="false">[2]Curves!W41</f>
        <v>0.175</v>
      </c>
      <c r="Q40" s="144" t="n">
        <v>0</v>
      </c>
      <c r="R40" s="144" t="n">
        <f aca="false">[2]Curves!O41</f>
        <v>0.22</v>
      </c>
      <c r="S40" s="144" t="n">
        <v>0</v>
      </c>
      <c r="T40" s="144" t="n">
        <f aca="false">[2]Curves!F41</f>
        <v>0.175</v>
      </c>
      <c r="U40" s="144" t="n">
        <v>0</v>
      </c>
      <c r="V40" s="144" t="n">
        <f aca="false">[2]Curves!H41</f>
        <v>0.175</v>
      </c>
      <c r="W40" s="144" t="n">
        <v>0</v>
      </c>
      <c r="X40" s="144" t="n">
        <f aca="false">[2]Curves!S41</f>
        <v>0.17</v>
      </c>
      <c r="Y40" s="144" t="n">
        <v>0</v>
      </c>
      <c r="Z40" s="144" t="n">
        <f aca="false">[2]Curves!K41</f>
        <v>0.175</v>
      </c>
      <c r="AA40" s="144" t="n">
        <v>0</v>
      </c>
      <c r="AB40" s="144" t="n">
        <f aca="false">[2]Curves!G41</f>
        <v>0.14</v>
      </c>
      <c r="AC40" s="144" t="n">
        <v>0</v>
      </c>
      <c r="AD40" s="144" t="n">
        <f aca="false">[2]Curves!R41</f>
        <v>0.17</v>
      </c>
      <c r="AE40" s="144" t="n">
        <v>0.005</v>
      </c>
      <c r="AF40" s="144" t="n">
        <f aca="false">[2]Curves!N41</f>
        <v>0.2</v>
      </c>
      <c r="AG40" s="144" t="n">
        <v>0.005</v>
      </c>
      <c r="AH40" s="144" t="n">
        <f aca="false">[2]Curves!J41</f>
        <v>0.175</v>
      </c>
      <c r="AI40" s="144" t="n">
        <v>0.005</v>
      </c>
      <c r="AJ40" s="144" t="n">
        <f aca="false">[2]Curves!E41</f>
        <v>0.175</v>
      </c>
      <c r="AK40" s="144" t="n">
        <f aca="false">[2]Curves!M41</f>
        <v>0.2</v>
      </c>
      <c r="AL40" s="144" t="n">
        <f aca="false">[2]Curves!Q41</f>
        <v>0.17</v>
      </c>
      <c r="AM40" s="144" t="n">
        <f aca="false">D40</f>
        <v>0.175</v>
      </c>
      <c r="AN40" s="144" t="n">
        <f aca="false">[2]Curves!BB41</f>
        <v>4.068</v>
      </c>
      <c r="AO40" s="144" t="n">
        <f aca="false">[2]Curves!AA41</f>
        <v>0.2</v>
      </c>
      <c r="AP40" s="144" t="n">
        <f aca="false">[2]Curves!AN41</f>
        <v>0</v>
      </c>
      <c r="AQ40" s="144" t="n">
        <f aca="false">[2]Curves!AB41</f>
        <v>-0.5</v>
      </c>
      <c r="AR40" s="144" t="n">
        <f aca="false">[2]Curves!AM41</f>
        <v>0.155</v>
      </c>
      <c r="AS40" s="144" t="n">
        <f aca="false">[2]Curves!Y41</f>
        <v>0.17</v>
      </c>
      <c r="AT40" s="144" t="n">
        <f aca="false">[2]Curves!AD41</f>
        <v>0.0025</v>
      </c>
      <c r="AU40" s="144" t="n">
        <f aca="false">[2]Curves!Y41</f>
        <v>0.17</v>
      </c>
      <c r="AV40" s="144" t="n">
        <f aca="false">[2]Curves!AH41</f>
        <v>0.0025</v>
      </c>
      <c r="AW40" s="144" t="n">
        <f aca="false">[2]Curves!Y41</f>
        <v>0.17</v>
      </c>
      <c r="AX40" s="144" t="n">
        <f aca="false">[2]Curves!AE41</f>
        <v>0.03</v>
      </c>
      <c r="AY40" s="144" t="n">
        <f aca="false">[2]Curves!Z41</f>
        <v>0.075</v>
      </c>
      <c r="AZ40" s="144" t="n">
        <f aca="false">[2]Curves!AG41</f>
        <v>-0.0025</v>
      </c>
      <c r="BA40" s="144" t="n">
        <f aca="false">[2]Curves!Z41</f>
        <v>0.075</v>
      </c>
      <c r="BB40" s="144" t="n">
        <f aca="false">[2]Curves!AI41</f>
        <v>-0.0025</v>
      </c>
      <c r="BC40" s="144" t="n">
        <f aca="false">[2]Curves!Z41</f>
        <v>0.075</v>
      </c>
      <c r="BD40" s="144" t="n">
        <f aca="false">[2]Curves!AJ41</f>
        <v>0.0275</v>
      </c>
      <c r="BE40" s="144" t="n">
        <f aca="false">[2]Curves!Z41</f>
        <v>0.075</v>
      </c>
      <c r="BF40" s="144" t="n">
        <f aca="false">[2]Curves!AL41</f>
        <v>-0.0075</v>
      </c>
      <c r="BG40" s="144" t="n">
        <f aca="false">[2]Curves!AA41</f>
        <v>0.2</v>
      </c>
      <c r="BH40" s="144" t="n">
        <f aca="false">[2]Curves!AO41</f>
        <v>0.04</v>
      </c>
      <c r="BI40" s="144" t="n">
        <f aca="false">[2]Curves!Z41</f>
        <v>0.075</v>
      </c>
      <c r="BJ40" s="144" t="n">
        <f aca="false">[2]Curves!AK41</f>
        <v>0.0075</v>
      </c>
      <c r="BK40" s="144" t="n">
        <f aca="false">AU40</f>
        <v>0.17</v>
      </c>
      <c r="BL40" s="144" t="n">
        <f aca="false">AV40</f>
        <v>0.0025</v>
      </c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5"/>
      <c r="CG40" s="144"/>
      <c r="CH40" s="145"/>
      <c r="CI40" s="144"/>
      <c r="CJ40" s="144"/>
      <c r="CK40" s="144"/>
      <c r="CL40" s="144"/>
      <c r="CM40" s="144"/>
    </row>
    <row r="41" customFormat="false" ht="12.75" hidden="false" customHeight="false" outlineLevel="0" collapsed="false">
      <c r="A41" s="0" t="n">
        <v>0.805513603293938</v>
      </c>
      <c r="B41" s="0" t="str">
        <f aca="false">(D41&amp;E41&amp;F41&amp;G41&amp;H41&amp;I41&amp;J41&amp;K41&amp;L41&amp;M41&amp;N41&amp;O41&amp;P41&amp;Q41&amp;R41&amp;S41&amp;T41&amp;U41&amp;V41&amp;W41&amp;X41&amp;Y41&amp;Z41&amp;AA41&amp;AB41&amp;AC41&amp;AD41&amp;AE41&amp;AF41&amp;AG41&amp;AH41&amp;AI41&amp;AJ41&amp;AK41&amp;AL41&amp;AM41&amp;AN41&amp;AO41&amp;AP41&amp;AQ41&amp;AR41&amp;AS41&amp;AT41&amp;AU41&amp;AV41&amp;AW41&amp;AX41&amp;AY41&amp;AZ41&amp;BA41&amp;BB41&amp;BC41&amp;BD41&amp;BE41&amp;BF41&amp;BG41&amp;BH41&amp;BI41&amp;BJ41&amp;BK41&amp;BL41)</f>
        <v>0.17500.17500.1700.20-0.02500.0300.17500.2200.17500.17500.1700.17500.1400.170.0050.20.0050.1750.0050.1750.20.170.1754.0770.1950-0.50.1550.1650.00250.1650.00250.1650.030.07-0.00250.07-0.00250.070.02750.07-0.00750.1950.040.070.00750.1650.0025</v>
      </c>
      <c r="C41" s="143" t="n">
        <v>37773</v>
      </c>
      <c r="D41" s="144" t="n">
        <f aca="false">[2]Curves!D42</f>
        <v>0.175</v>
      </c>
      <c r="E41" s="144" t="n">
        <v>0</v>
      </c>
      <c r="F41" s="144" t="n">
        <f aca="false">[2]Curves!I42</f>
        <v>0.175</v>
      </c>
      <c r="G41" s="144" t="n">
        <v>0</v>
      </c>
      <c r="H41" s="144" t="n">
        <f aca="false">[2]Curves!P42</f>
        <v>0.17</v>
      </c>
      <c r="I41" s="144" t="n">
        <v>0</v>
      </c>
      <c r="J41" s="144" t="n">
        <f aca="false">[2]Curves!L42</f>
        <v>0.2</v>
      </c>
      <c r="K41" s="144" t="n">
        <v>0</v>
      </c>
      <c r="L41" s="144" t="n">
        <f aca="false">[2]Curves!U42</f>
        <v>-0.025</v>
      </c>
      <c r="M41" s="144" t="n">
        <v>0</v>
      </c>
      <c r="N41" s="144" t="n">
        <f aca="false">[2]Curves!V42</f>
        <v>0.03</v>
      </c>
      <c r="O41" s="144" t="n">
        <v>0</v>
      </c>
      <c r="P41" s="144" t="n">
        <f aca="false">[2]Curves!W42</f>
        <v>0.175</v>
      </c>
      <c r="Q41" s="144" t="n">
        <v>0</v>
      </c>
      <c r="R41" s="144" t="n">
        <f aca="false">[2]Curves!O42</f>
        <v>0.22</v>
      </c>
      <c r="S41" s="144" t="n">
        <v>0</v>
      </c>
      <c r="T41" s="144" t="n">
        <f aca="false">[2]Curves!F42</f>
        <v>0.175</v>
      </c>
      <c r="U41" s="144" t="n">
        <v>0</v>
      </c>
      <c r="V41" s="144" t="n">
        <f aca="false">[2]Curves!H42</f>
        <v>0.175</v>
      </c>
      <c r="W41" s="144" t="n">
        <v>0</v>
      </c>
      <c r="X41" s="144" t="n">
        <f aca="false">[2]Curves!S42</f>
        <v>0.17</v>
      </c>
      <c r="Y41" s="144" t="n">
        <v>0</v>
      </c>
      <c r="Z41" s="144" t="n">
        <f aca="false">[2]Curves!K42</f>
        <v>0.175</v>
      </c>
      <c r="AA41" s="144" t="n">
        <v>0</v>
      </c>
      <c r="AB41" s="144" t="n">
        <f aca="false">[2]Curves!G42</f>
        <v>0.14</v>
      </c>
      <c r="AC41" s="144" t="n">
        <v>0</v>
      </c>
      <c r="AD41" s="144" t="n">
        <f aca="false">[2]Curves!R42</f>
        <v>0.17</v>
      </c>
      <c r="AE41" s="144" t="n">
        <v>0.005</v>
      </c>
      <c r="AF41" s="144" t="n">
        <f aca="false">[2]Curves!N42</f>
        <v>0.2</v>
      </c>
      <c r="AG41" s="144" t="n">
        <v>0.005</v>
      </c>
      <c r="AH41" s="144" t="n">
        <f aca="false">[2]Curves!J42</f>
        <v>0.175</v>
      </c>
      <c r="AI41" s="144" t="n">
        <v>0.005</v>
      </c>
      <c r="AJ41" s="144" t="n">
        <f aca="false">[2]Curves!E42</f>
        <v>0.175</v>
      </c>
      <c r="AK41" s="144" t="n">
        <f aca="false">[2]Curves!M42</f>
        <v>0.2</v>
      </c>
      <c r="AL41" s="144" t="n">
        <f aca="false">[2]Curves!Q42</f>
        <v>0.17</v>
      </c>
      <c r="AM41" s="144" t="n">
        <f aca="false">D41</f>
        <v>0.175</v>
      </c>
      <c r="AN41" s="144" t="n">
        <f aca="false">[2]Curves!BB42</f>
        <v>4.077</v>
      </c>
      <c r="AO41" s="144" t="n">
        <f aca="false">[2]Curves!AA42</f>
        <v>0.195</v>
      </c>
      <c r="AP41" s="144" t="n">
        <f aca="false">[2]Curves!AN42</f>
        <v>0</v>
      </c>
      <c r="AQ41" s="144" t="n">
        <f aca="false">[2]Curves!AB42</f>
        <v>-0.5</v>
      </c>
      <c r="AR41" s="144" t="n">
        <f aca="false">[2]Curves!AM42</f>
        <v>0.155</v>
      </c>
      <c r="AS41" s="144" t="n">
        <f aca="false">[2]Curves!Y42</f>
        <v>0.165</v>
      </c>
      <c r="AT41" s="144" t="n">
        <f aca="false">[2]Curves!AD42</f>
        <v>0.0025</v>
      </c>
      <c r="AU41" s="144" t="n">
        <f aca="false">[2]Curves!Y42</f>
        <v>0.165</v>
      </c>
      <c r="AV41" s="144" t="n">
        <f aca="false">[2]Curves!AH42</f>
        <v>0.0025</v>
      </c>
      <c r="AW41" s="144" t="n">
        <f aca="false">[2]Curves!Y42</f>
        <v>0.165</v>
      </c>
      <c r="AX41" s="144" t="n">
        <f aca="false">[2]Curves!AE42</f>
        <v>0.03</v>
      </c>
      <c r="AY41" s="144" t="n">
        <f aca="false">[2]Curves!Z42</f>
        <v>0.07</v>
      </c>
      <c r="AZ41" s="144" t="n">
        <f aca="false">[2]Curves!AG42</f>
        <v>-0.0025</v>
      </c>
      <c r="BA41" s="144" t="n">
        <f aca="false">[2]Curves!Z42</f>
        <v>0.07</v>
      </c>
      <c r="BB41" s="144" t="n">
        <f aca="false">[2]Curves!AI42</f>
        <v>-0.0025</v>
      </c>
      <c r="BC41" s="144" t="n">
        <f aca="false">[2]Curves!Z42</f>
        <v>0.07</v>
      </c>
      <c r="BD41" s="144" t="n">
        <f aca="false">[2]Curves!AJ42</f>
        <v>0.0275</v>
      </c>
      <c r="BE41" s="144" t="n">
        <f aca="false">[2]Curves!Z42</f>
        <v>0.07</v>
      </c>
      <c r="BF41" s="144" t="n">
        <f aca="false">[2]Curves!AL42</f>
        <v>-0.0075</v>
      </c>
      <c r="BG41" s="144" t="n">
        <f aca="false">[2]Curves!AA42</f>
        <v>0.195</v>
      </c>
      <c r="BH41" s="144" t="n">
        <f aca="false">[2]Curves!AO42</f>
        <v>0.04</v>
      </c>
      <c r="BI41" s="144" t="n">
        <f aca="false">[2]Curves!Z42</f>
        <v>0.07</v>
      </c>
      <c r="BJ41" s="144" t="n">
        <f aca="false">[2]Curves!AK42</f>
        <v>0.0075</v>
      </c>
      <c r="BK41" s="144" t="n">
        <f aca="false">AU41</f>
        <v>0.165</v>
      </c>
      <c r="BL41" s="144" t="n">
        <f aca="false">AV41</f>
        <v>0.0025</v>
      </c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5"/>
      <c r="CG41" s="144"/>
      <c r="CH41" s="145"/>
      <c r="CI41" s="144"/>
      <c r="CJ41" s="144"/>
      <c r="CK41" s="144"/>
      <c r="CL41" s="144"/>
      <c r="CM41" s="144"/>
    </row>
    <row r="42" customFormat="false" ht="12.75" hidden="false" customHeight="false" outlineLevel="0" collapsed="false">
      <c r="A42" s="0" t="n">
        <v>0.800765955224737</v>
      </c>
      <c r="B42" s="0" t="str">
        <f aca="false">(D42&amp;E42&amp;F42&amp;G42&amp;H42&amp;I42&amp;J42&amp;K42&amp;L42&amp;M42&amp;N42&amp;O42&amp;P42&amp;Q42&amp;R42&amp;S42&amp;T42&amp;U42&amp;V42&amp;W42&amp;X42&amp;Y42&amp;Z42&amp;AA42&amp;AB42&amp;AC42&amp;AD42&amp;AE42&amp;AF42&amp;AG42&amp;AH42&amp;AI42&amp;AJ42&amp;AK42&amp;AL42&amp;AM42&amp;AN42&amp;AO42&amp;AP42&amp;AQ42&amp;AR42&amp;AS42&amp;AT42&amp;AU42&amp;AV42&amp;AW42&amp;AX42&amp;AY42&amp;AZ42&amp;BA42&amp;BB42&amp;BC42&amp;BD42&amp;BE42&amp;BF42&amp;BG42&amp;BH42&amp;BI42&amp;BJ42&amp;BK42&amp;BL42)</f>
        <v>0.17500.17500.1700.20-0.02500.0300.17500.2200.17500.17500.1700.17500.1400.170.0050.20.0050.1750.0050.1750.20.170.1754.0850.1850-0.50.1550.15500.15500.1550.030.0600.0600.060.030.06-0.0050.1850.040.060.010.1550</v>
      </c>
      <c r="C42" s="143" t="n">
        <v>37803</v>
      </c>
      <c r="D42" s="144" t="n">
        <f aca="false">[2]Curves!D43</f>
        <v>0.175</v>
      </c>
      <c r="E42" s="144" t="n">
        <v>0</v>
      </c>
      <c r="F42" s="144" t="n">
        <f aca="false">[2]Curves!I43</f>
        <v>0.175</v>
      </c>
      <c r="G42" s="144" t="n">
        <v>0</v>
      </c>
      <c r="H42" s="144" t="n">
        <f aca="false">[2]Curves!P43</f>
        <v>0.17</v>
      </c>
      <c r="I42" s="144" t="n">
        <v>0</v>
      </c>
      <c r="J42" s="144" t="n">
        <f aca="false">[2]Curves!L43</f>
        <v>0.2</v>
      </c>
      <c r="K42" s="144" t="n">
        <v>0</v>
      </c>
      <c r="L42" s="144" t="n">
        <f aca="false">[2]Curves!U43</f>
        <v>-0.025</v>
      </c>
      <c r="M42" s="144" t="n">
        <v>0</v>
      </c>
      <c r="N42" s="144" t="n">
        <f aca="false">[2]Curves!V43</f>
        <v>0.03</v>
      </c>
      <c r="O42" s="144" t="n">
        <v>0</v>
      </c>
      <c r="P42" s="144" t="n">
        <f aca="false">[2]Curves!W43</f>
        <v>0.175</v>
      </c>
      <c r="Q42" s="144" t="n">
        <v>0</v>
      </c>
      <c r="R42" s="144" t="n">
        <f aca="false">[2]Curves!O43</f>
        <v>0.22</v>
      </c>
      <c r="S42" s="144" t="n">
        <v>0</v>
      </c>
      <c r="T42" s="144" t="n">
        <f aca="false">[2]Curves!F43</f>
        <v>0.175</v>
      </c>
      <c r="U42" s="144" t="n">
        <v>0</v>
      </c>
      <c r="V42" s="144" t="n">
        <f aca="false">[2]Curves!H43</f>
        <v>0.175</v>
      </c>
      <c r="W42" s="144" t="n">
        <v>0</v>
      </c>
      <c r="X42" s="144" t="n">
        <f aca="false">[2]Curves!S43</f>
        <v>0.17</v>
      </c>
      <c r="Y42" s="144" t="n">
        <v>0</v>
      </c>
      <c r="Z42" s="144" t="n">
        <f aca="false">[2]Curves!K43</f>
        <v>0.175</v>
      </c>
      <c r="AA42" s="144" t="n">
        <v>0</v>
      </c>
      <c r="AB42" s="144" t="n">
        <f aca="false">[2]Curves!G43</f>
        <v>0.14</v>
      </c>
      <c r="AC42" s="144" t="n">
        <v>0</v>
      </c>
      <c r="AD42" s="144" t="n">
        <f aca="false">[2]Curves!R43</f>
        <v>0.17</v>
      </c>
      <c r="AE42" s="144" t="n">
        <v>0.005</v>
      </c>
      <c r="AF42" s="144" t="n">
        <f aca="false">[2]Curves!N43</f>
        <v>0.2</v>
      </c>
      <c r="AG42" s="144" t="n">
        <v>0.005</v>
      </c>
      <c r="AH42" s="144" t="n">
        <f aca="false">[2]Curves!J43</f>
        <v>0.175</v>
      </c>
      <c r="AI42" s="144" t="n">
        <v>0.005</v>
      </c>
      <c r="AJ42" s="144" t="n">
        <f aca="false">[2]Curves!E43</f>
        <v>0.175</v>
      </c>
      <c r="AK42" s="144" t="n">
        <f aca="false">[2]Curves!M43</f>
        <v>0.2</v>
      </c>
      <c r="AL42" s="144" t="n">
        <f aca="false">[2]Curves!Q43</f>
        <v>0.17</v>
      </c>
      <c r="AM42" s="144" t="n">
        <f aca="false">D42</f>
        <v>0.175</v>
      </c>
      <c r="AN42" s="144" t="n">
        <f aca="false">[2]Curves!BB43</f>
        <v>4.085</v>
      </c>
      <c r="AO42" s="144" t="n">
        <f aca="false">[2]Curves!AA43</f>
        <v>0.185</v>
      </c>
      <c r="AP42" s="144" t="n">
        <f aca="false">[2]Curves!AN43</f>
        <v>0</v>
      </c>
      <c r="AQ42" s="144" t="n">
        <f aca="false">[2]Curves!AB43</f>
        <v>-0.5</v>
      </c>
      <c r="AR42" s="144" t="n">
        <f aca="false">[2]Curves!AM43</f>
        <v>0.155</v>
      </c>
      <c r="AS42" s="144" t="n">
        <f aca="false">[2]Curves!Y43</f>
        <v>0.155</v>
      </c>
      <c r="AT42" s="144" t="n">
        <f aca="false">[2]Curves!AD43</f>
        <v>0</v>
      </c>
      <c r="AU42" s="144" t="n">
        <f aca="false">[2]Curves!Y43</f>
        <v>0.155</v>
      </c>
      <c r="AV42" s="144" t="n">
        <f aca="false">[2]Curves!AH43</f>
        <v>0</v>
      </c>
      <c r="AW42" s="144" t="n">
        <f aca="false">[2]Curves!Y43</f>
        <v>0.155</v>
      </c>
      <c r="AX42" s="144" t="n">
        <f aca="false">[2]Curves!AE43</f>
        <v>0.03</v>
      </c>
      <c r="AY42" s="144" t="n">
        <f aca="false">[2]Curves!Z43</f>
        <v>0.06</v>
      </c>
      <c r="AZ42" s="144" t="n">
        <f aca="false">[2]Curves!AG43</f>
        <v>0</v>
      </c>
      <c r="BA42" s="144" t="n">
        <f aca="false">[2]Curves!Z43</f>
        <v>0.06</v>
      </c>
      <c r="BB42" s="144" t="n">
        <f aca="false">[2]Curves!AI43</f>
        <v>0</v>
      </c>
      <c r="BC42" s="144" t="n">
        <f aca="false">[2]Curves!Z43</f>
        <v>0.06</v>
      </c>
      <c r="BD42" s="144" t="n">
        <f aca="false">[2]Curves!AJ43</f>
        <v>0.03</v>
      </c>
      <c r="BE42" s="144" t="n">
        <f aca="false">[2]Curves!Z43</f>
        <v>0.06</v>
      </c>
      <c r="BF42" s="144" t="n">
        <f aca="false">[2]Curves!AL43</f>
        <v>-0.005</v>
      </c>
      <c r="BG42" s="144" t="n">
        <f aca="false">[2]Curves!AA43</f>
        <v>0.185</v>
      </c>
      <c r="BH42" s="144" t="n">
        <f aca="false">[2]Curves!AO43</f>
        <v>0.04</v>
      </c>
      <c r="BI42" s="144" t="n">
        <f aca="false">[2]Curves!Z43</f>
        <v>0.06</v>
      </c>
      <c r="BJ42" s="144" t="n">
        <f aca="false">[2]Curves!AK43</f>
        <v>0.01</v>
      </c>
      <c r="BK42" s="144" t="n">
        <f aca="false">AU42</f>
        <v>0.155</v>
      </c>
      <c r="BL42" s="144" t="n">
        <f aca="false">AV42</f>
        <v>0</v>
      </c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5"/>
      <c r="CG42" s="144"/>
      <c r="CH42" s="145"/>
      <c r="CI42" s="144"/>
      <c r="CJ42" s="144"/>
      <c r="CK42" s="144"/>
      <c r="CL42" s="144"/>
      <c r="CM42" s="144"/>
    </row>
    <row r="43" customFormat="false" ht="12.75" hidden="false" customHeight="false" outlineLevel="0" collapsed="false">
      <c r="A43" s="0" t="n">
        <v>0.795885916930339</v>
      </c>
      <c r="B43" s="0" t="str">
        <f aca="false">(D43&amp;E43&amp;F43&amp;G43&amp;H43&amp;I43&amp;J43&amp;K43&amp;L43&amp;M43&amp;N43&amp;O43&amp;P43&amp;Q43&amp;R43&amp;S43&amp;T43&amp;U43&amp;V43&amp;W43&amp;X43&amp;Y43&amp;Z43&amp;AA43&amp;AB43&amp;AC43&amp;AD43&amp;AE43&amp;AF43&amp;AG43&amp;AH43&amp;AI43&amp;AJ43&amp;AK43&amp;AL43&amp;AM43&amp;AN43&amp;AO43&amp;AP43&amp;AQ43&amp;AR43&amp;AS43&amp;AT43&amp;AU43&amp;AV43&amp;AW43&amp;AX43&amp;AY43&amp;AZ43&amp;BA43&amp;BB43&amp;BC43&amp;BD43&amp;BE43&amp;BF43&amp;BG43&amp;BH43&amp;BI43&amp;BJ43&amp;BK43&amp;BL43)</f>
        <v>0.17500.17500.1700.20-0.02500.0300.17500.2200.17500.17500.1700.17500.1400.170.0050.20.0050.1750.0050.1750.20.170.1754.0870.18250-0.50.1550.152500.152500.15250.030.05750.00250.05750.00250.05750.03250.0575-0.00250.18250.040.05750.01250.15250</v>
      </c>
      <c r="C43" s="143" t="n">
        <v>37834</v>
      </c>
      <c r="D43" s="144" t="n">
        <f aca="false">[2]Curves!D44</f>
        <v>0.175</v>
      </c>
      <c r="E43" s="144" t="n">
        <v>0</v>
      </c>
      <c r="F43" s="144" t="n">
        <f aca="false">[2]Curves!I44</f>
        <v>0.175</v>
      </c>
      <c r="G43" s="144" t="n">
        <v>0</v>
      </c>
      <c r="H43" s="144" t="n">
        <f aca="false">[2]Curves!P44</f>
        <v>0.17</v>
      </c>
      <c r="I43" s="144" t="n">
        <v>0</v>
      </c>
      <c r="J43" s="144" t="n">
        <f aca="false">[2]Curves!L44</f>
        <v>0.2</v>
      </c>
      <c r="K43" s="144" t="n">
        <v>0</v>
      </c>
      <c r="L43" s="144" t="n">
        <f aca="false">[2]Curves!U44</f>
        <v>-0.025</v>
      </c>
      <c r="M43" s="144" t="n">
        <v>0</v>
      </c>
      <c r="N43" s="144" t="n">
        <f aca="false">[2]Curves!V44</f>
        <v>0.03</v>
      </c>
      <c r="O43" s="144" t="n">
        <v>0</v>
      </c>
      <c r="P43" s="144" t="n">
        <f aca="false">[2]Curves!W44</f>
        <v>0.175</v>
      </c>
      <c r="Q43" s="144" t="n">
        <v>0</v>
      </c>
      <c r="R43" s="144" t="n">
        <f aca="false">[2]Curves!O44</f>
        <v>0.22</v>
      </c>
      <c r="S43" s="144" t="n">
        <v>0</v>
      </c>
      <c r="T43" s="144" t="n">
        <f aca="false">[2]Curves!F44</f>
        <v>0.175</v>
      </c>
      <c r="U43" s="144" t="n">
        <v>0</v>
      </c>
      <c r="V43" s="144" t="n">
        <f aca="false">[2]Curves!H44</f>
        <v>0.175</v>
      </c>
      <c r="W43" s="144" t="n">
        <v>0</v>
      </c>
      <c r="X43" s="144" t="n">
        <f aca="false">[2]Curves!S44</f>
        <v>0.17</v>
      </c>
      <c r="Y43" s="144" t="n">
        <v>0</v>
      </c>
      <c r="Z43" s="144" t="n">
        <f aca="false">[2]Curves!K44</f>
        <v>0.175</v>
      </c>
      <c r="AA43" s="144" t="n">
        <v>0</v>
      </c>
      <c r="AB43" s="144" t="n">
        <f aca="false">[2]Curves!G44</f>
        <v>0.14</v>
      </c>
      <c r="AC43" s="144" t="n">
        <v>0</v>
      </c>
      <c r="AD43" s="144" t="n">
        <f aca="false">[2]Curves!R44</f>
        <v>0.17</v>
      </c>
      <c r="AE43" s="144" t="n">
        <v>0.005</v>
      </c>
      <c r="AF43" s="144" t="n">
        <f aca="false">[2]Curves!N44</f>
        <v>0.2</v>
      </c>
      <c r="AG43" s="144" t="n">
        <v>0.005</v>
      </c>
      <c r="AH43" s="144" t="n">
        <f aca="false">[2]Curves!J44</f>
        <v>0.175</v>
      </c>
      <c r="AI43" s="144" t="n">
        <v>0.005</v>
      </c>
      <c r="AJ43" s="144" t="n">
        <f aca="false">[2]Curves!E44</f>
        <v>0.175</v>
      </c>
      <c r="AK43" s="144" t="n">
        <f aca="false">[2]Curves!M44</f>
        <v>0.2</v>
      </c>
      <c r="AL43" s="144" t="n">
        <f aca="false">[2]Curves!Q44</f>
        <v>0.17</v>
      </c>
      <c r="AM43" s="144" t="n">
        <f aca="false">D43</f>
        <v>0.175</v>
      </c>
      <c r="AN43" s="144" t="n">
        <f aca="false">[2]Curves!BB44</f>
        <v>4.087</v>
      </c>
      <c r="AO43" s="144" t="n">
        <f aca="false">[2]Curves!AA44</f>
        <v>0.1825</v>
      </c>
      <c r="AP43" s="144" t="n">
        <f aca="false">[2]Curves!AN44</f>
        <v>0</v>
      </c>
      <c r="AQ43" s="144" t="n">
        <f aca="false">[2]Curves!AB44</f>
        <v>-0.5</v>
      </c>
      <c r="AR43" s="144" t="n">
        <f aca="false">[2]Curves!AM44</f>
        <v>0.155</v>
      </c>
      <c r="AS43" s="144" t="n">
        <f aca="false">[2]Curves!Y44</f>
        <v>0.1525</v>
      </c>
      <c r="AT43" s="144" t="n">
        <f aca="false">[2]Curves!AD44</f>
        <v>0</v>
      </c>
      <c r="AU43" s="144" t="n">
        <f aca="false">[2]Curves!Y44</f>
        <v>0.1525</v>
      </c>
      <c r="AV43" s="144" t="n">
        <f aca="false">[2]Curves!AH44</f>
        <v>0</v>
      </c>
      <c r="AW43" s="144" t="n">
        <f aca="false">[2]Curves!Y44</f>
        <v>0.1525</v>
      </c>
      <c r="AX43" s="144" t="n">
        <f aca="false">[2]Curves!AE44</f>
        <v>0.03</v>
      </c>
      <c r="AY43" s="144" t="n">
        <f aca="false">[2]Curves!Z44</f>
        <v>0.0575</v>
      </c>
      <c r="AZ43" s="144" t="n">
        <f aca="false">[2]Curves!AG44</f>
        <v>0.0025</v>
      </c>
      <c r="BA43" s="144" t="n">
        <f aca="false">[2]Curves!Z44</f>
        <v>0.0575</v>
      </c>
      <c r="BB43" s="144" t="n">
        <f aca="false">[2]Curves!AI44</f>
        <v>0.0025</v>
      </c>
      <c r="BC43" s="144" t="n">
        <f aca="false">[2]Curves!Z44</f>
        <v>0.0575</v>
      </c>
      <c r="BD43" s="144" t="n">
        <f aca="false">[2]Curves!AJ44</f>
        <v>0.0325</v>
      </c>
      <c r="BE43" s="144" t="n">
        <f aca="false">[2]Curves!Z44</f>
        <v>0.0575</v>
      </c>
      <c r="BF43" s="144" t="n">
        <f aca="false">[2]Curves!AL44</f>
        <v>-0.0025</v>
      </c>
      <c r="BG43" s="144" t="n">
        <f aca="false">[2]Curves!AA44</f>
        <v>0.1825</v>
      </c>
      <c r="BH43" s="144" t="n">
        <f aca="false">[2]Curves!AO44</f>
        <v>0.04</v>
      </c>
      <c r="BI43" s="144" t="n">
        <f aca="false">[2]Curves!Z44</f>
        <v>0.0575</v>
      </c>
      <c r="BJ43" s="144" t="n">
        <f aca="false">[2]Curves!AK44</f>
        <v>0.0125</v>
      </c>
      <c r="BK43" s="144" t="n">
        <f aca="false">AU43</f>
        <v>0.1525</v>
      </c>
      <c r="BL43" s="144" t="n">
        <f aca="false">AV43</f>
        <v>0</v>
      </c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5"/>
      <c r="CG43" s="144"/>
      <c r="CH43" s="145"/>
      <c r="CI43" s="144"/>
      <c r="CJ43" s="144"/>
      <c r="CK43" s="144"/>
      <c r="CL43" s="144"/>
      <c r="CM43" s="144"/>
    </row>
    <row r="44" customFormat="false" ht="12.75" hidden="false" customHeight="false" outlineLevel="0" collapsed="false">
      <c r="A44" s="0" t="n">
        <v>0.791036258261628</v>
      </c>
      <c r="B44" s="0" t="str">
        <f aca="false">(D44&amp;E44&amp;F44&amp;G44&amp;H44&amp;I44&amp;J44&amp;K44&amp;L44&amp;M44&amp;N44&amp;O44&amp;P44&amp;Q44&amp;R44&amp;S44&amp;T44&amp;U44&amp;V44&amp;W44&amp;X44&amp;Y44&amp;Z44&amp;AA44&amp;AB44&amp;AC44&amp;AD44&amp;AE44&amp;AF44&amp;AG44&amp;AH44&amp;AI44&amp;AJ44&amp;AK44&amp;AL44&amp;AM44&amp;AN44&amp;AO44&amp;AP44&amp;AQ44&amp;AR44&amp;AS44&amp;AT44&amp;AU44&amp;AV44&amp;AW44&amp;AX44&amp;AY44&amp;AZ44&amp;BA44&amp;BB44&amp;BC44&amp;BD44&amp;BE44&amp;BF44&amp;BG44&amp;BH44&amp;BI44&amp;BJ44&amp;BK44&amp;BL44)</f>
        <v>0.17500.17500.1700.20-0.02500.0300.17500.2200.17500.17500.1700.17500.1400.170.0050.20.0050.1750.0050.1750.20.170.1754.0770.180-0.50.1550.1500.1500.150.030.0550.00250.0550.00250.0550.03250.055-0.00250.180.040.0550.01250.150</v>
      </c>
      <c r="C44" s="143" t="n">
        <v>37865</v>
      </c>
      <c r="D44" s="144" t="n">
        <f aca="false">[2]Curves!D45</f>
        <v>0.175</v>
      </c>
      <c r="E44" s="144" t="n">
        <v>0</v>
      </c>
      <c r="F44" s="144" t="n">
        <f aca="false">[2]Curves!I45</f>
        <v>0.175</v>
      </c>
      <c r="G44" s="144" t="n">
        <v>0</v>
      </c>
      <c r="H44" s="144" t="n">
        <f aca="false">[2]Curves!P45</f>
        <v>0.17</v>
      </c>
      <c r="I44" s="144" t="n">
        <v>0</v>
      </c>
      <c r="J44" s="144" t="n">
        <f aca="false">[2]Curves!L45</f>
        <v>0.2</v>
      </c>
      <c r="K44" s="144" t="n">
        <v>0</v>
      </c>
      <c r="L44" s="144" t="n">
        <f aca="false">[2]Curves!U45</f>
        <v>-0.025</v>
      </c>
      <c r="M44" s="144" t="n">
        <v>0</v>
      </c>
      <c r="N44" s="144" t="n">
        <f aca="false">[2]Curves!V45</f>
        <v>0.03</v>
      </c>
      <c r="O44" s="144" t="n">
        <v>0</v>
      </c>
      <c r="P44" s="144" t="n">
        <f aca="false">[2]Curves!W45</f>
        <v>0.175</v>
      </c>
      <c r="Q44" s="144" t="n">
        <v>0</v>
      </c>
      <c r="R44" s="144" t="n">
        <f aca="false">[2]Curves!O45</f>
        <v>0.22</v>
      </c>
      <c r="S44" s="144" t="n">
        <v>0</v>
      </c>
      <c r="T44" s="144" t="n">
        <f aca="false">[2]Curves!F45</f>
        <v>0.175</v>
      </c>
      <c r="U44" s="144" t="n">
        <v>0</v>
      </c>
      <c r="V44" s="144" t="n">
        <f aca="false">[2]Curves!H45</f>
        <v>0.175</v>
      </c>
      <c r="W44" s="144" t="n">
        <v>0</v>
      </c>
      <c r="X44" s="144" t="n">
        <f aca="false">[2]Curves!S45</f>
        <v>0.17</v>
      </c>
      <c r="Y44" s="144" t="n">
        <v>0</v>
      </c>
      <c r="Z44" s="144" t="n">
        <f aca="false">[2]Curves!K45</f>
        <v>0.175</v>
      </c>
      <c r="AA44" s="144" t="n">
        <v>0</v>
      </c>
      <c r="AB44" s="144" t="n">
        <f aca="false">[2]Curves!G45</f>
        <v>0.14</v>
      </c>
      <c r="AC44" s="144" t="n">
        <v>0</v>
      </c>
      <c r="AD44" s="144" t="n">
        <f aca="false">[2]Curves!R45</f>
        <v>0.17</v>
      </c>
      <c r="AE44" s="144" t="n">
        <v>0.005</v>
      </c>
      <c r="AF44" s="144" t="n">
        <f aca="false">[2]Curves!N45</f>
        <v>0.2</v>
      </c>
      <c r="AG44" s="144" t="n">
        <v>0.005</v>
      </c>
      <c r="AH44" s="144" t="n">
        <f aca="false">[2]Curves!J45</f>
        <v>0.175</v>
      </c>
      <c r="AI44" s="144" t="n">
        <v>0.005</v>
      </c>
      <c r="AJ44" s="144" t="n">
        <f aca="false">[2]Curves!E45</f>
        <v>0.175</v>
      </c>
      <c r="AK44" s="144" t="n">
        <f aca="false">[2]Curves!M45</f>
        <v>0.2</v>
      </c>
      <c r="AL44" s="144" t="n">
        <f aca="false">[2]Curves!Q45</f>
        <v>0.17</v>
      </c>
      <c r="AM44" s="144" t="n">
        <f aca="false">D44</f>
        <v>0.175</v>
      </c>
      <c r="AN44" s="144" t="n">
        <f aca="false">[2]Curves!BB45</f>
        <v>4.077</v>
      </c>
      <c r="AO44" s="144" t="n">
        <f aca="false">[2]Curves!AA45</f>
        <v>0.18</v>
      </c>
      <c r="AP44" s="144" t="n">
        <f aca="false">[2]Curves!AN45</f>
        <v>0</v>
      </c>
      <c r="AQ44" s="144" t="n">
        <f aca="false">[2]Curves!AB45</f>
        <v>-0.5</v>
      </c>
      <c r="AR44" s="144" t="n">
        <f aca="false">[2]Curves!AM45</f>
        <v>0.155</v>
      </c>
      <c r="AS44" s="144" t="n">
        <f aca="false">[2]Curves!Y45</f>
        <v>0.15</v>
      </c>
      <c r="AT44" s="144" t="n">
        <f aca="false">[2]Curves!AD45</f>
        <v>0</v>
      </c>
      <c r="AU44" s="144" t="n">
        <f aca="false">[2]Curves!Y45</f>
        <v>0.15</v>
      </c>
      <c r="AV44" s="144" t="n">
        <f aca="false">[2]Curves!AH45</f>
        <v>0</v>
      </c>
      <c r="AW44" s="144" t="n">
        <f aca="false">[2]Curves!Y45</f>
        <v>0.15</v>
      </c>
      <c r="AX44" s="144" t="n">
        <f aca="false">[2]Curves!AE45</f>
        <v>0.03</v>
      </c>
      <c r="AY44" s="144" t="n">
        <f aca="false">[2]Curves!Z45</f>
        <v>0.055</v>
      </c>
      <c r="AZ44" s="144" t="n">
        <f aca="false">[2]Curves!AG45</f>
        <v>0.0025</v>
      </c>
      <c r="BA44" s="144" t="n">
        <f aca="false">[2]Curves!Z45</f>
        <v>0.055</v>
      </c>
      <c r="BB44" s="144" t="n">
        <f aca="false">[2]Curves!AI45</f>
        <v>0.0025</v>
      </c>
      <c r="BC44" s="144" t="n">
        <f aca="false">[2]Curves!Z45</f>
        <v>0.055</v>
      </c>
      <c r="BD44" s="144" t="n">
        <f aca="false">[2]Curves!AJ45</f>
        <v>0.0325</v>
      </c>
      <c r="BE44" s="144" t="n">
        <f aca="false">[2]Curves!Z45</f>
        <v>0.055</v>
      </c>
      <c r="BF44" s="144" t="n">
        <f aca="false">[2]Curves!AL45</f>
        <v>-0.0025</v>
      </c>
      <c r="BG44" s="144" t="n">
        <f aca="false">[2]Curves!AA45</f>
        <v>0.18</v>
      </c>
      <c r="BH44" s="144" t="n">
        <f aca="false">[2]Curves!AO45</f>
        <v>0.04</v>
      </c>
      <c r="BI44" s="144" t="n">
        <f aca="false">[2]Curves!Z45</f>
        <v>0.055</v>
      </c>
      <c r="BJ44" s="144" t="n">
        <f aca="false">[2]Curves!AK45</f>
        <v>0.0125</v>
      </c>
      <c r="BK44" s="144" t="n">
        <f aca="false">AU44</f>
        <v>0.15</v>
      </c>
      <c r="BL44" s="144" t="n">
        <f aca="false">AV44</f>
        <v>0</v>
      </c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5"/>
      <c r="CG44" s="144"/>
      <c r="CH44" s="145"/>
      <c r="CI44" s="144"/>
      <c r="CJ44" s="144"/>
      <c r="CK44" s="144"/>
      <c r="CL44" s="144"/>
      <c r="CM44" s="144"/>
    </row>
    <row r="45" customFormat="false" ht="12.75" hidden="false" customHeight="false" outlineLevel="0" collapsed="false">
      <c r="A45" s="0" t="n">
        <v>0.786371384883985</v>
      </c>
      <c r="B45" s="0" t="str">
        <f aca="false">(D45&amp;E45&amp;F45&amp;G45&amp;H45&amp;I45&amp;J45&amp;K45&amp;L45&amp;M45&amp;N45&amp;O45&amp;P45&amp;Q45&amp;R45&amp;S45&amp;T45&amp;U45&amp;V45&amp;W45&amp;X45&amp;Y45&amp;Z45&amp;AA45&amp;AB45&amp;AC45&amp;AD45&amp;AE45&amp;AF45&amp;AG45&amp;AH45&amp;AI45&amp;AJ45&amp;AK45&amp;AL45&amp;AM45&amp;AN45&amp;AO45&amp;AP45&amp;AQ45&amp;AR45&amp;AS45&amp;AT45&amp;AU45&amp;AV45&amp;AW45&amp;AX45&amp;AY45&amp;AZ45&amp;BA45&amp;BB45&amp;BC45&amp;BD45&amp;BE45&amp;BF45&amp;BG45&amp;BH45&amp;BI45&amp;BJ45&amp;BK45&amp;BL45)</f>
        <v>0.17500.17500.1700.20-0.02500.0300.17500.2200.17500.17500.1700.17500.1400.170.0050.20.0050.1750.0050.1750.20.170.1754.0720.1950-0.50.1550.16500.16500.1650.030.070.00250.070.00250.070.03250.07-0.00250.1950.040.070.01250.1650</v>
      </c>
      <c r="C45" s="143" t="n">
        <v>37895</v>
      </c>
      <c r="D45" s="144" t="n">
        <f aca="false">[2]Curves!D46</f>
        <v>0.175</v>
      </c>
      <c r="E45" s="144" t="n">
        <v>0</v>
      </c>
      <c r="F45" s="144" t="n">
        <f aca="false">[2]Curves!I46</f>
        <v>0.175</v>
      </c>
      <c r="G45" s="144" t="n">
        <v>0</v>
      </c>
      <c r="H45" s="144" t="n">
        <f aca="false">[2]Curves!P46</f>
        <v>0.17</v>
      </c>
      <c r="I45" s="144" t="n">
        <v>0</v>
      </c>
      <c r="J45" s="144" t="n">
        <f aca="false">[2]Curves!L46</f>
        <v>0.2</v>
      </c>
      <c r="K45" s="144" t="n">
        <v>0</v>
      </c>
      <c r="L45" s="144" t="n">
        <f aca="false">[2]Curves!U46</f>
        <v>-0.025</v>
      </c>
      <c r="M45" s="144" t="n">
        <v>0</v>
      </c>
      <c r="N45" s="144" t="n">
        <f aca="false">[2]Curves!V46</f>
        <v>0.03</v>
      </c>
      <c r="O45" s="144" t="n">
        <v>0</v>
      </c>
      <c r="P45" s="144" t="n">
        <f aca="false">[2]Curves!W46</f>
        <v>0.175</v>
      </c>
      <c r="Q45" s="144" t="n">
        <v>0</v>
      </c>
      <c r="R45" s="144" t="n">
        <f aca="false">[2]Curves!O46</f>
        <v>0.22</v>
      </c>
      <c r="S45" s="144" t="n">
        <v>0</v>
      </c>
      <c r="T45" s="144" t="n">
        <f aca="false">[2]Curves!F46</f>
        <v>0.175</v>
      </c>
      <c r="U45" s="144" t="n">
        <v>0</v>
      </c>
      <c r="V45" s="144" t="n">
        <f aca="false">[2]Curves!H46</f>
        <v>0.175</v>
      </c>
      <c r="W45" s="144" t="n">
        <v>0</v>
      </c>
      <c r="X45" s="144" t="n">
        <f aca="false">[2]Curves!S46</f>
        <v>0.17</v>
      </c>
      <c r="Y45" s="144" t="n">
        <v>0</v>
      </c>
      <c r="Z45" s="144" t="n">
        <f aca="false">[2]Curves!K46</f>
        <v>0.175</v>
      </c>
      <c r="AA45" s="144" t="n">
        <v>0</v>
      </c>
      <c r="AB45" s="144" t="n">
        <f aca="false">[2]Curves!G46</f>
        <v>0.14</v>
      </c>
      <c r="AC45" s="144" t="n">
        <v>0</v>
      </c>
      <c r="AD45" s="144" t="n">
        <f aca="false">[2]Curves!R46</f>
        <v>0.17</v>
      </c>
      <c r="AE45" s="144" t="n">
        <v>0.005</v>
      </c>
      <c r="AF45" s="144" t="n">
        <f aca="false">[2]Curves!N46</f>
        <v>0.2</v>
      </c>
      <c r="AG45" s="144" t="n">
        <v>0.005</v>
      </c>
      <c r="AH45" s="144" t="n">
        <f aca="false">[2]Curves!J46</f>
        <v>0.175</v>
      </c>
      <c r="AI45" s="144" t="n">
        <v>0.005</v>
      </c>
      <c r="AJ45" s="144" t="n">
        <f aca="false">[2]Curves!E46</f>
        <v>0.175</v>
      </c>
      <c r="AK45" s="144" t="n">
        <f aca="false">[2]Curves!M46</f>
        <v>0.2</v>
      </c>
      <c r="AL45" s="144" t="n">
        <f aca="false">[2]Curves!Q46</f>
        <v>0.17</v>
      </c>
      <c r="AM45" s="144" t="n">
        <f aca="false">D45</f>
        <v>0.175</v>
      </c>
      <c r="AN45" s="144" t="n">
        <f aca="false">[2]Curves!BB46</f>
        <v>4.072</v>
      </c>
      <c r="AO45" s="144" t="n">
        <f aca="false">[2]Curves!AA46</f>
        <v>0.195</v>
      </c>
      <c r="AP45" s="144" t="n">
        <f aca="false">[2]Curves!AN46</f>
        <v>0</v>
      </c>
      <c r="AQ45" s="144" t="n">
        <f aca="false">[2]Curves!AB46</f>
        <v>-0.5</v>
      </c>
      <c r="AR45" s="144" t="n">
        <f aca="false">[2]Curves!AM46</f>
        <v>0.155</v>
      </c>
      <c r="AS45" s="144" t="n">
        <f aca="false">[2]Curves!Y46</f>
        <v>0.165</v>
      </c>
      <c r="AT45" s="144" t="n">
        <f aca="false">[2]Curves!AD46</f>
        <v>0</v>
      </c>
      <c r="AU45" s="144" t="n">
        <f aca="false">[2]Curves!Y46</f>
        <v>0.165</v>
      </c>
      <c r="AV45" s="144" t="n">
        <f aca="false">[2]Curves!AH46</f>
        <v>0</v>
      </c>
      <c r="AW45" s="144" t="n">
        <f aca="false">[2]Curves!Y46</f>
        <v>0.165</v>
      </c>
      <c r="AX45" s="144" t="n">
        <f aca="false">[2]Curves!AE46</f>
        <v>0.03</v>
      </c>
      <c r="AY45" s="144" t="n">
        <f aca="false">[2]Curves!Z46</f>
        <v>0.07</v>
      </c>
      <c r="AZ45" s="144" t="n">
        <f aca="false">[2]Curves!AG46</f>
        <v>0.0025</v>
      </c>
      <c r="BA45" s="144" t="n">
        <f aca="false">[2]Curves!Z46</f>
        <v>0.07</v>
      </c>
      <c r="BB45" s="144" t="n">
        <f aca="false">[2]Curves!AI46</f>
        <v>0.0025</v>
      </c>
      <c r="BC45" s="144" t="n">
        <f aca="false">[2]Curves!Z46</f>
        <v>0.07</v>
      </c>
      <c r="BD45" s="144" t="n">
        <f aca="false">[2]Curves!AJ46</f>
        <v>0.0325</v>
      </c>
      <c r="BE45" s="144" t="n">
        <f aca="false">[2]Curves!Z46</f>
        <v>0.07</v>
      </c>
      <c r="BF45" s="144" t="n">
        <f aca="false">[2]Curves!AL46</f>
        <v>-0.0025</v>
      </c>
      <c r="BG45" s="144" t="n">
        <f aca="false">[2]Curves!AA46</f>
        <v>0.195</v>
      </c>
      <c r="BH45" s="144" t="n">
        <f aca="false">[2]Curves!AO46</f>
        <v>0.04</v>
      </c>
      <c r="BI45" s="144" t="n">
        <f aca="false">[2]Curves!Z46</f>
        <v>0.07</v>
      </c>
      <c r="BJ45" s="144" t="n">
        <f aca="false">[2]Curves!AK46</f>
        <v>0.0125</v>
      </c>
      <c r="BK45" s="144" t="n">
        <f aca="false">AU45</f>
        <v>0.165</v>
      </c>
      <c r="BL45" s="144" t="n">
        <f aca="false">AV45</f>
        <v>0</v>
      </c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5"/>
      <c r="CG45" s="144"/>
      <c r="CH45" s="145"/>
      <c r="CI45" s="144"/>
      <c r="CJ45" s="144"/>
      <c r="CK45" s="144"/>
      <c r="CL45" s="144"/>
      <c r="CM45" s="144"/>
    </row>
    <row r="46" customFormat="false" ht="12.75" hidden="false" customHeight="false" outlineLevel="0" collapsed="false">
      <c r="A46" s="0" t="n">
        <v>0.781580004304857</v>
      </c>
      <c r="B46" s="0" t="str">
        <f aca="false">(D46&amp;E46&amp;F46&amp;G46&amp;H46&amp;I46&amp;J46&amp;K46&amp;L46&amp;M46&amp;N46&amp;O46&amp;P46&amp;Q46&amp;R46&amp;S46&amp;T46&amp;U46&amp;V46&amp;W46&amp;X46&amp;Y46&amp;Z46&amp;AA46&amp;AB46&amp;AC46&amp;AD46&amp;AE46&amp;AF46&amp;AG46&amp;AH46&amp;AI46&amp;AJ46&amp;AK46&amp;AL46&amp;AM46&amp;AN46&amp;AO46&amp;AP46&amp;AQ46&amp;AR46&amp;AS46&amp;AT46&amp;AU46&amp;AV46&amp;AW46&amp;AX46&amp;AY46&amp;AZ46&amp;BA46&amp;BB46&amp;BC46&amp;BD46&amp;BE46&amp;BF46&amp;BG46&amp;BH46&amp;BI46&amp;BJ46&amp;BK46&amp;BL46)</f>
        <v>0.2700.4300.4300.4200.1100.16500.25283200.4500.2700.2700.4500.4300.23500.430.0050.420.0050.430.0050.270.420.430.274.3110.24750.005-0.430.1550.20250.010.20250.010.20250.0450.10750.0150.10750.0150.10750.0450.10750.010.24750.0550.10750.0250.20250.01</v>
      </c>
      <c r="C46" s="143" t="n">
        <v>37926</v>
      </c>
      <c r="D46" s="144" t="n">
        <f aca="false">[2]Curves!D47</f>
        <v>0.27</v>
      </c>
      <c r="E46" s="144" t="n">
        <v>0</v>
      </c>
      <c r="F46" s="144" t="n">
        <f aca="false">[2]Curves!I47</f>
        <v>0.43</v>
      </c>
      <c r="G46" s="144" t="n">
        <v>0</v>
      </c>
      <c r="H46" s="144" t="n">
        <f aca="false">[2]Curves!P47</f>
        <v>0.43</v>
      </c>
      <c r="I46" s="144" t="n">
        <v>0</v>
      </c>
      <c r="J46" s="144" t="n">
        <f aca="false">[2]Curves!L47</f>
        <v>0.42</v>
      </c>
      <c r="K46" s="144" t="n">
        <v>0</v>
      </c>
      <c r="L46" s="144" t="n">
        <f aca="false">[2]Curves!U47</f>
        <v>0.11</v>
      </c>
      <c r="M46" s="144" t="n">
        <v>0</v>
      </c>
      <c r="N46" s="144" t="n">
        <f aca="false">[2]Curves!V47</f>
        <v>0.165</v>
      </c>
      <c r="O46" s="144" t="n">
        <v>0</v>
      </c>
      <c r="P46" s="144" t="n">
        <f aca="false">[2]Curves!W47</f>
        <v>0.252832</v>
      </c>
      <c r="Q46" s="144" t="n">
        <v>0</v>
      </c>
      <c r="R46" s="144" t="n">
        <f aca="false">[2]Curves!O47</f>
        <v>0.45</v>
      </c>
      <c r="S46" s="144" t="n">
        <v>0</v>
      </c>
      <c r="T46" s="144" t="n">
        <f aca="false">[2]Curves!F47</f>
        <v>0.27</v>
      </c>
      <c r="U46" s="144" t="n">
        <v>0</v>
      </c>
      <c r="V46" s="144" t="n">
        <f aca="false">[2]Curves!H47</f>
        <v>0.27</v>
      </c>
      <c r="W46" s="144" t="n">
        <v>0</v>
      </c>
      <c r="X46" s="144" t="n">
        <f aca="false">[2]Curves!S47</f>
        <v>0.45</v>
      </c>
      <c r="Y46" s="144" t="n">
        <v>0</v>
      </c>
      <c r="Z46" s="144" t="n">
        <f aca="false">[2]Curves!K47</f>
        <v>0.43</v>
      </c>
      <c r="AA46" s="144" t="n">
        <v>0</v>
      </c>
      <c r="AB46" s="144" t="n">
        <f aca="false">[2]Curves!G47</f>
        <v>0.235</v>
      </c>
      <c r="AC46" s="144" t="n">
        <v>0</v>
      </c>
      <c r="AD46" s="144" t="n">
        <f aca="false">[2]Curves!R47</f>
        <v>0.43</v>
      </c>
      <c r="AE46" s="144" t="n">
        <v>0.005</v>
      </c>
      <c r="AF46" s="144" t="n">
        <f aca="false">[2]Curves!N47</f>
        <v>0.42</v>
      </c>
      <c r="AG46" s="144" t="n">
        <v>0.005</v>
      </c>
      <c r="AH46" s="144" t="n">
        <f aca="false">[2]Curves!J47</f>
        <v>0.43</v>
      </c>
      <c r="AI46" s="144" t="n">
        <v>0.005</v>
      </c>
      <c r="AJ46" s="144" t="n">
        <f aca="false">[2]Curves!E47</f>
        <v>0.27</v>
      </c>
      <c r="AK46" s="144" t="n">
        <f aca="false">[2]Curves!M47</f>
        <v>0.42</v>
      </c>
      <c r="AL46" s="144" t="n">
        <f aca="false">[2]Curves!Q47</f>
        <v>0.43</v>
      </c>
      <c r="AM46" s="144" t="n">
        <f aca="false">D46</f>
        <v>0.27</v>
      </c>
      <c r="AN46" s="144" t="n">
        <f aca="false">[2]Curves!BB47</f>
        <v>4.311</v>
      </c>
      <c r="AO46" s="144" t="n">
        <f aca="false">[2]Curves!AA47</f>
        <v>0.2475</v>
      </c>
      <c r="AP46" s="144" t="n">
        <f aca="false">[2]Curves!AN47</f>
        <v>0.005</v>
      </c>
      <c r="AQ46" s="144" t="n">
        <f aca="false">[2]Curves!AB47</f>
        <v>-0.43</v>
      </c>
      <c r="AR46" s="144" t="n">
        <f aca="false">[2]Curves!AM47</f>
        <v>0.155</v>
      </c>
      <c r="AS46" s="144" t="n">
        <f aca="false">[2]Curves!Y47</f>
        <v>0.2025</v>
      </c>
      <c r="AT46" s="144" t="n">
        <f aca="false">[2]Curves!AD47</f>
        <v>0.01</v>
      </c>
      <c r="AU46" s="144" t="n">
        <f aca="false">[2]Curves!Y47</f>
        <v>0.2025</v>
      </c>
      <c r="AV46" s="144" t="n">
        <f aca="false">[2]Curves!AH47</f>
        <v>0.01</v>
      </c>
      <c r="AW46" s="144" t="n">
        <f aca="false">[2]Curves!Y47</f>
        <v>0.2025</v>
      </c>
      <c r="AX46" s="144" t="n">
        <f aca="false">[2]Curves!AE47</f>
        <v>0.045</v>
      </c>
      <c r="AY46" s="144" t="n">
        <f aca="false">[2]Curves!Z47</f>
        <v>0.1075</v>
      </c>
      <c r="AZ46" s="144" t="n">
        <f aca="false">[2]Curves!AG47</f>
        <v>0.015</v>
      </c>
      <c r="BA46" s="144" t="n">
        <f aca="false">[2]Curves!Z47</f>
        <v>0.1075</v>
      </c>
      <c r="BB46" s="144" t="n">
        <f aca="false">[2]Curves!AI47</f>
        <v>0.015</v>
      </c>
      <c r="BC46" s="144" t="n">
        <f aca="false">[2]Curves!Z47</f>
        <v>0.1075</v>
      </c>
      <c r="BD46" s="144" t="n">
        <f aca="false">[2]Curves!AJ47</f>
        <v>0.045</v>
      </c>
      <c r="BE46" s="144" t="n">
        <f aca="false">[2]Curves!Z47</f>
        <v>0.1075</v>
      </c>
      <c r="BF46" s="144" t="n">
        <f aca="false">[2]Curves!AL47</f>
        <v>0.01</v>
      </c>
      <c r="BG46" s="144" t="n">
        <f aca="false">[2]Curves!AA47</f>
        <v>0.2475</v>
      </c>
      <c r="BH46" s="144" t="n">
        <f aca="false">[2]Curves!AO47</f>
        <v>0.055</v>
      </c>
      <c r="BI46" s="144" t="n">
        <f aca="false">[2]Curves!Z47</f>
        <v>0.1075</v>
      </c>
      <c r="BJ46" s="144" t="n">
        <f aca="false">[2]Curves!AK47</f>
        <v>0.025</v>
      </c>
      <c r="BK46" s="144" t="n">
        <f aca="false">AU46</f>
        <v>0.2025</v>
      </c>
      <c r="BL46" s="144" t="n">
        <f aca="false">AV46</f>
        <v>0.01</v>
      </c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5"/>
      <c r="CG46" s="144"/>
      <c r="CH46" s="145"/>
      <c r="CI46" s="144"/>
      <c r="CJ46" s="144"/>
      <c r="CK46" s="144"/>
      <c r="CL46" s="144"/>
      <c r="CM46" s="144"/>
    </row>
    <row r="47" customFormat="false" ht="12.75" hidden="false" customHeight="false" outlineLevel="0" collapsed="false">
      <c r="A47" s="0" t="n">
        <v>0.776971537152844</v>
      </c>
      <c r="B47" s="0" t="str">
        <f aca="false">(D47&amp;E47&amp;F47&amp;G47&amp;H47&amp;I47&amp;J47&amp;K47&amp;L47&amp;M47&amp;N47&amp;O47&amp;P47&amp;Q47&amp;R47&amp;S47&amp;T47&amp;U47&amp;V47&amp;W47&amp;X47&amp;Y47&amp;Z47&amp;AA47&amp;AB47&amp;AC47&amp;AD47&amp;AE47&amp;AF47&amp;AG47&amp;AH47&amp;AI47&amp;AJ47&amp;AK47&amp;AL47&amp;AM47&amp;AN47&amp;AO47&amp;AP47&amp;AQ47&amp;AR47&amp;AS47&amp;AT47&amp;AU47&amp;AV47&amp;AW47&amp;AX47&amp;AY47&amp;AZ47&amp;BA47&amp;BB47&amp;BC47&amp;BD47&amp;BE47&amp;BF47&amp;BG47&amp;BH47&amp;BI47&amp;BJ47&amp;BK47&amp;BL47)</f>
        <v>0.2100.3700.3700.3600.0500.10500.19468800.3900.2100.2100.3900.3700.17500.370.0050.360.0050.370.0050.210.360.370.214.3690.28750.005-0.430.1550.24250.010.24250.010.24250.0450.14750.01750.14750.01750.14750.04750.14750.01250.28750.0550.14750.02750.24250.01</v>
      </c>
      <c r="C47" s="143" t="n">
        <v>37956</v>
      </c>
      <c r="D47" s="144" t="n">
        <f aca="false">[2]Curves!D48</f>
        <v>0.21</v>
      </c>
      <c r="E47" s="144" t="n">
        <v>0</v>
      </c>
      <c r="F47" s="144" t="n">
        <f aca="false">[2]Curves!I48</f>
        <v>0.37</v>
      </c>
      <c r="G47" s="144" t="n">
        <v>0</v>
      </c>
      <c r="H47" s="144" t="n">
        <f aca="false">[2]Curves!P48</f>
        <v>0.37</v>
      </c>
      <c r="I47" s="144" t="n">
        <v>0</v>
      </c>
      <c r="J47" s="144" t="n">
        <f aca="false">[2]Curves!L48</f>
        <v>0.36</v>
      </c>
      <c r="K47" s="144" t="n">
        <v>0</v>
      </c>
      <c r="L47" s="144" t="n">
        <f aca="false">[2]Curves!U48</f>
        <v>0.05</v>
      </c>
      <c r="M47" s="144" t="n">
        <v>0</v>
      </c>
      <c r="N47" s="144" t="n">
        <f aca="false">[2]Curves!V48</f>
        <v>0.105</v>
      </c>
      <c r="O47" s="144" t="n">
        <v>0</v>
      </c>
      <c r="P47" s="144" t="n">
        <f aca="false">[2]Curves!W48</f>
        <v>0.194688</v>
      </c>
      <c r="Q47" s="144" t="n">
        <v>0</v>
      </c>
      <c r="R47" s="144" t="n">
        <f aca="false">[2]Curves!O48</f>
        <v>0.39</v>
      </c>
      <c r="S47" s="144" t="n">
        <v>0</v>
      </c>
      <c r="T47" s="144" t="n">
        <f aca="false">[2]Curves!F48</f>
        <v>0.21</v>
      </c>
      <c r="U47" s="144" t="n">
        <v>0</v>
      </c>
      <c r="V47" s="144" t="n">
        <f aca="false">[2]Curves!H48</f>
        <v>0.21</v>
      </c>
      <c r="W47" s="144" t="n">
        <v>0</v>
      </c>
      <c r="X47" s="144" t="n">
        <f aca="false">[2]Curves!S48</f>
        <v>0.39</v>
      </c>
      <c r="Y47" s="144" t="n">
        <v>0</v>
      </c>
      <c r="Z47" s="144" t="n">
        <f aca="false">[2]Curves!K48</f>
        <v>0.37</v>
      </c>
      <c r="AA47" s="144" t="n">
        <v>0</v>
      </c>
      <c r="AB47" s="144" t="n">
        <f aca="false">[2]Curves!G48</f>
        <v>0.175</v>
      </c>
      <c r="AC47" s="144" t="n">
        <v>0</v>
      </c>
      <c r="AD47" s="144" t="n">
        <f aca="false">[2]Curves!R48</f>
        <v>0.37</v>
      </c>
      <c r="AE47" s="144" t="n">
        <v>0.005</v>
      </c>
      <c r="AF47" s="144" t="n">
        <f aca="false">[2]Curves!N48</f>
        <v>0.36</v>
      </c>
      <c r="AG47" s="144" t="n">
        <v>0.005</v>
      </c>
      <c r="AH47" s="144" t="n">
        <f aca="false">[2]Curves!J48</f>
        <v>0.37</v>
      </c>
      <c r="AI47" s="144" t="n">
        <v>0.005</v>
      </c>
      <c r="AJ47" s="144" t="n">
        <f aca="false">[2]Curves!E48</f>
        <v>0.21</v>
      </c>
      <c r="AK47" s="144" t="n">
        <f aca="false">[2]Curves!M48</f>
        <v>0.36</v>
      </c>
      <c r="AL47" s="144" t="n">
        <f aca="false">[2]Curves!Q48</f>
        <v>0.37</v>
      </c>
      <c r="AM47" s="144" t="n">
        <f aca="false">D47</f>
        <v>0.21</v>
      </c>
      <c r="AN47" s="144" t="n">
        <f aca="false">[2]Curves!BB48</f>
        <v>4.369</v>
      </c>
      <c r="AO47" s="144" t="n">
        <f aca="false">[2]Curves!AA48</f>
        <v>0.2875</v>
      </c>
      <c r="AP47" s="144" t="n">
        <f aca="false">[2]Curves!AN48</f>
        <v>0.005</v>
      </c>
      <c r="AQ47" s="144" t="n">
        <f aca="false">[2]Curves!AB48</f>
        <v>-0.43</v>
      </c>
      <c r="AR47" s="144" t="n">
        <f aca="false">[2]Curves!AM48</f>
        <v>0.155</v>
      </c>
      <c r="AS47" s="144" t="n">
        <f aca="false">[2]Curves!Y48</f>
        <v>0.2425</v>
      </c>
      <c r="AT47" s="144" t="n">
        <f aca="false">[2]Curves!AD48</f>
        <v>0.01</v>
      </c>
      <c r="AU47" s="144" t="n">
        <f aca="false">[2]Curves!Y48</f>
        <v>0.2425</v>
      </c>
      <c r="AV47" s="144" t="n">
        <f aca="false">[2]Curves!AH48</f>
        <v>0.01</v>
      </c>
      <c r="AW47" s="144" t="n">
        <f aca="false">[2]Curves!Y48</f>
        <v>0.2425</v>
      </c>
      <c r="AX47" s="144" t="n">
        <f aca="false">[2]Curves!AE48</f>
        <v>0.045</v>
      </c>
      <c r="AY47" s="144" t="n">
        <f aca="false">[2]Curves!Z48</f>
        <v>0.1475</v>
      </c>
      <c r="AZ47" s="144" t="n">
        <f aca="false">[2]Curves!AG48</f>
        <v>0.0175</v>
      </c>
      <c r="BA47" s="144" t="n">
        <f aca="false">[2]Curves!Z48</f>
        <v>0.1475</v>
      </c>
      <c r="BB47" s="144" t="n">
        <f aca="false">[2]Curves!AI48</f>
        <v>0.0175</v>
      </c>
      <c r="BC47" s="144" t="n">
        <f aca="false">[2]Curves!Z48</f>
        <v>0.1475</v>
      </c>
      <c r="BD47" s="144" t="n">
        <f aca="false">[2]Curves!AJ48</f>
        <v>0.0475</v>
      </c>
      <c r="BE47" s="144" t="n">
        <f aca="false">[2]Curves!Z48</f>
        <v>0.1475</v>
      </c>
      <c r="BF47" s="144" t="n">
        <f aca="false">[2]Curves!AL48</f>
        <v>0.0125</v>
      </c>
      <c r="BG47" s="144" t="n">
        <f aca="false">[2]Curves!AA48</f>
        <v>0.2875</v>
      </c>
      <c r="BH47" s="144" t="n">
        <f aca="false">[2]Curves!AO48</f>
        <v>0.055</v>
      </c>
      <c r="BI47" s="144" t="n">
        <f aca="false">[2]Curves!Z48</f>
        <v>0.1475</v>
      </c>
      <c r="BJ47" s="144" t="n">
        <f aca="false">[2]Curves!AK48</f>
        <v>0.0275</v>
      </c>
      <c r="BK47" s="144" t="n">
        <f aca="false">AU47</f>
        <v>0.2425</v>
      </c>
      <c r="BL47" s="144" t="n">
        <f aca="false">AV47</f>
        <v>0.01</v>
      </c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5"/>
      <c r="CG47" s="144"/>
      <c r="CH47" s="145"/>
      <c r="CI47" s="144"/>
      <c r="CJ47" s="144"/>
      <c r="CK47" s="144"/>
      <c r="CL47" s="144"/>
      <c r="CM47" s="144"/>
    </row>
    <row r="48" customFormat="false" ht="12.75" hidden="false" customHeight="false" outlineLevel="0" collapsed="false">
      <c r="A48" s="0" t="n">
        <v>0.772223756522107</v>
      </c>
      <c r="B48" s="0" t="str">
        <f aca="false">(D48&amp;E48&amp;F48&amp;G48&amp;H48&amp;I48&amp;J48&amp;K48&amp;L48&amp;M48&amp;N48&amp;O48&amp;P48&amp;Q48&amp;R48&amp;S48&amp;T48&amp;U48&amp;V48&amp;W48&amp;X48&amp;Y48&amp;Z48&amp;AA48&amp;AB48&amp;AC48&amp;AD48&amp;AE48&amp;AF48&amp;AG48&amp;AH48&amp;AI48&amp;AJ48&amp;AK48&amp;AL48&amp;AM48&amp;AN48&amp;AO48&amp;AP48&amp;AQ48&amp;AR48&amp;AS48&amp;AT48&amp;AU48&amp;AV48&amp;AW48&amp;AX48&amp;AY48&amp;AZ48&amp;BA48&amp;BB48&amp;BC48&amp;BD48&amp;BE48&amp;BF48&amp;BG48&amp;BH48&amp;BI48&amp;BJ48&amp;BK48&amp;BL48)</f>
        <v>0.2700.4300.4300.4200.1100.16500.25772800.4500.2700.2700.4500.4300.23500.430.0050.420.0050.430.0050.270.420.430.274.4640.32250.005-0.430.1550.27750.010.27750.010.27750.0450.18250.020.18250.020.18250.050.18250.0150.32250.0550.18250.030.27750.01</v>
      </c>
      <c r="C48" s="143" t="n">
        <v>37987</v>
      </c>
      <c r="D48" s="144" t="n">
        <f aca="false">[2]Curves!D49</f>
        <v>0.27</v>
      </c>
      <c r="E48" s="144" t="n">
        <v>0</v>
      </c>
      <c r="F48" s="144" t="n">
        <f aca="false">[2]Curves!I49</f>
        <v>0.43</v>
      </c>
      <c r="G48" s="144" t="n">
        <v>0</v>
      </c>
      <c r="H48" s="144" t="n">
        <f aca="false">[2]Curves!P49</f>
        <v>0.43</v>
      </c>
      <c r="I48" s="144" t="n">
        <v>0</v>
      </c>
      <c r="J48" s="144" t="n">
        <f aca="false">[2]Curves!L49</f>
        <v>0.42</v>
      </c>
      <c r="K48" s="144" t="n">
        <v>0</v>
      </c>
      <c r="L48" s="144" t="n">
        <f aca="false">[2]Curves!U49</f>
        <v>0.11</v>
      </c>
      <c r="M48" s="144" t="n">
        <v>0</v>
      </c>
      <c r="N48" s="144" t="n">
        <f aca="false">[2]Curves!V49</f>
        <v>0.165</v>
      </c>
      <c r="O48" s="144" t="n">
        <v>0</v>
      </c>
      <c r="P48" s="144" t="n">
        <f aca="false">[2]Curves!W49</f>
        <v>0.257728</v>
      </c>
      <c r="Q48" s="144" t="n">
        <v>0</v>
      </c>
      <c r="R48" s="144" t="n">
        <f aca="false">[2]Curves!O49</f>
        <v>0.45</v>
      </c>
      <c r="S48" s="144" t="n">
        <v>0</v>
      </c>
      <c r="T48" s="144" t="n">
        <f aca="false">[2]Curves!F49</f>
        <v>0.27</v>
      </c>
      <c r="U48" s="144" t="n">
        <v>0</v>
      </c>
      <c r="V48" s="144" t="n">
        <f aca="false">[2]Curves!H49</f>
        <v>0.27</v>
      </c>
      <c r="W48" s="144" t="n">
        <v>0</v>
      </c>
      <c r="X48" s="144" t="n">
        <f aca="false">[2]Curves!S49</f>
        <v>0.45</v>
      </c>
      <c r="Y48" s="144" t="n">
        <v>0</v>
      </c>
      <c r="Z48" s="144" t="n">
        <f aca="false">[2]Curves!K49</f>
        <v>0.43</v>
      </c>
      <c r="AA48" s="144" t="n">
        <v>0</v>
      </c>
      <c r="AB48" s="144" t="n">
        <f aca="false">[2]Curves!G49</f>
        <v>0.235</v>
      </c>
      <c r="AC48" s="144" t="n">
        <v>0</v>
      </c>
      <c r="AD48" s="144" t="n">
        <f aca="false">[2]Curves!R49</f>
        <v>0.43</v>
      </c>
      <c r="AE48" s="144" t="n">
        <v>0.005</v>
      </c>
      <c r="AF48" s="144" t="n">
        <f aca="false">[2]Curves!N49</f>
        <v>0.42</v>
      </c>
      <c r="AG48" s="144" t="n">
        <v>0.005</v>
      </c>
      <c r="AH48" s="144" t="n">
        <f aca="false">[2]Curves!J49</f>
        <v>0.43</v>
      </c>
      <c r="AI48" s="144" t="n">
        <v>0.005</v>
      </c>
      <c r="AJ48" s="144" t="n">
        <f aca="false">[2]Curves!E49</f>
        <v>0.27</v>
      </c>
      <c r="AK48" s="144" t="n">
        <f aca="false">[2]Curves!M49</f>
        <v>0.42</v>
      </c>
      <c r="AL48" s="144" t="n">
        <f aca="false">[2]Curves!Q49</f>
        <v>0.43</v>
      </c>
      <c r="AM48" s="144" t="n">
        <f aca="false">D48</f>
        <v>0.27</v>
      </c>
      <c r="AN48" s="144" t="n">
        <f aca="false">[2]Curves!BB49</f>
        <v>4.464</v>
      </c>
      <c r="AO48" s="144" t="n">
        <f aca="false">[2]Curves!AA49</f>
        <v>0.3225</v>
      </c>
      <c r="AP48" s="144" t="n">
        <f aca="false">[2]Curves!AN49</f>
        <v>0.005</v>
      </c>
      <c r="AQ48" s="144" t="n">
        <f aca="false">[2]Curves!AB49</f>
        <v>-0.43</v>
      </c>
      <c r="AR48" s="144" t="n">
        <f aca="false">[2]Curves!AM49</f>
        <v>0.155</v>
      </c>
      <c r="AS48" s="144" t="n">
        <f aca="false">[2]Curves!Y49</f>
        <v>0.2775</v>
      </c>
      <c r="AT48" s="144" t="n">
        <f aca="false">[2]Curves!AD49</f>
        <v>0.01</v>
      </c>
      <c r="AU48" s="144" t="n">
        <f aca="false">[2]Curves!Y49</f>
        <v>0.2775</v>
      </c>
      <c r="AV48" s="144" t="n">
        <f aca="false">[2]Curves!AH49</f>
        <v>0.01</v>
      </c>
      <c r="AW48" s="144" t="n">
        <f aca="false">[2]Curves!Y49</f>
        <v>0.2775</v>
      </c>
      <c r="AX48" s="144" t="n">
        <f aca="false">[2]Curves!AE49</f>
        <v>0.045</v>
      </c>
      <c r="AY48" s="144" t="n">
        <f aca="false">[2]Curves!Z49</f>
        <v>0.1825</v>
      </c>
      <c r="AZ48" s="144" t="n">
        <f aca="false">[2]Curves!AG49</f>
        <v>0.02</v>
      </c>
      <c r="BA48" s="144" t="n">
        <f aca="false">[2]Curves!Z49</f>
        <v>0.1825</v>
      </c>
      <c r="BB48" s="144" t="n">
        <f aca="false">[2]Curves!AI49</f>
        <v>0.02</v>
      </c>
      <c r="BC48" s="144" t="n">
        <f aca="false">[2]Curves!Z49</f>
        <v>0.1825</v>
      </c>
      <c r="BD48" s="144" t="n">
        <f aca="false">[2]Curves!AJ49</f>
        <v>0.05</v>
      </c>
      <c r="BE48" s="144" t="n">
        <f aca="false">[2]Curves!Z49</f>
        <v>0.1825</v>
      </c>
      <c r="BF48" s="144" t="n">
        <f aca="false">[2]Curves!AL49</f>
        <v>0.015</v>
      </c>
      <c r="BG48" s="144" t="n">
        <f aca="false">[2]Curves!AA49</f>
        <v>0.3225</v>
      </c>
      <c r="BH48" s="144" t="n">
        <f aca="false">[2]Curves!AO49</f>
        <v>0.055</v>
      </c>
      <c r="BI48" s="144" t="n">
        <f aca="false">[2]Curves!Z49</f>
        <v>0.1825</v>
      </c>
      <c r="BJ48" s="144" t="n">
        <f aca="false">[2]Curves!AK49</f>
        <v>0.03</v>
      </c>
      <c r="BK48" s="144" t="n">
        <f aca="false">AU48</f>
        <v>0.2775</v>
      </c>
      <c r="BL48" s="144" t="n">
        <f aca="false">AV48</f>
        <v>0.01</v>
      </c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5"/>
      <c r="CG48" s="144"/>
      <c r="CH48" s="145"/>
      <c r="CI48" s="144"/>
      <c r="CJ48" s="144"/>
      <c r="CK48" s="144"/>
      <c r="CL48" s="144"/>
      <c r="CM48" s="144"/>
    </row>
    <row r="49" customFormat="false" ht="12.75" hidden="false" customHeight="false" outlineLevel="0" collapsed="false">
      <c r="A49" s="0" t="n">
        <v>0.767488790100509</v>
      </c>
      <c r="B49" s="0" t="str">
        <f aca="false">(D49&amp;E49&amp;F49&amp;G49&amp;H49&amp;I49&amp;J49&amp;K49&amp;L49&amp;M49&amp;N49&amp;O49&amp;P49&amp;Q49&amp;R49&amp;S49&amp;T49&amp;U49&amp;V49&amp;W49&amp;X49&amp;Y49&amp;Z49&amp;AA49&amp;AB49&amp;AC49&amp;AD49&amp;AE49&amp;AF49&amp;AG49&amp;AH49&amp;AI49&amp;AJ49&amp;AK49&amp;AL49&amp;AM49&amp;AN49&amp;AO49&amp;AP49&amp;AQ49&amp;AR49&amp;AS49&amp;AT49&amp;AU49&amp;AV49&amp;AW49&amp;AX49&amp;AY49&amp;AZ49&amp;BA49&amp;BB49&amp;BC49&amp;BD49&amp;BE49&amp;BF49&amp;BG49&amp;BH49&amp;BI49&amp;BJ49&amp;BK49&amp;BL49)</f>
        <v>0.32500.48500.48500.47500.16500.2200.30936800.50500.32500.32500.50500.48500.2900.4850.0050.4750.0050.4850.0050.3250.4750.4850.3254.3590.29750.005-0.430.1550.25250.010.25250.010.25250.0450.15750.02250.15750.02250.15750.05250.15750.01750.29750.0550.15750.03250.25250.01</v>
      </c>
      <c r="C49" s="143" t="n">
        <v>38018</v>
      </c>
      <c r="D49" s="144" t="n">
        <f aca="false">[2]Curves!D50</f>
        <v>0.325</v>
      </c>
      <c r="E49" s="144" t="n">
        <v>0</v>
      </c>
      <c r="F49" s="144" t="n">
        <f aca="false">[2]Curves!I50</f>
        <v>0.485</v>
      </c>
      <c r="G49" s="144" t="n">
        <v>0</v>
      </c>
      <c r="H49" s="144" t="n">
        <f aca="false">[2]Curves!P50</f>
        <v>0.485</v>
      </c>
      <c r="I49" s="144" t="n">
        <v>0</v>
      </c>
      <c r="J49" s="144" t="n">
        <f aca="false">[2]Curves!L50</f>
        <v>0.475</v>
      </c>
      <c r="K49" s="144" t="n">
        <v>0</v>
      </c>
      <c r="L49" s="144" t="n">
        <f aca="false">[2]Curves!U50</f>
        <v>0.165</v>
      </c>
      <c r="M49" s="144" t="n">
        <v>0</v>
      </c>
      <c r="N49" s="144" t="n">
        <f aca="false">[2]Curves!V50</f>
        <v>0.22</v>
      </c>
      <c r="O49" s="144" t="n">
        <v>0</v>
      </c>
      <c r="P49" s="144" t="n">
        <f aca="false">[2]Curves!W50</f>
        <v>0.309368</v>
      </c>
      <c r="Q49" s="144" t="n">
        <v>0</v>
      </c>
      <c r="R49" s="144" t="n">
        <f aca="false">[2]Curves!O50</f>
        <v>0.505</v>
      </c>
      <c r="S49" s="144" t="n">
        <v>0</v>
      </c>
      <c r="T49" s="144" t="n">
        <f aca="false">[2]Curves!F50</f>
        <v>0.325</v>
      </c>
      <c r="U49" s="144" t="n">
        <v>0</v>
      </c>
      <c r="V49" s="144" t="n">
        <f aca="false">[2]Curves!H50</f>
        <v>0.325</v>
      </c>
      <c r="W49" s="144" t="n">
        <v>0</v>
      </c>
      <c r="X49" s="144" t="n">
        <f aca="false">[2]Curves!S50</f>
        <v>0.505</v>
      </c>
      <c r="Y49" s="144" t="n">
        <v>0</v>
      </c>
      <c r="Z49" s="144" t="n">
        <f aca="false">[2]Curves!K50</f>
        <v>0.485</v>
      </c>
      <c r="AA49" s="144" t="n">
        <v>0</v>
      </c>
      <c r="AB49" s="144" t="n">
        <f aca="false">[2]Curves!G50</f>
        <v>0.29</v>
      </c>
      <c r="AC49" s="144" t="n">
        <v>0</v>
      </c>
      <c r="AD49" s="144" t="n">
        <f aca="false">[2]Curves!R50</f>
        <v>0.485</v>
      </c>
      <c r="AE49" s="144" t="n">
        <v>0.005</v>
      </c>
      <c r="AF49" s="144" t="n">
        <f aca="false">[2]Curves!N50</f>
        <v>0.475</v>
      </c>
      <c r="AG49" s="144" t="n">
        <v>0.005</v>
      </c>
      <c r="AH49" s="144" t="n">
        <f aca="false">[2]Curves!J50</f>
        <v>0.485</v>
      </c>
      <c r="AI49" s="144" t="n">
        <v>0.005</v>
      </c>
      <c r="AJ49" s="144" t="n">
        <f aca="false">[2]Curves!E50</f>
        <v>0.325</v>
      </c>
      <c r="AK49" s="144" t="n">
        <f aca="false">[2]Curves!M50</f>
        <v>0.475</v>
      </c>
      <c r="AL49" s="144" t="n">
        <f aca="false">[2]Curves!Q50</f>
        <v>0.485</v>
      </c>
      <c r="AM49" s="144" t="n">
        <f aca="false">D49</f>
        <v>0.325</v>
      </c>
      <c r="AN49" s="144" t="n">
        <f aca="false">[2]Curves!BB50</f>
        <v>4.359</v>
      </c>
      <c r="AO49" s="144" t="n">
        <f aca="false">[2]Curves!AA50</f>
        <v>0.2975</v>
      </c>
      <c r="AP49" s="144" t="n">
        <f aca="false">[2]Curves!AN50</f>
        <v>0.005</v>
      </c>
      <c r="AQ49" s="144" t="n">
        <f aca="false">[2]Curves!AB50</f>
        <v>-0.43</v>
      </c>
      <c r="AR49" s="144" t="n">
        <f aca="false">[2]Curves!AM50</f>
        <v>0.155</v>
      </c>
      <c r="AS49" s="144" t="n">
        <f aca="false">[2]Curves!Y50</f>
        <v>0.2525</v>
      </c>
      <c r="AT49" s="144" t="n">
        <f aca="false">[2]Curves!AD50</f>
        <v>0.01</v>
      </c>
      <c r="AU49" s="144" t="n">
        <f aca="false">[2]Curves!Y50</f>
        <v>0.2525</v>
      </c>
      <c r="AV49" s="144" t="n">
        <f aca="false">[2]Curves!AH50</f>
        <v>0.01</v>
      </c>
      <c r="AW49" s="144" t="n">
        <f aca="false">[2]Curves!Y50</f>
        <v>0.2525</v>
      </c>
      <c r="AX49" s="144" t="n">
        <f aca="false">[2]Curves!AE50</f>
        <v>0.045</v>
      </c>
      <c r="AY49" s="144" t="n">
        <f aca="false">[2]Curves!Z50</f>
        <v>0.1575</v>
      </c>
      <c r="AZ49" s="144" t="n">
        <f aca="false">[2]Curves!AG50</f>
        <v>0.0225</v>
      </c>
      <c r="BA49" s="144" t="n">
        <f aca="false">[2]Curves!Z50</f>
        <v>0.1575</v>
      </c>
      <c r="BB49" s="144" t="n">
        <f aca="false">[2]Curves!AI50</f>
        <v>0.0225</v>
      </c>
      <c r="BC49" s="144" t="n">
        <f aca="false">[2]Curves!Z50</f>
        <v>0.1575</v>
      </c>
      <c r="BD49" s="144" t="n">
        <f aca="false">[2]Curves!AJ50</f>
        <v>0.0525</v>
      </c>
      <c r="BE49" s="144" t="n">
        <f aca="false">[2]Curves!Z50</f>
        <v>0.1575</v>
      </c>
      <c r="BF49" s="144" t="n">
        <f aca="false">[2]Curves!AL50</f>
        <v>0.0175</v>
      </c>
      <c r="BG49" s="144" t="n">
        <f aca="false">[2]Curves!AA50</f>
        <v>0.2975</v>
      </c>
      <c r="BH49" s="144" t="n">
        <f aca="false">[2]Curves!AO50</f>
        <v>0.055</v>
      </c>
      <c r="BI49" s="144" t="n">
        <f aca="false">[2]Curves!Z50</f>
        <v>0.1575</v>
      </c>
      <c r="BJ49" s="144" t="n">
        <f aca="false">[2]Curves!AK50</f>
        <v>0.0325</v>
      </c>
      <c r="BK49" s="144" t="n">
        <f aca="false">AU49</f>
        <v>0.2525</v>
      </c>
      <c r="BL49" s="144" t="n">
        <f aca="false">AV49</f>
        <v>0.01</v>
      </c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5"/>
      <c r="CG49" s="144"/>
      <c r="CH49" s="145"/>
      <c r="CI49" s="144"/>
      <c r="CJ49" s="144"/>
      <c r="CK49" s="144"/>
      <c r="CL49" s="144"/>
      <c r="CM49" s="144"/>
    </row>
    <row r="50" customFormat="false" ht="12.75" hidden="false" customHeight="false" outlineLevel="0" collapsed="false">
      <c r="A50" s="0" t="n">
        <v>0.763084812203234</v>
      </c>
      <c r="B50" s="0" t="str">
        <f aca="false">(D50&amp;E50&amp;F50&amp;G50&amp;H50&amp;I50&amp;J50&amp;K50&amp;L50&amp;M50&amp;N50&amp;O50&amp;P50&amp;Q50&amp;R50&amp;S50&amp;T50&amp;U50&amp;V50&amp;W50&amp;X50&amp;Y50&amp;Z50&amp;AA50&amp;AB50&amp;AC50&amp;AD50&amp;AE50&amp;AF50&amp;AG50&amp;AH50&amp;AI50&amp;AJ50&amp;AK50&amp;AL50&amp;AM50&amp;AN50&amp;AO50&amp;AP50&amp;AQ50&amp;AR50&amp;AS50&amp;AT50&amp;AU50&amp;AV50&amp;AW50&amp;AX50&amp;AY50&amp;AZ50&amp;BA50&amp;BB50&amp;BC50&amp;BD50&amp;BE50&amp;BF50&amp;BG50&amp;BH50&amp;BI50&amp;BJ50&amp;BK50&amp;BL50)</f>
        <v>0.32500.48500.48500.47500.16500.2200.30472800.50500.32500.32500.50500.48500.2900.4850.0050.4750.0050.4850.0050.3250.4750.4850.3254.2140.2950.005-0.430.1550.250.010.250.010.250.0450.1550.0250.1550.0250.1550.0550.1550.020.2950.0550.1550.0350.250.01</v>
      </c>
      <c r="C50" s="143" t="n">
        <v>38047</v>
      </c>
      <c r="D50" s="144" t="n">
        <f aca="false">[2]Curves!D51</f>
        <v>0.325</v>
      </c>
      <c r="E50" s="144" t="n">
        <v>0</v>
      </c>
      <c r="F50" s="144" t="n">
        <f aca="false">[2]Curves!I51</f>
        <v>0.485</v>
      </c>
      <c r="G50" s="144" t="n">
        <v>0</v>
      </c>
      <c r="H50" s="144" t="n">
        <f aca="false">[2]Curves!P51</f>
        <v>0.485</v>
      </c>
      <c r="I50" s="144" t="n">
        <v>0</v>
      </c>
      <c r="J50" s="144" t="n">
        <f aca="false">[2]Curves!L51</f>
        <v>0.475</v>
      </c>
      <c r="K50" s="144" t="n">
        <v>0</v>
      </c>
      <c r="L50" s="144" t="n">
        <f aca="false">[2]Curves!U51</f>
        <v>0.165</v>
      </c>
      <c r="M50" s="144" t="n">
        <v>0</v>
      </c>
      <c r="N50" s="144" t="n">
        <f aca="false">[2]Curves!V51</f>
        <v>0.22</v>
      </c>
      <c r="O50" s="144" t="n">
        <v>0</v>
      </c>
      <c r="P50" s="144" t="n">
        <f aca="false">[2]Curves!W51</f>
        <v>0.304728</v>
      </c>
      <c r="Q50" s="144" t="n">
        <v>0</v>
      </c>
      <c r="R50" s="144" t="n">
        <f aca="false">[2]Curves!O51</f>
        <v>0.505</v>
      </c>
      <c r="S50" s="144" t="n">
        <v>0</v>
      </c>
      <c r="T50" s="144" t="n">
        <f aca="false">[2]Curves!F51</f>
        <v>0.325</v>
      </c>
      <c r="U50" s="144" t="n">
        <v>0</v>
      </c>
      <c r="V50" s="144" t="n">
        <f aca="false">[2]Curves!H51</f>
        <v>0.325</v>
      </c>
      <c r="W50" s="144" t="n">
        <v>0</v>
      </c>
      <c r="X50" s="144" t="n">
        <f aca="false">[2]Curves!S51</f>
        <v>0.505</v>
      </c>
      <c r="Y50" s="144" t="n">
        <v>0</v>
      </c>
      <c r="Z50" s="144" t="n">
        <f aca="false">[2]Curves!K51</f>
        <v>0.485</v>
      </c>
      <c r="AA50" s="144" t="n">
        <v>0</v>
      </c>
      <c r="AB50" s="144" t="n">
        <f aca="false">[2]Curves!G51</f>
        <v>0.29</v>
      </c>
      <c r="AC50" s="144" t="n">
        <v>0</v>
      </c>
      <c r="AD50" s="144" t="n">
        <f aca="false">[2]Curves!R51</f>
        <v>0.485</v>
      </c>
      <c r="AE50" s="144" t="n">
        <v>0.005</v>
      </c>
      <c r="AF50" s="144" t="n">
        <f aca="false">[2]Curves!N51</f>
        <v>0.475</v>
      </c>
      <c r="AG50" s="144" t="n">
        <v>0.005</v>
      </c>
      <c r="AH50" s="144" t="n">
        <f aca="false">[2]Curves!J51</f>
        <v>0.485</v>
      </c>
      <c r="AI50" s="144" t="n">
        <v>0.005</v>
      </c>
      <c r="AJ50" s="144" t="n">
        <f aca="false">[2]Curves!E51</f>
        <v>0.325</v>
      </c>
      <c r="AK50" s="144" t="n">
        <f aca="false">[2]Curves!M51</f>
        <v>0.475</v>
      </c>
      <c r="AL50" s="144" t="n">
        <f aca="false">[2]Curves!Q51</f>
        <v>0.485</v>
      </c>
      <c r="AM50" s="144" t="n">
        <f aca="false">D50</f>
        <v>0.325</v>
      </c>
      <c r="AN50" s="144" t="n">
        <f aca="false">[2]Curves!BB51</f>
        <v>4.214</v>
      </c>
      <c r="AO50" s="144" t="n">
        <f aca="false">[2]Curves!AA51</f>
        <v>0.295</v>
      </c>
      <c r="AP50" s="144" t="n">
        <f aca="false">[2]Curves!AN51</f>
        <v>0.005</v>
      </c>
      <c r="AQ50" s="144" t="n">
        <f aca="false">[2]Curves!AB51</f>
        <v>-0.43</v>
      </c>
      <c r="AR50" s="144" t="n">
        <f aca="false">[2]Curves!AM51</f>
        <v>0.155</v>
      </c>
      <c r="AS50" s="144" t="n">
        <f aca="false">[2]Curves!Y51</f>
        <v>0.25</v>
      </c>
      <c r="AT50" s="144" t="n">
        <f aca="false">[2]Curves!AD51</f>
        <v>0.01</v>
      </c>
      <c r="AU50" s="144" t="n">
        <f aca="false">[2]Curves!Y51</f>
        <v>0.25</v>
      </c>
      <c r="AV50" s="144" t="n">
        <f aca="false">[2]Curves!AH51</f>
        <v>0.01</v>
      </c>
      <c r="AW50" s="144" t="n">
        <f aca="false">[2]Curves!Y51</f>
        <v>0.25</v>
      </c>
      <c r="AX50" s="144" t="n">
        <f aca="false">[2]Curves!AE51</f>
        <v>0.045</v>
      </c>
      <c r="AY50" s="144" t="n">
        <f aca="false">[2]Curves!Z51</f>
        <v>0.155</v>
      </c>
      <c r="AZ50" s="144" t="n">
        <f aca="false">[2]Curves!AG51</f>
        <v>0.025</v>
      </c>
      <c r="BA50" s="144" t="n">
        <f aca="false">[2]Curves!Z51</f>
        <v>0.155</v>
      </c>
      <c r="BB50" s="144" t="n">
        <f aca="false">[2]Curves!AI51</f>
        <v>0.025</v>
      </c>
      <c r="BC50" s="144" t="n">
        <f aca="false">[2]Curves!Z51</f>
        <v>0.155</v>
      </c>
      <c r="BD50" s="144" t="n">
        <f aca="false">[2]Curves!AJ51</f>
        <v>0.055</v>
      </c>
      <c r="BE50" s="144" t="n">
        <f aca="false">[2]Curves!Z51</f>
        <v>0.155</v>
      </c>
      <c r="BF50" s="144" t="n">
        <f aca="false">[2]Curves!AL51</f>
        <v>0.02</v>
      </c>
      <c r="BG50" s="144" t="n">
        <f aca="false">[2]Curves!AA51</f>
        <v>0.295</v>
      </c>
      <c r="BH50" s="144" t="n">
        <f aca="false">[2]Curves!AO51</f>
        <v>0.055</v>
      </c>
      <c r="BI50" s="144" t="n">
        <f aca="false">[2]Curves!Z51</f>
        <v>0.155</v>
      </c>
      <c r="BJ50" s="144" t="n">
        <f aca="false">[2]Curves!AK51</f>
        <v>0.035</v>
      </c>
      <c r="BK50" s="144" t="n">
        <f aca="false">AU50</f>
        <v>0.25</v>
      </c>
      <c r="BL50" s="144" t="n">
        <f aca="false">AV50</f>
        <v>0.01</v>
      </c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5"/>
      <c r="CG50" s="144"/>
      <c r="CH50" s="145"/>
      <c r="CI50" s="144"/>
      <c r="CJ50" s="144"/>
      <c r="CK50" s="144"/>
      <c r="CL50" s="144"/>
      <c r="CM50" s="144"/>
    </row>
    <row r="51" customFormat="false" ht="12.75" hidden="false" customHeight="false" outlineLevel="0" collapsed="false">
      <c r="A51" s="0" t="n">
        <v>0.758390649818628</v>
      </c>
      <c r="B51" s="0" t="str">
        <f aca="false">(D51&amp;E51&amp;F51&amp;G51&amp;H51&amp;I51&amp;J51&amp;K51&amp;L51&amp;M51&amp;N51&amp;O51&amp;P51&amp;Q51&amp;R51&amp;S51&amp;T51&amp;U51&amp;V51&amp;W51&amp;X51&amp;Y51&amp;Z51&amp;AA51&amp;AB51&amp;AC51&amp;AD51&amp;AE51&amp;AF51&amp;AG51&amp;AH51&amp;AI51&amp;AJ51&amp;AK51&amp;AL51&amp;AM51&amp;AN51&amp;AO51&amp;AP51&amp;AQ51&amp;AR51&amp;AS51&amp;AT51&amp;AU51&amp;AV51&amp;AW51&amp;AX51&amp;AY51&amp;AZ51&amp;BA51&amp;BB51&amp;BC51&amp;BD51&amp;BE51&amp;BF51&amp;BG51&amp;BH51&amp;BI51&amp;BJ51&amp;BK51&amp;BL51)</f>
        <v>0.17500.17500.1700.20-0.02500.0300.17500.2200.17500.17500.1700.17500.1400.170.0050.20.0050.1750.0050.1750.20.170.1753.9240.19750-0.510.1550.16750.00250.16750.00250.16750.030.0725-0.00250.0725-0.00250.07250.02750.0725-0.00750.19750.040.07250.00750.16750.0025</v>
      </c>
      <c r="C51" s="143" t="n">
        <v>38078</v>
      </c>
      <c r="D51" s="144" t="n">
        <f aca="false">[2]Curves!D52</f>
        <v>0.175</v>
      </c>
      <c r="E51" s="144" t="n">
        <v>0</v>
      </c>
      <c r="F51" s="144" t="n">
        <f aca="false">[2]Curves!I52</f>
        <v>0.175</v>
      </c>
      <c r="G51" s="144" t="n">
        <v>0</v>
      </c>
      <c r="H51" s="144" t="n">
        <f aca="false">[2]Curves!P52</f>
        <v>0.17</v>
      </c>
      <c r="I51" s="144" t="n">
        <v>0</v>
      </c>
      <c r="J51" s="144" t="n">
        <f aca="false">[2]Curves!L52</f>
        <v>0.2</v>
      </c>
      <c r="K51" s="144" t="n">
        <v>0</v>
      </c>
      <c r="L51" s="144" t="n">
        <f aca="false">[2]Curves!U52</f>
        <v>-0.025</v>
      </c>
      <c r="M51" s="144" t="n">
        <v>0</v>
      </c>
      <c r="N51" s="144" t="n">
        <f aca="false">[2]Curves!V52</f>
        <v>0.03</v>
      </c>
      <c r="O51" s="144" t="n">
        <v>0</v>
      </c>
      <c r="P51" s="144" t="n">
        <f aca="false">[2]Curves!W52</f>
        <v>0.175</v>
      </c>
      <c r="Q51" s="144" t="n">
        <v>0</v>
      </c>
      <c r="R51" s="144" t="n">
        <f aca="false">[2]Curves!O52</f>
        <v>0.22</v>
      </c>
      <c r="S51" s="144" t="n">
        <v>0</v>
      </c>
      <c r="T51" s="144" t="n">
        <f aca="false">[2]Curves!F52</f>
        <v>0.175</v>
      </c>
      <c r="U51" s="144" t="n">
        <v>0</v>
      </c>
      <c r="V51" s="144" t="n">
        <f aca="false">[2]Curves!H52</f>
        <v>0.175</v>
      </c>
      <c r="W51" s="144" t="n">
        <v>0</v>
      </c>
      <c r="X51" s="144" t="n">
        <f aca="false">[2]Curves!S52</f>
        <v>0.17</v>
      </c>
      <c r="Y51" s="144" t="n">
        <v>0</v>
      </c>
      <c r="Z51" s="144" t="n">
        <f aca="false">[2]Curves!K52</f>
        <v>0.175</v>
      </c>
      <c r="AA51" s="144" t="n">
        <v>0</v>
      </c>
      <c r="AB51" s="144" t="n">
        <f aca="false">[2]Curves!G52</f>
        <v>0.14</v>
      </c>
      <c r="AC51" s="144" t="n">
        <v>0</v>
      </c>
      <c r="AD51" s="144" t="n">
        <f aca="false">[2]Curves!R52</f>
        <v>0.17</v>
      </c>
      <c r="AE51" s="144" t="n">
        <v>0.005</v>
      </c>
      <c r="AF51" s="144" t="n">
        <f aca="false">[2]Curves!N52</f>
        <v>0.2</v>
      </c>
      <c r="AG51" s="144" t="n">
        <v>0.005</v>
      </c>
      <c r="AH51" s="144" t="n">
        <f aca="false">[2]Curves!J52</f>
        <v>0.175</v>
      </c>
      <c r="AI51" s="144" t="n">
        <v>0.005</v>
      </c>
      <c r="AJ51" s="144" t="n">
        <f aca="false">[2]Curves!E52</f>
        <v>0.175</v>
      </c>
      <c r="AK51" s="144" t="n">
        <f aca="false">[2]Curves!M52</f>
        <v>0.2</v>
      </c>
      <c r="AL51" s="144" t="n">
        <f aca="false">[2]Curves!Q52</f>
        <v>0.17</v>
      </c>
      <c r="AM51" s="144" t="n">
        <f aca="false">D51</f>
        <v>0.175</v>
      </c>
      <c r="AN51" s="144" t="n">
        <f aca="false">[2]Curves!BB52</f>
        <v>3.924</v>
      </c>
      <c r="AO51" s="144" t="n">
        <f aca="false">[2]Curves!AA52</f>
        <v>0.1975</v>
      </c>
      <c r="AP51" s="144" t="n">
        <f aca="false">[2]Curves!AN52</f>
        <v>0</v>
      </c>
      <c r="AQ51" s="144" t="n">
        <f aca="false">[2]Curves!AB52</f>
        <v>-0.51</v>
      </c>
      <c r="AR51" s="144" t="n">
        <f aca="false">[2]Curves!AM52</f>
        <v>0.155</v>
      </c>
      <c r="AS51" s="144" t="n">
        <f aca="false">[2]Curves!Y52</f>
        <v>0.1675</v>
      </c>
      <c r="AT51" s="144" t="n">
        <f aca="false">[2]Curves!AD52</f>
        <v>0.0025</v>
      </c>
      <c r="AU51" s="144" t="n">
        <f aca="false">[2]Curves!Y52</f>
        <v>0.1675</v>
      </c>
      <c r="AV51" s="144" t="n">
        <f aca="false">[2]Curves!AH52</f>
        <v>0.0025</v>
      </c>
      <c r="AW51" s="144" t="n">
        <f aca="false">[2]Curves!Y52</f>
        <v>0.1675</v>
      </c>
      <c r="AX51" s="144" t="n">
        <f aca="false">[2]Curves!AE52</f>
        <v>0.03</v>
      </c>
      <c r="AY51" s="144" t="n">
        <f aca="false">[2]Curves!Z52</f>
        <v>0.0725</v>
      </c>
      <c r="AZ51" s="144" t="n">
        <f aca="false">[2]Curves!AG52</f>
        <v>-0.0025</v>
      </c>
      <c r="BA51" s="144" t="n">
        <f aca="false">[2]Curves!Z52</f>
        <v>0.0725</v>
      </c>
      <c r="BB51" s="144" t="n">
        <f aca="false">[2]Curves!AI52</f>
        <v>-0.0025</v>
      </c>
      <c r="BC51" s="144" t="n">
        <f aca="false">[2]Curves!Z52</f>
        <v>0.0725</v>
      </c>
      <c r="BD51" s="144" t="n">
        <f aca="false">[2]Curves!AJ52</f>
        <v>0.0275</v>
      </c>
      <c r="BE51" s="144" t="n">
        <f aca="false">[2]Curves!Z52</f>
        <v>0.0725</v>
      </c>
      <c r="BF51" s="144" t="n">
        <f aca="false">[2]Curves!AL52</f>
        <v>-0.0075</v>
      </c>
      <c r="BG51" s="144" t="n">
        <f aca="false">[2]Curves!AA52</f>
        <v>0.1975</v>
      </c>
      <c r="BH51" s="144" t="n">
        <f aca="false">[2]Curves!AO52</f>
        <v>0.04</v>
      </c>
      <c r="BI51" s="144" t="n">
        <f aca="false">[2]Curves!Z52</f>
        <v>0.0725</v>
      </c>
      <c r="BJ51" s="144" t="n">
        <f aca="false">[2]Curves!AK52</f>
        <v>0.0075</v>
      </c>
      <c r="BK51" s="144" t="n">
        <f aca="false">AU51</f>
        <v>0.1675</v>
      </c>
      <c r="BL51" s="144" t="n">
        <f aca="false">AV51</f>
        <v>0.0025</v>
      </c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5"/>
      <c r="CG51" s="144"/>
      <c r="CH51" s="145"/>
      <c r="CI51" s="144"/>
      <c r="CJ51" s="144"/>
      <c r="CK51" s="144"/>
      <c r="CL51" s="144"/>
      <c r="CM51" s="144"/>
    </row>
    <row r="52" customFormat="false" ht="12.75" hidden="false" customHeight="false" outlineLevel="0" collapsed="false">
      <c r="A52" s="0" t="n">
        <v>0.753859801064731</v>
      </c>
      <c r="B52" s="0" t="str">
        <f aca="false">(D52&amp;E52&amp;F52&amp;G52&amp;H52&amp;I52&amp;J52&amp;K52&amp;L52&amp;M52&amp;N52&amp;O52&amp;P52&amp;Q52&amp;R52&amp;S52&amp;T52&amp;U52&amp;V52&amp;W52&amp;X52&amp;Y52&amp;Z52&amp;AA52&amp;AB52&amp;AC52&amp;AD52&amp;AE52&amp;AF52&amp;AG52&amp;AH52&amp;AI52&amp;AJ52&amp;AK52&amp;AL52&amp;AM52&amp;AN52&amp;AO52&amp;AP52&amp;AQ52&amp;AR52&amp;AS52&amp;AT52&amp;AU52&amp;AV52&amp;AW52&amp;AX52&amp;AY52&amp;AZ52&amp;BA52&amp;BB52&amp;BC52&amp;BD52&amp;BE52&amp;BF52&amp;BG52&amp;BH52&amp;BI52&amp;BJ52&amp;BK52&amp;BL52)</f>
        <v>0.17500.17500.1700.20-0.02500.0300.17500.2200.17500.17500.1700.17500.1400.170.0050.20.0050.1750.0050.1750.20.170.1753.9080.18750-0.510.1550.15750.00250.15750.00250.15750.030.0625-0.00250.0625-0.00250.06250.02750.0625-0.00750.18750.040.06250.00750.15750.0025</v>
      </c>
      <c r="C52" s="143" t="n">
        <v>38108</v>
      </c>
      <c r="D52" s="144" t="n">
        <f aca="false">[2]Curves!D53</f>
        <v>0.175</v>
      </c>
      <c r="E52" s="144" t="n">
        <v>0</v>
      </c>
      <c r="F52" s="144" t="n">
        <f aca="false">[2]Curves!I53</f>
        <v>0.175</v>
      </c>
      <c r="G52" s="144" t="n">
        <v>0</v>
      </c>
      <c r="H52" s="144" t="n">
        <f aca="false">[2]Curves!P53</f>
        <v>0.17</v>
      </c>
      <c r="I52" s="144" t="n">
        <v>0</v>
      </c>
      <c r="J52" s="144" t="n">
        <f aca="false">[2]Curves!L53</f>
        <v>0.2</v>
      </c>
      <c r="K52" s="144" t="n">
        <v>0</v>
      </c>
      <c r="L52" s="144" t="n">
        <f aca="false">[2]Curves!U53</f>
        <v>-0.025</v>
      </c>
      <c r="M52" s="144" t="n">
        <v>0</v>
      </c>
      <c r="N52" s="144" t="n">
        <f aca="false">[2]Curves!V53</f>
        <v>0.03</v>
      </c>
      <c r="O52" s="144" t="n">
        <v>0</v>
      </c>
      <c r="P52" s="144" t="n">
        <f aca="false">[2]Curves!W53</f>
        <v>0.175</v>
      </c>
      <c r="Q52" s="144" t="n">
        <v>0</v>
      </c>
      <c r="R52" s="144" t="n">
        <f aca="false">[2]Curves!O53</f>
        <v>0.22</v>
      </c>
      <c r="S52" s="144" t="n">
        <v>0</v>
      </c>
      <c r="T52" s="144" t="n">
        <f aca="false">[2]Curves!F53</f>
        <v>0.175</v>
      </c>
      <c r="U52" s="144" t="n">
        <v>0</v>
      </c>
      <c r="V52" s="144" t="n">
        <f aca="false">[2]Curves!H53</f>
        <v>0.175</v>
      </c>
      <c r="W52" s="144" t="n">
        <v>0</v>
      </c>
      <c r="X52" s="144" t="n">
        <f aca="false">[2]Curves!S53</f>
        <v>0.17</v>
      </c>
      <c r="Y52" s="144" t="n">
        <v>0</v>
      </c>
      <c r="Z52" s="144" t="n">
        <f aca="false">[2]Curves!K53</f>
        <v>0.175</v>
      </c>
      <c r="AA52" s="144" t="n">
        <v>0</v>
      </c>
      <c r="AB52" s="144" t="n">
        <f aca="false">[2]Curves!G53</f>
        <v>0.14</v>
      </c>
      <c r="AC52" s="144" t="n">
        <v>0</v>
      </c>
      <c r="AD52" s="144" t="n">
        <f aca="false">[2]Curves!R53</f>
        <v>0.17</v>
      </c>
      <c r="AE52" s="144" t="n">
        <v>0.005</v>
      </c>
      <c r="AF52" s="144" t="n">
        <f aca="false">[2]Curves!N53</f>
        <v>0.2</v>
      </c>
      <c r="AG52" s="144" t="n">
        <v>0.005</v>
      </c>
      <c r="AH52" s="144" t="n">
        <f aca="false">[2]Curves!J53</f>
        <v>0.175</v>
      </c>
      <c r="AI52" s="144" t="n">
        <v>0.005</v>
      </c>
      <c r="AJ52" s="144" t="n">
        <f aca="false">[2]Curves!E53</f>
        <v>0.175</v>
      </c>
      <c r="AK52" s="144" t="n">
        <f aca="false">[2]Curves!M53</f>
        <v>0.2</v>
      </c>
      <c r="AL52" s="144" t="n">
        <f aca="false">[2]Curves!Q53</f>
        <v>0.17</v>
      </c>
      <c r="AM52" s="144" t="n">
        <f aca="false">D52</f>
        <v>0.175</v>
      </c>
      <c r="AN52" s="144" t="n">
        <f aca="false">[2]Curves!BB53</f>
        <v>3.908</v>
      </c>
      <c r="AO52" s="144" t="n">
        <f aca="false">[2]Curves!AA53</f>
        <v>0.1875</v>
      </c>
      <c r="AP52" s="144" t="n">
        <f aca="false">[2]Curves!AN53</f>
        <v>0</v>
      </c>
      <c r="AQ52" s="144" t="n">
        <f aca="false">[2]Curves!AB53</f>
        <v>-0.51</v>
      </c>
      <c r="AR52" s="144" t="n">
        <f aca="false">[2]Curves!AM53</f>
        <v>0.155</v>
      </c>
      <c r="AS52" s="144" t="n">
        <f aca="false">[2]Curves!Y53</f>
        <v>0.1575</v>
      </c>
      <c r="AT52" s="144" t="n">
        <f aca="false">[2]Curves!AD53</f>
        <v>0.0025</v>
      </c>
      <c r="AU52" s="144" t="n">
        <f aca="false">[2]Curves!Y53</f>
        <v>0.1575</v>
      </c>
      <c r="AV52" s="144" t="n">
        <f aca="false">[2]Curves!AH53</f>
        <v>0.0025</v>
      </c>
      <c r="AW52" s="144" t="n">
        <f aca="false">[2]Curves!Y53</f>
        <v>0.1575</v>
      </c>
      <c r="AX52" s="144" t="n">
        <f aca="false">[2]Curves!AE53</f>
        <v>0.03</v>
      </c>
      <c r="AY52" s="144" t="n">
        <f aca="false">[2]Curves!Z53</f>
        <v>0.0625</v>
      </c>
      <c r="AZ52" s="144" t="n">
        <f aca="false">[2]Curves!AG53</f>
        <v>-0.0025</v>
      </c>
      <c r="BA52" s="144" t="n">
        <f aca="false">[2]Curves!Z53</f>
        <v>0.0625</v>
      </c>
      <c r="BB52" s="144" t="n">
        <f aca="false">[2]Curves!AI53</f>
        <v>-0.0025</v>
      </c>
      <c r="BC52" s="144" t="n">
        <f aca="false">[2]Curves!Z53</f>
        <v>0.0625</v>
      </c>
      <c r="BD52" s="144" t="n">
        <f aca="false">[2]Curves!AJ53</f>
        <v>0.0275</v>
      </c>
      <c r="BE52" s="144" t="n">
        <f aca="false">[2]Curves!Z53</f>
        <v>0.0625</v>
      </c>
      <c r="BF52" s="144" t="n">
        <f aca="false">[2]Curves!AL53</f>
        <v>-0.0075</v>
      </c>
      <c r="BG52" s="144" t="n">
        <f aca="false">[2]Curves!AA53</f>
        <v>0.1875</v>
      </c>
      <c r="BH52" s="144" t="n">
        <f aca="false">[2]Curves!AO53</f>
        <v>0.04</v>
      </c>
      <c r="BI52" s="144" t="n">
        <f aca="false">[2]Curves!Z53</f>
        <v>0.0625</v>
      </c>
      <c r="BJ52" s="144" t="n">
        <f aca="false">[2]Curves!AK53</f>
        <v>0.0075</v>
      </c>
      <c r="BK52" s="144" t="n">
        <f aca="false">AU52</f>
        <v>0.1575</v>
      </c>
      <c r="BL52" s="144" t="n">
        <f aca="false">AV52</f>
        <v>0.0025</v>
      </c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5"/>
      <c r="CG52" s="144"/>
      <c r="CH52" s="145"/>
      <c r="CI52" s="144"/>
      <c r="CJ52" s="144"/>
      <c r="CK52" s="144"/>
      <c r="CL52" s="144"/>
      <c r="CM52" s="144"/>
    </row>
    <row r="53" customFormat="false" ht="12.75" hidden="false" customHeight="false" outlineLevel="0" collapsed="false">
      <c r="A53" s="0" t="n">
        <v>0.749204318549851</v>
      </c>
      <c r="B53" s="0" t="str">
        <f aca="false">(D53&amp;E53&amp;F53&amp;G53&amp;H53&amp;I53&amp;J53&amp;K53&amp;L53&amp;M53&amp;N53&amp;O53&amp;P53&amp;Q53&amp;R53&amp;S53&amp;T53&amp;U53&amp;V53&amp;W53&amp;X53&amp;Y53&amp;Z53&amp;AA53&amp;AB53&amp;AC53&amp;AD53&amp;AE53&amp;AF53&amp;AG53&amp;AH53&amp;AI53&amp;AJ53&amp;AK53&amp;AL53&amp;AM53&amp;AN53&amp;AO53&amp;AP53&amp;AQ53&amp;AR53&amp;AS53&amp;AT53&amp;AU53&amp;AV53&amp;AW53&amp;AX53&amp;AY53&amp;AZ53&amp;BA53&amp;BB53&amp;BC53&amp;BD53&amp;BE53&amp;BF53&amp;BG53&amp;BH53&amp;BI53&amp;BJ53&amp;BK53&amp;BL53)</f>
        <v>0.17500.17500.1700.20-0.02500.0300.17500.2200.17500.17500.1700.17500.1400.170.0050.20.0050.1750.0050.1750.20.170.1753.9370.18250-0.510.1550.15250.00250.15250.00250.15250.030.0575-0.00250.0575-0.00250.05750.02750.0575-0.00750.18250.040.05750.00750.15250.0025</v>
      </c>
      <c r="C53" s="143" t="n">
        <v>38139</v>
      </c>
      <c r="D53" s="144" t="n">
        <f aca="false">[2]Curves!D54</f>
        <v>0.175</v>
      </c>
      <c r="E53" s="144" t="n">
        <v>0</v>
      </c>
      <c r="F53" s="144" t="n">
        <f aca="false">[2]Curves!I54</f>
        <v>0.175</v>
      </c>
      <c r="G53" s="144" t="n">
        <v>0</v>
      </c>
      <c r="H53" s="144" t="n">
        <f aca="false">[2]Curves!P54</f>
        <v>0.17</v>
      </c>
      <c r="I53" s="144" t="n">
        <v>0</v>
      </c>
      <c r="J53" s="144" t="n">
        <f aca="false">[2]Curves!L54</f>
        <v>0.2</v>
      </c>
      <c r="K53" s="144" t="n">
        <v>0</v>
      </c>
      <c r="L53" s="144" t="n">
        <f aca="false">[2]Curves!U54</f>
        <v>-0.025</v>
      </c>
      <c r="M53" s="144" t="n">
        <v>0</v>
      </c>
      <c r="N53" s="144" t="n">
        <f aca="false">[2]Curves!V54</f>
        <v>0.03</v>
      </c>
      <c r="O53" s="144" t="n">
        <v>0</v>
      </c>
      <c r="P53" s="144" t="n">
        <f aca="false">[2]Curves!W54</f>
        <v>0.175</v>
      </c>
      <c r="Q53" s="144" t="n">
        <v>0</v>
      </c>
      <c r="R53" s="144" t="n">
        <f aca="false">[2]Curves!O54</f>
        <v>0.22</v>
      </c>
      <c r="S53" s="144" t="n">
        <v>0</v>
      </c>
      <c r="T53" s="144" t="n">
        <f aca="false">[2]Curves!F54</f>
        <v>0.175</v>
      </c>
      <c r="U53" s="144" t="n">
        <v>0</v>
      </c>
      <c r="V53" s="144" t="n">
        <f aca="false">[2]Curves!H54</f>
        <v>0.175</v>
      </c>
      <c r="W53" s="144" t="n">
        <v>0</v>
      </c>
      <c r="X53" s="144" t="n">
        <f aca="false">[2]Curves!S54</f>
        <v>0.17</v>
      </c>
      <c r="Y53" s="144" t="n">
        <v>0</v>
      </c>
      <c r="Z53" s="144" t="n">
        <f aca="false">[2]Curves!K54</f>
        <v>0.175</v>
      </c>
      <c r="AA53" s="144" t="n">
        <v>0</v>
      </c>
      <c r="AB53" s="144" t="n">
        <f aca="false">[2]Curves!G54</f>
        <v>0.14</v>
      </c>
      <c r="AC53" s="144" t="n">
        <v>0</v>
      </c>
      <c r="AD53" s="144" t="n">
        <f aca="false">[2]Curves!R54</f>
        <v>0.17</v>
      </c>
      <c r="AE53" s="144" t="n">
        <v>0.005</v>
      </c>
      <c r="AF53" s="144" t="n">
        <f aca="false">[2]Curves!N54</f>
        <v>0.2</v>
      </c>
      <c r="AG53" s="144" t="n">
        <v>0.005</v>
      </c>
      <c r="AH53" s="144" t="n">
        <f aca="false">[2]Curves!J54</f>
        <v>0.175</v>
      </c>
      <c r="AI53" s="144" t="n">
        <v>0.005</v>
      </c>
      <c r="AJ53" s="144" t="n">
        <f aca="false">[2]Curves!E54</f>
        <v>0.175</v>
      </c>
      <c r="AK53" s="144" t="n">
        <f aca="false">[2]Curves!M54</f>
        <v>0.2</v>
      </c>
      <c r="AL53" s="144" t="n">
        <f aca="false">[2]Curves!Q54</f>
        <v>0.17</v>
      </c>
      <c r="AM53" s="144" t="n">
        <f aca="false">D53</f>
        <v>0.175</v>
      </c>
      <c r="AN53" s="144" t="n">
        <f aca="false">[2]Curves!BB54</f>
        <v>3.937</v>
      </c>
      <c r="AO53" s="144" t="n">
        <f aca="false">[2]Curves!AA54</f>
        <v>0.1825</v>
      </c>
      <c r="AP53" s="144" t="n">
        <f aca="false">[2]Curves!AN54</f>
        <v>0</v>
      </c>
      <c r="AQ53" s="144" t="n">
        <f aca="false">[2]Curves!AB54</f>
        <v>-0.51</v>
      </c>
      <c r="AR53" s="144" t="n">
        <f aca="false">[2]Curves!AM54</f>
        <v>0.155</v>
      </c>
      <c r="AS53" s="144" t="n">
        <f aca="false">[2]Curves!Y54</f>
        <v>0.1525</v>
      </c>
      <c r="AT53" s="144" t="n">
        <f aca="false">[2]Curves!AD54</f>
        <v>0.0025</v>
      </c>
      <c r="AU53" s="144" t="n">
        <f aca="false">[2]Curves!Y54</f>
        <v>0.1525</v>
      </c>
      <c r="AV53" s="144" t="n">
        <f aca="false">[2]Curves!AH54</f>
        <v>0.0025</v>
      </c>
      <c r="AW53" s="144" t="n">
        <f aca="false">[2]Curves!Y54</f>
        <v>0.1525</v>
      </c>
      <c r="AX53" s="144" t="n">
        <f aca="false">[2]Curves!AE54</f>
        <v>0.03</v>
      </c>
      <c r="AY53" s="144" t="n">
        <f aca="false">[2]Curves!Z54</f>
        <v>0.0575</v>
      </c>
      <c r="AZ53" s="144" t="n">
        <f aca="false">[2]Curves!AG54</f>
        <v>-0.0025</v>
      </c>
      <c r="BA53" s="144" t="n">
        <f aca="false">[2]Curves!Z54</f>
        <v>0.0575</v>
      </c>
      <c r="BB53" s="144" t="n">
        <f aca="false">[2]Curves!AI54</f>
        <v>-0.0025</v>
      </c>
      <c r="BC53" s="144" t="n">
        <f aca="false">[2]Curves!Z54</f>
        <v>0.0575</v>
      </c>
      <c r="BD53" s="144" t="n">
        <f aca="false">[2]Curves!AJ54</f>
        <v>0.0275</v>
      </c>
      <c r="BE53" s="144" t="n">
        <f aca="false">[2]Curves!Z54</f>
        <v>0.0575</v>
      </c>
      <c r="BF53" s="144" t="n">
        <f aca="false">[2]Curves!AL54</f>
        <v>-0.0075</v>
      </c>
      <c r="BG53" s="144" t="n">
        <f aca="false">[2]Curves!AA54</f>
        <v>0.1825</v>
      </c>
      <c r="BH53" s="144" t="n">
        <f aca="false">[2]Curves!AO54</f>
        <v>0.04</v>
      </c>
      <c r="BI53" s="144" t="n">
        <f aca="false">[2]Curves!Z54</f>
        <v>0.0575</v>
      </c>
      <c r="BJ53" s="144" t="n">
        <f aca="false">[2]Curves!AK54</f>
        <v>0.0075</v>
      </c>
      <c r="BK53" s="144" t="n">
        <f aca="false">AU53</f>
        <v>0.1525</v>
      </c>
      <c r="BL53" s="144" t="n">
        <f aca="false">AV53</f>
        <v>0.0025</v>
      </c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5"/>
      <c r="CG53" s="144"/>
      <c r="CH53" s="145"/>
      <c r="CI53" s="144"/>
      <c r="CJ53" s="144"/>
      <c r="CK53" s="144"/>
      <c r="CL53" s="144"/>
      <c r="CM53" s="144"/>
    </row>
    <row r="54" customFormat="false" ht="12.75" hidden="false" customHeight="false" outlineLevel="0" collapsed="false">
      <c r="A54" s="0" t="n">
        <v>0.744724425590564</v>
      </c>
      <c r="B54" s="0" t="str">
        <f aca="false">(D54&amp;E54&amp;F54&amp;G54&amp;H54&amp;I54&amp;J54&amp;K54&amp;L54&amp;M54&amp;N54&amp;O54&amp;P54&amp;Q54&amp;R54&amp;S54&amp;T54&amp;U54&amp;V54&amp;W54&amp;X54&amp;Y54&amp;Z54&amp;AA54&amp;AB54&amp;AC54&amp;AD54&amp;AE54&amp;AF54&amp;AG54&amp;AH54&amp;AI54&amp;AJ54&amp;AK54&amp;AL54&amp;AM54&amp;AN54&amp;AO54&amp;AP54&amp;AQ54&amp;AR54&amp;AS54&amp;AT54&amp;AU54&amp;AV54&amp;AW54&amp;AX54&amp;AY54&amp;AZ54&amp;BA54&amp;BB54&amp;BC54&amp;BD54&amp;BE54&amp;BF54&amp;BG54&amp;BH54&amp;BI54&amp;BJ54&amp;BK54&amp;BL54)</f>
        <v>0.17500.17500.1700.20-0.02500.0300.17500.2200.17500.17500.1700.17500.1400.170.0050.20.0050.1750.0050.1750.20.170.1753.9650.17250-0.510.1550.142500.142500.14250.030.047500.047500.04750.030.0475-0.0050.17250.040.04750.010.14250</v>
      </c>
      <c r="C54" s="143" t="n">
        <v>38169</v>
      </c>
      <c r="D54" s="144" t="n">
        <f aca="false">[2]Curves!D55</f>
        <v>0.175</v>
      </c>
      <c r="E54" s="144" t="n">
        <v>0</v>
      </c>
      <c r="F54" s="144" t="n">
        <f aca="false">[2]Curves!I55</f>
        <v>0.175</v>
      </c>
      <c r="G54" s="144" t="n">
        <v>0</v>
      </c>
      <c r="H54" s="144" t="n">
        <f aca="false">[2]Curves!P55</f>
        <v>0.17</v>
      </c>
      <c r="I54" s="144" t="n">
        <v>0</v>
      </c>
      <c r="J54" s="144" t="n">
        <f aca="false">[2]Curves!L55</f>
        <v>0.2</v>
      </c>
      <c r="K54" s="144" t="n">
        <v>0</v>
      </c>
      <c r="L54" s="144" t="n">
        <f aca="false">[2]Curves!U55</f>
        <v>-0.025</v>
      </c>
      <c r="M54" s="144" t="n">
        <v>0</v>
      </c>
      <c r="N54" s="144" t="n">
        <f aca="false">[2]Curves!V55</f>
        <v>0.03</v>
      </c>
      <c r="O54" s="144" t="n">
        <v>0</v>
      </c>
      <c r="P54" s="144" t="n">
        <f aca="false">[2]Curves!W55</f>
        <v>0.175</v>
      </c>
      <c r="Q54" s="144" t="n">
        <v>0</v>
      </c>
      <c r="R54" s="144" t="n">
        <f aca="false">[2]Curves!O55</f>
        <v>0.22</v>
      </c>
      <c r="S54" s="144" t="n">
        <v>0</v>
      </c>
      <c r="T54" s="144" t="n">
        <f aca="false">[2]Curves!F55</f>
        <v>0.175</v>
      </c>
      <c r="U54" s="144" t="n">
        <v>0</v>
      </c>
      <c r="V54" s="144" t="n">
        <f aca="false">[2]Curves!H55</f>
        <v>0.175</v>
      </c>
      <c r="W54" s="144" t="n">
        <v>0</v>
      </c>
      <c r="X54" s="144" t="n">
        <f aca="false">[2]Curves!S55</f>
        <v>0.17</v>
      </c>
      <c r="Y54" s="144" t="n">
        <v>0</v>
      </c>
      <c r="Z54" s="144" t="n">
        <f aca="false">[2]Curves!K55</f>
        <v>0.175</v>
      </c>
      <c r="AA54" s="144" t="n">
        <v>0</v>
      </c>
      <c r="AB54" s="144" t="n">
        <f aca="false">[2]Curves!G55</f>
        <v>0.14</v>
      </c>
      <c r="AC54" s="144" t="n">
        <v>0</v>
      </c>
      <c r="AD54" s="144" t="n">
        <f aca="false">[2]Curves!R55</f>
        <v>0.17</v>
      </c>
      <c r="AE54" s="144" t="n">
        <v>0.005</v>
      </c>
      <c r="AF54" s="144" t="n">
        <f aca="false">[2]Curves!N55</f>
        <v>0.2</v>
      </c>
      <c r="AG54" s="144" t="n">
        <v>0.005</v>
      </c>
      <c r="AH54" s="144" t="n">
        <f aca="false">[2]Curves!J55</f>
        <v>0.175</v>
      </c>
      <c r="AI54" s="144" t="n">
        <v>0.005</v>
      </c>
      <c r="AJ54" s="144" t="n">
        <f aca="false">[2]Curves!E55</f>
        <v>0.175</v>
      </c>
      <c r="AK54" s="144" t="n">
        <f aca="false">[2]Curves!M55</f>
        <v>0.2</v>
      </c>
      <c r="AL54" s="144" t="n">
        <f aca="false">[2]Curves!Q55</f>
        <v>0.17</v>
      </c>
      <c r="AM54" s="144" t="n">
        <f aca="false">D54</f>
        <v>0.175</v>
      </c>
      <c r="AN54" s="144" t="n">
        <f aca="false">[2]Curves!BB55</f>
        <v>3.965</v>
      </c>
      <c r="AO54" s="144" t="n">
        <f aca="false">[2]Curves!AA55</f>
        <v>0.1725</v>
      </c>
      <c r="AP54" s="144" t="n">
        <f aca="false">[2]Curves!AN55</f>
        <v>0</v>
      </c>
      <c r="AQ54" s="144" t="n">
        <f aca="false">[2]Curves!AB55</f>
        <v>-0.51</v>
      </c>
      <c r="AR54" s="144" t="n">
        <f aca="false">[2]Curves!AM55</f>
        <v>0.155</v>
      </c>
      <c r="AS54" s="144" t="n">
        <f aca="false">[2]Curves!Y55</f>
        <v>0.1425</v>
      </c>
      <c r="AT54" s="144" t="n">
        <f aca="false">[2]Curves!AD55</f>
        <v>0</v>
      </c>
      <c r="AU54" s="144" t="n">
        <f aca="false">[2]Curves!Y55</f>
        <v>0.1425</v>
      </c>
      <c r="AV54" s="144" t="n">
        <f aca="false">[2]Curves!AH55</f>
        <v>0</v>
      </c>
      <c r="AW54" s="144" t="n">
        <f aca="false">[2]Curves!Y55</f>
        <v>0.1425</v>
      </c>
      <c r="AX54" s="144" t="n">
        <f aca="false">[2]Curves!AE55</f>
        <v>0.03</v>
      </c>
      <c r="AY54" s="144" t="n">
        <f aca="false">[2]Curves!Z55</f>
        <v>0.0475</v>
      </c>
      <c r="AZ54" s="144" t="n">
        <f aca="false">[2]Curves!AG55</f>
        <v>0</v>
      </c>
      <c r="BA54" s="144" t="n">
        <f aca="false">[2]Curves!Z55</f>
        <v>0.0475</v>
      </c>
      <c r="BB54" s="144" t="n">
        <f aca="false">[2]Curves!AI55</f>
        <v>0</v>
      </c>
      <c r="BC54" s="144" t="n">
        <f aca="false">[2]Curves!Z55</f>
        <v>0.0475</v>
      </c>
      <c r="BD54" s="144" t="n">
        <f aca="false">[2]Curves!AJ55</f>
        <v>0.03</v>
      </c>
      <c r="BE54" s="144" t="n">
        <f aca="false">[2]Curves!Z55</f>
        <v>0.0475</v>
      </c>
      <c r="BF54" s="144" t="n">
        <f aca="false">[2]Curves!AL55</f>
        <v>-0.005</v>
      </c>
      <c r="BG54" s="144" t="n">
        <f aca="false">[2]Curves!AA55</f>
        <v>0.1725</v>
      </c>
      <c r="BH54" s="144" t="n">
        <f aca="false">[2]Curves!AO55</f>
        <v>0.04</v>
      </c>
      <c r="BI54" s="144" t="n">
        <f aca="false">[2]Curves!Z55</f>
        <v>0.0475</v>
      </c>
      <c r="BJ54" s="144" t="n">
        <f aca="false">[2]Curves!AK55</f>
        <v>0.01</v>
      </c>
      <c r="BK54" s="144" t="n">
        <f aca="false">AU54</f>
        <v>0.1425</v>
      </c>
      <c r="BL54" s="144" t="n">
        <f aca="false">AV54</f>
        <v>0</v>
      </c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5"/>
      <c r="CG54" s="144"/>
      <c r="CH54" s="145"/>
      <c r="CI54" s="144"/>
      <c r="CJ54" s="144"/>
      <c r="CK54" s="144"/>
      <c r="CL54" s="144"/>
      <c r="CM54" s="144"/>
    </row>
    <row r="55" customFormat="false" ht="12.75" hidden="false" customHeight="false" outlineLevel="0" collapsed="false">
      <c r="A55" s="0" t="n">
        <v>0.740121327050882</v>
      </c>
      <c r="B55" s="0" t="str">
        <f aca="false">(D55&amp;E55&amp;F55&amp;G55&amp;H55&amp;I55&amp;J55&amp;K55&amp;L55&amp;M55&amp;N55&amp;O55&amp;P55&amp;Q55&amp;R55&amp;S55&amp;T55&amp;U55&amp;V55&amp;W55&amp;X55&amp;Y55&amp;Z55&amp;AA55&amp;AB55&amp;AC55&amp;AD55&amp;AE55&amp;AF55&amp;AG55&amp;AH55&amp;AI55&amp;AJ55&amp;AK55&amp;AL55&amp;AM55&amp;AN55&amp;AO55&amp;AP55&amp;AQ55&amp;AR55&amp;AS55&amp;AT55&amp;AU55&amp;AV55&amp;AW55&amp;AX55&amp;AY55&amp;AZ55&amp;BA55&amp;BB55&amp;BC55&amp;BD55&amp;BE55&amp;BF55&amp;BG55&amp;BH55&amp;BI55&amp;BJ55&amp;BK55&amp;BL55)</f>
        <v>0.17500.17500.1700.20-0.02500.0300.17500.2200.17500.17500.1700.17500.1400.170.0050.20.0050.1750.0050.1750.20.170.1753.9870.170-0.510.1550.1400.1400.140.030.0450.00250.0450.00250.0450.03250.045-0.00250.170.040.0450.01250.140</v>
      </c>
      <c r="C55" s="143" t="n">
        <v>38200</v>
      </c>
      <c r="D55" s="144" t="n">
        <f aca="false">[2]Curves!D56</f>
        <v>0.175</v>
      </c>
      <c r="E55" s="144" t="n">
        <v>0</v>
      </c>
      <c r="F55" s="144" t="n">
        <f aca="false">[2]Curves!I56</f>
        <v>0.175</v>
      </c>
      <c r="G55" s="144" t="n">
        <v>0</v>
      </c>
      <c r="H55" s="144" t="n">
        <f aca="false">[2]Curves!P56</f>
        <v>0.17</v>
      </c>
      <c r="I55" s="144" t="n">
        <v>0</v>
      </c>
      <c r="J55" s="144" t="n">
        <f aca="false">[2]Curves!L56</f>
        <v>0.2</v>
      </c>
      <c r="K55" s="144" t="n">
        <v>0</v>
      </c>
      <c r="L55" s="144" t="n">
        <f aca="false">[2]Curves!U56</f>
        <v>-0.025</v>
      </c>
      <c r="M55" s="144" t="n">
        <v>0</v>
      </c>
      <c r="N55" s="144" t="n">
        <f aca="false">[2]Curves!V56</f>
        <v>0.03</v>
      </c>
      <c r="O55" s="144" t="n">
        <v>0</v>
      </c>
      <c r="P55" s="144" t="n">
        <f aca="false">[2]Curves!W56</f>
        <v>0.175</v>
      </c>
      <c r="Q55" s="144" t="n">
        <v>0</v>
      </c>
      <c r="R55" s="144" t="n">
        <f aca="false">[2]Curves!O56</f>
        <v>0.22</v>
      </c>
      <c r="S55" s="144" t="n">
        <v>0</v>
      </c>
      <c r="T55" s="144" t="n">
        <f aca="false">[2]Curves!F56</f>
        <v>0.175</v>
      </c>
      <c r="U55" s="144" t="n">
        <v>0</v>
      </c>
      <c r="V55" s="144" t="n">
        <f aca="false">[2]Curves!H56</f>
        <v>0.175</v>
      </c>
      <c r="W55" s="144" t="n">
        <v>0</v>
      </c>
      <c r="X55" s="144" t="n">
        <f aca="false">[2]Curves!S56</f>
        <v>0.17</v>
      </c>
      <c r="Y55" s="144" t="n">
        <v>0</v>
      </c>
      <c r="Z55" s="144" t="n">
        <f aca="false">[2]Curves!K56</f>
        <v>0.175</v>
      </c>
      <c r="AA55" s="144" t="n">
        <v>0</v>
      </c>
      <c r="AB55" s="144" t="n">
        <f aca="false">[2]Curves!G56</f>
        <v>0.14</v>
      </c>
      <c r="AC55" s="144" t="n">
        <v>0</v>
      </c>
      <c r="AD55" s="144" t="n">
        <f aca="false">[2]Curves!R56</f>
        <v>0.17</v>
      </c>
      <c r="AE55" s="144" t="n">
        <v>0.005</v>
      </c>
      <c r="AF55" s="144" t="n">
        <f aca="false">[2]Curves!N56</f>
        <v>0.2</v>
      </c>
      <c r="AG55" s="144" t="n">
        <v>0.005</v>
      </c>
      <c r="AH55" s="144" t="n">
        <f aca="false">[2]Curves!J56</f>
        <v>0.175</v>
      </c>
      <c r="AI55" s="144" t="n">
        <v>0.005</v>
      </c>
      <c r="AJ55" s="144" t="n">
        <f aca="false">[2]Curves!E56</f>
        <v>0.175</v>
      </c>
      <c r="AK55" s="144" t="n">
        <f aca="false">[2]Curves!M56</f>
        <v>0.2</v>
      </c>
      <c r="AL55" s="144" t="n">
        <f aca="false">[2]Curves!Q56</f>
        <v>0.17</v>
      </c>
      <c r="AM55" s="144" t="n">
        <f aca="false">D55</f>
        <v>0.175</v>
      </c>
      <c r="AN55" s="144" t="n">
        <f aca="false">[2]Curves!BB56</f>
        <v>3.987</v>
      </c>
      <c r="AO55" s="144" t="n">
        <f aca="false">[2]Curves!AA56</f>
        <v>0.17</v>
      </c>
      <c r="AP55" s="144" t="n">
        <f aca="false">[2]Curves!AN56</f>
        <v>0</v>
      </c>
      <c r="AQ55" s="144" t="n">
        <f aca="false">[2]Curves!AB56</f>
        <v>-0.51</v>
      </c>
      <c r="AR55" s="144" t="n">
        <f aca="false">[2]Curves!AM56</f>
        <v>0.155</v>
      </c>
      <c r="AS55" s="144" t="n">
        <f aca="false">[2]Curves!Y56</f>
        <v>0.14</v>
      </c>
      <c r="AT55" s="144" t="n">
        <f aca="false">[2]Curves!AD56</f>
        <v>0</v>
      </c>
      <c r="AU55" s="144" t="n">
        <f aca="false">[2]Curves!Y56</f>
        <v>0.14</v>
      </c>
      <c r="AV55" s="144" t="n">
        <f aca="false">[2]Curves!AH56</f>
        <v>0</v>
      </c>
      <c r="AW55" s="144" t="n">
        <f aca="false">[2]Curves!Y56</f>
        <v>0.14</v>
      </c>
      <c r="AX55" s="144" t="n">
        <f aca="false">[2]Curves!AE56</f>
        <v>0.03</v>
      </c>
      <c r="AY55" s="144" t="n">
        <f aca="false">[2]Curves!Z56</f>
        <v>0.045</v>
      </c>
      <c r="AZ55" s="144" t="n">
        <f aca="false">[2]Curves!AG56</f>
        <v>0.0025</v>
      </c>
      <c r="BA55" s="144" t="n">
        <f aca="false">[2]Curves!Z56</f>
        <v>0.045</v>
      </c>
      <c r="BB55" s="144" t="n">
        <f aca="false">[2]Curves!AI56</f>
        <v>0.0025</v>
      </c>
      <c r="BC55" s="144" t="n">
        <f aca="false">[2]Curves!Z56</f>
        <v>0.045</v>
      </c>
      <c r="BD55" s="144" t="n">
        <f aca="false">[2]Curves!AJ56</f>
        <v>0.0325</v>
      </c>
      <c r="BE55" s="144" t="n">
        <f aca="false">[2]Curves!Z56</f>
        <v>0.045</v>
      </c>
      <c r="BF55" s="144" t="n">
        <f aca="false">[2]Curves!AL56</f>
        <v>-0.0025</v>
      </c>
      <c r="BG55" s="144" t="n">
        <f aca="false">[2]Curves!AA56</f>
        <v>0.17</v>
      </c>
      <c r="BH55" s="144" t="n">
        <f aca="false">[2]Curves!AO56</f>
        <v>0.04</v>
      </c>
      <c r="BI55" s="144" t="n">
        <f aca="false">[2]Curves!Z56</f>
        <v>0.045</v>
      </c>
      <c r="BJ55" s="144" t="n">
        <f aca="false">[2]Curves!AK56</f>
        <v>0.0125</v>
      </c>
      <c r="BK55" s="144" t="n">
        <f aca="false">AU55</f>
        <v>0.14</v>
      </c>
      <c r="BL55" s="144" t="n">
        <f aca="false">AV55</f>
        <v>0</v>
      </c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5"/>
      <c r="CG55" s="144"/>
      <c r="CH55" s="145"/>
      <c r="CI55" s="144"/>
      <c r="CJ55" s="144"/>
      <c r="CK55" s="144"/>
      <c r="CL55" s="144"/>
      <c r="CM55" s="144"/>
    </row>
    <row r="56" customFormat="false" ht="12.75" hidden="false" customHeight="false" outlineLevel="0" collapsed="false">
      <c r="A56" s="0" t="n">
        <v>0.735544643761715</v>
      </c>
      <c r="B56" s="0" t="str">
        <f aca="false">(D56&amp;E56&amp;F56&amp;G56&amp;H56&amp;I56&amp;J56&amp;K56&amp;L56&amp;M56&amp;N56&amp;O56&amp;P56&amp;Q56&amp;R56&amp;S56&amp;T56&amp;U56&amp;V56&amp;W56&amp;X56&amp;Y56&amp;Z56&amp;AA56&amp;AB56&amp;AC56&amp;AD56&amp;AE56&amp;AF56&amp;AG56&amp;AH56&amp;AI56&amp;AJ56&amp;AK56&amp;AL56&amp;AM56&amp;AN56&amp;AO56&amp;AP56&amp;AQ56&amp;AR56&amp;AS56&amp;AT56&amp;AU56&amp;AV56&amp;AW56&amp;AX56&amp;AY56&amp;AZ56&amp;BA56&amp;BB56&amp;BC56&amp;BD56&amp;BE56&amp;BF56&amp;BG56&amp;BH56&amp;BI56&amp;BJ56&amp;BK56&amp;BL56)</f>
        <v>0.17500.17500.1700.20-0.02500.0300.17500.2200.17500.17500.1700.17500.1400.170.0050.20.0050.1750.0050.1750.20.170.1754.0070.16750-0.510.1550.137500.137500.13750.030.04250.00250.04250.00250.04250.03250.0425-0.00250.16750.040.04250.01250.13750</v>
      </c>
      <c r="C56" s="143" t="n">
        <v>38231</v>
      </c>
      <c r="D56" s="144" t="n">
        <f aca="false">[2]Curves!D57</f>
        <v>0.175</v>
      </c>
      <c r="E56" s="144" t="n">
        <v>0</v>
      </c>
      <c r="F56" s="144" t="n">
        <f aca="false">[2]Curves!I57</f>
        <v>0.175</v>
      </c>
      <c r="G56" s="144" t="n">
        <v>0</v>
      </c>
      <c r="H56" s="144" t="n">
        <f aca="false">[2]Curves!P57</f>
        <v>0.17</v>
      </c>
      <c r="I56" s="144" t="n">
        <v>0</v>
      </c>
      <c r="J56" s="144" t="n">
        <f aca="false">[2]Curves!L57</f>
        <v>0.2</v>
      </c>
      <c r="K56" s="144" t="n">
        <v>0</v>
      </c>
      <c r="L56" s="144" t="n">
        <f aca="false">[2]Curves!U57</f>
        <v>-0.025</v>
      </c>
      <c r="M56" s="144" t="n">
        <v>0</v>
      </c>
      <c r="N56" s="144" t="n">
        <f aca="false">[2]Curves!V57</f>
        <v>0.03</v>
      </c>
      <c r="O56" s="144" t="n">
        <v>0</v>
      </c>
      <c r="P56" s="144" t="n">
        <f aca="false">[2]Curves!W57</f>
        <v>0.175</v>
      </c>
      <c r="Q56" s="144" t="n">
        <v>0</v>
      </c>
      <c r="R56" s="144" t="n">
        <f aca="false">[2]Curves!O57</f>
        <v>0.22</v>
      </c>
      <c r="S56" s="144" t="n">
        <v>0</v>
      </c>
      <c r="T56" s="144" t="n">
        <f aca="false">[2]Curves!F57</f>
        <v>0.175</v>
      </c>
      <c r="U56" s="144" t="n">
        <v>0</v>
      </c>
      <c r="V56" s="144" t="n">
        <f aca="false">[2]Curves!H57</f>
        <v>0.175</v>
      </c>
      <c r="W56" s="144" t="n">
        <v>0</v>
      </c>
      <c r="X56" s="144" t="n">
        <f aca="false">[2]Curves!S57</f>
        <v>0.17</v>
      </c>
      <c r="Y56" s="144" t="n">
        <v>0</v>
      </c>
      <c r="Z56" s="144" t="n">
        <f aca="false">[2]Curves!K57</f>
        <v>0.175</v>
      </c>
      <c r="AA56" s="144" t="n">
        <v>0</v>
      </c>
      <c r="AB56" s="144" t="n">
        <f aca="false">[2]Curves!G57</f>
        <v>0.14</v>
      </c>
      <c r="AC56" s="144" t="n">
        <v>0</v>
      </c>
      <c r="AD56" s="144" t="n">
        <f aca="false">[2]Curves!R57</f>
        <v>0.17</v>
      </c>
      <c r="AE56" s="144" t="n">
        <v>0.005</v>
      </c>
      <c r="AF56" s="144" t="n">
        <f aca="false">[2]Curves!N57</f>
        <v>0.2</v>
      </c>
      <c r="AG56" s="144" t="n">
        <v>0.005</v>
      </c>
      <c r="AH56" s="144" t="n">
        <f aca="false">[2]Curves!J57</f>
        <v>0.175</v>
      </c>
      <c r="AI56" s="144" t="n">
        <v>0.005</v>
      </c>
      <c r="AJ56" s="144" t="n">
        <f aca="false">[2]Curves!E57</f>
        <v>0.175</v>
      </c>
      <c r="AK56" s="144" t="n">
        <f aca="false">[2]Curves!M57</f>
        <v>0.2</v>
      </c>
      <c r="AL56" s="144" t="n">
        <f aca="false">[2]Curves!Q57</f>
        <v>0.17</v>
      </c>
      <c r="AM56" s="144" t="n">
        <f aca="false">D56</f>
        <v>0.175</v>
      </c>
      <c r="AN56" s="144" t="n">
        <f aca="false">[2]Curves!BB57</f>
        <v>4.007</v>
      </c>
      <c r="AO56" s="144" t="n">
        <f aca="false">[2]Curves!AA57</f>
        <v>0.1675</v>
      </c>
      <c r="AP56" s="144" t="n">
        <f aca="false">[2]Curves!AN57</f>
        <v>0</v>
      </c>
      <c r="AQ56" s="144" t="n">
        <f aca="false">[2]Curves!AB57</f>
        <v>-0.51</v>
      </c>
      <c r="AR56" s="144" t="n">
        <f aca="false">[2]Curves!AM57</f>
        <v>0.155</v>
      </c>
      <c r="AS56" s="144" t="n">
        <f aca="false">[2]Curves!Y57</f>
        <v>0.1375</v>
      </c>
      <c r="AT56" s="144" t="n">
        <f aca="false">[2]Curves!AD57</f>
        <v>0</v>
      </c>
      <c r="AU56" s="144" t="n">
        <f aca="false">[2]Curves!Y57</f>
        <v>0.1375</v>
      </c>
      <c r="AV56" s="144" t="n">
        <f aca="false">[2]Curves!AH57</f>
        <v>0</v>
      </c>
      <c r="AW56" s="144" t="n">
        <f aca="false">[2]Curves!Y57</f>
        <v>0.1375</v>
      </c>
      <c r="AX56" s="144" t="n">
        <f aca="false">[2]Curves!AE57</f>
        <v>0.03</v>
      </c>
      <c r="AY56" s="144" t="n">
        <f aca="false">[2]Curves!Z57</f>
        <v>0.0425</v>
      </c>
      <c r="AZ56" s="144" t="n">
        <f aca="false">[2]Curves!AG57</f>
        <v>0.0025</v>
      </c>
      <c r="BA56" s="144" t="n">
        <f aca="false">[2]Curves!Z57</f>
        <v>0.0425</v>
      </c>
      <c r="BB56" s="144" t="n">
        <f aca="false">[2]Curves!AI57</f>
        <v>0.0025</v>
      </c>
      <c r="BC56" s="144" t="n">
        <f aca="false">[2]Curves!Z57</f>
        <v>0.0425</v>
      </c>
      <c r="BD56" s="144" t="n">
        <f aca="false">[2]Curves!AJ57</f>
        <v>0.0325</v>
      </c>
      <c r="BE56" s="144" t="n">
        <f aca="false">[2]Curves!Z57</f>
        <v>0.0425</v>
      </c>
      <c r="BF56" s="144" t="n">
        <f aca="false">[2]Curves!AL57</f>
        <v>-0.0025</v>
      </c>
      <c r="BG56" s="144" t="n">
        <f aca="false">[2]Curves!AA57</f>
        <v>0.1675</v>
      </c>
      <c r="BH56" s="144" t="n">
        <f aca="false">[2]Curves!AO57</f>
        <v>0.04</v>
      </c>
      <c r="BI56" s="144" t="n">
        <f aca="false">[2]Curves!Z57</f>
        <v>0.0425</v>
      </c>
      <c r="BJ56" s="144" t="n">
        <f aca="false">[2]Curves!AK57</f>
        <v>0.0125</v>
      </c>
      <c r="BK56" s="144" t="n">
        <f aca="false">AU56</f>
        <v>0.1375</v>
      </c>
      <c r="BL56" s="144" t="n">
        <f aca="false">AV56</f>
        <v>0</v>
      </c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5"/>
      <c r="CG56" s="144"/>
      <c r="CH56" s="145"/>
      <c r="CI56" s="144"/>
      <c r="CJ56" s="144"/>
      <c r="CK56" s="144"/>
      <c r="CL56" s="144"/>
      <c r="CM56" s="144"/>
    </row>
    <row r="57" customFormat="false" ht="12.75" hidden="false" customHeight="false" outlineLevel="0" collapsed="false">
      <c r="A57" s="0" t="n">
        <v>0.731140616213322</v>
      </c>
      <c r="B57" s="0" t="str">
        <f aca="false">(D57&amp;E57&amp;F57&amp;G57&amp;H57&amp;I57&amp;J57&amp;K57&amp;L57&amp;M57&amp;N57&amp;O57&amp;P57&amp;Q57&amp;R57&amp;S57&amp;T57&amp;U57&amp;V57&amp;W57&amp;X57&amp;Y57&amp;Z57&amp;AA57&amp;AB57&amp;AC57&amp;AD57&amp;AE57&amp;AF57&amp;AG57&amp;AH57&amp;AI57&amp;AJ57&amp;AK57&amp;AL57&amp;AM57&amp;AN57&amp;AO57&amp;AP57&amp;AQ57&amp;AR57&amp;AS57&amp;AT57&amp;AU57&amp;AV57&amp;AW57&amp;AX57&amp;AY57&amp;AZ57&amp;BA57&amp;BB57&amp;BC57&amp;BD57&amp;BE57&amp;BF57&amp;BG57&amp;BH57&amp;BI57&amp;BJ57&amp;BK57&amp;BL57)</f>
        <v>0.17500.17500.1700.20-0.02500.0300.17500.2200.17500.17500.1700.17500.1400.170.0050.20.0050.1750.0050.1750.20.170.1754.0220.18250-0.510.1550.152500.152500.15250.030.05750.00250.05750.00250.05750.03250.0575-0.00250.18250.040.05750.01250.15250</v>
      </c>
      <c r="C57" s="143" t="n">
        <v>38261</v>
      </c>
      <c r="D57" s="144" t="n">
        <f aca="false">[2]Curves!D58</f>
        <v>0.175</v>
      </c>
      <c r="E57" s="144" t="n">
        <v>0</v>
      </c>
      <c r="F57" s="144" t="n">
        <f aca="false">[2]Curves!I58</f>
        <v>0.175</v>
      </c>
      <c r="G57" s="144" t="n">
        <v>0</v>
      </c>
      <c r="H57" s="144" t="n">
        <f aca="false">[2]Curves!P58</f>
        <v>0.17</v>
      </c>
      <c r="I57" s="144" t="n">
        <v>0</v>
      </c>
      <c r="J57" s="144" t="n">
        <f aca="false">[2]Curves!L58</f>
        <v>0.2</v>
      </c>
      <c r="K57" s="144" t="n">
        <v>0</v>
      </c>
      <c r="L57" s="144" t="n">
        <f aca="false">[2]Curves!U58</f>
        <v>-0.025</v>
      </c>
      <c r="M57" s="144" t="n">
        <v>0</v>
      </c>
      <c r="N57" s="144" t="n">
        <f aca="false">[2]Curves!V58</f>
        <v>0.03</v>
      </c>
      <c r="O57" s="144" t="n">
        <v>0</v>
      </c>
      <c r="P57" s="144" t="n">
        <f aca="false">[2]Curves!W58</f>
        <v>0.175</v>
      </c>
      <c r="Q57" s="144" t="n">
        <v>0</v>
      </c>
      <c r="R57" s="144" t="n">
        <f aca="false">[2]Curves!O58</f>
        <v>0.22</v>
      </c>
      <c r="S57" s="144" t="n">
        <v>0</v>
      </c>
      <c r="T57" s="144" t="n">
        <f aca="false">[2]Curves!F58</f>
        <v>0.175</v>
      </c>
      <c r="U57" s="144" t="n">
        <v>0</v>
      </c>
      <c r="V57" s="144" t="n">
        <f aca="false">[2]Curves!H58</f>
        <v>0.175</v>
      </c>
      <c r="W57" s="144" t="n">
        <v>0</v>
      </c>
      <c r="X57" s="144" t="n">
        <f aca="false">[2]Curves!S58</f>
        <v>0.17</v>
      </c>
      <c r="Y57" s="144" t="n">
        <v>0</v>
      </c>
      <c r="Z57" s="144" t="n">
        <f aca="false">[2]Curves!K58</f>
        <v>0.175</v>
      </c>
      <c r="AA57" s="144" t="n">
        <v>0</v>
      </c>
      <c r="AB57" s="144" t="n">
        <f aca="false">[2]Curves!G58</f>
        <v>0.14</v>
      </c>
      <c r="AC57" s="144" t="n">
        <v>0</v>
      </c>
      <c r="AD57" s="144" t="n">
        <f aca="false">[2]Curves!R58</f>
        <v>0.17</v>
      </c>
      <c r="AE57" s="144" t="n">
        <v>0.005</v>
      </c>
      <c r="AF57" s="144" t="n">
        <f aca="false">[2]Curves!N58</f>
        <v>0.2</v>
      </c>
      <c r="AG57" s="144" t="n">
        <v>0.005</v>
      </c>
      <c r="AH57" s="144" t="n">
        <f aca="false">[2]Curves!J58</f>
        <v>0.175</v>
      </c>
      <c r="AI57" s="144" t="n">
        <v>0.005</v>
      </c>
      <c r="AJ57" s="144" t="n">
        <f aca="false">[2]Curves!E58</f>
        <v>0.175</v>
      </c>
      <c r="AK57" s="144" t="n">
        <f aca="false">[2]Curves!M58</f>
        <v>0.2</v>
      </c>
      <c r="AL57" s="144" t="n">
        <f aca="false">[2]Curves!Q58</f>
        <v>0.17</v>
      </c>
      <c r="AM57" s="144" t="n">
        <f aca="false">D57</f>
        <v>0.175</v>
      </c>
      <c r="AN57" s="144" t="n">
        <f aca="false">[2]Curves!BB58</f>
        <v>4.022</v>
      </c>
      <c r="AO57" s="144" t="n">
        <f aca="false">[2]Curves!AA58</f>
        <v>0.1825</v>
      </c>
      <c r="AP57" s="144" t="n">
        <f aca="false">[2]Curves!AN58</f>
        <v>0</v>
      </c>
      <c r="AQ57" s="144" t="n">
        <f aca="false">[2]Curves!AB58</f>
        <v>-0.51</v>
      </c>
      <c r="AR57" s="144" t="n">
        <f aca="false">[2]Curves!AM58</f>
        <v>0.155</v>
      </c>
      <c r="AS57" s="144" t="n">
        <f aca="false">[2]Curves!Y58</f>
        <v>0.1525</v>
      </c>
      <c r="AT57" s="144" t="n">
        <f aca="false">[2]Curves!AD58</f>
        <v>0</v>
      </c>
      <c r="AU57" s="144" t="n">
        <f aca="false">[2]Curves!Y58</f>
        <v>0.1525</v>
      </c>
      <c r="AV57" s="144" t="n">
        <f aca="false">[2]Curves!AH58</f>
        <v>0</v>
      </c>
      <c r="AW57" s="144" t="n">
        <f aca="false">[2]Curves!Y58</f>
        <v>0.1525</v>
      </c>
      <c r="AX57" s="144" t="n">
        <f aca="false">[2]Curves!AE58</f>
        <v>0.03</v>
      </c>
      <c r="AY57" s="144" t="n">
        <f aca="false">[2]Curves!Z58</f>
        <v>0.0575</v>
      </c>
      <c r="AZ57" s="144" t="n">
        <f aca="false">[2]Curves!AG58</f>
        <v>0.0025</v>
      </c>
      <c r="BA57" s="144" t="n">
        <f aca="false">[2]Curves!Z58</f>
        <v>0.0575</v>
      </c>
      <c r="BB57" s="144" t="n">
        <f aca="false">[2]Curves!AI58</f>
        <v>0.0025</v>
      </c>
      <c r="BC57" s="144" t="n">
        <f aca="false">[2]Curves!Z58</f>
        <v>0.0575</v>
      </c>
      <c r="BD57" s="144" t="n">
        <f aca="false">[2]Curves!AJ58</f>
        <v>0.0325</v>
      </c>
      <c r="BE57" s="144" t="n">
        <f aca="false">[2]Curves!Z58</f>
        <v>0.0575</v>
      </c>
      <c r="BF57" s="144" t="n">
        <f aca="false">[2]Curves!AL58</f>
        <v>-0.0025</v>
      </c>
      <c r="BG57" s="144" t="n">
        <f aca="false">[2]Curves!AA58</f>
        <v>0.1825</v>
      </c>
      <c r="BH57" s="144" t="n">
        <f aca="false">[2]Curves!AO58</f>
        <v>0.04</v>
      </c>
      <c r="BI57" s="144" t="n">
        <f aca="false">[2]Curves!Z58</f>
        <v>0.0575</v>
      </c>
      <c r="BJ57" s="144" t="n">
        <f aca="false">[2]Curves!AK58</f>
        <v>0.0125</v>
      </c>
      <c r="BK57" s="144" t="n">
        <f aca="false">AU57</f>
        <v>0.1525</v>
      </c>
      <c r="BL57" s="144" t="n">
        <f aca="false">AV57</f>
        <v>0</v>
      </c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5"/>
      <c r="CG57" s="144"/>
      <c r="CH57" s="145"/>
      <c r="CI57" s="144"/>
      <c r="CJ57" s="144"/>
      <c r="CK57" s="144"/>
      <c r="CL57" s="144"/>
      <c r="CM57" s="144"/>
    </row>
    <row r="58" customFormat="false" ht="12.75" hidden="false" customHeight="false" outlineLevel="0" collapsed="false">
      <c r="A58" s="0" t="n">
        <v>0.726615508807482</v>
      </c>
      <c r="B58" s="0" t="str">
        <f aca="false">(D58&amp;E58&amp;F58&amp;G58&amp;H58&amp;I58&amp;J58&amp;K58&amp;L58&amp;M58&amp;N58&amp;O58&amp;P58&amp;Q58&amp;R58&amp;S58&amp;T58&amp;U58&amp;V58&amp;W58&amp;X58&amp;Y58&amp;Z58&amp;AA58&amp;AB58&amp;AC58&amp;AD58&amp;AE58&amp;AF58&amp;AG58&amp;AH58&amp;AI58&amp;AJ58&amp;AK58&amp;AL58&amp;AM58&amp;AN58&amp;AO58&amp;AP58&amp;AQ58&amp;AR58&amp;AS58&amp;AT58&amp;AU58&amp;AV58&amp;AW58&amp;AX58&amp;AY58&amp;AZ58&amp;BA58&amp;BB58&amp;BC58&amp;BD58&amp;BE58&amp;BF58&amp;BG58&amp;BH58&amp;BI58&amp;BJ58&amp;BK58&amp;BL58)</f>
        <v>0.2700.42500.42500.41500.1100.16500.25123200.44500.2700.2700.44500.42500.23500.4250.0050.4150.0050.4250.0050.270.4150.4250.274.2610.24750.005-0.4750.1550.20250.010.20250.010.20250.0450.10750.0150.10750.0150.10750.0450.10750.010.24750.0550.10750.0250.20250.01</v>
      </c>
      <c r="C58" s="143" t="n">
        <v>38292</v>
      </c>
      <c r="D58" s="144" t="n">
        <f aca="false">[2]Curves!D59</f>
        <v>0.27</v>
      </c>
      <c r="E58" s="144" t="n">
        <v>0</v>
      </c>
      <c r="F58" s="144" t="n">
        <f aca="false">[2]Curves!I59</f>
        <v>0.425</v>
      </c>
      <c r="G58" s="144" t="n">
        <v>0</v>
      </c>
      <c r="H58" s="144" t="n">
        <f aca="false">[2]Curves!P59</f>
        <v>0.425</v>
      </c>
      <c r="I58" s="144" t="n">
        <v>0</v>
      </c>
      <c r="J58" s="144" t="n">
        <f aca="false">[2]Curves!L59</f>
        <v>0.415</v>
      </c>
      <c r="K58" s="144" t="n">
        <v>0</v>
      </c>
      <c r="L58" s="144" t="n">
        <f aca="false">[2]Curves!U59</f>
        <v>0.11</v>
      </c>
      <c r="M58" s="144" t="n">
        <v>0</v>
      </c>
      <c r="N58" s="144" t="n">
        <f aca="false">[2]Curves!V59</f>
        <v>0.165</v>
      </c>
      <c r="O58" s="144" t="n">
        <v>0</v>
      </c>
      <c r="P58" s="144" t="n">
        <f aca="false">[2]Curves!W59</f>
        <v>0.251232</v>
      </c>
      <c r="Q58" s="144" t="n">
        <v>0</v>
      </c>
      <c r="R58" s="144" t="n">
        <f aca="false">[2]Curves!O59</f>
        <v>0.445</v>
      </c>
      <c r="S58" s="144" t="n">
        <v>0</v>
      </c>
      <c r="T58" s="144" t="n">
        <f aca="false">[2]Curves!F59</f>
        <v>0.27</v>
      </c>
      <c r="U58" s="144" t="n">
        <v>0</v>
      </c>
      <c r="V58" s="144" t="n">
        <f aca="false">[2]Curves!H59</f>
        <v>0.27</v>
      </c>
      <c r="W58" s="144" t="n">
        <v>0</v>
      </c>
      <c r="X58" s="144" t="n">
        <f aca="false">[2]Curves!S59</f>
        <v>0.445</v>
      </c>
      <c r="Y58" s="144" t="n">
        <v>0</v>
      </c>
      <c r="Z58" s="144" t="n">
        <f aca="false">[2]Curves!K59</f>
        <v>0.425</v>
      </c>
      <c r="AA58" s="144" t="n">
        <v>0</v>
      </c>
      <c r="AB58" s="144" t="n">
        <f aca="false">[2]Curves!G59</f>
        <v>0.235</v>
      </c>
      <c r="AC58" s="144" t="n">
        <v>0</v>
      </c>
      <c r="AD58" s="144" t="n">
        <f aca="false">[2]Curves!R59</f>
        <v>0.425</v>
      </c>
      <c r="AE58" s="144" t="n">
        <v>0.005</v>
      </c>
      <c r="AF58" s="144" t="n">
        <f aca="false">[2]Curves!N59</f>
        <v>0.415</v>
      </c>
      <c r="AG58" s="144" t="n">
        <v>0.005</v>
      </c>
      <c r="AH58" s="144" t="n">
        <f aca="false">[2]Curves!J59</f>
        <v>0.425</v>
      </c>
      <c r="AI58" s="144" t="n">
        <v>0.005</v>
      </c>
      <c r="AJ58" s="144" t="n">
        <f aca="false">[2]Curves!E59</f>
        <v>0.27</v>
      </c>
      <c r="AK58" s="144" t="n">
        <f aca="false">[2]Curves!M59</f>
        <v>0.415</v>
      </c>
      <c r="AL58" s="144" t="n">
        <f aca="false">[2]Curves!Q59</f>
        <v>0.425</v>
      </c>
      <c r="AM58" s="144" t="n">
        <f aca="false">D58</f>
        <v>0.27</v>
      </c>
      <c r="AN58" s="144" t="n">
        <f aca="false">[2]Curves!BB59</f>
        <v>4.261</v>
      </c>
      <c r="AO58" s="144" t="n">
        <f aca="false">[2]Curves!AA59</f>
        <v>0.2475</v>
      </c>
      <c r="AP58" s="144" t="n">
        <f aca="false">[2]Curves!AN59</f>
        <v>0.005</v>
      </c>
      <c r="AQ58" s="144" t="n">
        <f aca="false">[2]Curves!AB59</f>
        <v>-0.475</v>
      </c>
      <c r="AR58" s="144" t="n">
        <f aca="false">[2]Curves!AM59</f>
        <v>0.155</v>
      </c>
      <c r="AS58" s="144" t="n">
        <f aca="false">[2]Curves!Y59</f>
        <v>0.2025</v>
      </c>
      <c r="AT58" s="144" t="n">
        <f aca="false">[2]Curves!AD59</f>
        <v>0.01</v>
      </c>
      <c r="AU58" s="144" t="n">
        <f aca="false">[2]Curves!Y59</f>
        <v>0.2025</v>
      </c>
      <c r="AV58" s="144" t="n">
        <f aca="false">[2]Curves!AH59</f>
        <v>0.01</v>
      </c>
      <c r="AW58" s="144" t="n">
        <f aca="false">[2]Curves!Y59</f>
        <v>0.2025</v>
      </c>
      <c r="AX58" s="144" t="n">
        <f aca="false">[2]Curves!AE59</f>
        <v>0.045</v>
      </c>
      <c r="AY58" s="144" t="n">
        <f aca="false">[2]Curves!Z59</f>
        <v>0.1075</v>
      </c>
      <c r="AZ58" s="144" t="n">
        <f aca="false">[2]Curves!AG59</f>
        <v>0.015</v>
      </c>
      <c r="BA58" s="144" t="n">
        <f aca="false">[2]Curves!Z59</f>
        <v>0.1075</v>
      </c>
      <c r="BB58" s="144" t="n">
        <f aca="false">[2]Curves!AI59</f>
        <v>0.015</v>
      </c>
      <c r="BC58" s="144" t="n">
        <f aca="false">[2]Curves!Z59</f>
        <v>0.1075</v>
      </c>
      <c r="BD58" s="144" t="n">
        <f aca="false">[2]Curves!AJ59</f>
        <v>0.045</v>
      </c>
      <c r="BE58" s="144" t="n">
        <f aca="false">[2]Curves!Z59</f>
        <v>0.1075</v>
      </c>
      <c r="BF58" s="144" t="n">
        <f aca="false">[2]Curves!AL59</f>
        <v>0.01</v>
      </c>
      <c r="BG58" s="144" t="n">
        <f aca="false">[2]Curves!AA59</f>
        <v>0.2475</v>
      </c>
      <c r="BH58" s="144" t="n">
        <f aca="false">[2]Curves!AO59</f>
        <v>0.055</v>
      </c>
      <c r="BI58" s="144" t="n">
        <f aca="false">[2]Curves!Z59</f>
        <v>0.1075</v>
      </c>
      <c r="BJ58" s="144" t="n">
        <f aca="false">[2]Curves!AK59</f>
        <v>0.025</v>
      </c>
      <c r="BK58" s="144" t="n">
        <f aca="false">AU58</f>
        <v>0.2025</v>
      </c>
      <c r="BL58" s="144" t="n">
        <f aca="false">AV58</f>
        <v>0.01</v>
      </c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5"/>
      <c r="CG58" s="144"/>
      <c r="CH58" s="145"/>
      <c r="CI58" s="144"/>
      <c r="CJ58" s="144"/>
      <c r="CK58" s="144"/>
      <c r="CL58" s="144"/>
      <c r="CM58" s="144"/>
    </row>
    <row r="59" customFormat="false" ht="12.75" hidden="false" customHeight="false" outlineLevel="0" collapsed="false">
      <c r="A59" s="0" t="n">
        <v>0.722261136498464</v>
      </c>
      <c r="B59" s="0" t="str">
        <f aca="false">(D59&amp;E59&amp;F59&amp;G59&amp;H59&amp;I59&amp;J59&amp;K59&amp;L59&amp;M59&amp;N59&amp;O59&amp;P59&amp;Q59&amp;R59&amp;S59&amp;T59&amp;U59&amp;V59&amp;W59&amp;X59&amp;Y59&amp;Z59&amp;AA59&amp;AB59&amp;AC59&amp;AD59&amp;AE59&amp;AF59&amp;AG59&amp;AH59&amp;AI59&amp;AJ59&amp;AK59&amp;AL59&amp;AM59&amp;AN59&amp;AO59&amp;AP59&amp;AQ59&amp;AR59&amp;AS59&amp;AT59&amp;AU59&amp;AV59&amp;AW59&amp;AX59&amp;AY59&amp;AZ59&amp;BA59&amp;BB59&amp;BC59&amp;BD59&amp;BE59&amp;BF59&amp;BG59&amp;BH59&amp;BI59&amp;BJ59&amp;BK59&amp;BL59)</f>
        <v>0.2100.36500.36500.35500.0500.10500.19308800.38500.2100.2100.38500.36500.17500.3650.0050.3550.0050.3650.0050.210.3550.3650.214.3190.28750.005-0.4750.1550.24250.010.24250.010.24250.0450.14750.01750.14750.01750.14750.04750.14750.01250.28750.0550.14750.02750.24250.01</v>
      </c>
      <c r="C59" s="143" t="n">
        <v>38322</v>
      </c>
      <c r="D59" s="144" t="n">
        <f aca="false">[2]Curves!D60</f>
        <v>0.21</v>
      </c>
      <c r="E59" s="144" t="n">
        <v>0</v>
      </c>
      <c r="F59" s="144" t="n">
        <f aca="false">[2]Curves!I60</f>
        <v>0.365</v>
      </c>
      <c r="G59" s="144" t="n">
        <v>0</v>
      </c>
      <c r="H59" s="144" t="n">
        <f aca="false">[2]Curves!P60</f>
        <v>0.365</v>
      </c>
      <c r="I59" s="144" t="n">
        <v>0</v>
      </c>
      <c r="J59" s="144" t="n">
        <f aca="false">[2]Curves!L60</f>
        <v>0.355</v>
      </c>
      <c r="K59" s="144" t="n">
        <v>0</v>
      </c>
      <c r="L59" s="144" t="n">
        <f aca="false">[2]Curves!U60</f>
        <v>0.05</v>
      </c>
      <c r="M59" s="144" t="n">
        <v>0</v>
      </c>
      <c r="N59" s="144" t="n">
        <f aca="false">[2]Curves!V60</f>
        <v>0.105</v>
      </c>
      <c r="O59" s="144" t="n">
        <v>0</v>
      </c>
      <c r="P59" s="144" t="n">
        <f aca="false">[2]Curves!W60</f>
        <v>0.193088</v>
      </c>
      <c r="Q59" s="144" t="n">
        <v>0</v>
      </c>
      <c r="R59" s="144" t="n">
        <f aca="false">[2]Curves!O60</f>
        <v>0.385</v>
      </c>
      <c r="S59" s="144" t="n">
        <v>0</v>
      </c>
      <c r="T59" s="144" t="n">
        <f aca="false">[2]Curves!F60</f>
        <v>0.21</v>
      </c>
      <c r="U59" s="144" t="n">
        <v>0</v>
      </c>
      <c r="V59" s="144" t="n">
        <f aca="false">[2]Curves!H60</f>
        <v>0.21</v>
      </c>
      <c r="W59" s="144" t="n">
        <v>0</v>
      </c>
      <c r="X59" s="144" t="n">
        <f aca="false">[2]Curves!S60</f>
        <v>0.385</v>
      </c>
      <c r="Y59" s="144" t="n">
        <v>0</v>
      </c>
      <c r="Z59" s="144" t="n">
        <f aca="false">[2]Curves!K60</f>
        <v>0.365</v>
      </c>
      <c r="AA59" s="144" t="n">
        <v>0</v>
      </c>
      <c r="AB59" s="144" t="n">
        <f aca="false">[2]Curves!G60</f>
        <v>0.175</v>
      </c>
      <c r="AC59" s="144" t="n">
        <v>0</v>
      </c>
      <c r="AD59" s="144" t="n">
        <f aca="false">[2]Curves!R60</f>
        <v>0.365</v>
      </c>
      <c r="AE59" s="144" t="n">
        <v>0.005</v>
      </c>
      <c r="AF59" s="144" t="n">
        <f aca="false">[2]Curves!N60</f>
        <v>0.355</v>
      </c>
      <c r="AG59" s="144" t="n">
        <v>0.005</v>
      </c>
      <c r="AH59" s="144" t="n">
        <f aca="false">[2]Curves!J60</f>
        <v>0.365</v>
      </c>
      <c r="AI59" s="144" t="n">
        <v>0.005</v>
      </c>
      <c r="AJ59" s="144" t="n">
        <f aca="false">[2]Curves!E60</f>
        <v>0.21</v>
      </c>
      <c r="AK59" s="144" t="n">
        <f aca="false">[2]Curves!M60</f>
        <v>0.355</v>
      </c>
      <c r="AL59" s="144" t="n">
        <f aca="false">[2]Curves!Q60</f>
        <v>0.365</v>
      </c>
      <c r="AM59" s="144" t="n">
        <f aca="false">D59</f>
        <v>0.21</v>
      </c>
      <c r="AN59" s="144" t="n">
        <f aca="false">[2]Curves!BB60</f>
        <v>4.319</v>
      </c>
      <c r="AO59" s="144" t="n">
        <f aca="false">[2]Curves!AA60</f>
        <v>0.2875</v>
      </c>
      <c r="AP59" s="144" t="n">
        <f aca="false">[2]Curves!AN60</f>
        <v>0.005</v>
      </c>
      <c r="AQ59" s="144" t="n">
        <f aca="false">[2]Curves!AB60</f>
        <v>-0.475</v>
      </c>
      <c r="AR59" s="144" t="n">
        <f aca="false">[2]Curves!AM60</f>
        <v>0.155</v>
      </c>
      <c r="AS59" s="144" t="n">
        <f aca="false">[2]Curves!Y60</f>
        <v>0.2425</v>
      </c>
      <c r="AT59" s="144" t="n">
        <f aca="false">[2]Curves!AD60</f>
        <v>0.01</v>
      </c>
      <c r="AU59" s="144" t="n">
        <f aca="false">[2]Curves!Y60</f>
        <v>0.2425</v>
      </c>
      <c r="AV59" s="144" t="n">
        <f aca="false">[2]Curves!AH60</f>
        <v>0.01</v>
      </c>
      <c r="AW59" s="144" t="n">
        <f aca="false">[2]Curves!Y60</f>
        <v>0.2425</v>
      </c>
      <c r="AX59" s="144" t="n">
        <f aca="false">[2]Curves!AE60</f>
        <v>0.045</v>
      </c>
      <c r="AY59" s="144" t="n">
        <f aca="false">[2]Curves!Z60</f>
        <v>0.1475</v>
      </c>
      <c r="AZ59" s="144" t="n">
        <f aca="false">[2]Curves!AG60</f>
        <v>0.0175</v>
      </c>
      <c r="BA59" s="144" t="n">
        <f aca="false">[2]Curves!Z60</f>
        <v>0.1475</v>
      </c>
      <c r="BB59" s="144" t="n">
        <f aca="false">[2]Curves!AI60</f>
        <v>0.0175</v>
      </c>
      <c r="BC59" s="144" t="n">
        <f aca="false">[2]Curves!Z60</f>
        <v>0.1475</v>
      </c>
      <c r="BD59" s="144" t="n">
        <f aca="false">[2]Curves!AJ60</f>
        <v>0.0475</v>
      </c>
      <c r="BE59" s="144" t="n">
        <f aca="false">[2]Curves!Z60</f>
        <v>0.1475</v>
      </c>
      <c r="BF59" s="144" t="n">
        <f aca="false">[2]Curves!AL60</f>
        <v>0.0125</v>
      </c>
      <c r="BG59" s="144" t="n">
        <f aca="false">[2]Curves!AA60</f>
        <v>0.2875</v>
      </c>
      <c r="BH59" s="144" t="n">
        <f aca="false">[2]Curves!AO60</f>
        <v>0.055</v>
      </c>
      <c r="BI59" s="144" t="n">
        <f aca="false">[2]Curves!Z60</f>
        <v>0.1475</v>
      </c>
      <c r="BJ59" s="144" t="n">
        <f aca="false">[2]Curves!AK60</f>
        <v>0.0275</v>
      </c>
      <c r="BK59" s="144" t="n">
        <f aca="false">AU59</f>
        <v>0.2425</v>
      </c>
      <c r="BL59" s="144" t="n">
        <f aca="false">AV59</f>
        <v>0.01</v>
      </c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5"/>
      <c r="CG59" s="144"/>
      <c r="CH59" s="145"/>
      <c r="CI59" s="144"/>
      <c r="CJ59" s="144"/>
      <c r="CK59" s="144"/>
      <c r="CL59" s="144"/>
      <c r="CM59" s="144"/>
    </row>
    <row r="60" customFormat="false" ht="12.75" hidden="false" customHeight="false" outlineLevel="0" collapsed="false">
      <c r="A60" s="0" t="n">
        <v>0.717787075248397</v>
      </c>
      <c r="B60" s="0" t="str">
        <f aca="false">(D60&amp;E60&amp;F60&amp;G60&amp;H60&amp;I60&amp;J60&amp;K60&amp;L60&amp;M60&amp;N60&amp;O60&amp;P60&amp;Q60&amp;R60&amp;S60&amp;T60&amp;U60&amp;V60&amp;W60&amp;X60&amp;Y60&amp;Z60&amp;AA60&amp;AB60&amp;AC60&amp;AD60&amp;AE60&amp;AF60&amp;AG60&amp;AH60&amp;AI60&amp;AJ60&amp;AK60&amp;AL60&amp;AM60&amp;AN60&amp;AO60&amp;AP60&amp;AQ60&amp;AR60&amp;AS60&amp;AT60&amp;AU60&amp;AV60&amp;AW60&amp;AX60&amp;AY60&amp;AZ60&amp;BA60&amp;BB60&amp;BC60&amp;BD60&amp;BE60&amp;BF60&amp;BG60&amp;BH60&amp;BI60&amp;BJ60&amp;BK60&amp;BL60)</f>
        <v>0.2700.42500.42500.41500.1100.16500.25603200.44500.2700.2700.44500.42500.23500.4250.0050.4150.0050.4250.0050.270.4150.4250.274.4110.32250.005-0.4750.1550.27750.010.27750.010.27750.0450.18250.020.18250.020.18250.050.18250.0150.32250.0550.18250.030.27750.01</v>
      </c>
      <c r="C60" s="143" t="n">
        <v>38353</v>
      </c>
      <c r="D60" s="144" t="n">
        <f aca="false">[2]Curves!D61</f>
        <v>0.27</v>
      </c>
      <c r="E60" s="144" t="n">
        <v>0</v>
      </c>
      <c r="F60" s="144" t="n">
        <f aca="false">[2]Curves!I61</f>
        <v>0.425</v>
      </c>
      <c r="G60" s="144" t="n">
        <v>0</v>
      </c>
      <c r="H60" s="144" t="n">
        <f aca="false">[2]Curves!P61</f>
        <v>0.425</v>
      </c>
      <c r="I60" s="144" t="n">
        <v>0</v>
      </c>
      <c r="J60" s="144" t="n">
        <f aca="false">[2]Curves!L61</f>
        <v>0.415</v>
      </c>
      <c r="K60" s="144" t="n">
        <v>0</v>
      </c>
      <c r="L60" s="144" t="n">
        <f aca="false">[2]Curves!U61</f>
        <v>0.11</v>
      </c>
      <c r="M60" s="144" t="n">
        <v>0</v>
      </c>
      <c r="N60" s="144" t="n">
        <f aca="false">[2]Curves!V61</f>
        <v>0.165</v>
      </c>
      <c r="O60" s="144" t="n">
        <v>0</v>
      </c>
      <c r="P60" s="144" t="n">
        <f aca="false">[2]Curves!W61</f>
        <v>0.256032</v>
      </c>
      <c r="Q60" s="144" t="n">
        <v>0</v>
      </c>
      <c r="R60" s="144" t="n">
        <f aca="false">[2]Curves!O61</f>
        <v>0.445</v>
      </c>
      <c r="S60" s="144" t="n">
        <v>0</v>
      </c>
      <c r="T60" s="144" t="n">
        <f aca="false">[2]Curves!F61</f>
        <v>0.27</v>
      </c>
      <c r="U60" s="144" t="n">
        <v>0</v>
      </c>
      <c r="V60" s="144" t="n">
        <f aca="false">[2]Curves!H61</f>
        <v>0.27</v>
      </c>
      <c r="W60" s="144" t="n">
        <v>0</v>
      </c>
      <c r="X60" s="144" t="n">
        <f aca="false">[2]Curves!S61</f>
        <v>0.445</v>
      </c>
      <c r="Y60" s="144" t="n">
        <v>0</v>
      </c>
      <c r="Z60" s="144" t="n">
        <f aca="false">[2]Curves!K61</f>
        <v>0.425</v>
      </c>
      <c r="AA60" s="144" t="n">
        <v>0</v>
      </c>
      <c r="AB60" s="144" t="n">
        <f aca="false">[2]Curves!G61</f>
        <v>0.235</v>
      </c>
      <c r="AC60" s="144" t="n">
        <v>0</v>
      </c>
      <c r="AD60" s="144" t="n">
        <f aca="false">[2]Curves!R61</f>
        <v>0.425</v>
      </c>
      <c r="AE60" s="144" t="n">
        <v>0.005</v>
      </c>
      <c r="AF60" s="144" t="n">
        <f aca="false">[2]Curves!N61</f>
        <v>0.415</v>
      </c>
      <c r="AG60" s="144" t="n">
        <v>0.005</v>
      </c>
      <c r="AH60" s="144" t="n">
        <f aca="false">[2]Curves!J61</f>
        <v>0.425</v>
      </c>
      <c r="AI60" s="144" t="n">
        <v>0.005</v>
      </c>
      <c r="AJ60" s="144" t="n">
        <f aca="false">[2]Curves!E61</f>
        <v>0.27</v>
      </c>
      <c r="AK60" s="144" t="n">
        <f aca="false">[2]Curves!M61</f>
        <v>0.415</v>
      </c>
      <c r="AL60" s="144" t="n">
        <f aca="false">[2]Curves!Q61</f>
        <v>0.425</v>
      </c>
      <c r="AM60" s="144" t="n">
        <f aca="false">D60</f>
        <v>0.27</v>
      </c>
      <c r="AN60" s="144" t="n">
        <f aca="false">[2]Curves!BB61</f>
        <v>4.411</v>
      </c>
      <c r="AO60" s="144" t="n">
        <f aca="false">[2]Curves!AA61</f>
        <v>0.3225</v>
      </c>
      <c r="AP60" s="144" t="n">
        <f aca="false">[2]Curves!AN61</f>
        <v>0.005</v>
      </c>
      <c r="AQ60" s="144" t="n">
        <f aca="false">[2]Curves!AB61</f>
        <v>-0.475</v>
      </c>
      <c r="AR60" s="144" t="n">
        <f aca="false">[2]Curves!AM61</f>
        <v>0.155</v>
      </c>
      <c r="AS60" s="144" t="n">
        <f aca="false">[2]Curves!Y61</f>
        <v>0.2775</v>
      </c>
      <c r="AT60" s="144" t="n">
        <f aca="false">[2]Curves!AD61</f>
        <v>0.01</v>
      </c>
      <c r="AU60" s="144" t="n">
        <f aca="false">[2]Curves!Y61</f>
        <v>0.2775</v>
      </c>
      <c r="AV60" s="144" t="n">
        <f aca="false">[2]Curves!AH61</f>
        <v>0.01</v>
      </c>
      <c r="AW60" s="144" t="n">
        <f aca="false">[2]Curves!Y61</f>
        <v>0.2775</v>
      </c>
      <c r="AX60" s="144" t="n">
        <f aca="false">[2]Curves!AE61</f>
        <v>0.045</v>
      </c>
      <c r="AY60" s="144" t="n">
        <f aca="false">[2]Curves!Z61</f>
        <v>0.1825</v>
      </c>
      <c r="AZ60" s="144" t="n">
        <f aca="false">[2]Curves!AG61</f>
        <v>0.02</v>
      </c>
      <c r="BA60" s="144" t="n">
        <f aca="false">[2]Curves!Z61</f>
        <v>0.1825</v>
      </c>
      <c r="BB60" s="144" t="n">
        <f aca="false">[2]Curves!AI61</f>
        <v>0.02</v>
      </c>
      <c r="BC60" s="144" t="n">
        <f aca="false">[2]Curves!Z61</f>
        <v>0.1825</v>
      </c>
      <c r="BD60" s="144" t="n">
        <f aca="false">[2]Curves!AJ61</f>
        <v>0.05</v>
      </c>
      <c r="BE60" s="144" t="n">
        <f aca="false">[2]Curves!Z61</f>
        <v>0.1825</v>
      </c>
      <c r="BF60" s="144" t="n">
        <f aca="false">[2]Curves!AL61</f>
        <v>0.015</v>
      </c>
      <c r="BG60" s="144" t="n">
        <f aca="false">[2]Curves!AA61</f>
        <v>0.3225</v>
      </c>
      <c r="BH60" s="144" t="n">
        <f aca="false">[2]Curves!AO61</f>
        <v>0.055</v>
      </c>
      <c r="BI60" s="144" t="n">
        <f aca="false">[2]Curves!Z61</f>
        <v>0.1825</v>
      </c>
      <c r="BJ60" s="144" t="n">
        <f aca="false">[2]Curves!AK61</f>
        <v>0.03</v>
      </c>
      <c r="BK60" s="144" t="n">
        <f aca="false">AU60</f>
        <v>0.2775</v>
      </c>
      <c r="BL60" s="144" t="n">
        <f aca="false">AV60</f>
        <v>0.01</v>
      </c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5"/>
      <c r="CG60" s="144"/>
      <c r="CH60" s="145"/>
      <c r="CI60" s="144"/>
      <c r="CJ60" s="144"/>
      <c r="CK60" s="144"/>
      <c r="CL60" s="144"/>
      <c r="CM60" s="144"/>
    </row>
    <row r="61" customFormat="false" ht="12.75" hidden="false" customHeight="false" outlineLevel="0" collapsed="false">
      <c r="A61" s="0" t="n">
        <v>0.713338754018994</v>
      </c>
      <c r="B61" s="0" t="str">
        <f aca="false">(D61&amp;E61&amp;F61&amp;G61&amp;H61&amp;I61&amp;J61&amp;K61&amp;L61&amp;M61&amp;N61&amp;O61&amp;P61&amp;Q61&amp;R61&amp;S61&amp;T61&amp;U61&amp;V61&amp;W61&amp;X61&amp;Y61&amp;Z61&amp;AA61&amp;AB61&amp;AC61&amp;AD61&amp;AE61&amp;AF61&amp;AG61&amp;AH61&amp;AI61&amp;AJ61&amp;AK61&amp;AL61&amp;AM61&amp;AN61&amp;AO61&amp;AP61&amp;AQ61&amp;AR61&amp;AS61&amp;AT61&amp;AU61&amp;AV61&amp;AW61&amp;AX61&amp;AY61&amp;AZ61&amp;BA61&amp;BB61&amp;BC61&amp;BD61&amp;BE61&amp;BF61&amp;BG61&amp;BH61&amp;BI61&amp;BJ61&amp;BK61&amp;BL61)</f>
        <v>0.32500.4800.4800.4700.16500.2200.307800.500.32500.32500.500.4800.2900.480.0050.470.0050.480.0050.3250.470.480.3254.310.30250.005-0.4750.1550.25750.010.25750.010.25750.0450.16250.02250.16250.02250.16250.05250.16250.01750.30250.0550.16250.03250.25750.01</v>
      </c>
      <c r="C61" s="143" t="n">
        <v>38384</v>
      </c>
      <c r="D61" s="144" t="n">
        <f aca="false">[2]Curves!D62</f>
        <v>0.325</v>
      </c>
      <c r="E61" s="144" t="n">
        <v>0</v>
      </c>
      <c r="F61" s="144" t="n">
        <f aca="false">[2]Curves!I62</f>
        <v>0.48</v>
      </c>
      <c r="G61" s="144" t="n">
        <v>0</v>
      </c>
      <c r="H61" s="144" t="n">
        <f aca="false">[2]Curves!P62</f>
        <v>0.48</v>
      </c>
      <c r="I61" s="144" t="n">
        <v>0</v>
      </c>
      <c r="J61" s="144" t="n">
        <f aca="false">[2]Curves!L62</f>
        <v>0.47</v>
      </c>
      <c r="K61" s="144" t="n">
        <v>0</v>
      </c>
      <c r="L61" s="144" t="n">
        <f aca="false">[2]Curves!U62</f>
        <v>0.165</v>
      </c>
      <c r="M61" s="144" t="n">
        <v>0</v>
      </c>
      <c r="N61" s="144" t="n">
        <f aca="false">[2]Curves!V62</f>
        <v>0.22</v>
      </c>
      <c r="O61" s="144" t="n">
        <v>0</v>
      </c>
      <c r="P61" s="144" t="n">
        <f aca="false">[2]Curves!W62</f>
        <v>0.3078</v>
      </c>
      <c r="Q61" s="144" t="n">
        <v>0</v>
      </c>
      <c r="R61" s="144" t="n">
        <f aca="false">[2]Curves!O62</f>
        <v>0.5</v>
      </c>
      <c r="S61" s="144" t="n">
        <v>0</v>
      </c>
      <c r="T61" s="144" t="n">
        <f aca="false">[2]Curves!F62</f>
        <v>0.325</v>
      </c>
      <c r="U61" s="144" t="n">
        <v>0</v>
      </c>
      <c r="V61" s="144" t="n">
        <f aca="false">[2]Curves!H62</f>
        <v>0.325</v>
      </c>
      <c r="W61" s="144" t="n">
        <v>0</v>
      </c>
      <c r="X61" s="144" t="n">
        <f aca="false">[2]Curves!S62</f>
        <v>0.5</v>
      </c>
      <c r="Y61" s="144" t="n">
        <v>0</v>
      </c>
      <c r="Z61" s="144" t="n">
        <f aca="false">[2]Curves!K62</f>
        <v>0.48</v>
      </c>
      <c r="AA61" s="144" t="n">
        <v>0</v>
      </c>
      <c r="AB61" s="144" t="n">
        <f aca="false">[2]Curves!G62</f>
        <v>0.29</v>
      </c>
      <c r="AC61" s="144" t="n">
        <v>0</v>
      </c>
      <c r="AD61" s="144" t="n">
        <f aca="false">[2]Curves!R62</f>
        <v>0.48</v>
      </c>
      <c r="AE61" s="144" t="n">
        <v>0.005</v>
      </c>
      <c r="AF61" s="144" t="n">
        <f aca="false">[2]Curves!N62</f>
        <v>0.47</v>
      </c>
      <c r="AG61" s="144" t="n">
        <v>0.005</v>
      </c>
      <c r="AH61" s="144" t="n">
        <f aca="false">[2]Curves!J62</f>
        <v>0.48</v>
      </c>
      <c r="AI61" s="144" t="n">
        <v>0.005</v>
      </c>
      <c r="AJ61" s="144" t="n">
        <f aca="false">[2]Curves!E62</f>
        <v>0.325</v>
      </c>
      <c r="AK61" s="144" t="n">
        <f aca="false">[2]Curves!M62</f>
        <v>0.47</v>
      </c>
      <c r="AL61" s="144" t="n">
        <f aca="false">[2]Curves!Q62</f>
        <v>0.48</v>
      </c>
      <c r="AM61" s="144" t="n">
        <f aca="false">D61</f>
        <v>0.325</v>
      </c>
      <c r="AN61" s="144" t="n">
        <f aca="false">[2]Curves!BB62</f>
        <v>4.31</v>
      </c>
      <c r="AO61" s="144" t="n">
        <f aca="false">[2]Curves!AA62</f>
        <v>0.3025</v>
      </c>
      <c r="AP61" s="144" t="n">
        <f aca="false">[2]Curves!AN62</f>
        <v>0.005</v>
      </c>
      <c r="AQ61" s="144" t="n">
        <f aca="false">[2]Curves!AB62</f>
        <v>-0.475</v>
      </c>
      <c r="AR61" s="144" t="n">
        <f aca="false">[2]Curves!AM62</f>
        <v>0.155</v>
      </c>
      <c r="AS61" s="144" t="n">
        <f aca="false">[2]Curves!Y62</f>
        <v>0.2575</v>
      </c>
      <c r="AT61" s="144" t="n">
        <f aca="false">[2]Curves!AD62</f>
        <v>0.01</v>
      </c>
      <c r="AU61" s="144" t="n">
        <f aca="false">[2]Curves!Y62</f>
        <v>0.2575</v>
      </c>
      <c r="AV61" s="144" t="n">
        <f aca="false">[2]Curves!AH62</f>
        <v>0.01</v>
      </c>
      <c r="AW61" s="144" t="n">
        <f aca="false">[2]Curves!Y62</f>
        <v>0.2575</v>
      </c>
      <c r="AX61" s="144" t="n">
        <f aca="false">[2]Curves!AE62</f>
        <v>0.045</v>
      </c>
      <c r="AY61" s="144" t="n">
        <f aca="false">[2]Curves!Z62</f>
        <v>0.1625</v>
      </c>
      <c r="AZ61" s="144" t="n">
        <f aca="false">[2]Curves!AG62</f>
        <v>0.0225</v>
      </c>
      <c r="BA61" s="144" t="n">
        <f aca="false">[2]Curves!Z62</f>
        <v>0.1625</v>
      </c>
      <c r="BB61" s="144" t="n">
        <f aca="false">[2]Curves!AI62</f>
        <v>0.0225</v>
      </c>
      <c r="BC61" s="144" t="n">
        <f aca="false">[2]Curves!Z62</f>
        <v>0.1625</v>
      </c>
      <c r="BD61" s="144" t="n">
        <f aca="false">[2]Curves!AJ62</f>
        <v>0.0525</v>
      </c>
      <c r="BE61" s="144" t="n">
        <f aca="false">[2]Curves!Z62</f>
        <v>0.1625</v>
      </c>
      <c r="BF61" s="144" t="n">
        <f aca="false">[2]Curves!AL62</f>
        <v>0.0175</v>
      </c>
      <c r="BG61" s="144" t="n">
        <f aca="false">[2]Curves!AA62</f>
        <v>0.3025</v>
      </c>
      <c r="BH61" s="144" t="n">
        <f aca="false">[2]Curves!AO62</f>
        <v>0.055</v>
      </c>
      <c r="BI61" s="144" t="n">
        <f aca="false">[2]Curves!Z62</f>
        <v>0.1625</v>
      </c>
      <c r="BJ61" s="144" t="n">
        <f aca="false">[2]Curves!AK62</f>
        <v>0.0325</v>
      </c>
      <c r="BK61" s="144" t="n">
        <f aca="false">AU61</f>
        <v>0.2575</v>
      </c>
      <c r="BL61" s="144" t="n">
        <f aca="false">AV61</f>
        <v>0.01</v>
      </c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5"/>
      <c r="CG61" s="144"/>
      <c r="CH61" s="145"/>
      <c r="CI61" s="144"/>
      <c r="CJ61" s="144"/>
      <c r="CK61" s="144"/>
      <c r="CL61" s="144"/>
      <c r="CM61" s="144"/>
    </row>
    <row r="62" customFormat="false" ht="12.75" hidden="false" customHeight="false" outlineLevel="0" collapsed="false">
      <c r="A62" s="0" t="n">
        <v>0.709342927328711</v>
      </c>
      <c r="B62" s="0" t="str">
        <f aca="false">(D62&amp;E62&amp;F62&amp;G62&amp;H62&amp;I62&amp;J62&amp;K62&amp;L62&amp;M62&amp;N62&amp;O62&amp;P62&amp;Q62&amp;R62&amp;S62&amp;T62&amp;U62&amp;V62&amp;W62&amp;X62&amp;Y62&amp;Z62&amp;AA62&amp;AB62&amp;AC62&amp;AD62&amp;AE62&amp;AF62&amp;AG62&amp;AH62&amp;AI62&amp;AJ62&amp;AK62&amp;AL62&amp;AM62&amp;AN62&amp;AO62&amp;AP62&amp;AQ62&amp;AR62&amp;AS62&amp;AT62&amp;AU62&amp;AV62&amp;AW62&amp;AX62&amp;AY62&amp;AZ62&amp;BA62&amp;BB62&amp;BC62&amp;BD62&amp;BE62&amp;BF62&amp;BG62&amp;BH62&amp;BI62&amp;BJ62&amp;BK62&amp;BL62)</f>
        <v>0.32500.4800.4800.4700.16500.2200.30325600.500.32500.32500.500.4800.2900.480.0050.470.0050.480.0050.3250.470.480.3254.1680.30250.005-0.4750.1550.25750.010.25750.010.25750.0450.16250.0250.16250.0250.16250.0550.16250.020.30250.0550.16250.0350.25750.01</v>
      </c>
      <c r="C62" s="143" t="n">
        <v>38412</v>
      </c>
      <c r="D62" s="144" t="n">
        <f aca="false">[2]Curves!D63</f>
        <v>0.325</v>
      </c>
      <c r="E62" s="144" t="n">
        <v>0</v>
      </c>
      <c r="F62" s="144" t="n">
        <f aca="false">[2]Curves!I63</f>
        <v>0.48</v>
      </c>
      <c r="G62" s="144" t="n">
        <v>0</v>
      </c>
      <c r="H62" s="144" t="n">
        <f aca="false">[2]Curves!P63</f>
        <v>0.48</v>
      </c>
      <c r="I62" s="144" t="n">
        <v>0</v>
      </c>
      <c r="J62" s="144" t="n">
        <f aca="false">[2]Curves!L63</f>
        <v>0.47</v>
      </c>
      <c r="K62" s="144" t="n">
        <v>0</v>
      </c>
      <c r="L62" s="144" t="n">
        <f aca="false">[2]Curves!U63</f>
        <v>0.165</v>
      </c>
      <c r="M62" s="144" t="n">
        <v>0</v>
      </c>
      <c r="N62" s="144" t="n">
        <f aca="false">[2]Curves!V63</f>
        <v>0.22</v>
      </c>
      <c r="O62" s="144" t="n">
        <v>0</v>
      </c>
      <c r="P62" s="144" t="n">
        <f aca="false">[2]Curves!W63</f>
        <v>0.303256</v>
      </c>
      <c r="Q62" s="144" t="n">
        <v>0</v>
      </c>
      <c r="R62" s="144" t="n">
        <f aca="false">[2]Curves!O63</f>
        <v>0.5</v>
      </c>
      <c r="S62" s="144" t="n">
        <v>0</v>
      </c>
      <c r="T62" s="144" t="n">
        <f aca="false">[2]Curves!F63</f>
        <v>0.325</v>
      </c>
      <c r="U62" s="144" t="n">
        <v>0</v>
      </c>
      <c r="V62" s="144" t="n">
        <f aca="false">[2]Curves!H63</f>
        <v>0.325</v>
      </c>
      <c r="W62" s="144" t="n">
        <v>0</v>
      </c>
      <c r="X62" s="144" t="n">
        <f aca="false">[2]Curves!S63</f>
        <v>0.5</v>
      </c>
      <c r="Y62" s="144" t="n">
        <v>0</v>
      </c>
      <c r="Z62" s="144" t="n">
        <f aca="false">[2]Curves!K63</f>
        <v>0.48</v>
      </c>
      <c r="AA62" s="144" t="n">
        <v>0</v>
      </c>
      <c r="AB62" s="144" t="n">
        <f aca="false">[2]Curves!G63</f>
        <v>0.29</v>
      </c>
      <c r="AC62" s="144" t="n">
        <v>0</v>
      </c>
      <c r="AD62" s="144" t="n">
        <f aca="false">[2]Curves!R63</f>
        <v>0.48</v>
      </c>
      <c r="AE62" s="144" t="n">
        <v>0.005</v>
      </c>
      <c r="AF62" s="144" t="n">
        <f aca="false">[2]Curves!N63</f>
        <v>0.47</v>
      </c>
      <c r="AG62" s="144" t="n">
        <v>0.005</v>
      </c>
      <c r="AH62" s="144" t="n">
        <f aca="false">[2]Curves!J63</f>
        <v>0.48</v>
      </c>
      <c r="AI62" s="144" t="n">
        <v>0.005</v>
      </c>
      <c r="AJ62" s="144" t="n">
        <f aca="false">[2]Curves!E63</f>
        <v>0.325</v>
      </c>
      <c r="AK62" s="144" t="n">
        <f aca="false">[2]Curves!M63</f>
        <v>0.47</v>
      </c>
      <c r="AL62" s="144" t="n">
        <f aca="false">[2]Curves!Q63</f>
        <v>0.48</v>
      </c>
      <c r="AM62" s="144" t="n">
        <f aca="false">D62</f>
        <v>0.325</v>
      </c>
      <c r="AN62" s="144" t="n">
        <f aca="false">[2]Curves!BB63</f>
        <v>4.168</v>
      </c>
      <c r="AO62" s="144" t="n">
        <f aca="false">[2]Curves!AA63</f>
        <v>0.3025</v>
      </c>
      <c r="AP62" s="144" t="n">
        <f aca="false">[2]Curves!AN63</f>
        <v>0.005</v>
      </c>
      <c r="AQ62" s="144" t="n">
        <f aca="false">[2]Curves!AB63</f>
        <v>-0.475</v>
      </c>
      <c r="AR62" s="144" t="n">
        <f aca="false">[2]Curves!AM63</f>
        <v>0.155</v>
      </c>
      <c r="AS62" s="144" t="n">
        <f aca="false">[2]Curves!Y63</f>
        <v>0.2575</v>
      </c>
      <c r="AT62" s="144" t="n">
        <f aca="false">[2]Curves!AD63</f>
        <v>0.01</v>
      </c>
      <c r="AU62" s="144" t="n">
        <f aca="false">[2]Curves!Y63</f>
        <v>0.2575</v>
      </c>
      <c r="AV62" s="144" t="n">
        <f aca="false">[2]Curves!AH63</f>
        <v>0.01</v>
      </c>
      <c r="AW62" s="144" t="n">
        <f aca="false">[2]Curves!Y63</f>
        <v>0.2575</v>
      </c>
      <c r="AX62" s="144" t="n">
        <f aca="false">[2]Curves!AE63</f>
        <v>0.045</v>
      </c>
      <c r="AY62" s="144" t="n">
        <f aca="false">[2]Curves!Z63</f>
        <v>0.1625</v>
      </c>
      <c r="AZ62" s="144" t="n">
        <f aca="false">[2]Curves!AG63</f>
        <v>0.025</v>
      </c>
      <c r="BA62" s="144" t="n">
        <f aca="false">[2]Curves!Z63</f>
        <v>0.1625</v>
      </c>
      <c r="BB62" s="144" t="n">
        <f aca="false">[2]Curves!AI63</f>
        <v>0.025</v>
      </c>
      <c r="BC62" s="144" t="n">
        <f aca="false">[2]Curves!Z63</f>
        <v>0.1625</v>
      </c>
      <c r="BD62" s="144" t="n">
        <f aca="false">[2]Curves!AJ63</f>
        <v>0.055</v>
      </c>
      <c r="BE62" s="144" t="n">
        <f aca="false">[2]Curves!Z63</f>
        <v>0.1625</v>
      </c>
      <c r="BF62" s="144" t="n">
        <f aca="false">[2]Curves!AL63</f>
        <v>0.02</v>
      </c>
      <c r="BG62" s="144" t="n">
        <f aca="false">[2]Curves!AA63</f>
        <v>0.3025</v>
      </c>
      <c r="BH62" s="144" t="n">
        <f aca="false">[2]Curves!AO63</f>
        <v>0.055</v>
      </c>
      <c r="BI62" s="144" t="n">
        <f aca="false">[2]Curves!Z63</f>
        <v>0.1625</v>
      </c>
      <c r="BJ62" s="144" t="n">
        <f aca="false">[2]Curves!AK63</f>
        <v>0.035</v>
      </c>
      <c r="BK62" s="144" t="n">
        <f aca="false">AU62</f>
        <v>0.2575</v>
      </c>
      <c r="BL62" s="144" t="n">
        <f aca="false">AV62</f>
        <v>0.01</v>
      </c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5"/>
      <c r="CG62" s="144"/>
      <c r="CH62" s="145"/>
      <c r="CI62" s="144"/>
      <c r="CJ62" s="144"/>
      <c r="CK62" s="144"/>
      <c r="CL62" s="144"/>
      <c r="CM62" s="144"/>
    </row>
    <row r="63" customFormat="false" ht="12.75" hidden="false" customHeight="false" outlineLevel="0" collapsed="false">
      <c r="A63" s="0" t="n">
        <v>0.704943222877002</v>
      </c>
      <c r="B63" s="0" t="str">
        <f aca="false">(D63&amp;E63&amp;F63&amp;G63&amp;H63&amp;I63&amp;J63&amp;K63&amp;L63&amp;M63&amp;N63&amp;O63&amp;P63&amp;Q63&amp;R63&amp;S63&amp;T63&amp;U63&amp;V63&amp;W63&amp;X63&amp;Y63&amp;Z63&amp;AA63&amp;AB63&amp;AC63&amp;AD63&amp;AE63&amp;AF63&amp;AG63&amp;AH63&amp;AI63&amp;AJ63&amp;AK63&amp;AL63&amp;AM63&amp;AN63&amp;AO63&amp;AP63&amp;AQ63&amp;AR63&amp;AS63&amp;AT63&amp;AU63&amp;AV63&amp;AW63&amp;AX63&amp;AY63&amp;AZ63&amp;BA63&amp;BB63&amp;BC63&amp;BD63&amp;BE63&amp;BF63&amp;BG63&amp;BH63&amp;BI63&amp;BJ63&amp;BK63&amp;BL63)</f>
        <v>0.17500.1700.1700.20-0.02500.0300.17500.2200.17500.17500.1700.1700.1400.170.0050.20.0050.170.0050.1750.20.170.1753.8810.19250-0.5550.1550.16250.00250.16250.00250.16250.030.0675-0.00250.0675-0.00250.06750.02750.0675-0.00750.19250.040.06750.00750.16250.0025</v>
      </c>
      <c r="C63" s="143" t="n">
        <v>38443</v>
      </c>
      <c r="D63" s="144" t="n">
        <f aca="false">[2]Curves!D64</f>
        <v>0.175</v>
      </c>
      <c r="E63" s="144" t="n">
        <v>0</v>
      </c>
      <c r="F63" s="144" t="n">
        <f aca="false">[2]Curves!I64</f>
        <v>0.17</v>
      </c>
      <c r="G63" s="144" t="n">
        <v>0</v>
      </c>
      <c r="H63" s="144" t="n">
        <f aca="false">[2]Curves!P64</f>
        <v>0.17</v>
      </c>
      <c r="I63" s="144" t="n">
        <v>0</v>
      </c>
      <c r="J63" s="144" t="n">
        <f aca="false">[2]Curves!L64</f>
        <v>0.2</v>
      </c>
      <c r="K63" s="144" t="n">
        <v>0</v>
      </c>
      <c r="L63" s="144" t="n">
        <f aca="false">[2]Curves!U64</f>
        <v>-0.025</v>
      </c>
      <c r="M63" s="144" t="n">
        <v>0</v>
      </c>
      <c r="N63" s="144" t="n">
        <f aca="false">[2]Curves!V64</f>
        <v>0.03</v>
      </c>
      <c r="O63" s="144" t="n">
        <v>0</v>
      </c>
      <c r="P63" s="144" t="n">
        <f aca="false">[2]Curves!W64</f>
        <v>0.175</v>
      </c>
      <c r="Q63" s="144" t="n">
        <v>0</v>
      </c>
      <c r="R63" s="144" t="n">
        <f aca="false">[2]Curves!O64</f>
        <v>0.22</v>
      </c>
      <c r="S63" s="144" t="n">
        <v>0</v>
      </c>
      <c r="T63" s="144" t="n">
        <f aca="false">[2]Curves!F64</f>
        <v>0.175</v>
      </c>
      <c r="U63" s="144" t="n">
        <v>0</v>
      </c>
      <c r="V63" s="144" t="n">
        <f aca="false">[2]Curves!H64</f>
        <v>0.175</v>
      </c>
      <c r="W63" s="144" t="n">
        <v>0</v>
      </c>
      <c r="X63" s="144" t="n">
        <f aca="false">[2]Curves!S64</f>
        <v>0.17</v>
      </c>
      <c r="Y63" s="144" t="n">
        <v>0</v>
      </c>
      <c r="Z63" s="144" t="n">
        <f aca="false">[2]Curves!K64</f>
        <v>0.17</v>
      </c>
      <c r="AA63" s="144" t="n">
        <v>0</v>
      </c>
      <c r="AB63" s="144" t="n">
        <f aca="false">[2]Curves!G64</f>
        <v>0.14</v>
      </c>
      <c r="AC63" s="144" t="n">
        <v>0</v>
      </c>
      <c r="AD63" s="144" t="n">
        <f aca="false">[2]Curves!R64</f>
        <v>0.17</v>
      </c>
      <c r="AE63" s="144" t="n">
        <v>0.005</v>
      </c>
      <c r="AF63" s="144" t="n">
        <f aca="false">[2]Curves!N64</f>
        <v>0.2</v>
      </c>
      <c r="AG63" s="144" t="n">
        <v>0.005</v>
      </c>
      <c r="AH63" s="144" t="n">
        <f aca="false">[2]Curves!J64</f>
        <v>0.17</v>
      </c>
      <c r="AI63" s="144" t="n">
        <v>0.005</v>
      </c>
      <c r="AJ63" s="144" t="n">
        <f aca="false">[2]Curves!E64</f>
        <v>0.175</v>
      </c>
      <c r="AK63" s="144" t="n">
        <f aca="false">[2]Curves!M64</f>
        <v>0.2</v>
      </c>
      <c r="AL63" s="144" t="n">
        <f aca="false">[2]Curves!Q64</f>
        <v>0.17</v>
      </c>
      <c r="AM63" s="144" t="n">
        <f aca="false">D63</f>
        <v>0.175</v>
      </c>
      <c r="AN63" s="144" t="n">
        <f aca="false">[2]Curves!BB64</f>
        <v>3.881</v>
      </c>
      <c r="AO63" s="144" t="n">
        <f aca="false">[2]Curves!AA64</f>
        <v>0.1925</v>
      </c>
      <c r="AP63" s="144" t="n">
        <f aca="false">[2]Curves!AN64</f>
        <v>0</v>
      </c>
      <c r="AQ63" s="144" t="n">
        <f aca="false">[2]Curves!AB64</f>
        <v>-0.555</v>
      </c>
      <c r="AR63" s="144" t="n">
        <f aca="false">[2]Curves!AM64</f>
        <v>0.155</v>
      </c>
      <c r="AS63" s="144" t="n">
        <f aca="false">[2]Curves!Y64</f>
        <v>0.1625</v>
      </c>
      <c r="AT63" s="144" t="n">
        <f aca="false">[2]Curves!AD64</f>
        <v>0.0025</v>
      </c>
      <c r="AU63" s="144" t="n">
        <f aca="false">[2]Curves!Y64</f>
        <v>0.1625</v>
      </c>
      <c r="AV63" s="144" t="n">
        <f aca="false">[2]Curves!AH64</f>
        <v>0.0025</v>
      </c>
      <c r="AW63" s="144" t="n">
        <f aca="false">[2]Curves!Y64</f>
        <v>0.1625</v>
      </c>
      <c r="AX63" s="144" t="n">
        <f aca="false">[2]Curves!AE64</f>
        <v>0.03</v>
      </c>
      <c r="AY63" s="144" t="n">
        <f aca="false">[2]Curves!Z64</f>
        <v>0.0675</v>
      </c>
      <c r="AZ63" s="144" t="n">
        <f aca="false">[2]Curves!AG64</f>
        <v>-0.0025</v>
      </c>
      <c r="BA63" s="144" t="n">
        <f aca="false">[2]Curves!Z64</f>
        <v>0.0675</v>
      </c>
      <c r="BB63" s="144" t="n">
        <f aca="false">[2]Curves!AI64</f>
        <v>-0.0025</v>
      </c>
      <c r="BC63" s="144" t="n">
        <f aca="false">[2]Curves!Z64</f>
        <v>0.0675</v>
      </c>
      <c r="BD63" s="144" t="n">
        <f aca="false">[2]Curves!AJ64</f>
        <v>0.0275</v>
      </c>
      <c r="BE63" s="144" t="n">
        <f aca="false">[2]Curves!Z64</f>
        <v>0.0675</v>
      </c>
      <c r="BF63" s="144" t="n">
        <f aca="false">[2]Curves!AL64</f>
        <v>-0.0075</v>
      </c>
      <c r="BG63" s="144" t="n">
        <f aca="false">[2]Curves!AA64</f>
        <v>0.1925</v>
      </c>
      <c r="BH63" s="144" t="n">
        <f aca="false">[2]Curves!AO64</f>
        <v>0.04</v>
      </c>
      <c r="BI63" s="144" t="n">
        <f aca="false">[2]Curves!Z64</f>
        <v>0.0675</v>
      </c>
      <c r="BJ63" s="144" t="n">
        <f aca="false">[2]Curves!AK64</f>
        <v>0.0075</v>
      </c>
      <c r="BK63" s="144" t="n">
        <f aca="false">AU63</f>
        <v>0.1625</v>
      </c>
      <c r="BL63" s="144" t="n">
        <f aca="false">AV63</f>
        <v>0.0025</v>
      </c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5"/>
      <c r="CG63" s="144"/>
      <c r="CH63" s="145"/>
      <c r="CI63" s="144"/>
      <c r="CJ63" s="144"/>
      <c r="CK63" s="144"/>
      <c r="CL63" s="144"/>
      <c r="CM63" s="144"/>
    </row>
    <row r="64" customFormat="false" ht="12.75" hidden="false" customHeight="false" outlineLevel="0" collapsed="false">
      <c r="A64" s="0" t="n">
        <v>0.700709582290935</v>
      </c>
      <c r="B64" s="0" t="str">
        <f aca="false">(D64&amp;E64&amp;F64&amp;G64&amp;H64&amp;I64&amp;J64&amp;K64&amp;L64&amp;M64&amp;N64&amp;O64&amp;P64&amp;Q64&amp;R64&amp;S64&amp;T64&amp;U64&amp;V64&amp;W64&amp;X64&amp;Y64&amp;Z64&amp;AA64&amp;AB64&amp;AC64&amp;AD64&amp;AE64&amp;AF64&amp;AG64&amp;AH64&amp;AI64&amp;AJ64&amp;AK64&amp;AL64&amp;AM64&amp;AN64&amp;AO64&amp;AP64&amp;AQ64&amp;AR64&amp;AS64&amp;AT64&amp;AU64&amp;AV64&amp;AW64&amp;AX64&amp;AY64&amp;AZ64&amp;BA64&amp;BB64&amp;BC64&amp;BD64&amp;BE64&amp;BF64&amp;BG64&amp;BH64&amp;BI64&amp;BJ64&amp;BK64&amp;BL64)</f>
        <v>0.17500.1700.1700.20-0.02500.0300.17500.2200.17500.17500.1700.1700.1400.170.0050.20.0050.170.0050.1750.20.170.1753.8660.20250-0.5550.1550.17250.00250.17250.00250.17250.030.0775-0.00250.0775-0.00250.07750.02750.0775-0.00750.20250.040.07750.00750.17250.0025</v>
      </c>
      <c r="C64" s="143" t="n">
        <v>38473</v>
      </c>
      <c r="D64" s="144" t="n">
        <f aca="false">[2]Curves!D65</f>
        <v>0.175</v>
      </c>
      <c r="E64" s="144" t="n">
        <v>0</v>
      </c>
      <c r="F64" s="144" t="n">
        <f aca="false">[2]Curves!I65</f>
        <v>0.17</v>
      </c>
      <c r="G64" s="144" t="n">
        <v>0</v>
      </c>
      <c r="H64" s="144" t="n">
        <f aca="false">[2]Curves!P65</f>
        <v>0.17</v>
      </c>
      <c r="I64" s="144" t="n">
        <v>0</v>
      </c>
      <c r="J64" s="144" t="n">
        <f aca="false">[2]Curves!L65</f>
        <v>0.2</v>
      </c>
      <c r="K64" s="144" t="n">
        <v>0</v>
      </c>
      <c r="L64" s="144" t="n">
        <f aca="false">[2]Curves!U65</f>
        <v>-0.025</v>
      </c>
      <c r="M64" s="144" t="n">
        <v>0</v>
      </c>
      <c r="N64" s="144" t="n">
        <f aca="false">[2]Curves!V65</f>
        <v>0.03</v>
      </c>
      <c r="O64" s="144" t="n">
        <v>0</v>
      </c>
      <c r="P64" s="144" t="n">
        <f aca="false">[2]Curves!W65</f>
        <v>0.175</v>
      </c>
      <c r="Q64" s="144" t="n">
        <v>0</v>
      </c>
      <c r="R64" s="144" t="n">
        <f aca="false">[2]Curves!O65</f>
        <v>0.22</v>
      </c>
      <c r="S64" s="144" t="n">
        <v>0</v>
      </c>
      <c r="T64" s="144" t="n">
        <f aca="false">[2]Curves!F65</f>
        <v>0.175</v>
      </c>
      <c r="U64" s="144" t="n">
        <v>0</v>
      </c>
      <c r="V64" s="144" t="n">
        <f aca="false">[2]Curves!H65</f>
        <v>0.175</v>
      </c>
      <c r="W64" s="144" t="n">
        <v>0</v>
      </c>
      <c r="X64" s="144" t="n">
        <f aca="false">[2]Curves!S65</f>
        <v>0.17</v>
      </c>
      <c r="Y64" s="144" t="n">
        <v>0</v>
      </c>
      <c r="Z64" s="144" t="n">
        <f aca="false">[2]Curves!K65</f>
        <v>0.17</v>
      </c>
      <c r="AA64" s="144" t="n">
        <v>0</v>
      </c>
      <c r="AB64" s="144" t="n">
        <f aca="false">[2]Curves!G65</f>
        <v>0.14</v>
      </c>
      <c r="AC64" s="144" t="n">
        <v>0</v>
      </c>
      <c r="AD64" s="144" t="n">
        <f aca="false">[2]Curves!R65</f>
        <v>0.17</v>
      </c>
      <c r="AE64" s="144" t="n">
        <v>0.005</v>
      </c>
      <c r="AF64" s="144" t="n">
        <f aca="false">[2]Curves!N65</f>
        <v>0.2</v>
      </c>
      <c r="AG64" s="144" t="n">
        <v>0.005</v>
      </c>
      <c r="AH64" s="144" t="n">
        <f aca="false">[2]Curves!J65</f>
        <v>0.17</v>
      </c>
      <c r="AI64" s="144" t="n">
        <v>0.005</v>
      </c>
      <c r="AJ64" s="144" t="n">
        <f aca="false">[2]Curves!E65</f>
        <v>0.175</v>
      </c>
      <c r="AK64" s="144" t="n">
        <f aca="false">[2]Curves!M65</f>
        <v>0.2</v>
      </c>
      <c r="AL64" s="144" t="n">
        <f aca="false">[2]Curves!Q65</f>
        <v>0.17</v>
      </c>
      <c r="AM64" s="144" t="n">
        <f aca="false">D64</f>
        <v>0.175</v>
      </c>
      <c r="AN64" s="144" t="n">
        <f aca="false">[2]Curves!BB65</f>
        <v>3.866</v>
      </c>
      <c r="AO64" s="144" t="n">
        <f aca="false">[2]Curves!AA65</f>
        <v>0.2025</v>
      </c>
      <c r="AP64" s="144" t="n">
        <f aca="false">[2]Curves!AN65</f>
        <v>0</v>
      </c>
      <c r="AQ64" s="144" t="n">
        <f aca="false">[2]Curves!AB65</f>
        <v>-0.555</v>
      </c>
      <c r="AR64" s="144" t="n">
        <f aca="false">[2]Curves!AM65</f>
        <v>0.155</v>
      </c>
      <c r="AS64" s="144" t="n">
        <f aca="false">[2]Curves!Y65</f>
        <v>0.1725</v>
      </c>
      <c r="AT64" s="144" t="n">
        <f aca="false">[2]Curves!AD65</f>
        <v>0.0025</v>
      </c>
      <c r="AU64" s="144" t="n">
        <f aca="false">[2]Curves!Y65</f>
        <v>0.1725</v>
      </c>
      <c r="AV64" s="144" t="n">
        <f aca="false">[2]Curves!AH65</f>
        <v>0.0025</v>
      </c>
      <c r="AW64" s="144" t="n">
        <f aca="false">[2]Curves!Y65</f>
        <v>0.1725</v>
      </c>
      <c r="AX64" s="144" t="n">
        <f aca="false">[2]Curves!AE65</f>
        <v>0.03</v>
      </c>
      <c r="AY64" s="144" t="n">
        <f aca="false">[2]Curves!Z65</f>
        <v>0.0775</v>
      </c>
      <c r="AZ64" s="144" t="n">
        <f aca="false">[2]Curves!AG65</f>
        <v>-0.0025</v>
      </c>
      <c r="BA64" s="144" t="n">
        <f aca="false">[2]Curves!Z65</f>
        <v>0.0775</v>
      </c>
      <c r="BB64" s="144" t="n">
        <f aca="false">[2]Curves!AI65</f>
        <v>-0.0025</v>
      </c>
      <c r="BC64" s="144" t="n">
        <f aca="false">[2]Curves!Z65</f>
        <v>0.0775</v>
      </c>
      <c r="BD64" s="144" t="n">
        <f aca="false">[2]Curves!AJ65</f>
        <v>0.0275</v>
      </c>
      <c r="BE64" s="144" t="n">
        <f aca="false">[2]Curves!Z65</f>
        <v>0.0775</v>
      </c>
      <c r="BF64" s="144" t="n">
        <f aca="false">[2]Curves!AL65</f>
        <v>-0.0075</v>
      </c>
      <c r="BG64" s="144" t="n">
        <f aca="false">[2]Curves!AA65</f>
        <v>0.2025</v>
      </c>
      <c r="BH64" s="144" t="n">
        <f aca="false">[2]Curves!AO65</f>
        <v>0.04</v>
      </c>
      <c r="BI64" s="144" t="n">
        <f aca="false">[2]Curves!Z65</f>
        <v>0.0775</v>
      </c>
      <c r="BJ64" s="144" t="n">
        <f aca="false">[2]Curves!AK65</f>
        <v>0.0075</v>
      </c>
      <c r="BK64" s="144" t="n">
        <f aca="false">AU64</f>
        <v>0.1725</v>
      </c>
      <c r="BL64" s="144" t="n">
        <f aca="false">AV64</f>
        <v>0.0025</v>
      </c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5"/>
      <c r="CG64" s="144"/>
      <c r="CH64" s="145"/>
      <c r="CI64" s="144"/>
      <c r="CJ64" s="144"/>
      <c r="CK64" s="144"/>
      <c r="CL64" s="144"/>
      <c r="CM64" s="144"/>
    </row>
    <row r="65" customFormat="false" ht="12.75" hidden="false" customHeight="false" outlineLevel="0" collapsed="false">
      <c r="B65" s="0" t="str">
        <f aca="false">(D65&amp;E65&amp;F65&amp;G65&amp;H65&amp;I65&amp;J65&amp;K65&amp;L65&amp;M65&amp;N65&amp;O65&amp;P65&amp;Q65&amp;R65&amp;S65&amp;T65&amp;U65&amp;V65&amp;W65&amp;X65&amp;Y65&amp;Z65&amp;AA65&amp;AB65&amp;AC65&amp;AD65&amp;AE65&amp;AF65&amp;AG65&amp;AH65&amp;AI65&amp;AJ65&amp;AK65&amp;AL65&amp;AM65&amp;AN65&amp;AO65&amp;AP65&amp;AQ65&amp;AR65&amp;AS65&amp;AT65&amp;AU65&amp;AV65&amp;AW65&amp;AX65&amp;AY65&amp;AZ65&amp;BA65&amp;BB65&amp;BC65&amp;BD65&amp;BE65&amp;BF65&amp;BG65&amp;BH65&amp;BI65&amp;BJ65&amp;BK65&amp;BL65)</f>
        <v/>
      </c>
      <c r="C65" s="146"/>
    </row>
    <row r="66" customFormat="false" ht="12.75" hidden="false" customHeight="false" outlineLevel="0" collapsed="false">
      <c r="C66" s="146"/>
    </row>
    <row r="67" customFormat="false" ht="12.75" hidden="false" customHeight="false" outlineLevel="0" collapsed="false">
      <c r="C67" s="146"/>
    </row>
    <row r="68" customFormat="false" ht="12.75" hidden="false" customHeight="false" outlineLevel="0" collapsed="false">
      <c r="C68" s="146"/>
    </row>
    <row r="69" customFormat="false" ht="12.75" hidden="false" customHeight="false" outlineLevel="0" collapsed="false">
      <c r="C69" s="146"/>
    </row>
    <row r="70" customFormat="false" ht="12.75" hidden="false" customHeight="false" outlineLevel="0" collapsed="false">
      <c r="C70" s="147"/>
    </row>
    <row r="71" customFormat="false" ht="12.75" hidden="false" customHeight="false" outlineLevel="0" collapsed="false">
      <c r="C71" s="147"/>
    </row>
    <row r="72" customFormat="false" ht="12.75" hidden="false" customHeight="false" outlineLevel="0" collapsed="false">
      <c r="C72" s="147"/>
    </row>
    <row r="73" customFormat="false" ht="12.75" hidden="false" customHeight="false" outlineLevel="0" collapsed="false">
      <c r="C73" s="147"/>
    </row>
    <row r="74" customFormat="false" ht="12.75" hidden="false" customHeight="false" outlineLevel="0" collapsed="false">
      <c r="C74" s="147"/>
    </row>
    <row r="75" customFormat="false" ht="12.75" hidden="false" customHeight="false" outlineLevel="0" collapsed="false">
      <c r="C75" s="147"/>
    </row>
    <row r="76" customFormat="false" ht="12.75" hidden="false" customHeight="false" outlineLevel="0" collapsed="false">
      <c r="C76" s="147"/>
    </row>
    <row r="77" customFormat="false" ht="12.75" hidden="false" customHeight="false" outlineLevel="0" collapsed="false">
      <c r="C77" s="147"/>
    </row>
    <row r="78" customFormat="false" ht="12.75" hidden="false" customHeight="false" outlineLevel="0" collapsed="false">
      <c r="C78" s="147"/>
    </row>
    <row r="79" customFormat="false" ht="12.75" hidden="false" customHeight="false" outlineLevel="0" collapsed="false">
      <c r="C79" s="147"/>
    </row>
    <row r="80" customFormat="false" ht="12.75" hidden="false" customHeight="false" outlineLevel="0" collapsed="false">
      <c r="C80" s="147"/>
    </row>
    <row r="81" customFormat="false" ht="12.75" hidden="false" customHeight="false" outlineLevel="0" collapsed="false">
      <c r="C81" s="147"/>
    </row>
    <row r="82" customFormat="false" ht="12.75" hidden="false" customHeight="false" outlineLevel="0" collapsed="false">
      <c r="C82" s="147"/>
    </row>
    <row r="83" customFormat="false" ht="12.75" hidden="false" customHeight="false" outlineLevel="0" collapsed="false">
      <c r="C83" s="147"/>
    </row>
    <row r="84" customFormat="false" ht="12.75" hidden="false" customHeight="false" outlineLevel="0" collapsed="false">
      <c r="C84" s="147"/>
    </row>
    <row r="85" customFormat="false" ht="12.75" hidden="false" customHeight="false" outlineLevel="0" collapsed="false">
      <c r="C85" s="147"/>
    </row>
    <row r="86" customFormat="false" ht="12.75" hidden="false" customHeight="false" outlineLevel="0" collapsed="false">
      <c r="C86" s="147"/>
    </row>
    <row r="87" customFormat="false" ht="12.75" hidden="false" customHeight="false" outlineLevel="0" collapsed="false">
      <c r="C87" s="147"/>
    </row>
    <row r="88" customFormat="false" ht="12.75" hidden="false" customHeight="false" outlineLevel="0" collapsed="false">
      <c r="C88" s="147"/>
    </row>
    <row r="89" customFormat="false" ht="12.75" hidden="false" customHeight="false" outlineLevel="0" collapsed="false">
      <c r="C89" s="147"/>
    </row>
    <row r="90" customFormat="false" ht="12.75" hidden="false" customHeight="false" outlineLevel="0" collapsed="false">
      <c r="C90" s="147"/>
    </row>
    <row r="91" customFormat="false" ht="12.75" hidden="false" customHeight="false" outlineLevel="0" collapsed="false">
      <c r="C91" s="147"/>
    </row>
    <row r="92" customFormat="false" ht="12.75" hidden="false" customHeight="false" outlineLevel="0" collapsed="false">
      <c r="C92" s="147"/>
    </row>
    <row r="93" customFormat="false" ht="12.75" hidden="false" customHeight="false" outlineLevel="0" collapsed="false">
      <c r="C93" s="147"/>
    </row>
    <row r="94" customFormat="false" ht="12.75" hidden="false" customHeight="false" outlineLevel="0" collapsed="false">
      <c r="C94" s="147"/>
    </row>
    <row r="95" customFormat="false" ht="12.75" hidden="false" customHeight="false" outlineLevel="0" collapsed="false">
      <c r="C95" s="147"/>
    </row>
    <row r="96" customFormat="false" ht="12.75" hidden="false" customHeight="false" outlineLevel="0" collapsed="false">
      <c r="C96" s="147"/>
    </row>
    <row r="97" customFormat="false" ht="12.75" hidden="false" customHeight="false" outlineLevel="0" collapsed="false">
      <c r="C97" s="147"/>
    </row>
    <row r="98" customFormat="false" ht="12.75" hidden="false" customHeight="false" outlineLevel="0" collapsed="false">
      <c r="C98" s="147"/>
    </row>
    <row r="99" customFormat="false" ht="12.75" hidden="false" customHeight="false" outlineLevel="0" collapsed="false">
      <c r="C99" s="147"/>
    </row>
    <row r="100" customFormat="false" ht="12.75" hidden="false" customHeight="false" outlineLevel="0" collapsed="false">
      <c r="C100" s="147"/>
    </row>
    <row r="101" customFormat="false" ht="12.75" hidden="false" customHeight="false" outlineLevel="0" collapsed="false">
      <c r="C101" s="147"/>
    </row>
    <row r="102" customFormat="false" ht="12.75" hidden="false" customHeight="false" outlineLevel="0" collapsed="false">
      <c r="C102" s="147"/>
    </row>
    <row r="103" customFormat="false" ht="12.75" hidden="false" customHeight="false" outlineLevel="0" collapsed="false">
      <c r="C103" s="147"/>
    </row>
    <row r="104" customFormat="false" ht="12.75" hidden="false" customHeight="false" outlineLevel="0" collapsed="false">
      <c r="C104" s="147"/>
    </row>
    <row r="105" customFormat="false" ht="12.75" hidden="false" customHeight="false" outlineLevel="0" collapsed="false">
      <c r="C105" s="147"/>
    </row>
    <row r="106" customFormat="false" ht="12.75" hidden="false" customHeight="false" outlineLevel="0" collapsed="false">
      <c r="C106" s="147"/>
    </row>
    <row r="107" customFormat="false" ht="12.75" hidden="false" customHeight="false" outlineLevel="0" collapsed="false">
      <c r="C107" s="147"/>
    </row>
    <row r="108" customFormat="false" ht="12.75" hidden="false" customHeight="false" outlineLevel="0" collapsed="false">
      <c r="C108" s="147"/>
    </row>
    <row r="109" customFormat="false" ht="12.75" hidden="false" customHeight="false" outlineLevel="0" collapsed="false">
      <c r="C109" s="147"/>
    </row>
    <row r="110" customFormat="false" ht="12.75" hidden="false" customHeight="false" outlineLevel="0" collapsed="false">
      <c r="C110" s="147"/>
    </row>
    <row r="111" customFormat="false" ht="12.75" hidden="false" customHeight="false" outlineLevel="0" collapsed="false">
      <c r="C111" s="147"/>
    </row>
    <row r="112" customFormat="false" ht="12.75" hidden="false" customHeight="false" outlineLevel="0" collapsed="false">
      <c r="C112" s="147"/>
    </row>
    <row r="113" customFormat="false" ht="12.75" hidden="false" customHeight="false" outlineLevel="0" collapsed="false">
      <c r="C113" s="147"/>
    </row>
    <row r="114" customFormat="false" ht="12.75" hidden="false" customHeight="false" outlineLevel="0" collapsed="false">
      <c r="C114" s="147"/>
    </row>
    <row r="115" customFormat="false" ht="12.75" hidden="false" customHeight="false" outlineLevel="0" collapsed="false">
      <c r="C115" s="147"/>
    </row>
    <row r="116" customFormat="false" ht="12.75" hidden="false" customHeight="false" outlineLevel="0" collapsed="false">
      <c r="C116" s="147"/>
    </row>
    <row r="117" customFormat="false" ht="12.75" hidden="false" customHeight="false" outlineLevel="0" collapsed="false">
      <c r="C117" s="147"/>
    </row>
    <row r="118" customFormat="false" ht="12.75" hidden="false" customHeight="false" outlineLevel="0" collapsed="false">
      <c r="C118" s="147"/>
    </row>
    <row r="119" customFormat="false" ht="12.75" hidden="false" customHeight="false" outlineLevel="0" collapsed="false">
      <c r="C119" s="147"/>
    </row>
    <row r="120" customFormat="false" ht="12.75" hidden="false" customHeight="false" outlineLevel="0" collapsed="false">
      <c r="C120" s="147"/>
    </row>
    <row r="121" customFormat="false" ht="12.75" hidden="false" customHeight="false" outlineLevel="0" collapsed="false">
      <c r="C121" s="147"/>
    </row>
    <row r="122" customFormat="false" ht="12.75" hidden="false" customHeight="false" outlineLevel="0" collapsed="false">
      <c r="C122" s="147"/>
    </row>
    <row r="123" customFormat="false" ht="12.75" hidden="false" customHeight="false" outlineLevel="0" collapsed="false">
      <c r="C123" s="147"/>
    </row>
    <row r="124" customFormat="false" ht="12.75" hidden="false" customHeight="false" outlineLevel="0" collapsed="false">
      <c r="C124" s="147"/>
    </row>
    <row r="125" customFormat="false" ht="12.75" hidden="false" customHeight="false" outlineLevel="0" collapsed="false">
      <c r="C125" s="147"/>
    </row>
    <row r="126" customFormat="false" ht="12.75" hidden="false" customHeight="false" outlineLevel="0" collapsed="false">
      <c r="C126" s="147"/>
    </row>
    <row r="127" customFormat="false" ht="12.75" hidden="false" customHeight="false" outlineLevel="0" collapsed="false">
      <c r="C127" s="147"/>
    </row>
    <row r="128" customFormat="false" ht="12.75" hidden="false" customHeight="false" outlineLevel="0" collapsed="false">
      <c r="C128" s="147"/>
    </row>
    <row r="129" customFormat="false" ht="12.75" hidden="false" customHeight="false" outlineLevel="0" collapsed="false">
      <c r="C129" s="147"/>
    </row>
    <row r="130" customFormat="false" ht="12.75" hidden="false" customHeight="false" outlineLevel="0" collapsed="false">
      <c r="C130" s="147"/>
    </row>
    <row r="131" customFormat="false" ht="12.75" hidden="false" customHeight="false" outlineLevel="0" collapsed="false">
      <c r="C131" s="147"/>
    </row>
    <row r="132" customFormat="false" ht="12.75" hidden="false" customHeight="false" outlineLevel="0" collapsed="false">
      <c r="C132" s="147"/>
    </row>
    <row r="133" customFormat="false" ht="12.75" hidden="false" customHeight="false" outlineLevel="0" collapsed="false">
      <c r="C133" s="147"/>
    </row>
    <row r="134" customFormat="false" ht="12.75" hidden="false" customHeight="false" outlineLevel="0" collapsed="false">
      <c r="C134" s="147"/>
    </row>
    <row r="135" customFormat="false" ht="12.75" hidden="false" customHeight="false" outlineLevel="0" collapsed="false">
      <c r="C135" s="147"/>
    </row>
    <row r="136" customFormat="false" ht="12.75" hidden="false" customHeight="false" outlineLevel="0" collapsed="false">
      <c r="C136" s="147"/>
    </row>
    <row r="137" customFormat="false" ht="12.75" hidden="false" customHeight="false" outlineLevel="0" collapsed="false">
      <c r="C137" s="147"/>
    </row>
    <row r="138" customFormat="false" ht="12.75" hidden="false" customHeight="false" outlineLevel="0" collapsed="false">
      <c r="C138" s="147"/>
    </row>
    <row r="139" customFormat="false" ht="12.75" hidden="false" customHeight="false" outlineLevel="0" collapsed="false">
      <c r="C139" s="147"/>
    </row>
    <row r="140" customFormat="false" ht="12.75" hidden="false" customHeight="false" outlineLevel="0" collapsed="false">
      <c r="C140" s="147"/>
    </row>
    <row r="141" customFormat="false" ht="12.75" hidden="false" customHeight="false" outlineLevel="0" collapsed="false">
      <c r="C141" s="147"/>
    </row>
    <row r="142" customFormat="false" ht="12.75" hidden="false" customHeight="false" outlineLevel="0" collapsed="false">
      <c r="C142" s="147"/>
    </row>
    <row r="143" customFormat="false" ht="12.75" hidden="false" customHeight="false" outlineLevel="0" collapsed="false">
      <c r="C143" s="147"/>
    </row>
    <row r="144" customFormat="false" ht="12.75" hidden="false" customHeight="false" outlineLevel="0" collapsed="false">
      <c r="C144" s="147"/>
    </row>
    <row r="145" customFormat="false" ht="12.75" hidden="false" customHeight="false" outlineLevel="0" collapsed="false">
      <c r="C145" s="147"/>
    </row>
    <row r="146" customFormat="false" ht="12.75" hidden="false" customHeight="false" outlineLevel="0" collapsed="false">
      <c r="C146" s="147"/>
    </row>
    <row r="147" customFormat="false" ht="12.75" hidden="false" customHeight="false" outlineLevel="0" collapsed="false">
      <c r="C147" s="147"/>
    </row>
    <row r="148" customFormat="false" ht="12.75" hidden="false" customHeight="false" outlineLevel="0" collapsed="false">
      <c r="C148" s="147"/>
    </row>
    <row r="149" customFormat="false" ht="12.75" hidden="false" customHeight="false" outlineLevel="0" collapsed="false">
      <c r="C149" s="147"/>
    </row>
    <row r="150" customFormat="false" ht="12.75" hidden="false" customHeight="false" outlineLevel="0" collapsed="false">
      <c r="C150" s="147"/>
    </row>
    <row r="151" customFormat="false" ht="12.75" hidden="false" customHeight="false" outlineLevel="0" collapsed="false">
      <c r="C151" s="147"/>
    </row>
    <row r="152" customFormat="false" ht="12.75" hidden="false" customHeight="false" outlineLevel="0" collapsed="false">
      <c r="C152" s="147"/>
    </row>
    <row r="153" customFormat="false" ht="12.75" hidden="false" customHeight="false" outlineLevel="0" collapsed="false">
      <c r="C153" s="147"/>
    </row>
    <row r="154" customFormat="false" ht="12.75" hidden="false" customHeight="false" outlineLevel="0" collapsed="false">
      <c r="C154" s="147"/>
    </row>
    <row r="155" customFormat="false" ht="12.75" hidden="false" customHeight="false" outlineLevel="0" collapsed="false">
      <c r="C155" s="147"/>
    </row>
    <row r="156" customFormat="false" ht="12.75" hidden="false" customHeight="false" outlineLevel="0" collapsed="false">
      <c r="C156" s="147"/>
    </row>
    <row r="157" customFormat="false" ht="12.75" hidden="false" customHeight="false" outlineLevel="0" collapsed="false">
      <c r="C157" s="147"/>
    </row>
    <row r="158" customFormat="false" ht="12.75" hidden="false" customHeight="false" outlineLevel="0" collapsed="false">
      <c r="C158" s="147"/>
    </row>
    <row r="159" customFormat="false" ht="12.75" hidden="false" customHeight="false" outlineLevel="0" collapsed="false">
      <c r="C159" s="147"/>
    </row>
    <row r="160" customFormat="false" ht="12.75" hidden="false" customHeight="false" outlineLevel="0" collapsed="false">
      <c r="C160" s="147"/>
    </row>
    <row r="161" customFormat="false" ht="12.75" hidden="false" customHeight="false" outlineLevel="0" collapsed="false">
      <c r="C161" s="147"/>
    </row>
    <row r="162" customFormat="false" ht="12.75" hidden="false" customHeight="false" outlineLevel="0" collapsed="false">
      <c r="C162" s="147"/>
    </row>
    <row r="163" customFormat="false" ht="12.75" hidden="false" customHeight="false" outlineLevel="0" collapsed="false">
      <c r="C163" s="147"/>
    </row>
    <row r="164" customFormat="false" ht="12.75" hidden="false" customHeight="false" outlineLevel="0" collapsed="false">
      <c r="C164" s="147"/>
    </row>
    <row r="165" customFormat="false" ht="12.75" hidden="false" customHeight="false" outlineLevel="0" collapsed="false">
      <c r="C165" s="147"/>
    </row>
    <row r="166" customFormat="false" ht="12.75" hidden="false" customHeight="false" outlineLevel="0" collapsed="false">
      <c r="C166" s="147"/>
    </row>
    <row r="167" customFormat="false" ht="12.75" hidden="false" customHeight="false" outlineLevel="0" collapsed="false">
      <c r="C167" s="147"/>
    </row>
    <row r="168" customFormat="false" ht="12.75" hidden="false" customHeight="false" outlineLevel="0" collapsed="false">
      <c r="C168" s="147"/>
    </row>
    <row r="169" customFormat="false" ht="12.75" hidden="false" customHeight="false" outlineLevel="0" collapsed="false">
      <c r="C169" s="147"/>
    </row>
    <row r="170" customFormat="false" ht="12.75" hidden="false" customHeight="false" outlineLevel="0" collapsed="false">
      <c r="C170" s="147"/>
    </row>
    <row r="171" customFormat="false" ht="12.75" hidden="false" customHeight="false" outlineLevel="0" collapsed="false">
      <c r="C171" s="147"/>
    </row>
    <row r="172" customFormat="false" ht="12.75" hidden="false" customHeight="false" outlineLevel="0" collapsed="false">
      <c r="C172" s="147"/>
    </row>
    <row r="173" customFormat="false" ht="12.75" hidden="false" customHeight="false" outlineLevel="0" collapsed="false">
      <c r="C173" s="147"/>
    </row>
    <row r="174" customFormat="false" ht="12.75" hidden="false" customHeight="false" outlineLevel="0" collapsed="false">
      <c r="C174" s="147"/>
    </row>
    <row r="175" customFormat="false" ht="12.75" hidden="false" customHeight="false" outlineLevel="0" collapsed="false">
      <c r="C175" s="147"/>
    </row>
    <row r="176" customFormat="false" ht="12.75" hidden="false" customHeight="false" outlineLevel="0" collapsed="false">
      <c r="C176" s="147"/>
    </row>
    <row r="177" customFormat="false" ht="12.75" hidden="false" customHeight="false" outlineLevel="0" collapsed="false">
      <c r="C177" s="147"/>
    </row>
    <row r="178" customFormat="false" ht="12.75" hidden="false" customHeight="false" outlineLevel="0" collapsed="false">
      <c r="C178" s="147"/>
    </row>
    <row r="179" customFormat="false" ht="12.75" hidden="false" customHeight="false" outlineLevel="0" collapsed="false">
      <c r="C179" s="147"/>
    </row>
    <row r="180" customFormat="false" ht="12.75" hidden="false" customHeight="false" outlineLevel="0" collapsed="false">
      <c r="C180" s="147"/>
    </row>
    <row r="181" customFormat="false" ht="12.75" hidden="false" customHeight="false" outlineLevel="0" collapsed="false">
      <c r="C181" s="147"/>
    </row>
    <row r="182" customFormat="false" ht="12.75" hidden="false" customHeight="false" outlineLevel="0" collapsed="false">
      <c r="C182" s="147"/>
    </row>
    <row r="183" customFormat="false" ht="12.75" hidden="false" customHeight="false" outlineLevel="0" collapsed="false">
      <c r="C183" s="147"/>
    </row>
    <row r="184" customFormat="false" ht="12.75" hidden="false" customHeight="false" outlineLevel="0" collapsed="false">
      <c r="C184" s="147"/>
    </row>
    <row r="185" customFormat="false" ht="12.75" hidden="false" customHeight="false" outlineLevel="0" collapsed="false">
      <c r="C185" s="147"/>
    </row>
    <row r="186" customFormat="false" ht="12.75" hidden="false" customHeight="false" outlineLevel="0" collapsed="false">
      <c r="C186" s="147"/>
    </row>
    <row r="187" customFormat="false" ht="12.75" hidden="false" customHeight="false" outlineLevel="0" collapsed="false">
      <c r="C187" s="147"/>
    </row>
    <row r="188" customFormat="false" ht="12.75" hidden="false" customHeight="false" outlineLevel="0" collapsed="false">
      <c r="C188" s="147"/>
    </row>
    <row r="189" customFormat="false" ht="12.75" hidden="false" customHeight="false" outlineLevel="0" collapsed="false">
      <c r="C189" s="147"/>
    </row>
    <row r="190" customFormat="false" ht="12.75" hidden="false" customHeight="false" outlineLevel="0" collapsed="false">
      <c r="C190" s="147"/>
    </row>
    <row r="191" customFormat="false" ht="12.75" hidden="false" customHeight="false" outlineLevel="0" collapsed="false">
      <c r="C191" s="147"/>
    </row>
    <row r="192" customFormat="false" ht="12.75" hidden="false" customHeight="false" outlineLevel="0" collapsed="false">
      <c r="C192" s="147"/>
    </row>
    <row r="193" customFormat="false" ht="12.75" hidden="false" customHeight="false" outlineLevel="0" collapsed="false">
      <c r="C193" s="147"/>
    </row>
    <row r="194" customFormat="false" ht="12.75" hidden="false" customHeight="false" outlineLevel="0" collapsed="false">
      <c r="C194" s="147"/>
    </row>
    <row r="195" customFormat="false" ht="12.75" hidden="false" customHeight="false" outlineLevel="0" collapsed="false">
      <c r="C195" s="147"/>
    </row>
    <row r="196" customFormat="false" ht="12.75" hidden="false" customHeight="false" outlineLevel="0" collapsed="false">
      <c r="C196" s="147"/>
    </row>
    <row r="197" customFormat="false" ht="12.75" hidden="false" customHeight="false" outlineLevel="0" collapsed="false">
      <c r="C197" s="147"/>
    </row>
    <row r="198" customFormat="false" ht="12.75" hidden="false" customHeight="false" outlineLevel="0" collapsed="false">
      <c r="C198" s="147"/>
    </row>
    <row r="199" customFormat="false" ht="12.75" hidden="false" customHeight="false" outlineLevel="0" collapsed="false">
      <c r="C199" s="147"/>
    </row>
    <row r="200" customFormat="false" ht="12.75" hidden="false" customHeight="false" outlineLevel="0" collapsed="false">
      <c r="C200" s="147"/>
    </row>
    <row r="201" customFormat="false" ht="12.75" hidden="false" customHeight="false" outlineLevel="0" collapsed="false">
      <c r="C201" s="147"/>
    </row>
    <row r="202" customFormat="false" ht="12.75" hidden="false" customHeight="false" outlineLevel="0" collapsed="false">
      <c r="C202" s="147"/>
    </row>
    <row r="203" customFormat="false" ht="12.75" hidden="false" customHeight="false" outlineLevel="0" collapsed="false">
      <c r="C203" s="147"/>
    </row>
    <row r="204" customFormat="false" ht="12.75" hidden="false" customHeight="false" outlineLevel="0" collapsed="false">
      <c r="C204" s="147"/>
    </row>
    <row r="205" customFormat="false" ht="12.75" hidden="false" customHeight="false" outlineLevel="0" collapsed="false">
      <c r="C205" s="147"/>
    </row>
    <row r="206" customFormat="false" ht="12.75" hidden="false" customHeight="false" outlineLevel="0" collapsed="false">
      <c r="C206" s="147"/>
    </row>
    <row r="207" customFormat="false" ht="12.75" hidden="false" customHeight="false" outlineLevel="0" collapsed="false">
      <c r="C207" s="147"/>
    </row>
    <row r="208" customFormat="false" ht="12.75" hidden="false" customHeight="false" outlineLevel="0" collapsed="false">
      <c r="C208" s="147"/>
    </row>
    <row r="209" customFormat="false" ht="12.75" hidden="false" customHeight="false" outlineLevel="0" collapsed="false">
      <c r="C209" s="147"/>
    </row>
    <row r="210" customFormat="false" ht="12.75" hidden="false" customHeight="false" outlineLevel="0" collapsed="false">
      <c r="C210" s="147"/>
    </row>
    <row r="211" customFormat="false" ht="12.75" hidden="false" customHeight="false" outlineLevel="0" collapsed="false">
      <c r="C211" s="147"/>
    </row>
    <row r="212" customFormat="false" ht="12.75" hidden="false" customHeight="false" outlineLevel="0" collapsed="false">
      <c r="C212" s="147"/>
    </row>
    <row r="213" customFormat="false" ht="12.75" hidden="false" customHeight="false" outlineLevel="0" collapsed="false">
      <c r="C213" s="147"/>
    </row>
    <row r="214" customFormat="false" ht="12.75" hidden="false" customHeight="false" outlineLevel="0" collapsed="false">
      <c r="C214" s="147"/>
    </row>
    <row r="215" customFormat="false" ht="12.75" hidden="false" customHeight="false" outlineLevel="0" collapsed="false">
      <c r="C215" s="147"/>
    </row>
    <row r="216" customFormat="false" ht="12.75" hidden="false" customHeight="false" outlineLevel="0" collapsed="false">
      <c r="C216" s="147"/>
    </row>
    <row r="217" customFormat="false" ht="12.75" hidden="false" customHeight="false" outlineLevel="0" collapsed="false">
      <c r="C217" s="147"/>
    </row>
    <row r="218" customFormat="false" ht="12.75" hidden="false" customHeight="false" outlineLevel="0" collapsed="false">
      <c r="C218" s="147"/>
    </row>
    <row r="219" customFormat="false" ht="12.75" hidden="false" customHeight="false" outlineLevel="0" collapsed="false">
      <c r="C219" s="147"/>
    </row>
    <row r="220" customFormat="false" ht="12.75" hidden="false" customHeight="false" outlineLevel="0" collapsed="false">
      <c r="C220" s="147"/>
    </row>
    <row r="221" customFormat="false" ht="12.75" hidden="false" customHeight="false" outlineLevel="0" collapsed="false">
      <c r="C221" s="147"/>
    </row>
    <row r="222" customFormat="false" ht="12.75" hidden="false" customHeight="false" outlineLevel="0" collapsed="false">
      <c r="C222" s="147"/>
    </row>
    <row r="223" customFormat="false" ht="12.75" hidden="false" customHeight="false" outlineLevel="0" collapsed="false">
      <c r="C223" s="147"/>
    </row>
    <row r="224" customFormat="false" ht="12.75" hidden="false" customHeight="false" outlineLevel="0" collapsed="false">
      <c r="C224" s="147"/>
    </row>
    <row r="225" customFormat="false" ht="12.75" hidden="false" customHeight="false" outlineLevel="0" collapsed="false">
      <c r="C225" s="147"/>
    </row>
    <row r="226" customFormat="false" ht="12.75" hidden="false" customHeight="false" outlineLevel="0" collapsed="false">
      <c r="C226" s="147"/>
    </row>
    <row r="227" customFormat="false" ht="12.75" hidden="false" customHeight="false" outlineLevel="0" collapsed="false">
      <c r="C227" s="147"/>
    </row>
    <row r="228" customFormat="false" ht="12.75" hidden="false" customHeight="false" outlineLevel="0" collapsed="false">
      <c r="C228" s="147"/>
    </row>
    <row r="229" customFormat="false" ht="12.75" hidden="false" customHeight="false" outlineLevel="0" collapsed="false">
      <c r="C229" s="147"/>
    </row>
    <row r="230" customFormat="false" ht="12.75" hidden="false" customHeight="false" outlineLevel="0" collapsed="false">
      <c r="C230" s="147"/>
    </row>
    <row r="231" customFormat="false" ht="12.75" hidden="false" customHeight="false" outlineLevel="0" collapsed="false">
      <c r="C231" s="147"/>
    </row>
    <row r="232" customFormat="false" ht="12.75" hidden="false" customHeight="false" outlineLevel="0" collapsed="false">
      <c r="C232" s="147"/>
    </row>
    <row r="233" customFormat="false" ht="12.75" hidden="false" customHeight="false" outlineLevel="0" collapsed="false">
      <c r="C233" s="147"/>
    </row>
    <row r="234" customFormat="false" ht="12.75" hidden="false" customHeight="false" outlineLevel="0" collapsed="false">
      <c r="C234" s="147"/>
    </row>
    <row r="235" customFormat="false" ht="12.75" hidden="false" customHeight="false" outlineLevel="0" collapsed="false">
      <c r="C235" s="147"/>
    </row>
    <row r="236" customFormat="false" ht="12.75" hidden="false" customHeight="false" outlineLevel="0" collapsed="false">
      <c r="C236" s="147"/>
    </row>
    <row r="237" customFormat="false" ht="12.75" hidden="false" customHeight="false" outlineLevel="0" collapsed="false">
      <c r="C237" s="147"/>
    </row>
    <row r="238" customFormat="false" ht="12.75" hidden="false" customHeight="false" outlineLevel="0" collapsed="false">
      <c r="C238" s="147"/>
    </row>
    <row r="239" customFormat="false" ht="12.75" hidden="false" customHeight="false" outlineLevel="0" collapsed="false">
      <c r="C239" s="147"/>
    </row>
    <row r="240" customFormat="false" ht="12.75" hidden="false" customHeight="false" outlineLevel="0" collapsed="false">
      <c r="C240" s="147"/>
    </row>
    <row r="241" customFormat="false" ht="12.75" hidden="false" customHeight="false" outlineLevel="0" collapsed="false">
      <c r="C241" s="147"/>
    </row>
    <row r="242" customFormat="false" ht="12.75" hidden="false" customHeight="false" outlineLevel="0" collapsed="false">
      <c r="C242" s="147"/>
    </row>
    <row r="243" customFormat="false" ht="12.75" hidden="false" customHeight="false" outlineLevel="0" collapsed="false">
      <c r="C243" s="147"/>
    </row>
    <row r="244" customFormat="false" ht="12.75" hidden="false" customHeight="false" outlineLevel="0" collapsed="false">
      <c r="C244" s="147"/>
    </row>
    <row r="245" customFormat="false" ht="12.75" hidden="false" customHeight="false" outlineLevel="0" collapsed="false">
      <c r="C245" s="147"/>
    </row>
    <row r="246" customFormat="false" ht="12.75" hidden="false" customHeight="false" outlineLevel="0" collapsed="false">
      <c r="C246" s="147"/>
    </row>
    <row r="247" customFormat="false" ht="12.75" hidden="false" customHeight="false" outlineLevel="0" collapsed="false">
      <c r="C247" s="147"/>
    </row>
    <row r="248" customFormat="false" ht="12.75" hidden="false" customHeight="false" outlineLevel="0" collapsed="false">
      <c r="C248" s="147"/>
    </row>
    <row r="249" customFormat="false" ht="12.75" hidden="false" customHeight="false" outlineLevel="0" collapsed="false">
      <c r="C249" s="147"/>
    </row>
    <row r="250" customFormat="false" ht="12.75" hidden="false" customHeight="false" outlineLevel="0" collapsed="false">
      <c r="C250" s="147"/>
    </row>
    <row r="251" customFormat="false" ht="12.75" hidden="false" customHeight="false" outlineLevel="0" collapsed="false">
      <c r="C251" s="147"/>
    </row>
    <row r="252" customFormat="false" ht="12.75" hidden="false" customHeight="false" outlineLevel="0" collapsed="false">
      <c r="C252" s="147"/>
    </row>
    <row r="253" customFormat="false" ht="12.75" hidden="false" customHeight="false" outlineLevel="0" collapsed="false">
      <c r="C253" s="147"/>
    </row>
    <row r="254" customFormat="false" ht="12.75" hidden="false" customHeight="false" outlineLevel="0" collapsed="false">
      <c r="C254" s="147"/>
    </row>
    <row r="255" customFormat="false" ht="12.75" hidden="false" customHeight="false" outlineLevel="0" collapsed="false">
      <c r="C255" s="147"/>
    </row>
    <row r="256" customFormat="false" ht="12.75" hidden="false" customHeight="false" outlineLevel="0" collapsed="false">
      <c r="C256" s="147"/>
    </row>
    <row r="257" customFormat="false" ht="12.75" hidden="false" customHeight="false" outlineLevel="0" collapsed="false">
      <c r="C257" s="147"/>
    </row>
    <row r="258" customFormat="false" ht="12.75" hidden="false" customHeight="false" outlineLevel="0" collapsed="false">
      <c r="C258" s="147"/>
    </row>
    <row r="259" customFormat="false" ht="12.75" hidden="false" customHeight="false" outlineLevel="0" collapsed="false">
      <c r="C259" s="147"/>
    </row>
    <row r="260" customFormat="false" ht="12.75" hidden="false" customHeight="false" outlineLevel="0" collapsed="false">
      <c r="C260" s="147"/>
    </row>
    <row r="261" customFormat="false" ht="12.75" hidden="false" customHeight="false" outlineLevel="0" collapsed="false">
      <c r="C261" s="147"/>
    </row>
    <row r="262" customFormat="false" ht="12.75" hidden="false" customHeight="false" outlineLevel="0" collapsed="false">
      <c r="C262" s="147"/>
    </row>
    <row r="263" customFormat="false" ht="12.75" hidden="false" customHeight="false" outlineLevel="0" collapsed="false">
      <c r="C263" s="147"/>
    </row>
    <row r="264" customFormat="false" ht="12.75" hidden="false" customHeight="false" outlineLevel="0" collapsed="false">
      <c r="C264" s="147"/>
    </row>
    <row r="265" customFormat="false" ht="12.75" hidden="false" customHeight="false" outlineLevel="0" collapsed="false">
      <c r="C265" s="147"/>
    </row>
    <row r="266" customFormat="false" ht="12.75" hidden="false" customHeight="false" outlineLevel="0" collapsed="false">
      <c r="C266" s="147"/>
    </row>
    <row r="267" customFormat="false" ht="12.75" hidden="false" customHeight="false" outlineLevel="0" collapsed="false">
      <c r="C267" s="147"/>
    </row>
    <row r="268" customFormat="false" ht="12.75" hidden="false" customHeight="false" outlineLevel="0" collapsed="false">
      <c r="C268" s="147"/>
    </row>
    <row r="269" customFormat="false" ht="12.75" hidden="false" customHeight="false" outlineLevel="0" collapsed="false">
      <c r="C269" s="147"/>
    </row>
    <row r="270" customFormat="false" ht="12.75" hidden="false" customHeight="false" outlineLevel="0" collapsed="false">
      <c r="C270" s="147"/>
    </row>
    <row r="271" customFormat="false" ht="12.75" hidden="false" customHeight="false" outlineLevel="0" collapsed="false">
      <c r="C271" s="147"/>
    </row>
    <row r="272" customFormat="false" ht="12.75" hidden="false" customHeight="false" outlineLevel="0" collapsed="false">
      <c r="C272" s="147"/>
    </row>
    <row r="273" customFormat="false" ht="12.75" hidden="false" customHeight="false" outlineLevel="0" collapsed="false">
      <c r="C273" s="147"/>
    </row>
    <row r="274" customFormat="false" ht="12.75" hidden="false" customHeight="false" outlineLevel="0" collapsed="false">
      <c r="C274" s="147"/>
    </row>
    <row r="275" customFormat="false" ht="12.75" hidden="false" customHeight="false" outlineLevel="0" collapsed="false">
      <c r="C275" s="147"/>
    </row>
    <row r="276" customFormat="false" ht="12.75" hidden="false" customHeight="false" outlineLevel="0" collapsed="false">
      <c r="C276" s="147"/>
    </row>
    <row r="277" customFormat="false" ht="12.75" hidden="false" customHeight="false" outlineLevel="0" collapsed="false">
      <c r="C277" s="147"/>
    </row>
    <row r="278" customFormat="false" ht="12.75" hidden="false" customHeight="false" outlineLevel="0" collapsed="false">
      <c r="C278" s="147"/>
    </row>
    <row r="279" customFormat="false" ht="12.75" hidden="false" customHeight="false" outlineLevel="0" collapsed="false">
      <c r="C279" s="147"/>
    </row>
    <row r="280" customFormat="false" ht="12.75" hidden="false" customHeight="false" outlineLevel="0" collapsed="false">
      <c r="C280" s="147"/>
    </row>
    <row r="281" customFormat="false" ht="12.75" hidden="false" customHeight="false" outlineLevel="0" collapsed="false">
      <c r="C281" s="147"/>
    </row>
    <row r="282" customFormat="false" ht="12.75" hidden="false" customHeight="false" outlineLevel="0" collapsed="false">
      <c r="C282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general.refreshDataCurves">
                <anchor moveWithCells="true" sizeWithCells="false">
                  <from>
                    <xdr:col>5</xdr:col>
                    <xdr:colOff>70200</xdr:colOff>
                    <xdr:row>1</xdr:row>
                    <xdr:rowOff>85680</xdr:rowOff>
                  </from>
                  <to>
                    <xdr:col>6</xdr:col>
                    <xdr:colOff>654840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">
              <controlPr defaultSize="0" print="false" autoFill="0" autoPict="0" macro="dbase.SaveSelectionToDB">
                <anchor moveWithCells="true" sizeWithCells="false">
                  <from>
                    <xdr:col>2</xdr:col>
                    <xdr:colOff>1217880</xdr:colOff>
                    <xdr:row>0</xdr:row>
                    <xdr:rowOff>95400</xdr:rowOff>
                  </from>
                  <to>
                    <xdr:col>4</xdr:col>
                    <xdr:colOff>765360</xdr:colOff>
                    <xdr:row>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">
              <controlPr defaultSize="0" print="false" autoFill="0" autoPict="0" macro="dbase.SaveAllToDB">
                <anchor moveWithCells="true" sizeWithCells="false">
                  <from>
                    <xdr:col>3</xdr:col>
                    <xdr:colOff>0</xdr:colOff>
                    <xdr:row>1</xdr:row>
                    <xdr:rowOff>180360</xdr:rowOff>
                  </from>
                  <to>
                    <xdr:col>4</xdr:col>
                    <xdr:colOff>776160</xdr:colOff>
                    <xdr:row>2</xdr:row>
                    <xdr:rowOff>181440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1999-11-22T13:01:15Z</dcterms:created>
  <dc:creator>Ivan Liu</dc:creator>
  <dc:description/>
  <dc:language>en-US</dc:language>
  <cp:lastModifiedBy>gstorey</cp:lastModifiedBy>
  <cp:lastPrinted>2000-10-17T14:42:09Z</cp:lastPrinted>
  <cp:revision>0</cp:revision>
  <dc:subject/>
  <dc:title/>
</cp:coreProperties>
</file>