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01" sheetId="1" state="visible" r:id="rId3"/>
    <sheet name="Feb01" sheetId="2" state="visible" r:id="rId4"/>
    <sheet name="Mar01" sheetId="3" state="visible" r:id="rId5"/>
    <sheet name="Apr 01" sheetId="4" state="visible" r:id="rId6"/>
    <sheet name="May 01" sheetId="5" state="visible" r:id="rId7"/>
    <sheet name="Jun01" sheetId="6" state="visible" r:id="rId8"/>
    <sheet name="Jul01" sheetId="7" state="visible" r:id="rId9"/>
    <sheet name="Aug01" sheetId="8" state="visible" r:id="rId10"/>
    <sheet name="Sept01" sheetId="9" state="visible" r:id="rId11"/>
    <sheet name="Oct01" sheetId="10" state="visible" r:id="rId12"/>
    <sheet name="Nov01" sheetId="11" state="visible" r:id="rId13"/>
    <sheet name="Sheet2" sheetId="12" state="visible" r:id="rId14"/>
    <sheet name="Sheet1" sheetId="13" state="visible" r:id="rId15"/>
  </sheets>
  <definedNames>
    <definedName function="false" hidden="false" localSheetId="3" name="_xlnm.Print_Area" vbProcedure="false">'Apr 01'!$1:$65536</definedName>
    <definedName function="false" hidden="false" localSheetId="7" name="_xlnm.Print_Area" vbProcedure="false">Aug01!$1:$65536</definedName>
    <definedName function="false" hidden="false" localSheetId="1" name="_xlnm.Print_Area" vbProcedure="false">Feb01!$1:$65536</definedName>
    <definedName function="false" hidden="false" localSheetId="0" name="_xlnm.Print_Area" vbProcedure="false">Jan01!$1:$65536</definedName>
    <definedName function="false" hidden="false" localSheetId="6" name="_xlnm.Print_Area" vbProcedure="false">Jul01!$1:$65536</definedName>
    <definedName function="false" hidden="false" localSheetId="5" name="_xlnm.Print_Area" vbProcedure="false">Jun01!$1:$65536</definedName>
    <definedName function="false" hidden="false" localSheetId="2" name="_xlnm.Print_Area" vbProcedure="false">Mar01!$1:$65536</definedName>
    <definedName function="false" hidden="false" localSheetId="4" name="_xlnm.Print_Area" vbProcedure="false">'May 01'!$1:$65536</definedName>
    <definedName function="false" hidden="false" localSheetId="10" name="_xlnm.Print_Area" vbProcedure="false">Nov01!$1:$65536</definedName>
    <definedName function="false" hidden="false" localSheetId="9" name="_xlnm.Print_Area" vbProcedure="false">Oct01!$1:$65536</definedName>
    <definedName function="false" hidden="false" localSheetId="8" name="_xlnm.Print_Area" vbProcedure="false">Sept01!$1:$65536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0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replaces deal 106870 done as seasonal vs backdraft on 4/26/01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148</xdr:row>
                <xdr:rowOff>7</xdr:rowOff>
              </xdr:from>
              <xdr:to>
                <xdr:col>6</xdr:col>
                <xdr:colOff>45</xdr:colOff>
                <xdr:row>152</xdr:row>
                <xdr:rowOff>14</xdr:rowOff>
              </xdr:to>
            </anchor>
          </commentPr>
        </mc:Choice>
        <mc:Fallback/>
      </mc:AlternateContent>
    </comment>
    <comment ref="N144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revised 4/23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142</xdr:row>
                <xdr:rowOff>7</xdr:rowOff>
              </xdr:from>
              <xdr:to>
                <xdr:col>16</xdr:col>
                <xdr:colOff>4</xdr:colOff>
                <xdr:row>146</xdr:row>
                <xdr:rowOff>16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aquila will attempt to w/d the additional 8 they left in Sept.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5</xdr:row>
                <xdr:rowOff>7</xdr:rowOff>
              </xdr:from>
              <xdr:to>
                <xdr:col>17</xdr:col>
                <xdr:colOff>28</xdr:colOff>
                <xdr:row>9</xdr:row>
                <xdr:rowOff>11</xdr:rowOff>
              </xdr:to>
            </anchor>
          </commentPr>
        </mc:Choice>
        <mc:Fallback/>
      </mc:AlternateContent>
    </comment>
    <comment ref="O11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w/d too much in sept, adj in oct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9</xdr:row>
                <xdr:rowOff>7</xdr:rowOff>
              </xdr:from>
              <xdr:to>
                <xdr:col>17</xdr:col>
                <xdr:colOff>28</xdr:colOff>
                <xdr:row>13</xdr:row>
                <xdr:rowOff>11</xdr:rowOff>
              </xdr:to>
            </anchor>
          </commentPr>
        </mc:Choice>
        <mc:Fallback/>
      </mc:AlternateContent>
    </comment>
    <comment ref="O35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revised 4/25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33</xdr:row>
                <xdr:rowOff>7</xdr:rowOff>
              </xdr:from>
              <xdr:to>
                <xdr:col>17</xdr:col>
                <xdr:colOff>29</xdr:colOff>
                <xdr:row>37</xdr:row>
                <xdr:rowOff>13</xdr:rowOff>
              </xdr:to>
            </anchor>
          </commentPr>
        </mc:Choice>
        <mc:Fallback/>
      </mc:AlternateContent>
    </comment>
    <comment ref="P105" authorId="0">
      <text>
        <r>
          <rPr>
            <b val="true"/>
            <sz val="8"/>
            <color rgb="FF000000"/>
            <rFont val="Tahoma"/>
            <family val="0"/>
          </rPr>
          <t xml:space="preserve">rcabrer:
</t>
        </r>
        <r>
          <rPr>
            <sz val="8"/>
            <color rgb="FF000000"/>
            <rFont val="Tahoma"/>
            <family val="0"/>
          </rPr>
          <t xml:space="preserve">This is their net cummulative balance as of 10/17.  They need to wi/d all of it by the end of the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103</xdr:row>
                <xdr:rowOff>7</xdr:rowOff>
              </xdr:from>
              <xdr:to>
                <xdr:col>17</xdr:col>
                <xdr:colOff>105</xdr:colOff>
                <xdr:row>107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<sst xmlns="http://schemas.openxmlformats.org/spreadsheetml/2006/main" count="3901" uniqueCount="358">
  <si>
    <t xml:space="preserve">COMMENTS</t>
  </si>
  <si>
    <t xml:space="preserve">Plan Status Code</t>
  </si>
  <si>
    <t xml:space="preserve">packet #</t>
  </si>
  <si>
    <t xml:space="preserve">CUST</t>
  </si>
  <si>
    <t xml:space="preserve">REGION</t>
  </si>
  <si>
    <t xml:space="preserve">POI</t>
  </si>
  <si>
    <t xml:space="preserve">CONTRACT #</t>
  </si>
  <si>
    <t xml:space="preserve">TRANS TYPE</t>
  </si>
  <si>
    <t xml:space="preserve">DEAL TYPE</t>
  </si>
  <si>
    <t xml:space="preserve">ACCT MGR</t>
  </si>
  <si>
    <t xml:space="preserve">DEAL MONTH</t>
  </si>
  <si>
    <t xml:space="preserve">DEAL DATE</t>
  </si>
  <si>
    <t xml:space="preserve">INJ/WD</t>
  </si>
  <si>
    <t xml:space="preserve">PROD MTH</t>
  </si>
  <si>
    <t xml:space="preserve">PROJ MTH TOTAL</t>
  </si>
  <si>
    <t xml:space="preserve">PACKET BALANCE AS OF 1/26/01</t>
  </si>
  <si>
    <t xml:space="preserve">Days Remaining</t>
  </si>
  <si>
    <t xml:space="preserve">Approx Daily Volume Required to Balance Contract (may require rounding adj)</t>
  </si>
  <si>
    <t xml:space="preserve">MTM</t>
  </si>
  <si>
    <t xml:space="preserve">Tenaska Marketing Ventures</t>
  </si>
  <si>
    <t xml:space="preserve">SEAS</t>
  </si>
  <si>
    <t xml:space="preserve">Neville</t>
  </si>
  <si>
    <t xml:space="preserve">i</t>
  </si>
  <si>
    <t xml:space="preserve">w</t>
  </si>
  <si>
    <t xml:space="preserve">106548 Total</t>
  </si>
  <si>
    <t xml:space="preserve">BACK</t>
  </si>
  <si>
    <t xml:space="preserve">106549 Total</t>
  </si>
  <si>
    <t xml:space="preserve">Traditional</t>
  </si>
  <si>
    <t xml:space="preserve">Cibola Energy Services</t>
  </si>
  <si>
    <t xml:space="preserve">106662 Total</t>
  </si>
  <si>
    <t xml:space="preserve">Williams Energy Marketing &amp; Trading Co.</t>
  </si>
  <si>
    <t xml:space="preserve">Gottsponer</t>
  </si>
  <si>
    <t xml:space="preserve">106676 Total</t>
  </si>
  <si>
    <t xml:space="preserve">Customer has option to change withdrawal month from dec to nov 2000 if they notify us no later than 10/27/00</t>
  </si>
  <si>
    <t xml:space="preserve">Customer has option to change withdrawal month from dec to nov 2000 if they notify us no later than 10/27/03</t>
  </si>
  <si>
    <t xml:space="preserve">Incremental Seasonal Pkg</t>
  </si>
  <si>
    <t xml:space="preserve">Grand Total</t>
  </si>
  <si>
    <t xml:space="preserve">PACKET BALANCE AS OF 2/26/01</t>
  </si>
  <si>
    <t xml:space="preserve">Aquila Energy Marketing Corporation</t>
  </si>
  <si>
    <t xml:space="preserve">SOUTH</t>
  </si>
  <si>
    <t xml:space="preserve">MI</t>
  </si>
  <si>
    <t xml:space="preserve">Branney</t>
  </si>
  <si>
    <t xml:space="preserve">107049 Total</t>
  </si>
  <si>
    <t xml:space="preserve">MB</t>
  </si>
  <si>
    <t xml:space="preserve">107050 Total</t>
  </si>
  <si>
    <t xml:space="preserve">107052 Total</t>
  </si>
  <si>
    <t xml:space="preserve">107053 Total</t>
  </si>
  <si>
    <t xml:space="preserve">Dynegy Gas Transportation</t>
  </si>
  <si>
    <t xml:space="preserve">106432 Total</t>
  </si>
  <si>
    <t xml:space="preserve">Enron North America Corp.</t>
  </si>
  <si>
    <t xml:space="preserve">107502 Total</t>
  </si>
  <si>
    <t xml:space="preserve">OGE Energy Resources, Inc.</t>
  </si>
  <si>
    <t xml:space="preserve">106818 Total</t>
  </si>
  <si>
    <t xml:space="preserve">106819 Total</t>
  </si>
  <si>
    <t xml:space="preserve">106924 Total</t>
  </si>
  <si>
    <t xml:space="preserve">106925 Total</t>
  </si>
  <si>
    <t xml:space="preserve">Reliant Energy Services, Inc.</t>
  </si>
  <si>
    <t xml:space="preserve">107346 Total</t>
  </si>
  <si>
    <t xml:space="preserve">107347 Total</t>
  </si>
  <si>
    <t xml:space="preserve">Sempra Energy Trading Corp</t>
  </si>
  <si>
    <t xml:space="preserve">106915 Total</t>
  </si>
  <si>
    <t xml:space="preserve">106916 Total</t>
  </si>
  <si>
    <t xml:space="preserve">Tenaska Gas Storage, LLC</t>
  </si>
  <si>
    <t xml:space="preserve">107479 Total</t>
  </si>
  <si>
    <t xml:space="preserve">107480 Total</t>
  </si>
  <si>
    <t xml:space="preserve">107481 Total</t>
  </si>
  <si>
    <t xml:space="preserve">107484 Total</t>
  </si>
  <si>
    <t xml:space="preserve">107494 Total</t>
  </si>
  <si>
    <t xml:space="preserve">107495 Total</t>
  </si>
  <si>
    <t xml:space="preserve">107496 Total</t>
  </si>
  <si>
    <t xml:space="preserve">Transcanada</t>
  </si>
  <si>
    <t xml:space="preserve">107197 Total</t>
  </si>
  <si>
    <t xml:space="preserve">107199 Total</t>
  </si>
  <si>
    <t xml:space="preserve">107203 Total</t>
  </si>
  <si>
    <t xml:space="preserve">107204 Total</t>
  </si>
  <si>
    <t xml:space="preserve">Transcanada Energy Marketing USA</t>
  </si>
  <si>
    <t xml:space="preserve">106825 Total</t>
  </si>
  <si>
    <t xml:space="preserve">106826 Total</t>
  </si>
  <si>
    <t xml:space="preserve">106904 Total</t>
  </si>
  <si>
    <t xml:space="preserve">106905 Total</t>
  </si>
  <si>
    <t xml:space="preserve">106923 Total</t>
  </si>
  <si>
    <t xml:space="preserve">106926 Total</t>
  </si>
  <si>
    <t xml:space="preserve">PACKET BALANCE AS OF 3/22/01</t>
  </si>
  <si>
    <t xml:space="preserve">107525 Total</t>
  </si>
  <si>
    <t xml:space="preserve">107529 Total</t>
  </si>
  <si>
    <t xml:space="preserve">107530 Total</t>
  </si>
  <si>
    <t xml:space="preserve">PACKET BALANCE AS OF 4/25/01</t>
  </si>
  <si>
    <t xml:space="preserve">Back_Value</t>
  </si>
  <si>
    <t xml:space="preserve">107498 Total</t>
  </si>
  <si>
    <t xml:space="preserve">107500 Total</t>
  </si>
  <si>
    <t xml:space="preserve">Seas_Value</t>
  </si>
  <si>
    <t xml:space="preserve">107501 Total</t>
  </si>
  <si>
    <t xml:space="preserve">Cinergy Marketing &amp; Trading, LLC</t>
  </si>
  <si>
    <t xml:space="preserve">107235 Total</t>
  </si>
  <si>
    <t xml:space="preserve">107241 Total</t>
  </si>
  <si>
    <t xml:space="preserve">Duke Energy Trading and Marketing, L.L.C.</t>
  </si>
  <si>
    <t xml:space="preserve">107249 Total</t>
  </si>
  <si>
    <t xml:space="preserve">107250 Total</t>
  </si>
  <si>
    <t xml:space="preserve">Dynegy Gas Transportation, Inc.</t>
  </si>
  <si>
    <t xml:space="preserve">107640 Total</t>
  </si>
  <si>
    <t xml:space="preserve">107236 Total</t>
  </si>
  <si>
    <t xml:space="preserve">107238 Total</t>
  </si>
  <si>
    <t xml:space="preserve">Stretch_Value</t>
  </si>
  <si>
    <t xml:space="preserve">107255 Total</t>
  </si>
  <si>
    <t xml:space="preserve">107256 Total</t>
  </si>
  <si>
    <t xml:space="preserve">Stretch</t>
  </si>
  <si>
    <t xml:space="preserve">107348 Total</t>
  </si>
  <si>
    <t xml:space="preserve">107350 Total</t>
  </si>
  <si>
    <t xml:space="preserve">107388 Total</t>
  </si>
  <si>
    <t xml:space="preserve">107243 Total</t>
  </si>
  <si>
    <t xml:space="preserve">107244 Total</t>
  </si>
  <si>
    <t xml:space="preserve">PACKET BALANCE AS OF 5/31/01</t>
  </si>
  <si>
    <t xml:space="preserve">Month Ending</t>
  </si>
  <si>
    <t xml:space="preserve">107539 Total</t>
  </si>
  <si>
    <t xml:space="preserve">107543 Total</t>
  </si>
  <si>
    <t xml:space="preserve">City of Duluth, MN</t>
  </si>
  <si>
    <t xml:space="preserve">NORTH</t>
  </si>
  <si>
    <t xml:space="preserve">OTHER</t>
  </si>
  <si>
    <t xml:space="preserve">Stevens</t>
  </si>
  <si>
    <t xml:space="preserve">107901 Total</t>
  </si>
  <si>
    <t xml:space="preserve">MidAmerican Energy Company</t>
  </si>
  <si>
    <t xml:space="preserve">107805 Total</t>
  </si>
  <si>
    <t xml:space="preserve">107389 Total</t>
  </si>
  <si>
    <t xml:space="preserve">107390 Total</t>
  </si>
  <si>
    <t xml:space="preserve">107533 Total</t>
  </si>
  <si>
    <t xml:space="preserve">107540 Total</t>
  </si>
  <si>
    <t xml:space="preserve">107803 Total</t>
  </si>
  <si>
    <t xml:space="preserve">PACKET BALANCE AS OF 6/29/01</t>
  </si>
  <si>
    <t xml:space="preserve">107545 Total</t>
  </si>
  <si>
    <t xml:space="preserve">107546 Total</t>
  </si>
  <si>
    <t xml:space="preserve">106992 Total</t>
  </si>
  <si>
    <t xml:space="preserve">106993 Total</t>
  </si>
  <si>
    <t xml:space="preserve">107351 Total</t>
  </si>
  <si>
    <t xml:space="preserve">107353 Total</t>
  </si>
  <si>
    <t xml:space="preserve">107391 Total</t>
  </si>
  <si>
    <t xml:space="preserve">107392 Total</t>
  </si>
  <si>
    <t xml:space="preserve">107534 Total</t>
  </si>
  <si>
    <t xml:space="preserve">107535 Total</t>
  </si>
  <si>
    <t xml:space="preserve">107468 Total</t>
  </si>
  <si>
    <t xml:space="preserve">107651 Total</t>
  </si>
  <si>
    <t xml:space="preserve">107807 Total</t>
  </si>
  <si>
    <t xml:space="preserve">107808 Total</t>
  </si>
  <si>
    <t xml:space="preserve">Utilicorp United, Inc.</t>
  </si>
  <si>
    <t xml:space="preserve">107538 Total</t>
  </si>
  <si>
    <t xml:space="preserve">PACKET BALANCE AS OF 7/31/01</t>
  </si>
  <si>
    <t xml:space="preserve">Traditional_Feb01</t>
  </si>
  <si>
    <t xml:space="preserve">B</t>
  </si>
  <si>
    <t xml:space="preserve">106869 Total</t>
  </si>
  <si>
    <t xml:space="preserve">MTM_Incr SprgSum</t>
  </si>
  <si>
    <t xml:space="preserve">106955 Total</t>
  </si>
  <si>
    <t xml:space="preserve">MTM_Basis_Diff</t>
  </si>
  <si>
    <t xml:space="preserve">107039 Total</t>
  </si>
  <si>
    <t xml:space="preserve">107040 Total</t>
  </si>
  <si>
    <t xml:space="preserve">107622 Total</t>
  </si>
  <si>
    <t xml:space="preserve">106954 Total</t>
  </si>
  <si>
    <t xml:space="preserve">107588 Total</t>
  </si>
  <si>
    <t xml:space="preserve">107604 Total</t>
  </si>
  <si>
    <t xml:space="preserve">107619 Total</t>
  </si>
  <si>
    <t xml:space="preserve">108041 Total</t>
  </si>
  <si>
    <t xml:space="preserve">108075 Total</t>
  </si>
  <si>
    <t xml:space="preserve">106499 Total</t>
  </si>
  <si>
    <t xml:space="preserve">107608 Total</t>
  </si>
  <si>
    <t xml:space="preserve">107624 Total</t>
  </si>
  <si>
    <t xml:space="preserve">107760 Total</t>
  </si>
  <si>
    <t xml:space="preserve">PACKET BALANCE AS OF 8/21/01</t>
  </si>
  <si>
    <t xml:space="preserve">106498 Total</t>
  </si>
  <si>
    <t xml:space="preserve">106544 Total</t>
  </si>
  <si>
    <t xml:space="preserve">106659 Total</t>
  </si>
  <si>
    <t xml:space="preserve">106876 Total</t>
  </si>
  <si>
    <t xml:space="preserve">Roobaert</t>
  </si>
  <si>
    <t xml:space="preserve">108061 Total</t>
  </si>
  <si>
    <t xml:space="preserve">108151 Total</t>
  </si>
  <si>
    <t xml:space="preserve">107623 Total</t>
  </si>
  <si>
    <t xml:space="preserve">107625 Total</t>
  </si>
  <si>
    <t xml:space="preserve">107656 Total</t>
  </si>
  <si>
    <t xml:space="preserve">107701 Total</t>
  </si>
  <si>
    <t xml:space="preserve">108156 Total</t>
  </si>
  <si>
    <t xml:space="preserve">Enron North America</t>
  </si>
  <si>
    <t xml:space="preserve">107653 Total</t>
  </si>
  <si>
    <t xml:space="preserve">108160 Total</t>
  </si>
  <si>
    <t xml:space="preserve">108167 Total</t>
  </si>
  <si>
    <t xml:space="preserve">107654 Total</t>
  </si>
  <si>
    <t xml:space="preserve">107672 Total</t>
  </si>
  <si>
    <t xml:space="preserve">107700 Total</t>
  </si>
  <si>
    <t xml:space="preserve">107759 Total</t>
  </si>
  <si>
    <t xml:space="preserve">107798 Total</t>
  </si>
  <si>
    <t xml:space="preserve">107799 Total</t>
  </si>
  <si>
    <t xml:space="preserve">108159 Total</t>
  </si>
  <si>
    <t xml:space="preserve">108181 Total</t>
  </si>
  <si>
    <t xml:space="preserve">106454 Total</t>
  </si>
  <si>
    <t xml:space="preserve">106878 Total</t>
  </si>
  <si>
    <t xml:space="preserve">107801 Total</t>
  </si>
  <si>
    <t xml:space="preserve">108182 Total</t>
  </si>
  <si>
    <t xml:space="preserve">108184 Total</t>
  </si>
  <si>
    <t xml:space="preserve">107655 Total</t>
  </si>
  <si>
    <t xml:space="preserve">U S Gas Transportation</t>
  </si>
  <si>
    <t xml:space="preserve">107617 Total</t>
  </si>
  <si>
    <t xml:space="preserve">107783 Total</t>
  </si>
  <si>
    <t xml:space="preserve">Virginia Power Energy Marketing, Inc.</t>
  </si>
  <si>
    <t xml:space="preserve">108168 Total</t>
  </si>
  <si>
    <t xml:space="preserve">PACKET BALANCE AS OF 9/28/01</t>
  </si>
  <si>
    <t xml:space="preserve">106881 Total</t>
  </si>
  <si>
    <t xml:space="preserve">107831 Total</t>
  </si>
  <si>
    <t xml:space="preserve">108249 Total</t>
  </si>
  <si>
    <t xml:space="preserve">107896 Total</t>
  </si>
  <si>
    <t xml:space="preserve">107933 Total</t>
  </si>
  <si>
    <t xml:space="preserve">107991 Total</t>
  </si>
  <si>
    <t xml:space="preserve">108171 Total</t>
  </si>
  <si>
    <t xml:space="preserve">108232 Total</t>
  </si>
  <si>
    <t xml:space="preserve">Coral Energy Resources, LP</t>
  </si>
  <si>
    <t xml:space="preserve">107833 Total</t>
  </si>
  <si>
    <t xml:space="preserve">106851 Total</t>
  </si>
  <si>
    <t xml:space="preserve">108231 Total</t>
  </si>
  <si>
    <t xml:space="preserve">El Paso</t>
  </si>
  <si>
    <t xml:space="preserve">106550 Total</t>
  </si>
  <si>
    <t xml:space="preserve">107832 Total</t>
  </si>
  <si>
    <t xml:space="preserve">Great River Energy</t>
  </si>
  <si>
    <t xml:space="preserve">PP</t>
  </si>
  <si>
    <t xml:space="preserve">107450 Total</t>
  </si>
  <si>
    <t xml:space="preserve">Customer will balance in Oct</t>
  </si>
  <si>
    <t xml:space="preserve">Mirant Americas Energy Marketing, LP</t>
  </si>
  <si>
    <t xml:space="preserve">107980 Total</t>
  </si>
  <si>
    <t xml:space="preserve">Nicor Enerchange LLC</t>
  </si>
  <si>
    <t xml:space="preserve">108017 Total</t>
  </si>
  <si>
    <t xml:space="preserve">107837 Total</t>
  </si>
  <si>
    <t xml:space="preserve">108207 Total</t>
  </si>
  <si>
    <t xml:space="preserve">108221 Total</t>
  </si>
  <si>
    <t xml:space="preserve">108229 Total</t>
  </si>
  <si>
    <t xml:space="preserve">Pancanadian Energy Services L.P.</t>
  </si>
  <si>
    <t xml:space="preserve">107976 Total</t>
  </si>
  <si>
    <t xml:space="preserve">108037 Total</t>
  </si>
  <si>
    <t xml:space="preserve">108248 Total</t>
  </si>
  <si>
    <t xml:space="preserve">106500 Total</t>
  </si>
  <si>
    <t xml:space="preserve">106987 Total</t>
  </si>
  <si>
    <t xml:space="preserve">106988 Total</t>
  </si>
  <si>
    <t xml:space="preserve">106989 Total</t>
  </si>
  <si>
    <t xml:space="preserve">107825 Total</t>
  </si>
  <si>
    <t xml:space="preserve">107894 Total</t>
  </si>
  <si>
    <t xml:space="preserve">107990 Total</t>
  </si>
  <si>
    <t xml:space="preserve">108230 Total</t>
  </si>
  <si>
    <t xml:space="preserve">107817 Total</t>
  </si>
  <si>
    <t xml:space="preserve">107885 Total</t>
  </si>
  <si>
    <t xml:space="preserve">107929 Total</t>
  </si>
  <si>
    <t xml:space="preserve">108114 Total</t>
  </si>
  <si>
    <t xml:space="preserve">108228 Total</t>
  </si>
  <si>
    <t xml:space="preserve">107867 Total</t>
  </si>
  <si>
    <t xml:space="preserve">Western Gas Resources Inc</t>
  </si>
  <si>
    <t xml:space="preserve">107940 Total</t>
  </si>
  <si>
    <t xml:space="preserve">PACKET BALANCE AS OF 10/29/01</t>
  </si>
  <si>
    <t xml:space="preserve">106666 Total</t>
  </si>
  <si>
    <t xml:space="preserve">107907 Total</t>
  </si>
  <si>
    <t xml:space="preserve">108016 Total</t>
  </si>
  <si>
    <t xml:space="preserve">108027 Total</t>
  </si>
  <si>
    <t xml:space="preserve">108028 Total</t>
  </si>
  <si>
    <t xml:space="preserve">108104 Total</t>
  </si>
  <si>
    <t xml:space="preserve">108197 Total</t>
  </si>
  <si>
    <t xml:space="preserve">108306 Total</t>
  </si>
  <si>
    <t xml:space="preserve">108333 Total</t>
  </si>
  <si>
    <t xml:space="preserve">107873 Total</t>
  </si>
  <si>
    <t xml:space="preserve">107836 Total</t>
  </si>
  <si>
    <t xml:space="preserve">107946 Total</t>
  </si>
  <si>
    <t xml:space="preserve">106877 Total</t>
  </si>
  <si>
    <t xml:space="preserve">107835 Total</t>
  </si>
  <si>
    <t xml:space="preserve">107911 Total</t>
  </si>
  <si>
    <t xml:space="preserve">108015 Total</t>
  </si>
  <si>
    <t xml:space="preserve">108204 Total</t>
  </si>
  <si>
    <t xml:space="preserve">108313 Total</t>
  </si>
  <si>
    <t xml:space="preserve">108364 Total</t>
  </si>
  <si>
    <t xml:space="preserve">106875 Total</t>
  </si>
  <si>
    <t xml:space="preserve">107822 Total</t>
  </si>
  <si>
    <t xml:space="preserve">107820 Total</t>
  </si>
  <si>
    <t xml:space="preserve">107838 Total</t>
  </si>
  <si>
    <t xml:space="preserve">107948 Total</t>
  </si>
  <si>
    <t xml:space="preserve">108206 Total</t>
  </si>
  <si>
    <t xml:space="preserve">108356 Total</t>
  </si>
  <si>
    <t xml:space="preserve">108103 Total</t>
  </si>
  <si>
    <t xml:space="preserve">108100 Total</t>
  </si>
  <si>
    <t xml:space="preserve">108256 Total</t>
  </si>
  <si>
    <t xml:space="preserve">108310 Total</t>
  </si>
  <si>
    <t xml:space="preserve">NSP</t>
  </si>
  <si>
    <t xml:space="preserve">Johanson</t>
  </si>
  <si>
    <t xml:space="preserve">107664 Total</t>
  </si>
  <si>
    <t xml:space="preserve">Occidental Energy Marketing, Inc.</t>
  </si>
  <si>
    <t xml:space="preserve">106850 Total</t>
  </si>
  <si>
    <t xml:space="preserve">107862 Total</t>
  </si>
  <si>
    <t xml:space="preserve">107927 Total</t>
  </si>
  <si>
    <t xml:space="preserve">108098 Total</t>
  </si>
  <si>
    <t xml:space="preserve">108325 Total</t>
  </si>
  <si>
    <t xml:space="preserve">108332 Total</t>
  </si>
  <si>
    <t xml:space="preserve">108336 Total</t>
  </si>
  <si>
    <t xml:space="preserve">107884 Total</t>
  </si>
  <si>
    <t xml:space="preserve">108312 Total</t>
  </si>
  <si>
    <t xml:space="preserve">107030 Total</t>
  </si>
  <si>
    <t xml:space="preserve">107031 Total</t>
  </si>
  <si>
    <t xml:space="preserve">107032 Total</t>
  </si>
  <si>
    <t xml:space="preserve">107828 Total</t>
  </si>
  <si>
    <t xml:space="preserve">107866 Total</t>
  </si>
  <si>
    <t xml:space="preserve">107874 Total</t>
  </si>
  <si>
    <t xml:space="preserve">107879 Total</t>
  </si>
  <si>
    <t xml:space="preserve">107925 Total</t>
  </si>
  <si>
    <t xml:space="preserve">108096 Total</t>
  </si>
  <si>
    <t xml:space="preserve">108311 Total</t>
  </si>
  <si>
    <t xml:space="preserve">108330 Total</t>
  </si>
  <si>
    <t xml:space="preserve">107947 Total</t>
  </si>
  <si>
    <t xml:space="preserve">108038 Total</t>
  </si>
  <si>
    <t xml:space="preserve">108205 Total</t>
  </si>
  <si>
    <t xml:space="preserve">108305 Total</t>
  </si>
  <si>
    <t xml:space="preserve">108334 Total</t>
  </si>
  <si>
    <t xml:space="preserve">107821 Total</t>
  </si>
  <si>
    <t xml:space="preserve">107923 Total</t>
  </si>
  <si>
    <t xml:space="preserve">108045 Total</t>
  </si>
  <si>
    <t xml:space="preserve">108314 Total</t>
  </si>
  <si>
    <t xml:space="preserve">108255 Total</t>
  </si>
  <si>
    <t xml:space="preserve">107910 Total</t>
  </si>
  <si>
    <t xml:space="preserve">I</t>
  </si>
  <si>
    <t xml:space="preserve">108143 Total</t>
  </si>
  <si>
    <t xml:space="preserve">108129 Total</t>
  </si>
  <si>
    <t xml:space="preserve">108089 Total</t>
  </si>
  <si>
    <t xml:space="preserve">108091 Total</t>
  </si>
  <si>
    <t xml:space="preserve">108118 Total</t>
  </si>
  <si>
    <t xml:space="preserve">108025 Total</t>
  </si>
  <si>
    <t xml:space="preserve">106788 Total</t>
  </si>
  <si>
    <t xml:space="preserve">106789 Total</t>
  </si>
  <si>
    <t xml:space="preserve">All Daily Pivot</t>
  </si>
  <si>
    <t xml:space="preserve">Total</t>
  </si>
  <si>
    <t xml:space="preserve">AQUILA ENERGY MARKETING CORPORATION</t>
  </si>
  <si>
    <t xml:space="preserve">INJ</t>
  </si>
  <si>
    <t xml:space="preserve">WTH</t>
  </si>
  <si>
    <t xml:space="preserve">BP CANADA ENERGY MARKETING CORP.</t>
  </si>
  <si>
    <t xml:space="preserve">DENVER CITY ENERGY ASSOCIATES, L.P.</t>
  </si>
  <si>
    <t xml:space="preserve">DUKE ENERGY TRADING AND MARKETING,L.L.C.</t>
  </si>
  <si>
    <t xml:space="preserve">DYNEGY GAS TRANSPORTATION, INC.</t>
  </si>
  <si>
    <t xml:space="preserve">GREAT RIVER ENERGY</t>
  </si>
  <si>
    <t xml:space="preserve">NORTHERN STATES POWER - GENERATION</t>
  </si>
  <si>
    <t xml:space="preserve">OCCIDENTAL ENERGY MARKETING, INC.</t>
  </si>
  <si>
    <t xml:space="preserve">PANCANADIAN ENERGY SERVICES L.P.</t>
  </si>
  <si>
    <t xml:space="preserve">RELIANT ENERGY SERVICES, INC.</t>
  </si>
  <si>
    <t xml:space="preserve">SEMPRA ENERGY TRADING CORP.</t>
  </si>
  <si>
    <t xml:space="preserve">TENASKA GAS STORAGE, LLC</t>
  </si>
  <si>
    <t xml:space="preserve">TRANSCANADA ENERGY MARKETING USA INC.</t>
  </si>
  <si>
    <t xml:space="preserve">WILLIAMS ENERGY MARKETING &amp; TRADING CO.</t>
  </si>
  <si>
    <t xml:space="preserve">ACTUAL</t>
  </si>
  <si>
    <t xml:space="preserve">VARIANCE</t>
  </si>
  <si>
    <t xml:space="preserve">START DAY</t>
  </si>
  <si>
    <t xml:space="preserve">END DAY</t>
  </si>
  <si>
    <t xml:space="preserve">DAILY MIN</t>
  </si>
  <si>
    <t xml:space="preserve">DAILY MAX</t>
  </si>
  <si>
    <t xml:space="preserve">TOTAL RATE</t>
  </si>
  <si>
    <t xml:space="preserve">INJ RATE</t>
  </si>
  <si>
    <t xml:space="preserve">WD RATE</t>
  </si>
  <si>
    <t xml:space="preserve">MIC RATE</t>
  </si>
  <si>
    <t xml:space="preserve">PROJ TOTAL STORAGE REVENUE</t>
  </si>
  <si>
    <t xml:space="preserve">ACTUAL TOTAL STORAGE REVENUE</t>
  </si>
  <si>
    <t xml:space="preserve">ACT INJ FEE</t>
  </si>
  <si>
    <t xml:space="preserve">ACT WD FEE</t>
  </si>
  <si>
    <t xml:space="preserve">ACT MIC FEE</t>
  </si>
  <si>
    <t xml:space="preserve">ADJUSTED FEE</t>
  </si>
  <si>
    <t xml:space="preserve">Detail Description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</si>
</sst>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* #,##0.00_);_(* \(#,##0.00\);_(* \-??_);_(@_)"/>
    <numFmt numFmtId="166" formatCode="[$-409]#,##0_);[RED]\(#,##0\)"/>
    <numFmt numFmtId="167" formatCode="0"/>
    <numFmt numFmtId="168" formatCode="[$-409]mmm\-yy"/>
    <numFmt numFmtId="169" formatCode="[$-409]m/d/yyyy"/>
    <numFmt numFmtId="170" formatCode="[$-409]#,##0_);\(#,##0\)"/>
    <numFmt numFmtId="171" formatCode="0.0000"/>
    <numFmt numFmtId="172" formatCode="_(\$* #,##0.0000_);_(\$* \(#,##0.0000\);_(\$* \-??_);_(@_)"/>
    <numFmt numFmtId="173" formatCode="_(\$* #,##0_);_(\$* \(#,##0\);_(\$* \-??_);_(@_)"/>
    <numFmt numFmtId="174" formatCode="0_);[RED]\(0\)"/>
    <numFmt numFmtId="175" formatCode="_(\$* #,##0.0000_);_(\$* \(#,##0.0000\);_(\$* \-????_);_(@_)"/>
    <numFmt numFmtId="176" formatCode="_(* #,##0_);_(* \(#,##0\);_(* \-??_);_(@_)"/>
    <numFmt numFmtId="177" formatCode="_(\$* #,##0_);_(\$* \(#,##0\);_(\$* \-_);_(@_)"/>
    <numFmt numFmtId="178" formatCode="#,##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0"/>
    </font>
    <font>
      <b val="true"/>
      <sz val="10"/>
      <name val="Arial"/>
      <family val="2"/>
    </font>
    <font>
      <sz val="8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8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4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4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76" fontId="8" fillId="4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13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_Sept0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1.7"/>
    <col collapsed="false" customWidth="false" hidden="true" outlineLevel="0" max="5" min="5" style="0" width="9.06"/>
    <col collapsed="false" customWidth="false" hidden="true" outlineLevel="0" max="9" min="9" style="0" width="9.06"/>
    <col collapsed="false" customWidth="true" hidden="false" outlineLevel="0" max="16" min="16" style="1" width="8.85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8" t="s">
        <v>12</v>
      </c>
      <c r="N1" s="6" t="s">
        <v>13</v>
      </c>
      <c r="O1" s="9" t="s">
        <v>14</v>
      </c>
      <c r="P1" s="10" t="s">
        <v>15</v>
      </c>
      <c r="Q1" s="11" t="s">
        <v>16</v>
      </c>
      <c r="R1" s="12" t="s">
        <v>17</v>
      </c>
    </row>
    <row r="2" customFormat="false" ht="12.75" hidden="false" customHeight="false" outlineLevel="2" collapsed="false">
      <c r="A2" s="13"/>
      <c r="B2" s="13" t="s">
        <v>18</v>
      </c>
      <c r="C2" s="14" t="n">
        <v>106548</v>
      </c>
      <c r="D2" s="13" t="s">
        <v>19</v>
      </c>
      <c r="E2" s="15"/>
      <c r="F2" s="15" t="n">
        <v>62389</v>
      </c>
      <c r="G2" s="16" t="n">
        <v>21229</v>
      </c>
      <c r="H2" s="13" t="s">
        <v>20</v>
      </c>
      <c r="I2" s="15"/>
      <c r="J2" s="13" t="s">
        <v>21</v>
      </c>
      <c r="K2" s="17" t="n">
        <v>36617</v>
      </c>
      <c r="L2" s="18" t="n">
        <v>36629</v>
      </c>
      <c r="M2" s="15" t="s">
        <v>22</v>
      </c>
      <c r="N2" s="17" t="n">
        <v>36861</v>
      </c>
      <c r="O2" s="19" t="n">
        <v>229499</v>
      </c>
      <c r="P2" s="20" t="n">
        <v>229499</v>
      </c>
      <c r="Q2" s="0" t="n">
        <f aca="false">31-31</f>
        <v>0</v>
      </c>
      <c r="R2" s="21"/>
    </row>
    <row r="3" customFormat="false" ht="12.75" hidden="false" customHeight="false" outlineLevel="2" collapsed="false">
      <c r="A3" s="13"/>
      <c r="B3" s="13" t="s">
        <v>18</v>
      </c>
      <c r="C3" s="14" t="n">
        <v>106548</v>
      </c>
      <c r="D3" s="13" t="s">
        <v>19</v>
      </c>
      <c r="E3" s="15"/>
      <c r="F3" s="15" t="n">
        <v>62389</v>
      </c>
      <c r="G3" s="16" t="n">
        <v>21229</v>
      </c>
      <c r="H3" s="13" t="s">
        <v>20</v>
      </c>
      <c r="I3" s="15"/>
      <c r="J3" s="13" t="s">
        <v>21</v>
      </c>
      <c r="K3" s="17" t="n">
        <v>36617</v>
      </c>
      <c r="L3" s="18" t="n">
        <v>36629</v>
      </c>
      <c r="M3" s="15" t="s">
        <v>23</v>
      </c>
      <c r="N3" s="17" t="n">
        <v>36892</v>
      </c>
      <c r="O3" s="19" t="n">
        <v>-229499</v>
      </c>
      <c r="P3" s="20" t="n">
        <v>-229499</v>
      </c>
      <c r="Q3" s="13"/>
      <c r="R3" s="21"/>
    </row>
    <row r="4" customFormat="false" ht="12.75" hidden="false" customHeight="false" outlineLevel="1" collapsed="false">
      <c r="A4" s="13"/>
      <c r="B4" s="13"/>
      <c r="C4" s="22" t="s">
        <v>24</v>
      </c>
      <c r="D4" s="13"/>
      <c r="E4" s="15"/>
      <c r="F4" s="15"/>
      <c r="G4" s="16"/>
      <c r="H4" s="13"/>
      <c r="I4" s="15"/>
      <c r="J4" s="13"/>
      <c r="K4" s="17"/>
      <c r="L4" s="18"/>
      <c r="M4" s="15"/>
      <c r="N4" s="17"/>
      <c r="O4" s="19"/>
      <c r="P4" s="20" t="n">
        <f aca="false">SUBTOTAL(9,P2:P3)</f>
        <v>0</v>
      </c>
      <c r="Q4" s="13"/>
      <c r="R4" s="21" t="e">
        <f aca="false">P4/$Q$2</f>
        <v>#DIV/0!</v>
      </c>
    </row>
    <row r="5" customFormat="false" ht="12.75" hidden="false" customHeight="false" outlineLevel="2" collapsed="false">
      <c r="A5" s="13"/>
      <c r="B5" s="13" t="s">
        <v>18</v>
      </c>
      <c r="C5" s="14" t="n">
        <v>106549</v>
      </c>
      <c r="D5" s="13" t="s">
        <v>19</v>
      </c>
      <c r="E5" s="15"/>
      <c r="F5" s="15" t="n">
        <v>62389</v>
      </c>
      <c r="G5" s="16" t="n">
        <v>21229</v>
      </c>
      <c r="H5" s="13" t="s">
        <v>25</v>
      </c>
      <c r="I5" s="15"/>
      <c r="J5" s="13" t="s">
        <v>21</v>
      </c>
      <c r="K5" s="17" t="n">
        <v>36617</v>
      </c>
      <c r="L5" s="18" t="n">
        <v>36629</v>
      </c>
      <c r="M5" s="15" t="s">
        <v>23</v>
      </c>
      <c r="N5" s="17" t="n">
        <v>36861</v>
      </c>
      <c r="O5" s="19" t="n">
        <v>-229499</v>
      </c>
      <c r="P5" s="20" t="n">
        <v>-229499</v>
      </c>
      <c r="R5" s="21"/>
    </row>
    <row r="6" customFormat="false" ht="12.75" hidden="false" customHeight="false" outlineLevel="2" collapsed="false">
      <c r="A6" s="13"/>
      <c r="B6" s="13" t="s">
        <v>18</v>
      </c>
      <c r="C6" s="14" t="n">
        <v>106549</v>
      </c>
      <c r="D6" s="13" t="s">
        <v>19</v>
      </c>
      <c r="E6" s="15"/>
      <c r="F6" s="15" t="n">
        <v>62389</v>
      </c>
      <c r="G6" s="16" t="n">
        <v>21229</v>
      </c>
      <c r="H6" s="13" t="s">
        <v>25</v>
      </c>
      <c r="I6" s="15"/>
      <c r="J6" s="13" t="s">
        <v>21</v>
      </c>
      <c r="K6" s="17" t="n">
        <v>36617</v>
      </c>
      <c r="L6" s="18" t="n">
        <v>36629</v>
      </c>
      <c r="M6" s="15" t="s">
        <v>22</v>
      </c>
      <c r="N6" s="17" t="n">
        <v>36892</v>
      </c>
      <c r="O6" s="19" t="n">
        <v>229499</v>
      </c>
      <c r="P6" s="20" t="n">
        <v>229499</v>
      </c>
      <c r="R6" s="21"/>
    </row>
    <row r="7" customFormat="false" ht="12.75" hidden="false" customHeight="false" outlineLevel="1" collapsed="false">
      <c r="A7" s="13"/>
      <c r="B7" s="13"/>
      <c r="C7" s="23" t="s">
        <v>26</v>
      </c>
      <c r="D7" s="13"/>
      <c r="E7" s="15"/>
      <c r="F7" s="15"/>
      <c r="G7" s="16"/>
      <c r="H7" s="13"/>
      <c r="I7" s="15"/>
      <c r="J7" s="13"/>
      <c r="K7" s="17"/>
      <c r="L7" s="18"/>
      <c r="M7" s="15"/>
      <c r="N7" s="17"/>
      <c r="O7" s="19"/>
      <c r="P7" s="20" t="n">
        <f aca="false">SUBTOTAL(9,P5:P6)</f>
        <v>0</v>
      </c>
      <c r="R7" s="21" t="e">
        <f aca="false">P7/$Q$2</f>
        <v>#DIV/0!</v>
      </c>
    </row>
    <row r="8" customFormat="false" ht="12.75" hidden="false" customHeight="false" outlineLevel="2" collapsed="false">
      <c r="A8" s="13"/>
      <c r="B8" s="13" t="s">
        <v>27</v>
      </c>
      <c r="C8" s="14" t="n">
        <v>106662</v>
      </c>
      <c r="D8" s="13" t="s">
        <v>28</v>
      </c>
      <c r="E8" s="13"/>
      <c r="F8" s="15" t="n">
        <v>71460</v>
      </c>
      <c r="G8" s="16" t="n">
        <v>21228</v>
      </c>
      <c r="H8" s="13" t="s">
        <v>20</v>
      </c>
      <c r="I8" s="15"/>
      <c r="J8" s="13" t="s">
        <v>21</v>
      </c>
      <c r="K8" s="17" t="n">
        <v>36647</v>
      </c>
      <c r="L8" s="18" t="n">
        <v>36662</v>
      </c>
      <c r="M8" s="15" t="s">
        <v>22</v>
      </c>
      <c r="N8" s="17" t="n">
        <v>36708</v>
      </c>
      <c r="O8" s="19" t="n">
        <v>500000</v>
      </c>
      <c r="P8" s="20" t="n">
        <v>500000</v>
      </c>
      <c r="Q8" s="13"/>
      <c r="R8" s="21"/>
    </row>
    <row r="9" customFormat="false" ht="12.75" hidden="false" customHeight="false" outlineLevel="2" collapsed="false">
      <c r="A9" s="13"/>
      <c r="B9" s="13" t="s">
        <v>18</v>
      </c>
      <c r="C9" s="14" t="n">
        <v>106662</v>
      </c>
      <c r="D9" s="13" t="s">
        <v>28</v>
      </c>
      <c r="E9" s="13"/>
      <c r="F9" s="15" t="n">
        <v>71460</v>
      </c>
      <c r="G9" s="16" t="n">
        <v>21228</v>
      </c>
      <c r="H9" s="13" t="s">
        <v>20</v>
      </c>
      <c r="I9" s="15"/>
      <c r="J9" s="13" t="s">
        <v>21</v>
      </c>
      <c r="K9" s="17" t="n">
        <v>36647</v>
      </c>
      <c r="L9" s="18" t="n">
        <v>36662</v>
      </c>
      <c r="M9" s="15" t="s">
        <v>23</v>
      </c>
      <c r="N9" s="17" t="n">
        <v>36892</v>
      </c>
      <c r="O9" s="19" t="n">
        <v>-500000</v>
      </c>
      <c r="P9" s="20" t="n">
        <v>-500000</v>
      </c>
      <c r="Q9" s="13"/>
      <c r="R9" s="21"/>
    </row>
    <row r="10" customFormat="false" ht="12.75" hidden="false" customHeight="false" outlineLevel="1" collapsed="false">
      <c r="A10" s="13"/>
      <c r="B10" s="13"/>
      <c r="C10" s="23" t="s">
        <v>29</v>
      </c>
      <c r="D10" s="13"/>
      <c r="E10" s="13"/>
      <c r="F10" s="15"/>
      <c r="G10" s="16"/>
      <c r="H10" s="13"/>
      <c r="I10" s="15"/>
      <c r="J10" s="13"/>
      <c r="K10" s="17"/>
      <c r="L10" s="18"/>
      <c r="M10" s="15"/>
      <c r="N10" s="17"/>
      <c r="O10" s="19"/>
      <c r="P10" s="20" t="n">
        <f aca="false">SUBTOTAL(9,P8:P9)</f>
        <v>0</v>
      </c>
      <c r="Q10" s="13"/>
      <c r="R10" s="21" t="e">
        <f aca="false">P10/$Q$2</f>
        <v>#DIV/0!</v>
      </c>
    </row>
    <row r="11" customFormat="false" ht="12.75" hidden="false" customHeight="false" outlineLevel="2" collapsed="false">
      <c r="A11" s="13"/>
      <c r="B11" s="13" t="s">
        <v>18</v>
      </c>
      <c r="C11" s="14" t="n">
        <v>106676</v>
      </c>
      <c r="D11" s="13" t="s">
        <v>30</v>
      </c>
      <c r="E11" s="13"/>
      <c r="F11" s="15" t="n">
        <v>71460</v>
      </c>
      <c r="G11" s="16" t="n">
        <v>100648</v>
      </c>
      <c r="H11" s="13" t="s">
        <v>20</v>
      </c>
      <c r="I11" s="15"/>
      <c r="J11" s="13" t="s">
        <v>31</v>
      </c>
      <c r="K11" s="17" t="n">
        <v>36647</v>
      </c>
      <c r="L11" s="18" t="n">
        <v>36668</v>
      </c>
      <c r="M11" s="15" t="s">
        <v>22</v>
      </c>
      <c r="N11" s="17" t="n">
        <v>36800</v>
      </c>
      <c r="O11" s="19" t="n">
        <v>620000</v>
      </c>
      <c r="P11" s="20" t="n">
        <v>620000</v>
      </c>
      <c r="Q11" s="13"/>
      <c r="R11" s="21"/>
    </row>
    <row r="12" customFormat="false" ht="12.75" hidden="false" customHeight="false" outlineLevel="2" collapsed="false">
      <c r="A12" s="13"/>
      <c r="B12" s="13" t="s">
        <v>18</v>
      </c>
      <c r="C12" s="14" t="n">
        <v>106676</v>
      </c>
      <c r="D12" s="13" t="s">
        <v>30</v>
      </c>
      <c r="E12" s="13"/>
      <c r="F12" s="15" t="n">
        <v>71460</v>
      </c>
      <c r="G12" s="16" t="n">
        <v>100648</v>
      </c>
      <c r="H12" s="13" t="s">
        <v>20</v>
      </c>
      <c r="I12" s="15"/>
      <c r="J12" s="13" t="s">
        <v>31</v>
      </c>
      <c r="K12" s="17" t="n">
        <v>36647</v>
      </c>
      <c r="L12" s="18" t="n">
        <v>36668</v>
      </c>
      <c r="M12" s="15" t="s">
        <v>23</v>
      </c>
      <c r="N12" s="17" t="n">
        <v>36892</v>
      </c>
      <c r="O12" s="19" t="n">
        <v>-620000</v>
      </c>
      <c r="P12" s="20" t="n">
        <v>-620000</v>
      </c>
      <c r="Q12" s="24"/>
      <c r="R12" s="21"/>
    </row>
    <row r="13" customFormat="false" ht="12.75" hidden="false" customHeight="false" outlineLevel="1" collapsed="false">
      <c r="A13" s="13"/>
      <c r="B13" s="13"/>
      <c r="C13" s="23" t="s">
        <v>32</v>
      </c>
      <c r="D13" s="13"/>
      <c r="E13" s="13"/>
      <c r="F13" s="15"/>
      <c r="G13" s="16"/>
      <c r="H13" s="13"/>
      <c r="I13" s="15"/>
      <c r="J13" s="13"/>
      <c r="K13" s="17"/>
      <c r="L13" s="18"/>
      <c r="M13" s="15"/>
      <c r="N13" s="17"/>
      <c r="O13" s="19"/>
      <c r="P13" s="20" t="n">
        <f aca="false">SUBTOTAL(9,P11:P12)</f>
        <v>0</v>
      </c>
      <c r="Q13" s="24"/>
      <c r="R13" s="21" t="e">
        <f aca="false">P13/$Q$2</f>
        <v>#DIV/0!</v>
      </c>
    </row>
    <row r="14" customFormat="false" ht="12.75" hidden="false" customHeight="false" outlineLevel="1" collapsed="false">
      <c r="A14" s="13"/>
      <c r="B14" s="13" t="s">
        <v>18</v>
      </c>
      <c r="C14" s="14"/>
      <c r="D14" s="13"/>
      <c r="E14" s="13"/>
      <c r="F14" s="15"/>
      <c r="G14" s="16"/>
      <c r="H14" s="13"/>
      <c r="I14" s="15"/>
      <c r="J14" s="13"/>
      <c r="K14" s="17"/>
      <c r="L14" s="18"/>
      <c r="M14" s="15"/>
      <c r="N14" s="17"/>
      <c r="O14" s="19"/>
      <c r="P14" s="20"/>
      <c r="Q14" s="13"/>
      <c r="R14" s="21"/>
    </row>
    <row r="15" customFormat="false" ht="12.75" hidden="false" customHeight="false" outlineLevel="1" collapsed="false">
      <c r="A15" s="13"/>
      <c r="B15" s="13" t="s">
        <v>18</v>
      </c>
      <c r="C15" s="14"/>
      <c r="D15" s="13"/>
      <c r="E15" s="13"/>
      <c r="F15" s="15"/>
      <c r="G15" s="16"/>
      <c r="H15" s="13"/>
      <c r="I15" s="15"/>
      <c r="J15" s="13"/>
      <c r="K15" s="17"/>
      <c r="L15" s="18"/>
      <c r="M15" s="15"/>
      <c r="N15" s="17"/>
      <c r="O15" s="19"/>
      <c r="P15" s="20"/>
      <c r="Q15" s="13"/>
      <c r="R15" s="21"/>
    </row>
    <row r="16" customFormat="false" ht="12.75" hidden="false" customHeight="false" outlineLevel="1" collapsed="false">
      <c r="A16" s="13"/>
      <c r="B16" s="13" t="s">
        <v>18</v>
      </c>
      <c r="C16" s="14"/>
      <c r="D16" s="13"/>
      <c r="E16" s="13"/>
      <c r="F16" s="15"/>
      <c r="G16" s="16"/>
      <c r="H16" s="13"/>
      <c r="I16" s="15"/>
      <c r="J16" s="13"/>
      <c r="K16" s="17"/>
      <c r="L16" s="18"/>
      <c r="M16" s="15"/>
      <c r="N16" s="17"/>
      <c r="O16" s="19"/>
      <c r="P16" s="20"/>
      <c r="Q16" s="13"/>
      <c r="R16" s="21"/>
    </row>
    <row r="17" customFormat="false" ht="12.75" hidden="false" customHeight="false" outlineLevel="1" collapsed="false">
      <c r="A17" s="13"/>
      <c r="B17" s="13" t="s">
        <v>18</v>
      </c>
      <c r="C17" s="14"/>
      <c r="D17" s="13"/>
      <c r="E17" s="13"/>
      <c r="F17" s="15"/>
      <c r="G17" s="16"/>
      <c r="H17" s="13"/>
      <c r="I17" s="15"/>
      <c r="J17" s="13"/>
      <c r="K17" s="17"/>
      <c r="L17" s="18"/>
      <c r="M17" s="15"/>
      <c r="N17" s="17"/>
      <c r="O17" s="19"/>
      <c r="P17" s="20"/>
      <c r="Q17" s="13"/>
      <c r="R17" s="21"/>
    </row>
    <row r="18" customFormat="false" ht="12.75" hidden="false" customHeight="false" outlineLevel="1" collapsed="false">
      <c r="A18" s="13"/>
      <c r="B18" s="13" t="s">
        <v>18</v>
      </c>
      <c r="C18" s="14"/>
      <c r="D18" s="13"/>
      <c r="E18" s="13"/>
      <c r="F18" s="15"/>
      <c r="G18" s="16"/>
      <c r="H18" s="13"/>
      <c r="I18" s="15"/>
      <c r="J18" s="13"/>
      <c r="K18" s="17"/>
      <c r="L18" s="18"/>
      <c r="M18" s="15"/>
      <c r="N18" s="17"/>
      <c r="O18" s="19"/>
      <c r="P18" s="20"/>
      <c r="Q18" s="13"/>
      <c r="R18" s="21"/>
    </row>
    <row r="19" customFormat="false" ht="12.75" hidden="false" customHeight="false" outlineLevel="1" collapsed="false">
      <c r="A19" s="13"/>
      <c r="B19" s="13" t="s">
        <v>27</v>
      </c>
      <c r="C19" s="14"/>
      <c r="D19" s="13"/>
      <c r="E19" s="13"/>
      <c r="F19" s="15"/>
      <c r="G19" s="16"/>
      <c r="H19" s="13"/>
      <c r="I19" s="15"/>
      <c r="J19" s="13"/>
      <c r="K19" s="17"/>
      <c r="L19" s="18"/>
      <c r="M19" s="15"/>
      <c r="N19" s="17"/>
      <c r="O19" s="19"/>
      <c r="P19" s="20"/>
      <c r="Q19" s="13"/>
      <c r="R19" s="21"/>
    </row>
    <row r="20" customFormat="false" ht="12.75" hidden="false" customHeight="false" outlineLevel="1" collapsed="false">
      <c r="A20" s="13"/>
      <c r="B20" s="13" t="s">
        <v>27</v>
      </c>
      <c r="C20" s="14"/>
      <c r="D20" s="13"/>
      <c r="E20" s="13"/>
      <c r="F20" s="15"/>
      <c r="G20" s="16"/>
      <c r="H20" s="13"/>
      <c r="I20" s="15"/>
      <c r="J20" s="13"/>
      <c r="K20" s="17"/>
      <c r="L20" s="18"/>
      <c r="M20" s="15"/>
      <c r="N20" s="17"/>
      <c r="O20" s="19"/>
      <c r="P20" s="20"/>
      <c r="Q20" s="13"/>
      <c r="R20" s="21"/>
    </row>
    <row r="21" customFormat="false" ht="12.75" hidden="false" customHeight="false" outlineLevel="1" collapsed="false">
      <c r="A21" s="13"/>
      <c r="B21" s="13" t="s">
        <v>27</v>
      </c>
      <c r="C21" s="14"/>
      <c r="D21" s="13"/>
      <c r="E21" s="13"/>
      <c r="F21" s="15"/>
      <c r="G21" s="16"/>
      <c r="H21" s="13"/>
      <c r="I21" s="15"/>
      <c r="J21" s="13"/>
      <c r="K21" s="17"/>
      <c r="L21" s="18"/>
      <c r="M21" s="15"/>
      <c r="N21" s="17"/>
      <c r="O21" s="19"/>
      <c r="P21" s="20"/>
      <c r="Q21" s="13"/>
      <c r="R21" s="21"/>
    </row>
    <row r="22" customFormat="false" ht="12.75" hidden="false" customHeight="false" outlineLevel="1" collapsed="false">
      <c r="A22" s="13"/>
      <c r="B22" s="13" t="s">
        <v>27</v>
      </c>
      <c r="C22" s="14"/>
      <c r="D22" s="13"/>
      <c r="E22" s="13"/>
      <c r="F22" s="15"/>
      <c r="G22" s="16"/>
      <c r="H22" s="13"/>
      <c r="I22" s="15"/>
      <c r="J22" s="13"/>
      <c r="K22" s="17"/>
      <c r="L22" s="18"/>
      <c r="M22" s="15"/>
      <c r="N22" s="17"/>
      <c r="O22" s="19"/>
      <c r="P22" s="20"/>
      <c r="Q22" s="13"/>
      <c r="R22" s="21"/>
    </row>
    <row r="23" customFormat="false" ht="12.75" hidden="false" customHeight="false" outlineLevel="1" collapsed="false">
      <c r="A23" s="13" t="s">
        <v>33</v>
      </c>
      <c r="B23" s="13" t="s">
        <v>27</v>
      </c>
      <c r="C23" s="14"/>
      <c r="D23" s="13"/>
      <c r="E23" s="13"/>
      <c r="F23" s="15"/>
      <c r="G23" s="16"/>
      <c r="H23" s="13"/>
      <c r="I23" s="15"/>
      <c r="J23" s="13"/>
      <c r="K23" s="17"/>
      <c r="L23" s="18"/>
      <c r="M23" s="15"/>
      <c r="N23" s="17"/>
      <c r="O23" s="19"/>
      <c r="P23" s="20"/>
      <c r="Q23" s="13"/>
      <c r="R23" s="21"/>
    </row>
    <row r="24" customFormat="false" ht="12.75" hidden="false" customHeight="false" outlineLevel="1" collapsed="false">
      <c r="A24" s="13" t="s">
        <v>34</v>
      </c>
      <c r="B24" s="13" t="s">
        <v>27</v>
      </c>
      <c r="C24" s="14"/>
      <c r="D24" s="13"/>
      <c r="E24" s="13"/>
      <c r="F24" s="15"/>
      <c r="G24" s="16"/>
      <c r="H24" s="13"/>
      <c r="I24" s="15"/>
      <c r="J24" s="13"/>
      <c r="K24" s="17"/>
      <c r="L24" s="18"/>
      <c r="M24" s="15"/>
      <c r="N24" s="17"/>
      <c r="O24" s="19"/>
      <c r="P24" s="20"/>
      <c r="Q24" s="13"/>
      <c r="R24" s="21"/>
    </row>
    <row r="25" customFormat="false" ht="12.75" hidden="false" customHeight="false" outlineLevel="1" collapsed="false">
      <c r="A25" s="13"/>
      <c r="B25" s="13" t="s">
        <v>27</v>
      </c>
      <c r="C25" s="14"/>
      <c r="D25" s="13"/>
      <c r="E25" s="13"/>
      <c r="F25" s="15"/>
      <c r="G25" s="16"/>
      <c r="H25" s="13"/>
      <c r="I25" s="15"/>
      <c r="J25" s="13"/>
      <c r="K25" s="17"/>
      <c r="L25" s="18"/>
      <c r="M25" s="15"/>
      <c r="N25" s="17"/>
      <c r="O25" s="19"/>
      <c r="P25" s="20"/>
      <c r="Q25" s="13"/>
      <c r="R25" s="21"/>
    </row>
    <row r="26" customFormat="false" ht="12.75" hidden="false" customHeight="false" outlineLevel="1" collapsed="false">
      <c r="A26" s="13"/>
      <c r="B26" s="13" t="s">
        <v>27</v>
      </c>
      <c r="C26" s="14"/>
      <c r="D26" s="13"/>
      <c r="E26" s="13"/>
      <c r="F26" s="15"/>
      <c r="G26" s="16"/>
      <c r="H26" s="13"/>
      <c r="I26" s="15"/>
      <c r="J26" s="13"/>
      <c r="K26" s="17"/>
      <c r="L26" s="18"/>
      <c r="M26" s="15"/>
      <c r="N26" s="17"/>
      <c r="O26" s="19"/>
      <c r="P26" s="20"/>
      <c r="Q26" s="13"/>
      <c r="R26" s="21"/>
    </row>
    <row r="27" customFormat="false" ht="12.75" hidden="false" customHeight="false" outlineLevel="1" collapsed="false">
      <c r="A27" s="13"/>
      <c r="B27" s="13" t="s">
        <v>18</v>
      </c>
      <c r="C27" s="14"/>
      <c r="D27" s="13"/>
      <c r="E27" s="13"/>
      <c r="F27" s="15"/>
      <c r="G27" s="16"/>
      <c r="H27" s="13"/>
      <c r="I27" s="15"/>
      <c r="J27" s="13"/>
      <c r="K27" s="17"/>
      <c r="L27" s="18"/>
      <c r="M27" s="15"/>
      <c r="N27" s="17"/>
      <c r="O27" s="19"/>
      <c r="P27" s="20"/>
      <c r="Q27" s="13"/>
      <c r="R27" s="21"/>
    </row>
    <row r="28" customFormat="false" ht="12.75" hidden="false" customHeight="false" outlineLevel="1" collapsed="false">
      <c r="A28" s="13"/>
      <c r="B28" s="13" t="s">
        <v>18</v>
      </c>
      <c r="C28" s="14"/>
      <c r="D28" s="13"/>
      <c r="E28" s="13"/>
      <c r="F28" s="15"/>
      <c r="G28" s="16"/>
      <c r="H28" s="13"/>
      <c r="I28" s="15"/>
      <c r="J28" s="13"/>
      <c r="K28" s="17"/>
      <c r="L28" s="18"/>
      <c r="M28" s="15"/>
      <c r="N28" s="17"/>
      <c r="O28" s="19"/>
      <c r="P28" s="20"/>
      <c r="Q28" s="13"/>
      <c r="R28" s="21"/>
    </row>
    <row r="29" customFormat="false" ht="12.75" hidden="false" customHeight="false" outlineLevel="1" collapsed="false">
      <c r="A29" s="13"/>
      <c r="B29" s="13" t="s">
        <v>18</v>
      </c>
      <c r="C29" s="14"/>
      <c r="D29" s="13"/>
      <c r="E29" s="13"/>
      <c r="F29" s="15"/>
      <c r="G29" s="16"/>
      <c r="H29" s="13"/>
      <c r="I29" s="15"/>
      <c r="J29" s="13"/>
      <c r="K29" s="17"/>
      <c r="L29" s="18"/>
      <c r="M29" s="15"/>
      <c r="N29" s="17"/>
      <c r="O29" s="19"/>
      <c r="P29" s="20"/>
      <c r="Q29" s="13"/>
      <c r="R29" s="21"/>
    </row>
    <row r="30" customFormat="false" ht="12.75" hidden="false" customHeight="false" outlineLevel="1" collapsed="false">
      <c r="A30" s="13"/>
      <c r="B30" s="13" t="s">
        <v>18</v>
      </c>
      <c r="C30" s="14"/>
      <c r="D30" s="13"/>
      <c r="E30" s="13"/>
      <c r="F30" s="15"/>
      <c r="G30" s="16"/>
      <c r="H30" s="13"/>
      <c r="I30" s="15"/>
      <c r="J30" s="13"/>
      <c r="K30" s="17"/>
      <c r="L30" s="18"/>
      <c r="M30" s="15"/>
      <c r="N30" s="17"/>
      <c r="O30" s="19"/>
      <c r="P30" s="20"/>
      <c r="Q30" s="13"/>
      <c r="R30" s="21"/>
    </row>
    <row r="31" customFormat="false" ht="12.75" hidden="false" customHeight="false" outlineLevel="1" collapsed="false">
      <c r="A31" s="13"/>
      <c r="B31" s="13" t="s">
        <v>18</v>
      </c>
      <c r="C31" s="14"/>
      <c r="D31" s="13"/>
      <c r="E31" s="13"/>
      <c r="F31" s="15"/>
      <c r="G31" s="16"/>
      <c r="H31" s="13"/>
      <c r="I31" s="15"/>
      <c r="J31" s="13"/>
      <c r="K31" s="17"/>
      <c r="L31" s="18"/>
      <c r="M31" s="15"/>
      <c r="N31" s="17"/>
      <c r="O31" s="19"/>
      <c r="P31" s="20"/>
      <c r="Q31" s="13"/>
      <c r="R31" s="21"/>
    </row>
    <row r="32" customFormat="false" ht="12.75" hidden="false" customHeight="false" outlineLevel="1" collapsed="false">
      <c r="A32" s="13"/>
      <c r="B32" s="13" t="s">
        <v>18</v>
      </c>
      <c r="C32" s="14"/>
      <c r="D32" s="13"/>
      <c r="E32" s="13"/>
      <c r="F32" s="15"/>
      <c r="G32" s="16"/>
      <c r="H32" s="13"/>
      <c r="I32" s="15"/>
      <c r="J32" s="13"/>
      <c r="K32" s="17"/>
      <c r="L32" s="18"/>
      <c r="M32" s="15"/>
      <c r="N32" s="17"/>
      <c r="O32" s="19"/>
      <c r="P32" s="20"/>
      <c r="Q32" s="13"/>
      <c r="R32" s="21"/>
    </row>
    <row r="33" customFormat="false" ht="12.75" hidden="false" customHeight="false" outlineLevel="1" collapsed="false">
      <c r="A33" s="13"/>
      <c r="B33" s="13" t="s">
        <v>18</v>
      </c>
      <c r="C33" s="14"/>
      <c r="D33" s="13"/>
      <c r="E33" s="13"/>
      <c r="F33" s="15"/>
      <c r="G33" s="16"/>
      <c r="H33" s="13"/>
      <c r="I33" s="15"/>
      <c r="J33" s="13"/>
      <c r="K33" s="17"/>
      <c r="L33" s="18"/>
      <c r="M33" s="15"/>
      <c r="N33" s="17"/>
      <c r="O33" s="19"/>
      <c r="P33" s="20"/>
      <c r="Q33" s="13"/>
      <c r="R33" s="21"/>
    </row>
    <row r="34" customFormat="false" ht="12.75" hidden="false" customHeight="false" outlineLevel="1" collapsed="false">
      <c r="A34" s="13"/>
      <c r="B34" s="13" t="s">
        <v>18</v>
      </c>
      <c r="C34" s="14"/>
      <c r="D34" s="13"/>
      <c r="E34" s="13"/>
      <c r="F34" s="15"/>
      <c r="G34" s="16"/>
      <c r="H34" s="13"/>
      <c r="I34" s="15"/>
      <c r="J34" s="13"/>
      <c r="K34" s="17"/>
      <c r="L34" s="18"/>
      <c r="M34" s="15"/>
      <c r="N34" s="17"/>
      <c r="O34" s="19"/>
      <c r="P34" s="20"/>
      <c r="Q34" s="13"/>
      <c r="R34" s="21"/>
    </row>
    <row r="35" customFormat="false" ht="12.75" hidden="false" customHeight="false" outlineLevel="1" collapsed="false">
      <c r="A35" s="13"/>
      <c r="B35" s="13" t="s">
        <v>18</v>
      </c>
      <c r="C35" s="14"/>
      <c r="D35" s="13"/>
      <c r="E35" s="13"/>
      <c r="F35" s="15"/>
      <c r="G35" s="16"/>
      <c r="H35" s="13"/>
      <c r="I35" s="15"/>
      <c r="J35" s="13"/>
      <c r="K35" s="17"/>
      <c r="L35" s="18"/>
      <c r="M35" s="15"/>
      <c r="N35" s="17"/>
      <c r="O35" s="19"/>
      <c r="P35" s="20"/>
      <c r="R35" s="25"/>
    </row>
    <row r="36" customFormat="false" ht="12.75" hidden="false" customHeight="false" outlineLevel="1" collapsed="false">
      <c r="A36" s="13"/>
      <c r="B36" s="13" t="s">
        <v>18</v>
      </c>
      <c r="C36" s="14"/>
      <c r="D36" s="13"/>
      <c r="E36" s="13"/>
      <c r="F36" s="15"/>
      <c r="G36" s="16"/>
      <c r="H36" s="13"/>
      <c r="I36" s="15"/>
      <c r="J36" s="13"/>
      <c r="K36" s="17"/>
      <c r="L36" s="18"/>
      <c r="M36" s="15"/>
      <c r="N36" s="17"/>
      <c r="O36" s="19"/>
      <c r="P36" s="20"/>
      <c r="R36" s="25"/>
    </row>
    <row r="37" customFormat="false" ht="12.75" hidden="false" customHeight="false" outlineLevel="1" collapsed="false">
      <c r="A37" s="13"/>
      <c r="B37" s="13" t="s">
        <v>35</v>
      </c>
      <c r="C37" s="14"/>
      <c r="D37" s="13"/>
      <c r="E37" s="13"/>
      <c r="F37" s="15"/>
      <c r="G37" s="16"/>
      <c r="H37" s="13"/>
      <c r="I37" s="15"/>
      <c r="J37" s="13"/>
      <c r="K37" s="17"/>
      <c r="L37" s="18"/>
      <c r="M37" s="15"/>
      <c r="N37" s="17"/>
      <c r="O37" s="19"/>
      <c r="P37" s="20"/>
      <c r="R37" s="25"/>
    </row>
    <row r="38" customFormat="false" ht="12.75" hidden="false" customHeight="false" outlineLevel="1" collapsed="false">
      <c r="A38" s="13"/>
      <c r="B38" s="13" t="s">
        <v>35</v>
      </c>
      <c r="C38" s="14"/>
      <c r="D38" s="13"/>
      <c r="E38" s="13"/>
      <c r="F38" s="15"/>
      <c r="G38" s="16"/>
      <c r="H38" s="13"/>
      <c r="I38" s="15"/>
      <c r="J38" s="13"/>
      <c r="K38" s="17"/>
      <c r="L38" s="18"/>
      <c r="M38" s="15"/>
      <c r="N38" s="17"/>
      <c r="O38" s="19"/>
      <c r="P38" s="20"/>
      <c r="R38" s="25"/>
    </row>
    <row r="39" customFormat="false" ht="12.75" hidden="false" customHeight="false" outlineLevel="1" collapsed="false">
      <c r="A39" s="13"/>
      <c r="B39" s="13" t="s">
        <v>35</v>
      </c>
      <c r="C39" s="14"/>
      <c r="D39" s="13"/>
      <c r="E39" s="13"/>
      <c r="F39" s="15"/>
      <c r="G39" s="16"/>
      <c r="H39" s="13"/>
      <c r="I39" s="15"/>
      <c r="J39" s="13"/>
      <c r="K39" s="17"/>
      <c r="L39" s="18"/>
      <c r="M39" s="15"/>
      <c r="N39" s="17"/>
      <c r="O39" s="19"/>
      <c r="P39" s="20"/>
      <c r="R39" s="21"/>
    </row>
    <row r="40" customFormat="false" ht="12.75" hidden="false" customHeight="false" outlineLevel="1" collapsed="false">
      <c r="A40" s="13"/>
      <c r="B40" s="13" t="s">
        <v>27</v>
      </c>
      <c r="C40" s="14"/>
      <c r="D40" s="13"/>
      <c r="E40" s="13"/>
      <c r="F40" s="15"/>
      <c r="G40" s="16"/>
      <c r="H40" s="13"/>
      <c r="I40" s="15"/>
      <c r="J40" s="13"/>
      <c r="K40" s="17"/>
      <c r="L40" s="18"/>
      <c r="M40" s="15"/>
      <c r="N40" s="17"/>
      <c r="O40" s="19"/>
      <c r="P40" s="20"/>
      <c r="R40" s="21"/>
    </row>
    <row r="41" customFormat="false" ht="12.75" hidden="false" customHeight="false" outlineLevel="1" collapsed="false">
      <c r="P41" s="20"/>
    </row>
    <row r="42" customFormat="false" ht="12.75" hidden="false" customHeight="false" outlineLevel="1" collapsed="false">
      <c r="P42" s="20"/>
    </row>
    <row r="43" customFormat="false" ht="12.75" hidden="false" customHeight="false" outlineLevel="1" collapsed="false">
      <c r="P43" s="20"/>
    </row>
    <row r="44" customFormat="false" ht="12.75" hidden="false" customHeight="false" outlineLevel="1" collapsed="false">
      <c r="P44" s="20"/>
    </row>
    <row r="45" customFormat="false" ht="12.75" hidden="false" customHeight="false" outlineLevel="1" collapsed="false">
      <c r="P45" s="20"/>
    </row>
    <row r="46" customFormat="false" ht="12.75" hidden="false" customHeight="false" outlineLevel="1" collapsed="false">
      <c r="P46" s="20"/>
    </row>
    <row r="47" customFormat="false" ht="12.75" hidden="false" customHeight="false" outlineLevel="1" collapsed="false">
      <c r="P47" s="20"/>
    </row>
    <row r="48" customFormat="false" ht="12.75" hidden="false" customHeight="false" outlineLevel="1" collapsed="false">
      <c r="P48" s="20"/>
    </row>
    <row r="49" customFormat="false" ht="12.75" hidden="false" customHeight="false" outlineLevel="1" collapsed="false">
      <c r="P49" s="20"/>
    </row>
    <row r="50" customFormat="false" ht="12.75" hidden="false" customHeight="false" outlineLevel="1" collapsed="false">
      <c r="P50" s="20"/>
    </row>
    <row r="51" customFormat="false" ht="12.75" hidden="false" customHeight="false" outlineLevel="1" collapsed="false">
      <c r="P51" s="20"/>
    </row>
    <row r="52" customFormat="false" ht="12.75" hidden="false" customHeight="false" outlineLevel="1" collapsed="false">
      <c r="P52" s="20"/>
    </row>
    <row r="53" customFormat="false" ht="12.75" hidden="false" customHeight="false" outlineLevel="1" collapsed="false">
      <c r="P53" s="20"/>
    </row>
    <row r="54" customFormat="false" ht="12.75" hidden="false" customHeight="false" outlineLevel="1" collapsed="false"/>
    <row r="55" customFormat="false" ht="12.75" hidden="false" customHeight="false" outlineLevel="1" collapsed="false">
      <c r="P55" s="26"/>
    </row>
    <row r="56" customFormat="false" ht="12.75" hidden="false" customHeight="false" outlineLevel="1" collapsed="false">
      <c r="P56" s="26"/>
    </row>
    <row r="57" customFormat="false" ht="12.75" hidden="false" customHeight="false" outlineLevel="1" collapsed="false">
      <c r="P57" s="26"/>
    </row>
    <row r="58" customFormat="false" ht="12.75" hidden="false" customHeight="false" outlineLevel="1" collapsed="false">
      <c r="P58" s="26"/>
    </row>
    <row r="59" customFormat="false" ht="12.75" hidden="false" customHeight="false" outlineLevel="1" collapsed="false">
      <c r="P59" s="26"/>
    </row>
    <row r="60" customFormat="false" ht="12.75" hidden="false" customHeight="false" outlineLevel="1" collapsed="false">
      <c r="P60" s="26"/>
    </row>
    <row r="61" customFormat="false" ht="12.75" hidden="false" customHeight="false" outlineLevel="1" collapsed="false">
      <c r="P61" s="26"/>
    </row>
    <row r="62" customFormat="false" ht="12.75" hidden="false" customHeight="false" outlineLevel="1" collapsed="false">
      <c r="P62" s="26"/>
    </row>
    <row r="63" customFormat="false" ht="12.75" hidden="false" customHeight="false" outlineLevel="1" collapsed="false">
      <c r="P63" s="26"/>
    </row>
    <row r="64" customFormat="false" ht="12.75" hidden="false" customHeight="false" outlineLevel="1" collapsed="false">
      <c r="P64" s="26"/>
    </row>
    <row r="65" customFormat="false" ht="12.75" hidden="false" customHeight="false" outlineLevel="1" collapsed="false">
      <c r="P65" s="26"/>
    </row>
    <row r="66" customFormat="false" ht="12.75" hidden="false" customHeight="false" outlineLevel="1" collapsed="false">
      <c r="P66" s="26"/>
    </row>
    <row r="67" customFormat="false" ht="12.75" hidden="false" customHeight="false" outlineLevel="1" collapsed="false">
      <c r="P67" s="26"/>
    </row>
    <row r="68" customFormat="false" ht="12.75" hidden="false" customHeight="false" outlineLevel="1" collapsed="false">
      <c r="P68" s="26"/>
    </row>
    <row r="69" customFormat="false" ht="12.75" hidden="false" customHeight="false" outlineLevel="1" collapsed="false">
      <c r="P69" s="26"/>
    </row>
    <row r="70" customFormat="false" ht="12.75" hidden="false" customHeight="false" outlineLevel="1" collapsed="false">
      <c r="P70" s="26"/>
    </row>
    <row r="71" customFormat="false" ht="12.75" hidden="false" customHeight="false" outlineLevel="1" collapsed="false">
      <c r="P71" s="26"/>
    </row>
    <row r="72" customFormat="false" ht="12.75" hidden="false" customHeight="false" outlineLevel="1" collapsed="false">
      <c r="P72" s="26"/>
    </row>
    <row r="73" customFormat="false" ht="12.75" hidden="false" customHeight="false" outlineLevel="1" collapsed="false">
      <c r="P73" s="26"/>
    </row>
    <row r="74" customFormat="false" ht="12.75" hidden="false" customHeight="false" outlineLevel="1" collapsed="false">
      <c r="P74" s="26"/>
    </row>
    <row r="75" customFormat="false" ht="12.75" hidden="false" customHeight="false" outlineLevel="1" collapsed="false">
      <c r="P75" s="26"/>
    </row>
    <row r="76" customFormat="false" ht="12.75" hidden="false" customHeight="false" outlineLevel="1" collapsed="false">
      <c r="P76" s="26"/>
    </row>
    <row r="77" customFormat="false" ht="12.75" hidden="false" customHeight="false" outlineLevel="1" collapsed="false">
      <c r="P77" s="26"/>
    </row>
    <row r="78" customFormat="false" ht="12.75" hidden="false" customHeight="false" outlineLevel="1" collapsed="false">
      <c r="P78" s="26"/>
    </row>
    <row r="79" customFormat="false" ht="12.75" hidden="false" customHeight="false" outlineLevel="1" collapsed="false">
      <c r="P79" s="26"/>
    </row>
    <row r="80" customFormat="false" ht="12.75" hidden="false" customHeight="false" outlineLevel="1" collapsed="false">
      <c r="P80" s="26"/>
    </row>
    <row r="81" customFormat="false" ht="12.75" hidden="false" customHeight="false" outlineLevel="1" collapsed="false">
      <c r="P81" s="26"/>
    </row>
    <row r="82" customFormat="false" ht="12.75" hidden="false" customHeight="false" outlineLevel="1" collapsed="false">
      <c r="P82" s="26"/>
    </row>
    <row r="83" customFormat="false" ht="12.75" hidden="false" customHeight="false" outlineLevel="1" collapsed="false">
      <c r="P83" s="26"/>
    </row>
    <row r="84" customFormat="false" ht="12.75" hidden="false" customHeight="false" outlineLevel="1" collapsed="false">
      <c r="P84" s="26"/>
    </row>
    <row r="85" customFormat="false" ht="12.75" hidden="false" customHeight="false" outlineLevel="1" collapsed="false">
      <c r="P85" s="26"/>
    </row>
    <row r="86" customFormat="false" ht="12.75" hidden="false" customHeight="false" outlineLevel="1" collapsed="false">
      <c r="P86" s="26"/>
    </row>
    <row r="87" customFormat="false" ht="12.75" hidden="false" customHeight="false" outlineLevel="1" collapsed="false">
      <c r="P87" s="26"/>
    </row>
    <row r="88" customFormat="false" ht="12.75" hidden="false" customHeight="false" outlineLevel="1" collapsed="false">
      <c r="P88" s="26"/>
    </row>
    <row r="89" customFormat="false" ht="12.75" hidden="false" customHeight="false" outlineLevel="1" collapsed="false">
      <c r="P89" s="26"/>
    </row>
    <row r="90" customFormat="false" ht="12.75" hidden="false" customHeight="false" outlineLevel="1" collapsed="false">
      <c r="P90" s="26"/>
    </row>
    <row r="91" customFormat="false" ht="12.75" hidden="false" customHeight="false" outlineLevel="1" collapsed="false">
      <c r="P91" s="26"/>
    </row>
    <row r="92" customFormat="false" ht="12.75" hidden="false" customHeight="false" outlineLevel="1" collapsed="false">
      <c r="P92" s="26"/>
    </row>
    <row r="93" customFormat="false" ht="12.75" hidden="false" customHeight="false" outlineLevel="1" collapsed="false">
      <c r="P93" s="26"/>
    </row>
    <row r="94" customFormat="false" ht="12.75" hidden="false" customHeight="false" outlineLevel="1" collapsed="false">
      <c r="P94" s="26"/>
    </row>
    <row r="95" customFormat="false" ht="12.75" hidden="false" customHeight="false" outlineLevel="1" collapsed="false">
      <c r="P95" s="26"/>
    </row>
    <row r="96" customFormat="false" ht="12.75" hidden="false" customHeight="false" outlineLevel="1" collapsed="false">
      <c r="P96" s="26"/>
    </row>
    <row r="97" customFormat="false" ht="12.75" hidden="false" customHeight="false" outlineLevel="1" collapsed="false">
      <c r="P97" s="26"/>
    </row>
    <row r="98" customFormat="false" ht="12.75" hidden="false" customHeight="false" outlineLevel="1" collapsed="false">
      <c r="P98" s="26"/>
    </row>
    <row r="99" customFormat="false" ht="12.75" hidden="false" customHeight="false" outlineLevel="1" collapsed="false">
      <c r="P99" s="26"/>
    </row>
    <row r="100" customFormat="false" ht="12.75" hidden="false" customHeight="false" outlineLevel="1" collapsed="false">
      <c r="P100" s="26"/>
    </row>
    <row r="101" customFormat="false" ht="12.75" hidden="false" customHeight="false" outlineLevel="1" collapsed="false">
      <c r="P101" s="26"/>
    </row>
    <row r="102" customFormat="false" ht="12.75" hidden="false" customHeight="false" outlineLevel="1" collapsed="false">
      <c r="P102" s="26"/>
    </row>
    <row r="103" customFormat="false" ht="12.75" hidden="false" customHeight="false" outlineLevel="1" collapsed="false">
      <c r="P103" s="26"/>
    </row>
    <row r="104" customFormat="false" ht="12.75" hidden="false" customHeight="false" outlineLevel="1" collapsed="false">
      <c r="P104" s="26"/>
    </row>
    <row r="105" customFormat="false" ht="12.75" hidden="false" customHeight="false" outlineLevel="1" collapsed="false">
      <c r="P105" s="26"/>
    </row>
    <row r="106" customFormat="false" ht="12.75" hidden="false" customHeight="false" outlineLevel="1" collapsed="false">
      <c r="P106" s="26"/>
    </row>
    <row r="107" customFormat="false" ht="12.75" hidden="false" customHeight="false" outlineLevel="1" collapsed="false">
      <c r="P107" s="26"/>
    </row>
    <row r="108" customFormat="false" ht="12.75" hidden="false" customHeight="false" outlineLevel="1" collapsed="false">
      <c r="P108" s="26"/>
    </row>
    <row r="109" customFormat="false" ht="12.75" hidden="false" customHeight="false" outlineLevel="1" collapsed="false">
      <c r="P109" s="26"/>
    </row>
    <row r="110" customFormat="false" ht="12.75" hidden="false" customHeight="false" outlineLevel="1" collapsed="false">
      <c r="P110" s="26"/>
    </row>
    <row r="111" customFormat="false" ht="12.75" hidden="false" customHeight="false" outlineLevel="1" collapsed="false">
      <c r="P111" s="26"/>
    </row>
    <row r="112" customFormat="false" ht="12.75" hidden="false" customHeight="false" outlineLevel="1" collapsed="false">
      <c r="P112" s="26"/>
    </row>
    <row r="113" customFormat="false" ht="12.75" hidden="false" customHeight="false" outlineLevel="1" collapsed="false">
      <c r="P113" s="26"/>
    </row>
    <row r="114" customFormat="false" ht="12.75" hidden="false" customHeight="false" outlineLevel="1" collapsed="false">
      <c r="P114" s="26"/>
    </row>
    <row r="115" customFormat="false" ht="12.75" hidden="false" customHeight="false" outlineLevel="1" collapsed="false">
      <c r="P115" s="26"/>
    </row>
    <row r="116" customFormat="false" ht="12.75" hidden="false" customHeight="false" outlineLevel="1" collapsed="false">
      <c r="P116" s="26"/>
    </row>
    <row r="117" customFormat="false" ht="12.75" hidden="false" customHeight="false" outlineLevel="1" collapsed="false">
      <c r="P117" s="26"/>
    </row>
    <row r="118" customFormat="false" ht="12.75" hidden="false" customHeight="false" outlineLevel="1" collapsed="false">
      <c r="P118" s="26"/>
    </row>
    <row r="119" customFormat="false" ht="12.75" hidden="false" customHeight="false" outlineLevel="1" collapsed="false">
      <c r="P119" s="26"/>
    </row>
    <row r="120" customFormat="false" ht="12.75" hidden="false" customHeight="false" outlineLevel="1" collapsed="false">
      <c r="P120" s="26"/>
    </row>
    <row r="121" customFormat="false" ht="12.75" hidden="false" customHeight="false" outlineLevel="1" collapsed="false">
      <c r="P121" s="26"/>
    </row>
    <row r="122" customFormat="false" ht="12.75" hidden="false" customHeight="false" outlineLevel="1" collapsed="false">
      <c r="P122" s="26"/>
    </row>
    <row r="123" customFormat="false" ht="12.75" hidden="false" customHeight="false" outlineLevel="1" collapsed="false">
      <c r="P123" s="26"/>
    </row>
    <row r="124" customFormat="false" ht="12.75" hidden="false" customHeight="false" outlineLevel="1" collapsed="false">
      <c r="P124" s="26"/>
    </row>
    <row r="125" customFormat="false" ht="12.75" hidden="false" customHeight="false" outlineLevel="1" collapsed="false">
      <c r="P125" s="26"/>
    </row>
    <row r="126" customFormat="false" ht="12.75" hidden="false" customHeight="false" outlineLevel="1" collapsed="false">
      <c r="P126" s="26"/>
    </row>
    <row r="127" customFormat="false" ht="12.75" hidden="false" customHeight="false" outlineLevel="1" collapsed="false">
      <c r="P127" s="26"/>
    </row>
    <row r="128" customFormat="false" ht="12.75" hidden="false" customHeight="false" outlineLevel="1" collapsed="false">
      <c r="P128" s="26"/>
    </row>
    <row r="129" customFormat="false" ht="12.75" hidden="false" customHeight="false" outlineLevel="1" collapsed="false">
      <c r="P129" s="26"/>
    </row>
    <row r="130" customFormat="false" ht="12.75" hidden="false" customHeight="false" outlineLevel="1" collapsed="false">
      <c r="P130" s="26"/>
    </row>
    <row r="131" customFormat="false" ht="12.75" hidden="false" customHeight="false" outlineLevel="1" collapsed="false">
      <c r="P131" s="26"/>
    </row>
    <row r="132" customFormat="false" ht="12.75" hidden="false" customHeight="false" outlineLevel="1" collapsed="false">
      <c r="P132" s="26"/>
    </row>
    <row r="133" customFormat="false" ht="12.75" hidden="false" customHeight="false" outlineLevel="1" collapsed="false">
      <c r="P133" s="26"/>
    </row>
    <row r="134" customFormat="false" ht="12.75" hidden="false" customHeight="false" outlineLevel="1" collapsed="false">
      <c r="P134" s="26"/>
    </row>
    <row r="135" customFormat="false" ht="12.75" hidden="false" customHeight="false" outlineLevel="1" collapsed="false">
      <c r="P135" s="26"/>
    </row>
    <row r="136" customFormat="false" ht="12.75" hidden="false" customHeight="false" outlineLevel="1" collapsed="false">
      <c r="P136" s="26"/>
    </row>
    <row r="137" customFormat="false" ht="12.75" hidden="false" customHeight="false" outlineLevel="1" collapsed="false">
      <c r="P137" s="26"/>
    </row>
    <row r="138" customFormat="false" ht="12.75" hidden="false" customHeight="false" outlineLevel="1" collapsed="false">
      <c r="P138" s="26"/>
    </row>
    <row r="139" customFormat="false" ht="12.75" hidden="false" customHeight="false" outlineLevel="1" collapsed="false">
      <c r="P139" s="26"/>
    </row>
    <row r="140" customFormat="false" ht="12.75" hidden="false" customHeight="false" outlineLevel="1" collapsed="false">
      <c r="P140" s="26"/>
    </row>
    <row r="141" customFormat="false" ht="12.75" hidden="false" customHeight="false" outlineLevel="1" collapsed="false">
      <c r="P141" s="26"/>
    </row>
    <row r="142" customFormat="false" ht="12.75" hidden="false" customHeight="false" outlineLevel="1" collapsed="false">
      <c r="P142" s="26"/>
    </row>
    <row r="143" customFormat="false" ht="12.75" hidden="false" customHeight="false" outlineLevel="1" collapsed="false">
      <c r="P143" s="26"/>
    </row>
    <row r="144" customFormat="false" ht="12.75" hidden="false" customHeight="false" outlineLevel="1" collapsed="false">
      <c r="P144" s="26"/>
    </row>
    <row r="145" customFormat="false" ht="12.75" hidden="false" customHeight="false" outlineLevel="1" collapsed="false">
      <c r="P145" s="26"/>
    </row>
    <row r="146" customFormat="false" ht="12.75" hidden="false" customHeight="false" outlineLevel="1" collapsed="false">
      <c r="P146" s="26"/>
    </row>
    <row r="147" customFormat="false" ht="12.75" hidden="false" customHeight="false" outlineLevel="1" collapsed="false">
      <c r="P147" s="26"/>
    </row>
    <row r="148" customFormat="false" ht="12.75" hidden="false" customHeight="false" outlineLevel="1" collapsed="false"/>
    <row r="149" customFormat="false" ht="12.75" hidden="false" customHeight="false" outlineLevel="1" collapsed="false"/>
    <row r="150" customFormat="false" ht="12.75" hidden="false" customHeight="false" outlineLevel="1" collapsed="false"/>
    <row r="151" customFormat="false" ht="12.75" hidden="false" customHeight="false" outlineLevel="1" collapsed="false"/>
    <row r="152" customFormat="false" ht="12.75" hidden="false" customHeight="false" outlineLevel="1" collapsed="false">
      <c r="C152" s="27" t="s">
        <v>36</v>
      </c>
      <c r="P152" s="1" t="n">
        <f aca="false">SUBTOTAL(9,P2:P151)</f>
        <v>0</v>
      </c>
    </row>
  </sheetData>
  <printOptions headings="false" gridLines="true" gridLinesSet="true" horizontalCentered="false" verticalCentered="false"/>
  <pageMargins left="0" right="0" top="0" bottom="0.5" header="0.511811023622047" footer="0.25"/>
  <pageSetup paperSize="5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M203" activePane="bottomRight" state="frozen"/>
      <selection pane="topLeft" activeCell="A1" activeCellId="0" sqref="A1"/>
      <selection pane="topRight" activeCell="M1" activeCellId="0" sqref="M1"/>
      <selection pane="bottomLeft" activeCell="A203" activeCellId="0" sqref="A203"/>
      <selection pane="bottomRight" activeCell="P205" activeCellId="0" sqref="P205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56"/>
    <col collapsed="false" customWidth="true" hidden="false" outlineLevel="0" max="16" min="16" style="1" width="10.28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248</v>
      </c>
      <c r="Q1" s="11" t="s">
        <v>16</v>
      </c>
      <c r="R1" s="12" t="s">
        <v>17</v>
      </c>
    </row>
    <row r="2" customFormat="false" ht="12.75" hidden="false" customHeight="false" outlineLevel="2" collapsed="false">
      <c r="C2" s="14" t="n">
        <v>106666</v>
      </c>
      <c r="D2" s="43" t="s">
        <v>38</v>
      </c>
      <c r="E2" s="43" t="s">
        <v>39</v>
      </c>
      <c r="F2" s="44" t="n">
        <v>71460</v>
      </c>
      <c r="G2" s="16" t="n">
        <v>21230</v>
      </c>
      <c r="H2" s="43" t="s">
        <v>25</v>
      </c>
      <c r="I2" s="44" t="s">
        <v>146</v>
      </c>
      <c r="J2" s="43" t="s">
        <v>21</v>
      </c>
      <c r="K2" s="47" t="n">
        <v>36647</v>
      </c>
      <c r="L2" s="48" t="n">
        <v>36663</v>
      </c>
      <c r="M2" s="44" t="s">
        <v>23</v>
      </c>
      <c r="N2" s="47" t="n">
        <v>36892</v>
      </c>
      <c r="O2" s="49" t="n">
        <v>-500000</v>
      </c>
      <c r="P2" s="1" t="n">
        <f aca="false">O2</f>
        <v>-500000</v>
      </c>
      <c r="Q2" s="0" t="n">
        <f aca="false">31-31</f>
        <v>0</v>
      </c>
      <c r="R2" s="59"/>
    </row>
    <row r="3" customFormat="false" ht="12.75" hidden="false" customHeight="false" outlineLevel="2" collapsed="false">
      <c r="C3" s="14" t="n">
        <v>106666</v>
      </c>
      <c r="D3" s="43" t="s">
        <v>38</v>
      </c>
      <c r="E3" s="43" t="s">
        <v>39</v>
      </c>
      <c r="F3" s="44" t="n">
        <v>71460</v>
      </c>
      <c r="G3" s="16" t="n">
        <v>21230</v>
      </c>
      <c r="H3" s="43" t="s">
        <v>25</v>
      </c>
      <c r="I3" s="44" t="s">
        <v>146</v>
      </c>
      <c r="J3" s="43" t="s">
        <v>21</v>
      </c>
      <c r="K3" s="47" t="n">
        <v>36647</v>
      </c>
      <c r="L3" s="48" t="n">
        <v>36663</v>
      </c>
      <c r="M3" s="44" t="s">
        <v>22</v>
      </c>
      <c r="N3" s="47" t="n">
        <v>37165</v>
      </c>
      <c r="O3" s="49" t="n">
        <v>500000</v>
      </c>
      <c r="P3" s="1" t="n">
        <v>500000</v>
      </c>
    </row>
    <row r="4" customFormat="false" ht="12.75" hidden="false" customHeight="false" outlineLevel="1" collapsed="false">
      <c r="C4" s="22" t="s">
        <v>249</v>
      </c>
      <c r="D4" s="43"/>
      <c r="E4" s="43"/>
      <c r="F4" s="44"/>
      <c r="G4" s="16"/>
      <c r="H4" s="43"/>
      <c r="I4" s="44"/>
      <c r="J4" s="43"/>
      <c r="K4" s="47"/>
      <c r="L4" s="48"/>
      <c r="M4" s="44"/>
      <c r="N4" s="47"/>
      <c r="O4" s="49"/>
      <c r="P4" s="1" t="n">
        <f aca="false">SUBTOTAL(9,P2:P3)</f>
        <v>0</v>
      </c>
      <c r="R4" s="2" t="e">
        <f aca="false">-P4/$Q$2</f>
        <v>#DIV/0!</v>
      </c>
    </row>
    <row r="5" customFormat="false" ht="12.75" hidden="false" customHeight="false" outlineLevel="2" collapsed="false">
      <c r="C5" s="43" t="n">
        <v>107907</v>
      </c>
      <c r="D5" s="43" t="s">
        <v>38</v>
      </c>
      <c r="E5" s="43" t="s">
        <v>39</v>
      </c>
      <c r="F5" s="43" t="n">
        <v>62389</v>
      </c>
      <c r="G5" s="43" t="n">
        <v>21230</v>
      </c>
      <c r="H5" s="43" t="s">
        <v>20</v>
      </c>
      <c r="I5" s="44" t="s">
        <v>40</v>
      </c>
      <c r="J5" s="43" t="s">
        <v>41</v>
      </c>
      <c r="K5" s="53" t="n">
        <v>36982</v>
      </c>
      <c r="L5" s="55" t="n">
        <v>37011</v>
      </c>
      <c r="M5" s="44" t="s">
        <v>22</v>
      </c>
      <c r="N5" s="47" t="n">
        <v>37012</v>
      </c>
      <c r="O5" s="49" t="n">
        <v>267716</v>
      </c>
      <c r="P5" s="1" t="n">
        <f aca="false">267716-17000</f>
        <v>250716</v>
      </c>
    </row>
    <row r="6" customFormat="false" ht="12.75" hidden="false" customHeight="false" outlineLevel="2" collapsed="false">
      <c r="C6" s="43" t="n">
        <v>107907</v>
      </c>
      <c r="D6" s="43" t="s">
        <v>38</v>
      </c>
      <c r="E6" s="43" t="s">
        <v>39</v>
      </c>
      <c r="F6" s="43" t="n">
        <v>62389</v>
      </c>
      <c r="G6" s="43" t="n">
        <v>21230</v>
      </c>
      <c r="H6" s="43" t="s">
        <v>20</v>
      </c>
      <c r="I6" s="44" t="s">
        <v>40</v>
      </c>
      <c r="J6" s="43" t="s">
        <v>41</v>
      </c>
      <c r="K6" s="53" t="n">
        <v>36982</v>
      </c>
      <c r="L6" s="55" t="n">
        <v>37011</v>
      </c>
      <c r="M6" s="44" t="s">
        <v>23</v>
      </c>
      <c r="N6" s="47" t="n">
        <v>37135</v>
      </c>
      <c r="O6" s="49" t="n">
        <v>-70628</v>
      </c>
      <c r="P6" s="1" t="n">
        <v>-70620</v>
      </c>
    </row>
    <row r="7" customFormat="false" ht="12.75" hidden="false" customHeight="false" outlineLevel="2" collapsed="false">
      <c r="C7" s="43" t="n">
        <v>107907</v>
      </c>
      <c r="D7" s="43" t="s">
        <v>38</v>
      </c>
      <c r="E7" s="43" t="s">
        <v>39</v>
      </c>
      <c r="F7" s="43" t="n">
        <v>62389</v>
      </c>
      <c r="G7" s="43" t="n">
        <v>21230</v>
      </c>
      <c r="H7" s="43" t="s">
        <v>20</v>
      </c>
      <c r="I7" s="44" t="s">
        <v>40</v>
      </c>
      <c r="J7" s="43" t="s">
        <v>41</v>
      </c>
      <c r="K7" s="53" t="n">
        <v>36982</v>
      </c>
      <c r="L7" s="55" t="n">
        <v>37011</v>
      </c>
      <c r="M7" s="44" t="s">
        <v>23</v>
      </c>
      <c r="N7" s="47" t="n">
        <v>37165</v>
      </c>
      <c r="O7" s="49" t="n">
        <v>-180096</v>
      </c>
      <c r="P7" s="1" t="n">
        <v>-180096</v>
      </c>
    </row>
    <row r="8" customFormat="false" ht="12.75" hidden="false" customHeight="false" outlineLevel="1" collapsed="false">
      <c r="C8" s="56" t="s">
        <v>250</v>
      </c>
      <c r="D8" s="43"/>
      <c r="E8" s="43"/>
      <c r="F8" s="43"/>
      <c r="G8" s="43"/>
      <c r="H8" s="43"/>
      <c r="I8" s="44"/>
      <c r="J8" s="43"/>
      <c r="K8" s="53"/>
      <c r="L8" s="55"/>
      <c r="M8" s="44"/>
      <c r="N8" s="47"/>
      <c r="O8" s="49"/>
      <c r="P8" s="1" t="n">
        <f aca="false">SUBTOTAL(9,P5:P7)</f>
        <v>0</v>
      </c>
      <c r="R8" s="2" t="e">
        <f aca="false">-P8/$Q$2</f>
        <v>#DIV/0!</v>
      </c>
    </row>
    <row r="9" customFormat="false" ht="12.75" hidden="false" customHeight="false" outlineLevel="2" collapsed="false">
      <c r="C9" s="43" t="n">
        <v>108016</v>
      </c>
      <c r="D9" s="43" t="s">
        <v>38</v>
      </c>
      <c r="E9" s="43" t="s">
        <v>39</v>
      </c>
      <c r="F9" s="43" t="n">
        <v>62389</v>
      </c>
      <c r="G9" s="43" t="n">
        <v>21230</v>
      </c>
      <c r="H9" s="43" t="s">
        <v>20</v>
      </c>
      <c r="I9" s="44" t="s">
        <v>40</v>
      </c>
      <c r="J9" s="43" t="s">
        <v>41</v>
      </c>
      <c r="K9" s="53" t="n">
        <v>37012</v>
      </c>
      <c r="L9" s="55" t="n">
        <v>36684</v>
      </c>
      <c r="M9" s="44" t="s">
        <v>22</v>
      </c>
      <c r="N9" s="47" t="n">
        <v>37043</v>
      </c>
      <c r="O9" s="49" t="n">
        <v>332242</v>
      </c>
      <c r="P9" s="1" t="n">
        <f aca="false">O9</f>
        <v>332242</v>
      </c>
    </row>
    <row r="10" customFormat="false" ht="12.75" hidden="false" customHeight="false" outlineLevel="2" collapsed="false">
      <c r="C10" s="43" t="n">
        <v>108016</v>
      </c>
      <c r="D10" s="43" t="s">
        <v>38</v>
      </c>
      <c r="E10" s="43" t="s">
        <v>39</v>
      </c>
      <c r="F10" s="43" t="n">
        <v>62389</v>
      </c>
      <c r="G10" s="43" t="n">
        <v>21230</v>
      </c>
      <c r="H10" s="43" t="s">
        <v>20</v>
      </c>
      <c r="I10" s="44" t="s">
        <v>40</v>
      </c>
      <c r="J10" s="43" t="s">
        <v>41</v>
      </c>
      <c r="K10" s="53" t="n">
        <v>37012</v>
      </c>
      <c r="L10" s="55" t="n">
        <v>36684</v>
      </c>
      <c r="M10" s="44" t="s">
        <v>23</v>
      </c>
      <c r="N10" s="47" t="n">
        <v>37135</v>
      </c>
      <c r="O10" s="49" t="n">
        <v>-161242</v>
      </c>
      <c r="P10" s="1" t="n">
        <v>-161250</v>
      </c>
    </row>
    <row r="11" customFormat="false" ht="12.75" hidden="false" customHeight="false" outlineLevel="2" collapsed="false">
      <c r="C11" s="43" t="n">
        <v>108016</v>
      </c>
      <c r="D11" s="43" t="s">
        <v>38</v>
      </c>
      <c r="E11" s="43" t="s">
        <v>39</v>
      </c>
      <c r="F11" s="43" t="n">
        <v>62389</v>
      </c>
      <c r="G11" s="43" t="n">
        <v>21230</v>
      </c>
      <c r="H11" s="43" t="s">
        <v>20</v>
      </c>
      <c r="I11" s="44" t="s">
        <v>40</v>
      </c>
      <c r="J11" s="43" t="s">
        <v>41</v>
      </c>
      <c r="K11" s="53" t="n">
        <v>37012</v>
      </c>
      <c r="L11" s="55" t="n">
        <v>36684</v>
      </c>
      <c r="M11" s="44" t="s">
        <v>23</v>
      </c>
      <c r="N11" s="47" t="n">
        <v>37165</v>
      </c>
      <c r="O11" s="49" t="n">
        <v>-170992</v>
      </c>
      <c r="P11" s="1" t="n">
        <v>-170992</v>
      </c>
    </row>
    <row r="12" customFormat="false" ht="12.75" hidden="false" customHeight="false" outlineLevel="1" collapsed="false">
      <c r="C12" s="56" t="s">
        <v>251</v>
      </c>
      <c r="D12" s="43"/>
      <c r="E12" s="43"/>
      <c r="F12" s="43"/>
      <c r="G12" s="43"/>
      <c r="H12" s="43"/>
      <c r="I12" s="44"/>
      <c r="J12" s="43"/>
      <c r="K12" s="53"/>
      <c r="L12" s="55"/>
      <c r="M12" s="44"/>
      <c r="N12" s="47"/>
      <c r="O12" s="49"/>
      <c r="P12" s="1" t="n">
        <f aca="false">SUBTOTAL(9,P9:P11)</f>
        <v>0</v>
      </c>
      <c r="R12" s="2" t="e">
        <f aca="false">-P12/$Q$2</f>
        <v>#DIV/0!</v>
      </c>
    </row>
    <row r="13" customFormat="false" ht="12.75" hidden="false" customHeight="false" outlineLevel="2" collapsed="false">
      <c r="C13" s="45" t="n">
        <v>108027</v>
      </c>
      <c r="D13" s="45" t="s">
        <v>38</v>
      </c>
      <c r="E13" s="45" t="s">
        <v>39</v>
      </c>
      <c r="F13" s="45" t="n">
        <v>62389</v>
      </c>
      <c r="G13" s="45" t="n">
        <v>21230</v>
      </c>
      <c r="H13" s="45" t="s">
        <v>20</v>
      </c>
      <c r="I13" s="46" t="s">
        <v>40</v>
      </c>
      <c r="J13" s="45" t="s">
        <v>169</v>
      </c>
      <c r="K13" s="63" t="n">
        <v>37043</v>
      </c>
      <c r="L13" s="64" t="n">
        <v>37053</v>
      </c>
      <c r="M13" s="46" t="s">
        <v>22</v>
      </c>
      <c r="N13" s="65" t="n">
        <v>37135</v>
      </c>
      <c r="O13" s="49" t="n">
        <v>310000</v>
      </c>
      <c r="P13" s="1" t="n">
        <v>320328</v>
      </c>
    </row>
    <row r="14" customFormat="false" ht="12.75" hidden="false" customHeight="false" outlineLevel="2" collapsed="false">
      <c r="C14" s="45" t="n">
        <v>108027</v>
      </c>
      <c r="D14" s="45" t="s">
        <v>38</v>
      </c>
      <c r="E14" s="45" t="s">
        <v>39</v>
      </c>
      <c r="F14" s="45" t="n">
        <v>62389</v>
      </c>
      <c r="G14" s="45" t="n">
        <v>21230</v>
      </c>
      <c r="H14" s="45" t="s">
        <v>20</v>
      </c>
      <c r="I14" s="46" t="s">
        <v>40</v>
      </c>
      <c r="J14" s="45" t="s">
        <v>169</v>
      </c>
      <c r="K14" s="63" t="n">
        <v>37043</v>
      </c>
      <c r="L14" s="64" t="n">
        <v>37053</v>
      </c>
      <c r="M14" s="46" t="s">
        <v>23</v>
      </c>
      <c r="N14" s="65" t="n">
        <v>37165</v>
      </c>
      <c r="O14" s="49" t="n">
        <v>-320328</v>
      </c>
      <c r="P14" s="1" t="n">
        <v>-320328</v>
      </c>
    </row>
    <row r="15" customFormat="false" ht="12.75" hidden="false" customHeight="false" outlineLevel="1" collapsed="false">
      <c r="C15" s="66" t="s">
        <v>252</v>
      </c>
      <c r="D15" s="45"/>
      <c r="E15" s="45"/>
      <c r="F15" s="45"/>
      <c r="G15" s="45"/>
      <c r="H15" s="45"/>
      <c r="I15" s="46"/>
      <c r="J15" s="45"/>
      <c r="K15" s="63"/>
      <c r="L15" s="64"/>
      <c r="M15" s="46"/>
      <c r="N15" s="65"/>
      <c r="O15" s="49"/>
      <c r="P15" s="1" t="n">
        <f aca="false">SUBTOTAL(9,P13:P14)</f>
        <v>0</v>
      </c>
      <c r="R15" s="2" t="e">
        <f aca="false">-P15/$Q$2</f>
        <v>#DIV/0!</v>
      </c>
    </row>
    <row r="16" customFormat="false" ht="12.75" hidden="false" customHeight="false" outlineLevel="2" collapsed="false">
      <c r="C16" s="45" t="n">
        <v>108028</v>
      </c>
      <c r="D16" s="45" t="s">
        <v>38</v>
      </c>
      <c r="E16" s="45" t="s">
        <v>39</v>
      </c>
      <c r="F16" s="45" t="n">
        <v>62389</v>
      </c>
      <c r="G16" s="45" t="n">
        <v>21230</v>
      </c>
      <c r="H16" s="45" t="s">
        <v>20</v>
      </c>
      <c r="I16" s="46" t="s">
        <v>43</v>
      </c>
      <c r="J16" s="45" t="s">
        <v>169</v>
      </c>
      <c r="K16" s="63" t="n">
        <v>37043</v>
      </c>
      <c r="L16" s="64" t="n">
        <v>37053</v>
      </c>
      <c r="M16" s="46" t="s">
        <v>23</v>
      </c>
      <c r="N16" s="65" t="n">
        <v>37135</v>
      </c>
      <c r="O16" s="49" t="n">
        <v>-310000</v>
      </c>
      <c r="P16" s="1" t="n">
        <v>-320328</v>
      </c>
    </row>
    <row r="17" customFormat="false" ht="12.75" hidden="false" customHeight="false" outlineLevel="2" collapsed="false">
      <c r="C17" s="45" t="n">
        <v>108028</v>
      </c>
      <c r="D17" s="45" t="s">
        <v>38</v>
      </c>
      <c r="E17" s="45" t="s">
        <v>39</v>
      </c>
      <c r="F17" s="45" t="n">
        <v>62389</v>
      </c>
      <c r="G17" s="45" t="n">
        <v>21230</v>
      </c>
      <c r="H17" s="45" t="s">
        <v>20</v>
      </c>
      <c r="I17" s="46" t="s">
        <v>43</v>
      </c>
      <c r="J17" s="45" t="s">
        <v>169</v>
      </c>
      <c r="K17" s="63" t="n">
        <v>37043</v>
      </c>
      <c r="L17" s="64" t="n">
        <v>37053</v>
      </c>
      <c r="M17" s="46" t="s">
        <v>22</v>
      </c>
      <c r="N17" s="65" t="n">
        <v>37165</v>
      </c>
      <c r="O17" s="49" t="n">
        <v>320328</v>
      </c>
      <c r="P17" s="1" t="n">
        <v>320328</v>
      </c>
    </row>
    <row r="18" customFormat="false" ht="12.75" hidden="false" customHeight="false" outlineLevel="1" collapsed="false">
      <c r="C18" s="66" t="s">
        <v>253</v>
      </c>
      <c r="D18" s="45"/>
      <c r="E18" s="45"/>
      <c r="F18" s="45"/>
      <c r="G18" s="45"/>
      <c r="H18" s="45"/>
      <c r="I18" s="46"/>
      <c r="J18" s="45"/>
      <c r="K18" s="63"/>
      <c r="L18" s="64"/>
      <c r="M18" s="46"/>
      <c r="N18" s="65"/>
      <c r="O18" s="49"/>
      <c r="P18" s="1" t="n">
        <f aca="false">SUBTOTAL(9,P16:P17)</f>
        <v>0</v>
      </c>
      <c r="R18" s="2" t="e">
        <f aca="false">-P18/$Q$2</f>
        <v>#DIV/0!</v>
      </c>
    </row>
    <row r="19" customFormat="false" ht="12.75" hidden="false" customHeight="false" outlineLevel="2" collapsed="false">
      <c r="C19" s="43" t="n">
        <v>108104</v>
      </c>
      <c r="D19" s="43" t="s">
        <v>38</v>
      </c>
      <c r="E19" s="43" t="s">
        <v>39</v>
      </c>
      <c r="F19" s="43" t="n">
        <v>62389</v>
      </c>
      <c r="G19" s="43" t="n">
        <v>21230</v>
      </c>
      <c r="H19" s="43" t="s">
        <v>20</v>
      </c>
      <c r="I19" s="44" t="s">
        <v>40</v>
      </c>
      <c r="J19" s="43" t="s">
        <v>169</v>
      </c>
      <c r="K19" s="53" t="n">
        <v>37073</v>
      </c>
      <c r="L19" s="55" t="n">
        <v>37075</v>
      </c>
      <c r="M19" s="44" t="s">
        <v>22</v>
      </c>
      <c r="N19" s="47" t="n">
        <v>37073</v>
      </c>
      <c r="O19" s="49" t="n">
        <v>36000</v>
      </c>
      <c r="P19" s="1" t="n">
        <f aca="false">O19</f>
        <v>36000</v>
      </c>
    </row>
    <row r="20" customFormat="false" ht="12.75" hidden="false" customHeight="false" outlineLevel="2" collapsed="false">
      <c r="C20" s="43" t="n">
        <v>108104</v>
      </c>
      <c r="D20" s="43" t="s">
        <v>38</v>
      </c>
      <c r="E20" s="43" t="s">
        <v>39</v>
      </c>
      <c r="F20" s="43" t="n">
        <v>62389</v>
      </c>
      <c r="G20" s="43" t="n">
        <v>21230</v>
      </c>
      <c r="H20" s="43" t="s">
        <v>20</v>
      </c>
      <c r="I20" s="44" t="s">
        <v>40</v>
      </c>
      <c r="J20" s="43" t="s">
        <v>169</v>
      </c>
      <c r="K20" s="53" t="n">
        <v>37073</v>
      </c>
      <c r="L20" s="55" t="n">
        <v>37075</v>
      </c>
      <c r="M20" s="44" t="s">
        <v>23</v>
      </c>
      <c r="N20" s="47" t="n">
        <v>37165</v>
      </c>
      <c r="O20" s="49" t="n">
        <v>-36000</v>
      </c>
      <c r="P20" s="1" t="n">
        <v>-36000</v>
      </c>
    </row>
    <row r="21" customFormat="false" ht="12.75" hidden="false" customHeight="false" outlineLevel="1" collapsed="false">
      <c r="C21" s="56" t="s">
        <v>254</v>
      </c>
      <c r="D21" s="43"/>
      <c r="E21" s="43"/>
      <c r="F21" s="43"/>
      <c r="G21" s="43"/>
      <c r="H21" s="43"/>
      <c r="I21" s="44"/>
      <c r="J21" s="43"/>
      <c r="K21" s="53"/>
      <c r="L21" s="55"/>
      <c r="M21" s="44"/>
      <c r="N21" s="47"/>
      <c r="O21" s="49"/>
      <c r="P21" s="1" t="n">
        <f aca="false">SUBTOTAL(9,P19:P20)</f>
        <v>0</v>
      </c>
      <c r="R21" s="2" t="e">
        <f aca="false">-P21/$Q$2</f>
        <v>#DIV/0!</v>
      </c>
    </row>
    <row r="22" customFormat="false" ht="12.75" hidden="false" customHeight="false" outlineLevel="2" collapsed="false">
      <c r="C22" s="43" t="n">
        <v>108197</v>
      </c>
      <c r="D22" s="43" t="s">
        <v>38</v>
      </c>
      <c r="E22" s="43" t="s">
        <v>39</v>
      </c>
      <c r="F22" s="44" t="n">
        <v>62389</v>
      </c>
      <c r="G22" s="43" t="n">
        <v>21230</v>
      </c>
      <c r="H22" s="43" t="s">
        <v>25</v>
      </c>
      <c r="I22" s="44" t="s">
        <v>43</v>
      </c>
      <c r="J22" s="43" t="s">
        <v>169</v>
      </c>
      <c r="K22" s="53" t="n">
        <v>37104</v>
      </c>
      <c r="L22" s="55" t="n">
        <v>37104</v>
      </c>
      <c r="M22" s="44" t="s">
        <v>23</v>
      </c>
      <c r="N22" s="47" t="n">
        <v>37104</v>
      </c>
      <c r="O22" s="49" t="n">
        <v>-651695</v>
      </c>
      <c r="P22" s="1" t="n">
        <v>-651695</v>
      </c>
    </row>
    <row r="23" customFormat="false" ht="12.75" hidden="false" customHeight="false" outlineLevel="2" collapsed="false">
      <c r="C23" s="43" t="n">
        <v>108197</v>
      </c>
      <c r="D23" s="43" t="s">
        <v>38</v>
      </c>
      <c r="E23" s="43" t="s">
        <v>39</v>
      </c>
      <c r="F23" s="44" t="n">
        <v>62389</v>
      </c>
      <c r="G23" s="43" t="n">
        <v>21230</v>
      </c>
      <c r="H23" s="43" t="s">
        <v>25</v>
      </c>
      <c r="I23" s="44" t="s">
        <v>43</v>
      </c>
      <c r="J23" s="43" t="s">
        <v>169</v>
      </c>
      <c r="K23" s="53" t="n">
        <v>37104</v>
      </c>
      <c r="L23" s="55" t="n">
        <v>37104</v>
      </c>
      <c r="M23" s="44" t="s">
        <v>22</v>
      </c>
      <c r="N23" s="47" t="n">
        <v>37135</v>
      </c>
      <c r="O23" s="49" t="n">
        <v>511695</v>
      </c>
      <c r="P23" s="1" t="n">
        <v>511680</v>
      </c>
    </row>
    <row r="24" customFormat="false" ht="12.75" hidden="false" customHeight="false" outlineLevel="2" collapsed="false">
      <c r="C24" s="43" t="n">
        <v>108197</v>
      </c>
      <c r="D24" s="43" t="s">
        <v>38</v>
      </c>
      <c r="E24" s="43" t="s">
        <v>39</v>
      </c>
      <c r="F24" s="44" t="n">
        <v>62389</v>
      </c>
      <c r="G24" s="43" t="n">
        <v>21230</v>
      </c>
      <c r="H24" s="43" t="s">
        <v>25</v>
      </c>
      <c r="I24" s="44" t="s">
        <v>43</v>
      </c>
      <c r="J24" s="43" t="s">
        <v>169</v>
      </c>
      <c r="K24" s="53" t="n">
        <v>37104</v>
      </c>
      <c r="L24" s="55" t="n">
        <v>37104</v>
      </c>
      <c r="M24" s="44" t="s">
        <v>22</v>
      </c>
      <c r="N24" s="47" t="n">
        <v>37165</v>
      </c>
      <c r="O24" s="49" t="n">
        <v>140015</v>
      </c>
      <c r="P24" s="1" t="n">
        <v>140015</v>
      </c>
    </row>
    <row r="25" customFormat="false" ht="12.75" hidden="false" customHeight="false" outlineLevel="1" collapsed="false">
      <c r="C25" s="56" t="s">
        <v>255</v>
      </c>
      <c r="D25" s="43"/>
      <c r="E25" s="43"/>
      <c r="F25" s="44"/>
      <c r="G25" s="43"/>
      <c r="H25" s="43"/>
      <c r="I25" s="44"/>
      <c r="J25" s="43"/>
      <c r="K25" s="53"/>
      <c r="L25" s="55"/>
      <c r="M25" s="44"/>
      <c r="N25" s="47"/>
      <c r="O25" s="49"/>
      <c r="P25" s="1" t="n">
        <f aca="false">SUBTOTAL(9,P22:P24)</f>
        <v>0</v>
      </c>
      <c r="R25" s="2" t="e">
        <f aca="false">-P25/$Q$2</f>
        <v>#DIV/0!</v>
      </c>
    </row>
    <row r="26" customFormat="false" ht="12.75" hidden="false" customHeight="false" outlineLevel="2" collapsed="false">
      <c r="C26" s="43" t="n">
        <v>108306</v>
      </c>
      <c r="D26" s="43" t="s">
        <v>38</v>
      </c>
      <c r="E26" s="43" t="s">
        <v>39</v>
      </c>
      <c r="F26" s="44" t="n">
        <v>62389</v>
      </c>
      <c r="G26" s="43" t="n">
        <v>21230</v>
      </c>
      <c r="H26" s="43" t="s">
        <v>20</v>
      </c>
      <c r="I26" s="44" t="s">
        <v>40</v>
      </c>
      <c r="J26" s="43" t="s">
        <v>169</v>
      </c>
      <c r="K26" s="53" t="n">
        <v>37104</v>
      </c>
      <c r="L26" s="55" t="n">
        <v>37134</v>
      </c>
      <c r="M26" s="44" t="s">
        <v>22</v>
      </c>
      <c r="N26" s="47" t="n">
        <v>37135</v>
      </c>
      <c r="O26" s="49" t="n">
        <v>287000</v>
      </c>
      <c r="P26" s="1" t="n">
        <f aca="false">O26</f>
        <v>287000</v>
      </c>
    </row>
    <row r="27" customFormat="false" ht="12.75" hidden="false" customHeight="false" outlineLevel="2" collapsed="false">
      <c r="C27" s="43" t="n">
        <v>108306</v>
      </c>
      <c r="D27" s="43" t="s">
        <v>38</v>
      </c>
      <c r="E27" s="43" t="s">
        <v>39</v>
      </c>
      <c r="F27" s="44" t="n">
        <v>62389</v>
      </c>
      <c r="G27" s="43" t="n">
        <v>21230</v>
      </c>
      <c r="H27" s="43" t="s">
        <v>20</v>
      </c>
      <c r="I27" s="44" t="s">
        <v>40</v>
      </c>
      <c r="J27" s="43" t="s">
        <v>169</v>
      </c>
      <c r="K27" s="53" t="n">
        <v>37104</v>
      </c>
      <c r="L27" s="55" t="n">
        <v>37134</v>
      </c>
      <c r="M27" s="44" t="s">
        <v>23</v>
      </c>
      <c r="N27" s="47" t="n">
        <v>37165</v>
      </c>
      <c r="O27" s="49" t="n">
        <v>-287000</v>
      </c>
      <c r="P27" s="1" t="n">
        <v>-287000</v>
      </c>
    </row>
    <row r="28" customFormat="false" ht="12.75" hidden="false" customHeight="false" outlineLevel="1" collapsed="false">
      <c r="C28" s="56" t="s">
        <v>256</v>
      </c>
      <c r="D28" s="43"/>
      <c r="E28" s="43"/>
      <c r="F28" s="44"/>
      <c r="G28" s="43"/>
      <c r="H28" s="43"/>
      <c r="I28" s="44"/>
      <c r="J28" s="43"/>
      <c r="K28" s="53"/>
      <c r="L28" s="55"/>
      <c r="M28" s="44"/>
      <c r="N28" s="47"/>
      <c r="O28" s="49"/>
      <c r="P28" s="1" t="n">
        <f aca="false">SUBTOTAL(9,P26:P27)</f>
        <v>0</v>
      </c>
      <c r="R28" s="2" t="e">
        <f aca="false">-P28/$Q$2</f>
        <v>#DIV/0!</v>
      </c>
    </row>
    <row r="29" customFormat="false" ht="12.75" hidden="false" customHeight="false" outlineLevel="2" collapsed="false">
      <c r="C29" s="43" t="n">
        <v>108333</v>
      </c>
      <c r="D29" s="43" t="s">
        <v>38</v>
      </c>
      <c r="E29" s="43" t="s">
        <v>39</v>
      </c>
      <c r="F29" s="44" t="n">
        <v>62389</v>
      </c>
      <c r="G29" s="43" t="n">
        <v>21230</v>
      </c>
      <c r="H29" s="43" t="s">
        <v>25</v>
      </c>
      <c r="I29" s="44" t="s">
        <v>43</v>
      </c>
      <c r="J29" s="43" t="s">
        <v>169</v>
      </c>
      <c r="K29" s="53" t="n">
        <v>37135</v>
      </c>
      <c r="L29" s="55" t="n">
        <v>37154</v>
      </c>
      <c r="M29" s="44" t="s">
        <v>23</v>
      </c>
      <c r="N29" s="47" t="n">
        <v>37135</v>
      </c>
      <c r="O29" s="49" t="n">
        <v>-200000</v>
      </c>
      <c r="P29" s="1" t="n">
        <f aca="false">O29</f>
        <v>-200000</v>
      </c>
    </row>
    <row r="30" customFormat="false" ht="12.75" hidden="false" customHeight="false" outlineLevel="2" collapsed="false">
      <c r="C30" s="43" t="n">
        <v>108333</v>
      </c>
      <c r="D30" s="43" t="s">
        <v>38</v>
      </c>
      <c r="E30" s="43" t="s">
        <v>39</v>
      </c>
      <c r="F30" s="44" t="n">
        <v>62389</v>
      </c>
      <c r="G30" s="43" t="n">
        <v>21230</v>
      </c>
      <c r="H30" s="43" t="s">
        <v>25</v>
      </c>
      <c r="I30" s="44" t="s">
        <v>43</v>
      </c>
      <c r="J30" s="43" t="s">
        <v>169</v>
      </c>
      <c r="K30" s="53" t="n">
        <v>37135</v>
      </c>
      <c r="L30" s="55" t="n">
        <v>37154</v>
      </c>
      <c r="M30" s="44" t="s">
        <v>22</v>
      </c>
      <c r="N30" s="47" t="n">
        <v>37165</v>
      </c>
      <c r="O30" s="49" t="n">
        <v>200000</v>
      </c>
      <c r="P30" s="1" t="n">
        <v>200000</v>
      </c>
    </row>
    <row r="31" customFormat="false" ht="12.75" hidden="false" customHeight="false" outlineLevel="1" collapsed="false">
      <c r="C31" s="56" t="s">
        <v>257</v>
      </c>
      <c r="D31" s="43"/>
      <c r="E31" s="43"/>
      <c r="F31" s="44"/>
      <c r="G31" s="43"/>
      <c r="H31" s="43"/>
      <c r="I31" s="44"/>
      <c r="J31" s="43"/>
      <c r="K31" s="53"/>
      <c r="L31" s="55"/>
      <c r="M31" s="44"/>
      <c r="N31" s="47"/>
      <c r="O31" s="49"/>
      <c r="P31" s="1" t="n">
        <f aca="false">SUBTOTAL(9,P29:P30)</f>
        <v>0</v>
      </c>
      <c r="R31" s="2" t="e">
        <f aca="false">-P31/$Q$2</f>
        <v>#DIV/0!</v>
      </c>
    </row>
    <row r="32" customFormat="false" ht="12.75" hidden="false" customHeight="false" outlineLevel="2" collapsed="false">
      <c r="C32" s="43" t="n">
        <v>107873</v>
      </c>
      <c r="D32" s="43" t="s">
        <v>209</v>
      </c>
      <c r="E32" s="43" t="s">
        <v>39</v>
      </c>
      <c r="F32" s="43" t="n">
        <v>62389</v>
      </c>
      <c r="G32" s="43" t="n">
        <v>101402</v>
      </c>
      <c r="H32" s="43" t="s">
        <v>20</v>
      </c>
      <c r="I32" s="44" t="s">
        <v>40</v>
      </c>
      <c r="J32" s="43" t="s">
        <v>41</v>
      </c>
      <c r="K32" s="53" t="n">
        <v>36982</v>
      </c>
      <c r="L32" s="55" t="n">
        <v>37007</v>
      </c>
      <c r="M32" s="44" t="s">
        <v>22</v>
      </c>
      <c r="N32" s="47" t="n">
        <v>37012</v>
      </c>
      <c r="O32" s="49" t="n">
        <v>390000</v>
      </c>
      <c r="P32" s="1" t="n">
        <f aca="false">O32</f>
        <v>390000</v>
      </c>
    </row>
    <row r="33" customFormat="false" ht="12.75" hidden="false" customHeight="false" outlineLevel="2" collapsed="false">
      <c r="C33" s="43" t="n">
        <v>107873</v>
      </c>
      <c r="D33" s="43" t="s">
        <v>209</v>
      </c>
      <c r="E33" s="43" t="s">
        <v>39</v>
      </c>
      <c r="F33" s="43" t="n">
        <v>62389</v>
      </c>
      <c r="G33" s="43" t="n">
        <v>101402</v>
      </c>
      <c r="H33" s="43" t="s">
        <v>20</v>
      </c>
      <c r="I33" s="44" t="s">
        <v>40</v>
      </c>
      <c r="J33" s="43" t="s">
        <v>41</v>
      </c>
      <c r="K33" s="53" t="n">
        <v>36982</v>
      </c>
      <c r="L33" s="55" t="n">
        <v>37007</v>
      </c>
      <c r="M33" s="44" t="s">
        <v>23</v>
      </c>
      <c r="N33" s="47" t="n">
        <v>37165</v>
      </c>
      <c r="O33" s="49" t="n">
        <v>-390000</v>
      </c>
      <c r="P33" s="1" t="n">
        <v>-390011</v>
      </c>
    </row>
    <row r="34" customFormat="false" ht="12.75" hidden="false" customHeight="false" outlineLevel="1" collapsed="false">
      <c r="C34" s="56" t="s">
        <v>258</v>
      </c>
      <c r="D34" s="43"/>
      <c r="E34" s="43"/>
      <c r="F34" s="43"/>
      <c r="G34" s="43"/>
      <c r="H34" s="43"/>
      <c r="I34" s="44"/>
      <c r="J34" s="43"/>
      <c r="K34" s="53"/>
      <c r="L34" s="55"/>
      <c r="M34" s="44"/>
      <c r="N34" s="47"/>
      <c r="O34" s="49"/>
      <c r="P34" s="1" t="n">
        <f aca="false">SUBTOTAL(9,P32:P33)</f>
        <v>-11</v>
      </c>
      <c r="R34" s="2" t="e">
        <f aca="false">-P34/$Q$2</f>
        <v>#DIV/0!</v>
      </c>
    </row>
    <row r="35" customFormat="false" ht="12.75" hidden="false" customHeight="false" outlineLevel="2" collapsed="false">
      <c r="C35" s="43" t="n">
        <v>107836</v>
      </c>
      <c r="D35" s="43" t="s">
        <v>95</v>
      </c>
      <c r="E35" s="43" t="s">
        <v>39</v>
      </c>
      <c r="F35" s="43" t="n">
        <v>62389</v>
      </c>
      <c r="G35" s="43" t="n">
        <v>106069</v>
      </c>
      <c r="H35" s="43" t="s">
        <v>20</v>
      </c>
      <c r="I35" s="44" t="s">
        <v>40</v>
      </c>
      <c r="J35" s="43" t="s">
        <v>21</v>
      </c>
      <c r="K35" s="53" t="n">
        <v>36982</v>
      </c>
      <c r="L35" s="55" t="n">
        <v>37001</v>
      </c>
      <c r="M35" s="44" t="s">
        <v>22</v>
      </c>
      <c r="N35" s="47" t="n">
        <v>36982</v>
      </c>
      <c r="O35" s="49" t="n">
        <v>200000</v>
      </c>
      <c r="P35" s="1" t="n">
        <v>198710</v>
      </c>
    </row>
    <row r="36" customFormat="false" ht="12.75" hidden="false" customHeight="false" outlineLevel="2" collapsed="false">
      <c r="C36" s="43" t="n">
        <v>107836</v>
      </c>
      <c r="D36" s="43" t="s">
        <v>95</v>
      </c>
      <c r="E36" s="43" t="s">
        <v>39</v>
      </c>
      <c r="F36" s="43" t="n">
        <v>62389</v>
      </c>
      <c r="G36" s="43" t="n">
        <v>106069</v>
      </c>
      <c r="H36" s="43" t="s">
        <v>20</v>
      </c>
      <c r="I36" s="44" t="s">
        <v>40</v>
      </c>
      <c r="J36" s="43" t="s">
        <v>21</v>
      </c>
      <c r="K36" s="53" t="n">
        <v>36982</v>
      </c>
      <c r="L36" s="55" t="n">
        <v>37001</v>
      </c>
      <c r="M36" s="44" t="s">
        <v>23</v>
      </c>
      <c r="N36" s="47" t="n">
        <v>37165</v>
      </c>
      <c r="O36" s="49" t="n">
        <v>-198710</v>
      </c>
      <c r="P36" s="1" t="n">
        <v>-198710</v>
      </c>
    </row>
    <row r="37" customFormat="false" ht="12.75" hidden="false" customHeight="false" outlineLevel="1" collapsed="false">
      <c r="C37" s="56" t="s">
        <v>259</v>
      </c>
      <c r="D37" s="43"/>
      <c r="E37" s="43"/>
      <c r="F37" s="43"/>
      <c r="G37" s="43"/>
      <c r="H37" s="43"/>
      <c r="I37" s="44"/>
      <c r="J37" s="43"/>
      <c r="K37" s="53"/>
      <c r="L37" s="55"/>
      <c r="M37" s="44"/>
      <c r="N37" s="47"/>
      <c r="O37" s="49"/>
      <c r="P37" s="1" t="n">
        <f aca="false">SUBTOTAL(9,P35:P36)</f>
        <v>0</v>
      </c>
      <c r="R37" s="2" t="e">
        <f aca="false">-P37/$Q$2</f>
        <v>#DIV/0!</v>
      </c>
    </row>
    <row r="38" customFormat="false" ht="12.75" hidden="false" customHeight="false" outlineLevel="2" collapsed="false">
      <c r="C38" s="43" t="n">
        <v>107946</v>
      </c>
      <c r="D38" s="43" t="s">
        <v>95</v>
      </c>
      <c r="E38" s="43" t="s">
        <v>39</v>
      </c>
      <c r="F38" s="43" t="n">
        <v>62389</v>
      </c>
      <c r="G38" s="43" t="n">
        <v>106069</v>
      </c>
      <c r="H38" s="43" t="s">
        <v>20</v>
      </c>
      <c r="I38" s="44" t="s">
        <v>40</v>
      </c>
      <c r="J38" s="43" t="s">
        <v>41</v>
      </c>
      <c r="K38" s="53" t="n">
        <v>37012</v>
      </c>
      <c r="L38" s="55" t="n">
        <v>37022</v>
      </c>
      <c r="M38" s="44" t="s">
        <v>22</v>
      </c>
      <c r="N38" s="47" t="n">
        <v>37012</v>
      </c>
      <c r="O38" s="49" t="n">
        <v>280000</v>
      </c>
      <c r="P38" s="1" t="n">
        <f aca="false">O38</f>
        <v>280000</v>
      </c>
    </row>
    <row r="39" customFormat="false" ht="12.75" hidden="false" customHeight="false" outlineLevel="2" collapsed="false">
      <c r="C39" s="43" t="n">
        <v>107946</v>
      </c>
      <c r="D39" s="43" t="s">
        <v>95</v>
      </c>
      <c r="E39" s="43" t="s">
        <v>39</v>
      </c>
      <c r="F39" s="43" t="n">
        <v>62389</v>
      </c>
      <c r="G39" s="43" t="n">
        <v>106069</v>
      </c>
      <c r="H39" s="43" t="s">
        <v>20</v>
      </c>
      <c r="I39" s="44" t="s">
        <v>40</v>
      </c>
      <c r="J39" s="43" t="s">
        <v>41</v>
      </c>
      <c r="K39" s="53" t="n">
        <v>37012</v>
      </c>
      <c r="L39" s="55" t="n">
        <v>37022</v>
      </c>
      <c r="M39" s="44" t="s">
        <v>23</v>
      </c>
      <c r="N39" s="47" t="n">
        <v>37135</v>
      </c>
      <c r="O39" s="49" t="n">
        <v>-80000</v>
      </c>
      <c r="P39" s="1" t="n">
        <v>-80001</v>
      </c>
    </row>
    <row r="40" customFormat="false" ht="12.75" hidden="false" customHeight="false" outlineLevel="2" collapsed="false">
      <c r="C40" s="43" t="n">
        <v>107946</v>
      </c>
      <c r="D40" s="43" t="s">
        <v>95</v>
      </c>
      <c r="E40" s="43" t="s">
        <v>39</v>
      </c>
      <c r="F40" s="43" t="n">
        <v>62389</v>
      </c>
      <c r="G40" s="43" t="n">
        <v>106069</v>
      </c>
      <c r="H40" s="43" t="s">
        <v>20</v>
      </c>
      <c r="I40" s="44" t="s">
        <v>40</v>
      </c>
      <c r="J40" s="43" t="s">
        <v>41</v>
      </c>
      <c r="K40" s="53" t="n">
        <v>37012</v>
      </c>
      <c r="L40" s="55" t="n">
        <v>37022</v>
      </c>
      <c r="M40" s="44" t="s">
        <v>23</v>
      </c>
      <c r="N40" s="47" t="n">
        <v>37165</v>
      </c>
      <c r="O40" s="49" t="n">
        <v>-200001</v>
      </c>
      <c r="P40" s="1" t="n">
        <v>-199999</v>
      </c>
    </row>
    <row r="41" customFormat="false" ht="12.75" hidden="false" customHeight="false" outlineLevel="1" collapsed="false">
      <c r="C41" s="56" t="s">
        <v>260</v>
      </c>
      <c r="D41" s="43"/>
      <c r="E41" s="43"/>
      <c r="F41" s="43"/>
      <c r="G41" s="43"/>
      <c r="H41" s="43"/>
      <c r="I41" s="44"/>
      <c r="J41" s="43"/>
      <c r="K41" s="53"/>
      <c r="L41" s="55"/>
      <c r="M41" s="44"/>
      <c r="N41" s="47"/>
      <c r="O41" s="49"/>
      <c r="P41" s="1" t="n">
        <f aca="false">SUBTOTAL(9,P38:P40)</f>
        <v>0</v>
      </c>
      <c r="R41" s="2" t="e">
        <f aca="false">-P41/$Q$2</f>
        <v>#DIV/0!</v>
      </c>
    </row>
    <row r="42" customFormat="false" ht="12.75" hidden="false" customHeight="false" outlineLevel="2" collapsed="false">
      <c r="C42" s="14" t="n">
        <v>106877</v>
      </c>
      <c r="D42" s="43" t="s">
        <v>98</v>
      </c>
      <c r="E42" s="43" t="s">
        <v>39</v>
      </c>
      <c r="F42" s="44" t="n">
        <v>62389</v>
      </c>
      <c r="G42" s="16" t="n">
        <v>21357</v>
      </c>
      <c r="H42" s="45" t="s">
        <v>25</v>
      </c>
      <c r="I42" s="46" t="s">
        <v>43</v>
      </c>
      <c r="J42" s="43" t="s">
        <v>31</v>
      </c>
      <c r="K42" s="47" t="n">
        <v>36739</v>
      </c>
      <c r="L42" s="48" t="n">
        <v>36754</v>
      </c>
      <c r="M42" s="44" t="s">
        <v>23</v>
      </c>
      <c r="N42" s="47" t="n">
        <v>37043</v>
      </c>
      <c r="O42" s="49" t="n">
        <v>-500000</v>
      </c>
      <c r="P42" s="1" t="n">
        <v>-499980</v>
      </c>
    </row>
    <row r="43" customFormat="false" ht="12.75" hidden="false" customHeight="false" outlineLevel="2" collapsed="false">
      <c r="C43" s="14" t="n">
        <v>106877</v>
      </c>
      <c r="D43" s="43" t="s">
        <v>98</v>
      </c>
      <c r="E43" s="43" t="s">
        <v>39</v>
      </c>
      <c r="F43" s="44" t="n">
        <v>62389</v>
      </c>
      <c r="G43" s="16" t="n">
        <v>21357</v>
      </c>
      <c r="H43" s="45" t="s">
        <v>25</v>
      </c>
      <c r="I43" s="46" t="s">
        <v>43</v>
      </c>
      <c r="J43" s="43" t="s">
        <v>31</v>
      </c>
      <c r="K43" s="47" t="n">
        <v>36739</v>
      </c>
      <c r="L43" s="48" t="n">
        <v>36754</v>
      </c>
      <c r="M43" s="44" t="s">
        <v>22</v>
      </c>
      <c r="N43" s="47" t="n">
        <v>37165</v>
      </c>
      <c r="O43" s="49" t="n">
        <v>499980</v>
      </c>
      <c r="P43" s="1" t="n">
        <v>500000</v>
      </c>
    </row>
    <row r="44" customFormat="false" ht="12.75" hidden="false" customHeight="false" outlineLevel="1" collapsed="false">
      <c r="C44" s="23" t="s">
        <v>261</v>
      </c>
      <c r="D44" s="43"/>
      <c r="E44" s="43"/>
      <c r="F44" s="44"/>
      <c r="G44" s="16"/>
      <c r="H44" s="45"/>
      <c r="I44" s="46"/>
      <c r="J44" s="43"/>
      <c r="K44" s="47"/>
      <c r="L44" s="48"/>
      <c r="M44" s="44"/>
      <c r="N44" s="47"/>
      <c r="O44" s="49"/>
      <c r="P44" s="1" t="n">
        <f aca="false">SUBTOTAL(9,P42:P43)</f>
        <v>20</v>
      </c>
      <c r="R44" s="2" t="e">
        <f aca="false">-P44/$Q$2</f>
        <v>#DIV/0!</v>
      </c>
    </row>
    <row r="45" customFormat="false" ht="12.75" hidden="false" customHeight="false" outlineLevel="2" collapsed="false">
      <c r="C45" s="43" t="n">
        <v>107835</v>
      </c>
      <c r="D45" s="43" t="s">
        <v>98</v>
      </c>
      <c r="E45" s="43" t="s">
        <v>39</v>
      </c>
      <c r="F45" s="43" t="n">
        <v>62389</v>
      </c>
      <c r="G45" s="43" t="n">
        <v>21357</v>
      </c>
      <c r="H45" s="43" t="s">
        <v>20</v>
      </c>
      <c r="I45" s="44" t="s">
        <v>40</v>
      </c>
      <c r="J45" s="43" t="s">
        <v>21</v>
      </c>
      <c r="K45" s="53" t="n">
        <v>36982</v>
      </c>
      <c r="L45" s="55" t="n">
        <v>37001</v>
      </c>
      <c r="M45" s="44" t="s">
        <v>22</v>
      </c>
      <c r="N45" s="47" t="n">
        <v>36982</v>
      </c>
      <c r="O45" s="49" t="n">
        <v>250700</v>
      </c>
      <c r="P45" s="1" t="n">
        <f aca="false">O45</f>
        <v>250700</v>
      </c>
    </row>
    <row r="46" customFormat="false" ht="12.75" hidden="false" customHeight="false" outlineLevel="2" collapsed="false">
      <c r="C46" s="43" t="n">
        <v>107835</v>
      </c>
      <c r="D46" s="43" t="s">
        <v>98</v>
      </c>
      <c r="E46" s="43" t="s">
        <v>39</v>
      </c>
      <c r="F46" s="43" t="n">
        <v>62389</v>
      </c>
      <c r="G46" s="43" t="n">
        <v>21357</v>
      </c>
      <c r="H46" s="43" t="s">
        <v>20</v>
      </c>
      <c r="I46" s="44" t="s">
        <v>40</v>
      </c>
      <c r="J46" s="43" t="s">
        <v>21</v>
      </c>
      <c r="K46" s="53" t="n">
        <v>36982</v>
      </c>
      <c r="L46" s="55" t="n">
        <v>37001</v>
      </c>
      <c r="M46" s="44" t="s">
        <v>23</v>
      </c>
      <c r="N46" s="47" t="n">
        <v>37165</v>
      </c>
      <c r="O46" s="49" t="n">
        <v>-250700</v>
      </c>
      <c r="P46" s="1" t="n">
        <v>-250700</v>
      </c>
    </row>
    <row r="47" customFormat="false" ht="12.75" hidden="false" customHeight="false" outlineLevel="1" collapsed="false">
      <c r="C47" s="56" t="s">
        <v>262</v>
      </c>
      <c r="D47" s="43"/>
      <c r="E47" s="43"/>
      <c r="F47" s="43"/>
      <c r="G47" s="43"/>
      <c r="H47" s="43"/>
      <c r="I47" s="44"/>
      <c r="J47" s="43"/>
      <c r="K47" s="53"/>
      <c r="L47" s="55"/>
      <c r="M47" s="44"/>
      <c r="N47" s="47"/>
      <c r="O47" s="49"/>
      <c r="P47" s="1" t="n">
        <f aca="false">SUBTOTAL(9,P45:P46)</f>
        <v>0</v>
      </c>
      <c r="R47" s="2" t="e">
        <f aca="false">-P47/$Q$2</f>
        <v>#DIV/0!</v>
      </c>
    </row>
    <row r="48" customFormat="false" ht="12.75" hidden="false" customHeight="false" outlineLevel="2" collapsed="false">
      <c r="C48" s="43" t="n">
        <v>107911</v>
      </c>
      <c r="D48" s="43" t="s">
        <v>98</v>
      </c>
      <c r="E48" s="43" t="s">
        <v>39</v>
      </c>
      <c r="F48" s="43" t="n">
        <v>62389</v>
      </c>
      <c r="G48" s="43" t="n">
        <v>21357</v>
      </c>
      <c r="H48" s="43" t="s">
        <v>20</v>
      </c>
      <c r="I48" s="44" t="s">
        <v>40</v>
      </c>
      <c r="J48" s="43" t="s">
        <v>41</v>
      </c>
      <c r="K48" s="53" t="n">
        <v>36982</v>
      </c>
      <c r="L48" s="55" t="n">
        <v>37011</v>
      </c>
      <c r="M48" s="44" t="s">
        <v>22</v>
      </c>
      <c r="N48" s="47" t="n">
        <v>37012</v>
      </c>
      <c r="O48" s="49" t="n">
        <v>193494</v>
      </c>
      <c r="P48" s="1" t="n">
        <v>191283</v>
      </c>
    </row>
    <row r="49" customFormat="false" ht="12.75" hidden="false" customHeight="false" outlineLevel="2" collapsed="false">
      <c r="C49" s="43" t="n">
        <v>107911</v>
      </c>
      <c r="D49" s="43" t="s">
        <v>98</v>
      </c>
      <c r="E49" s="43" t="s">
        <v>39</v>
      </c>
      <c r="F49" s="43" t="n">
        <v>62389</v>
      </c>
      <c r="G49" s="43" t="n">
        <v>21357</v>
      </c>
      <c r="H49" s="43" t="s">
        <v>20</v>
      </c>
      <c r="I49" s="44" t="s">
        <v>40</v>
      </c>
      <c r="J49" s="43" t="s">
        <v>41</v>
      </c>
      <c r="K49" s="53" t="n">
        <v>36982</v>
      </c>
      <c r="L49" s="55" t="n">
        <v>37011</v>
      </c>
      <c r="M49" s="44" t="s">
        <v>23</v>
      </c>
      <c r="N49" s="47" t="n">
        <v>37165</v>
      </c>
      <c r="O49" s="49" t="n">
        <v>-191283</v>
      </c>
      <c r="P49" s="1" t="n">
        <v>-191283</v>
      </c>
    </row>
    <row r="50" customFormat="false" ht="12.75" hidden="false" customHeight="false" outlineLevel="2" collapsed="false">
      <c r="C50" s="43" t="n">
        <v>107911</v>
      </c>
      <c r="D50" s="43" t="s">
        <v>98</v>
      </c>
      <c r="E50" s="43" t="s">
        <v>39</v>
      </c>
      <c r="F50" s="43" t="n">
        <v>78122</v>
      </c>
      <c r="G50" s="43" t="n">
        <v>21357</v>
      </c>
      <c r="H50" s="43" t="s">
        <v>20</v>
      </c>
      <c r="I50" s="44" t="s">
        <v>40</v>
      </c>
      <c r="J50" s="43" t="s">
        <v>41</v>
      </c>
      <c r="K50" s="53" t="n">
        <v>36982</v>
      </c>
      <c r="L50" s="55" t="n">
        <v>37011</v>
      </c>
      <c r="M50" s="44" t="s">
        <v>22</v>
      </c>
      <c r="N50" s="47" t="n">
        <v>37012</v>
      </c>
      <c r="O50" s="49" t="n">
        <v>80000</v>
      </c>
      <c r="P50" s="1" t="n">
        <v>80000</v>
      </c>
    </row>
    <row r="51" customFormat="false" ht="12.75" hidden="false" customHeight="false" outlineLevel="2" collapsed="false">
      <c r="C51" s="43" t="n">
        <v>107911</v>
      </c>
      <c r="D51" s="43" t="s">
        <v>98</v>
      </c>
      <c r="E51" s="43" t="s">
        <v>39</v>
      </c>
      <c r="F51" s="43" t="n">
        <v>78122</v>
      </c>
      <c r="G51" s="43" t="n">
        <v>21357</v>
      </c>
      <c r="H51" s="43" t="s">
        <v>20</v>
      </c>
      <c r="I51" s="44" t="s">
        <v>40</v>
      </c>
      <c r="J51" s="43" t="s">
        <v>41</v>
      </c>
      <c r="K51" s="53" t="n">
        <v>36982</v>
      </c>
      <c r="L51" s="55" t="n">
        <v>37011</v>
      </c>
      <c r="M51" s="44" t="s">
        <v>23</v>
      </c>
      <c r="N51" s="47" t="n">
        <v>37135</v>
      </c>
      <c r="O51" s="49" t="n">
        <v>-80000</v>
      </c>
      <c r="P51" s="1" t="n">
        <v>-80000</v>
      </c>
    </row>
    <row r="52" customFormat="false" ht="12.75" hidden="false" customHeight="false" outlineLevel="1" collapsed="false">
      <c r="C52" s="56" t="s">
        <v>263</v>
      </c>
      <c r="D52" s="43"/>
      <c r="E52" s="43"/>
      <c r="F52" s="43"/>
      <c r="G52" s="43"/>
      <c r="H52" s="43"/>
      <c r="I52" s="44"/>
      <c r="J52" s="43"/>
      <c r="K52" s="53"/>
      <c r="L52" s="55"/>
      <c r="M52" s="44"/>
      <c r="N52" s="47"/>
      <c r="O52" s="49"/>
      <c r="P52" s="1" t="n">
        <f aca="false">SUBTOTAL(9,P48:P51)</f>
        <v>0</v>
      </c>
      <c r="R52" s="2" t="e">
        <f aca="false">-P52/$Q$2</f>
        <v>#DIV/0!</v>
      </c>
    </row>
    <row r="53" customFormat="false" ht="12.75" hidden="false" customHeight="false" outlineLevel="2" collapsed="false">
      <c r="C53" s="43" t="n">
        <v>108015</v>
      </c>
      <c r="D53" s="43" t="s">
        <v>98</v>
      </c>
      <c r="E53" s="43" t="s">
        <v>39</v>
      </c>
      <c r="F53" s="43" t="n">
        <v>62389</v>
      </c>
      <c r="G53" s="43" t="n">
        <v>22359</v>
      </c>
      <c r="H53" s="43" t="s">
        <v>20</v>
      </c>
      <c r="I53" s="44" t="s">
        <v>40</v>
      </c>
      <c r="J53" s="43" t="s">
        <v>41</v>
      </c>
      <c r="K53" s="53" t="n">
        <v>37012</v>
      </c>
      <c r="L53" s="55" t="n">
        <v>36684</v>
      </c>
      <c r="M53" s="44" t="s">
        <v>22</v>
      </c>
      <c r="N53" s="47" t="n">
        <v>37043</v>
      </c>
      <c r="O53" s="49" t="n">
        <v>153000</v>
      </c>
      <c r="P53" s="1" t="n">
        <f aca="false">O53</f>
        <v>153000</v>
      </c>
    </row>
    <row r="54" customFormat="false" ht="12.75" hidden="false" customHeight="false" outlineLevel="2" collapsed="false">
      <c r="C54" s="43" t="n">
        <v>108015</v>
      </c>
      <c r="D54" s="43" t="s">
        <v>98</v>
      </c>
      <c r="E54" s="43" t="s">
        <v>39</v>
      </c>
      <c r="F54" s="43" t="n">
        <v>62389</v>
      </c>
      <c r="G54" s="43" t="n">
        <v>22359</v>
      </c>
      <c r="H54" s="43" t="s">
        <v>20</v>
      </c>
      <c r="I54" s="44" t="s">
        <v>40</v>
      </c>
      <c r="J54" s="43" t="s">
        <v>41</v>
      </c>
      <c r="K54" s="53" t="n">
        <v>37012</v>
      </c>
      <c r="L54" s="55" t="n">
        <v>36684</v>
      </c>
      <c r="M54" s="44" t="s">
        <v>23</v>
      </c>
      <c r="N54" s="47" t="n">
        <v>37135</v>
      </c>
      <c r="O54" s="49" t="n">
        <v>-113000</v>
      </c>
      <c r="P54" s="1" t="n">
        <f aca="false">O54</f>
        <v>-113000</v>
      </c>
    </row>
    <row r="55" customFormat="false" ht="12.75" hidden="false" customHeight="false" outlineLevel="2" collapsed="false">
      <c r="C55" s="43" t="n">
        <v>108015</v>
      </c>
      <c r="D55" s="43" t="s">
        <v>98</v>
      </c>
      <c r="E55" s="43" t="s">
        <v>39</v>
      </c>
      <c r="F55" s="43" t="n">
        <v>62389</v>
      </c>
      <c r="G55" s="43" t="n">
        <v>22359</v>
      </c>
      <c r="H55" s="43" t="s">
        <v>20</v>
      </c>
      <c r="I55" s="44" t="s">
        <v>40</v>
      </c>
      <c r="J55" s="43" t="s">
        <v>41</v>
      </c>
      <c r="K55" s="53" t="n">
        <v>37012</v>
      </c>
      <c r="L55" s="55" t="n">
        <v>36684</v>
      </c>
      <c r="M55" s="44" t="s">
        <v>23</v>
      </c>
      <c r="N55" s="47" t="n">
        <v>37165</v>
      </c>
      <c r="O55" s="49" t="n">
        <v>-40000</v>
      </c>
      <c r="P55" s="1" t="n">
        <v>-40000</v>
      </c>
    </row>
    <row r="56" customFormat="false" ht="12.75" hidden="false" customHeight="false" outlineLevel="1" collapsed="false">
      <c r="C56" s="56" t="s">
        <v>264</v>
      </c>
      <c r="D56" s="43"/>
      <c r="E56" s="43"/>
      <c r="F56" s="43"/>
      <c r="G56" s="43"/>
      <c r="H56" s="43"/>
      <c r="I56" s="44"/>
      <c r="J56" s="43"/>
      <c r="K56" s="53"/>
      <c r="L56" s="55"/>
      <c r="M56" s="44"/>
      <c r="N56" s="47"/>
      <c r="O56" s="49"/>
      <c r="P56" s="1" t="n">
        <f aca="false">SUBTOTAL(9,P53:P55)</f>
        <v>0</v>
      </c>
      <c r="R56" s="2" t="e">
        <f aca="false">-P56/$Q$2</f>
        <v>#DIV/0!</v>
      </c>
    </row>
    <row r="57" customFormat="false" ht="12.75" hidden="false" customHeight="false" outlineLevel="2" collapsed="false">
      <c r="C57" s="43" t="n">
        <v>108204</v>
      </c>
      <c r="D57" s="43" t="s">
        <v>98</v>
      </c>
      <c r="E57" s="43" t="s">
        <v>39</v>
      </c>
      <c r="F57" s="44" t="n">
        <v>62389</v>
      </c>
      <c r="G57" s="43" t="n">
        <v>21357</v>
      </c>
      <c r="H57" s="43" t="s">
        <v>25</v>
      </c>
      <c r="I57" s="44" t="s">
        <v>43</v>
      </c>
      <c r="J57" s="43" t="s">
        <v>41</v>
      </c>
      <c r="K57" s="53" t="n">
        <v>37104</v>
      </c>
      <c r="L57" s="55" t="n">
        <v>37105</v>
      </c>
      <c r="M57" s="44" t="s">
        <v>23</v>
      </c>
      <c r="N57" s="47" t="n">
        <v>37104</v>
      </c>
      <c r="O57" s="49" t="n">
        <v>-315000</v>
      </c>
      <c r="P57" s="1" t="n">
        <f aca="false">O57</f>
        <v>-315000</v>
      </c>
    </row>
    <row r="58" customFormat="false" ht="12.75" hidden="false" customHeight="false" outlineLevel="2" collapsed="false">
      <c r="C58" s="43" t="n">
        <v>108204</v>
      </c>
      <c r="D58" s="43" t="s">
        <v>98</v>
      </c>
      <c r="E58" s="43" t="s">
        <v>39</v>
      </c>
      <c r="F58" s="44" t="n">
        <v>62389</v>
      </c>
      <c r="G58" s="43" t="n">
        <v>21357</v>
      </c>
      <c r="H58" s="43" t="s">
        <v>25</v>
      </c>
      <c r="I58" s="44" t="s">
        <v>43</v>
      </c>
      <c r="J58" s="43" t="s">
        <v>41</v>
      </c>
      <c r="K58" s="53" t="n">
        <v>37104</v>
      </c>
      <c r="L58" s="55" t="n">
        <v>37105</v>
      </c>
      <c r="M58" s="44" t="s">
        <v>22</v>
      </c>
      <c r="N58" s="47" t="n">
        <v>37135</v>
      </c>
      <c r="O58" s="49" t="n">
        <v>290000</v>
      </c>
      <c r="P58" s="1" t="n">
        <f aca="false">O58</f>
        <v>290000</v>
      </c>
    </row>
    <row r="59" customFormat="false" ht="12.75" hidden="false" customHeight="false" outlineLevel="2" collapsed="false">
      <c r="C59" s="43" t="n">
        <v>108204</v>
      </c>
      <c r="D59" s="43" t="s">
        <v>98</v>
      </c>
      <c r="E59" s="43" t="s">
        <v>39</v>
      </c>
      <c r="F59" s="44" t="n">
        <v>62389</v>
      </c>
      <c r="G59" s="43" t="n">
        <v>21357</v>
      </c>
      <c r="H59" s="43" t="s">
        <v>25</v>
      </c>
      <c r="I59" s="44" t="s">
        <v>43</v>
      </c>
      <c r="J59" s="43" t="s">
        <v>41</v>
      </c>
      <c r="K59" s="53" t="n">
        <v>37104</v>
      </c>
      <c r="L59" s="55" t="n">
        <v>37105</v>
      </c>
      <c r="M59" s="44" t="s">
        <v>22</v>
      </c>
      <c r="N59" s="47" t="n">
        <v>37165</v>
      </c>
      <c r="O59" s="49" t="n">
        <v>25000</v>
      </c>
      <c r="P59" s="1" t="n">
        <v>25000</v>
      </c>
    </row>
    <row r="60" customFormat="false" ht="12.75" hidden="false" customHeight="false" outlineLevel="1" collapsed="false">
      <c r="C60" s="56" t="s">
        <v>265</v>
      </c>
      <c r="D60" s="43"/>
      <c r="E60" s="43"/>
      <c r="F60" s="44"/>
      <c r="G60" s="43"/>
      <c r="H60" s="43"/>
      <c r="I60" s="44"/>
      <c r="J60" s="43"/>
      <c r="K60" s="53"/>
      <c r="L60" s="55"/>
      <c r="M60" s="44"/>
      <c r="N60" s="47"/>
      <c r="O60" s="49"/>
      <c r="P60" s="1" t="n">
        <f aca="false">SUBTOTAL(9,P57:P59)</f>
        <v>0</v>
      </c>
      <c r="R60" s="2" t="e">
        <f aca="false">-P60/$Q$2</f>
        <v>#DIV/0!</v>
      </c>
    </row>
    <row r="61" customFormat="false" ht="12.75" hidden="false" customHeight="false" outlineLevel="2" collapsed="false">
      <c r="C61" s="43" t="n">
        <v>108313</v>
      </c>
      <c r="D61" s="43" t="s">
        <v>98</v>
      </c>
      <c r="E61" s="43" t="s">
        <v>39</v>
      </c>
      <c r="F61" s="44" t="n">
        <v>62389</v>
      </c>
      <c r="G61" s="43" t="n">
        <v>21357</v>
      </c>
      <c r="H61" s="43" t="s">
        <v>20</v>
      </c>
      <c r="I61" s="44" t="s">
        <v>40</v>
      </c>
      <c r="J61" s="43" t="s">
        <v>41</v>
      </c>
      <c r="K61" s="53" t="n">
        <v>37135</v>
      </c>
      <c r="L61" s="55" t="n">
        <v>37141</v>
      </c>
      <c r="M61" s="44" t="s">
        <v>22</v>
      </c>
      <c r="N61" s="47" t="n">
        <v>37135</v>
      </c>
      <c r="O61" s="49" t="n">
        <v>135000</v>
      </c>
      <c r="P61" s="1" t="n">
        <f aca="false">O61</f>
        <v>135000</v>
      </c>
    </row>
    <row r="62" customFormat="false" ht="12.75" hidden="false" customHeight="false" outlineLevel="2" collapsed="false">
      <c r="C62" s="43" t="n">
        <v>108313</v>
      </c>
      <c r="D62" s="43" t="s">
        <v>98</v>
      </c>
      <c r="E62" s="43" t="s">
        <v>39</v>
      </c>
      <c r="F62" s="44" t="n">
        <v>62389</v>
      </c>
      <c r="G62" s="43" t="n">
        <v>21357</v>
      </c>
      <c r="H62" s="43" t="s">
        <v>20</v>
      </c>
      <c r="I62" s="44" t="s">
        <v>40</v>
      </c>
      <c r="J62" s="43" t="s">
        <v>41</v>
      </c>
      <c r="K62" s="53" t="n">
        <v>37135</v>
      </c>
      <c r="L62" s="55" t="n">
        <v>37141</v>
      </c>
      <c r="M62" s="44" t="s">
        <v>23</v>
      </c>
      <c r="N62" s="47" t="n">
        <v>37165</v>
      </c>
      <c r="O62" s="49" t="n">
        <v>-135000</v>
      </c>
      <c r="P62" s="1" t="n">
        <v>-135000</v>
      </c>
      <c r="R62" s="2" t="e">
        <f aca="false">-(P61+P62)/Q2</f>
        <v>#DIV/0!</v>
      </c>
    </row>
    <row r="63" customFormat="false" ht="12.75" hidden="false" customHeight="false" outlineLevel="2" collapsed="false">
      <c r="C63" s="43" t="n">
        <v>108313</v>
      </c>
      <c r="D63" s="43" t="s">
        <v>98</v>
      </c>
      <c r="E63" s="43" t="s">
        <v>39</v>
      </c>
      <c r="F63" s="44" t="n">
        <v>71460</v>
      </c>
      <c r="G63" s="43" t="n">
        <v>21357</v>
      </c>
      <c r="H63" s="43" t="s">
        <v>20</v>
      </c>
      <c r="I63" s="44" t="s">
        <v>40</v>
      </c>
      <c r="J63" s="43" t="s">
        <v>41</v>
      </c>
      <c r="K63" s="53" t="n">
        <v>37135</v>
      </c>
      <c r="L63" s="55" t="n">
        <v>37141</v>
      </c>
      <c r="M63" s="44" t="s">
        <v>22</v>
      </c>
      <c r="N63" s="47" t="n">
        <v>37135</v>
      </c>
      <c r="O63" s="49" t="n">
        <v>90000</v>
      </c>
      <c r="P63" s="1" t="n">
        <f aca="false">O63</f>
        <v>90000</v>
      </c>
    </row>
    <row r="64" customFormat="false" ht="12.75" hidden="false" customHeight="false" outlineLevel="2" collapsed="false">
      <c r="C64" s="43" t="n">
        <v>108313</v>
      </c>
      <c r="D64" s="43" t="s">
        <v>98</v>
      </c>
      <c r="E64" s="43" t="s">
        <v>39</v>
      </c>
      <c r="F64" s="44" t="n">
        <v>71460</v>
      </c>
      <c r="G64" s="43" t="n">
        <v>21357</v>
      </c>
      <c r="H64" s="43" t="s">
        <v>20</v>
      </c>
      <c r="I64" s="44" t="s">
        <v>40</v>
      </c>
      <c r="J64" s="43" t="s">
        <v>41</v>
      </c>
      <c r="K64" s="53" t="n">
        <v>37135</v>
      </c>
      <c r="L64" s="55" t="n">
        <v>37141</v>
      </c>
      <c r="M64" s="44" t="s">
        <v>23</v>
      </c>
      <c r="N64" s="47" t="n">
        <v>37165</v>
      </c>
      <c r="O64" s="49" t="n">
        <v>-90000</v>
      </c>
      <c r="P64" s="1" t="n">
        <v>-90000</v>
      </c>
      <c r="R64" s="2" t="e">
        <f aca="false">-(P63+P64)/Q2</f>
        <v>#DIV/0!</v>
      </c>
    </row>
    <row r="65" customFormat="false" ht="12.75" hidden="false" customHeight="false" outlineLevel="1" collapsed="false">
      <c r="C65" s="56" t="s">
        <v>266</v>
      </c>
      <c r="D65" s="43"/>
      <c r="E65" s="43"/>
      <c r="F65" s="44"/>
      <c r="G65" s="43"/>
      <c r="H65" s="43"/>
      <c r="I65" s="44"/>
      <c r="J65" s="43"/>
      <c r="K65" s="53"/>
      <c r="L65" s="55"/>
      <c r="M65" s="44"/>
      <c r="N65" s="47"/>
      <c r="O65" s="49"/>
      <c r="P65" s="1" t="n">
        <f aca="false">SUBTOTAL(9,P61:P64)</f>
        <v>0</v>
      </c>
    </row>
    <row r="66" customFormat="false" ht="12.75" hidden="false" customHeight="false" outlineLevel="2" collapsed="false">
      <c r="C66" s="43" t="n">
        <v>108364</v>
      </c>
      <c r="D66" s="43" t="s">
        <v>98</v>
      </c>
      <c r="E66" s="43" t="s">
        <v>39</v>
      </c>
      <c r="F66" s="44" t="n">
        <v>71459</v>
      </c>
      <c r="G66" s="43" t="n">
        <v>21357</v>
      </c>
      <c r="H66" s="43" t="s">
        <v>20</v>
      </c>
      <c r="I66" s="44" t="s">
        <v>40</v>
      </c>
      <c r="J66" s="43" t="s">
        <v>41</v>
      </c>
      <c r="K66" s="53" t="n">
        <v>37135</v>
      </c>
      <c r="L66" s="55" t="n">
        <v>37160</v>
      </c>
      <c r="M66" s="44" t="s">
        <v>22</v>
      </c>
      <c r="N66" s="47" t="n">
        <v>37135</v>
      </c>
      <c r="O66" s="49" t="n">
        <v>8795</v>
      </c>
      <c r="P66" s="1" t="n">
        <v>5943</v>
      </c>
    </row>
    <row r="67" customFormat="false" ht="12.75" hidden="false" customHeight="false" outlineLevel="2" collapsed="false">
      <c r="C67" s="43" t="n">
        <v>108364</v>
      </c>
      <c r="D67" s="43" t="s">
        <v>98</v>
      </c>
      <c r="E67" s="43" t="s">
        <v>39</v>
      </c>
      <c r="F67" s="44" t="n">
        <v>71459</v>
      </c>
      <c r="G67" s="43" t="n">
        <v>21357</v>
      </c>
      <c r="H67" s="43" t="s">
        <v>20</v>
      </c>
      <c r="I67" s="44" t="s">
        <v>40</v>
      </c>
      <c r="J67" s="43" t="s">
        <v>41</v>
      </c>
      <c r="K67" s="53" t="n">
        <v>37135</v>
      </c>
      <c r="L67" s="55" t="n">
        <v>37160</v>
      </c>
      <c r="M67" s="44" t="s">
        <v>23</v>
      </c>
      <c r="N67" s="47" t="n">
        <v>37165</v>
      </c>
      <c r="O67" s="49" t="n">
        <v>-5943</v>
      </c>
      <c r="P67" s="1" t="n">
        <v>-5943</v>
      </c>
    </row>
    <row r="68" customFormat="false" ht="12.75" hidden="false" customHeight="false" outlineLevel="1" collapsed="false">
      <c r="C68" s="56" t="s">
        <v>267</v>
      </c>
      <c r="D68" s="43"/>
      <c r="E68" s="43"/>
      <c r="F68" s="44"/>
      <c r="G68" s="43"/>
      <c r="H68" s="43"/>
      <c r="I68" s="44"/>
      <c r="J68" s="43"/>
      <c r="K68" s="53"/>
      <c r="L68" s="55"/>
      <c r="M68" s="44"/>
      <c r="N68" s="47"/>
      <c r="O68" s="49"/>
      <c r="P68" s="1" t="n">
        <f aca="false">SUBTOTAL(9,P66:P67)</f>
        <v>0</v>
      </c>
      <c r="R68" s="2" t="e">
        <f aca="false">-P68/$Q$2</f>
        <v>#DIV/0!</v>
      </c>
    </row>
    <row r="69" customFormat="false" ht="12.75" hidden="false" customHeight="false" outlineLevel="2" collapsed="false">
      <c r="C69" s="14" t="n">
        <v>106875</v>
      </c>
      <c r="D69" s="43" t="s">
        <v>177</v>
      </c>
      <c r="E69" s="43" t="s">
        <v>39</v>
      </c>
      <c r="F69" s="44" t="n">
        <v>62389</v>
      </c>
      <c r="G69" s="16" t="n">
        <v>21233</v>
      </c>
      <c r="H69" s="45" t="s">
        <v>25</v>
      </c>
      <c r="I69" s="46" t="s">
        <v>43</v>
      </c>
      <c r="J69" s="43" t="s">
        <v>41</v>
      </c>
      <c r="K69" s="47" t="n">
        <v>36739</v>
      </c>
      <c r="L69" s="48" t="n">
        <v>36754</v>
      </c>
      <c r="M69" s="44" t="s">
        <v>23</v>
      </c>
      <c r="N69" s="47" t="n">
        <v>37043</v>
      </c>
      <c r="O69" s="49" t="n">
        <v>-500000</v>
      </c>
      <c r="P69" s="1" t="n">
        <f aca="false">O69</f>
        <v>-500000</v>
      </c>
    </row>
    <row r="70" customFormat="false" ht="12.75" hidden="false" customHeight="false" outlineLevel="2" collapsed="false">
      <c r="C70" s="14" t="n">
        <v>106875</v>
      </c>
      <c r="D70" s="43" t="s">
        <v>177</v>
      </c>
      <c r="E70" s="43" t="s">
        <v>39</v>
      </c>
      <c r="F70" s="44" t="n">
        <v>62389</v>
      </c>
      <c r="G70" s="16" t="n">
        <v>21233</v>
      </c>
      <c r="H70" s="45" t="s">
        <v>25</v>
      </c>
      <c r="I70" s="46" t="s">
        <v>43</v>
      </c>
      <c r="J70" s="43" t="s">
        <v>41</v>
      </c>
      <c r="K70" s="47" t="n">
        <v>36739</v>
      </c>
      <c r="L70" s="48" t="n">
        <v>36754</v>
      </c>
      <c r="M70" s="44" t="s">
        <v>22</v>
      </c>
      <c r="N70" s="47" t="n">
        <v>37165</v>
      </c>
      <c r="O70" s="49" t="n">
        <v>500000</v>
      </c>
      <c r="P70" s="1" t="n">
        <v>500000</v>
      </c>
    </row>
    <row r="71" customFormat="false" ht="12.75" hidden="false" customHeight="false" outlineLevel="1" collapsed="false">
      <c r="C71" s="23" t="s">
        <v>268</v>
      </c>
      <c r="D71" s="43"/>
      <c r="E71" s="43"/>
      <c r="F71" s="44"/>
      <c r="G71" s="16"/>
      <c r="H71" s="45"/>
      <c r="I71" s="46"/>
      <c r="J71" s="43"/>
      <c r="K71" s="47"/>
      <c r="L71" s="48"/>
      <c r="M71" s="44"/>
      <c r="N71" s="47"/>
      <c r="O71" s="49"/>
      <c r="P71" s="1" t="n">
        <f aca="false">SUBTOTAL(9,P69:P70)</f>
        <v>0</v>
      </c>
      <c r="R71" s="2" t="e">
        <f aca="false">-P71/$Q$2</f>
        <v>#DIV/0!</v>
      </c>
    </row>
    <row r="72" customFormat="false" ht="12.75" hidden="false" customHeight="false" outlineLevel="2" collapsed="false">
      <c r="C72" s="43" t="n">
        <v>107822</v>
      </c>
      <c r="D72" s="43" t="s">
        <v>177</v>
      </c>
      <c r="E72" s="43" t="s">
        <v>39</v>
      </c>
      <c r="F72" s="43" t="n">
        <v>62389</v>
      </c>
      <c r="G72" s="43" t="n">
        <v>21233</v>
      </c>
      <c r="H72" s="43" t="s">
        <v>20</v>
      </c>
      <c r="I72" s="44" t="s">
        <v>40</v>
      </c>
      <c r="J72" s="43" t="s">
        <v>41</v>
      </c>
      <c r="K72" s="53" t="n">
        <v>36982</v>
      </c>
      <c r="L72" s="55" t="n">
        <v>36998</v>
      </c>
      <c r="M72" s="44" t="s">
        <v>22</v>
      </c>
      <c r="N72" s="47" t="n">
        <v>36982</v>
      </c>
      <c r="O72" s="49" t="n">
        <v>41748</v>
      </c>
      <c r="P72" s="1" t="n">
        <f aca="false">O72</f>
        <v>41748</v>
      </c>
    </row>
    <row r="73" customFormat="false" ht="12.75" hidden="false" customHeight="false" outlineLevel="2" collapsed="false">
      <c r="C73" s="43" t="n">
        <v>107822</v>
      </c>
      <c r="D73" s="43" t="s">
        <v>177</v>
      </c>
      <c r="E73" s="43" t="s">
        <v>39</v>
      </c>
      <c r="F73" s="43" t="n">
        <v>62389</v>
      </c>
      <c r="G73" s="43" t="n">
        <v>21233</v>
      </c>
      <c r="H73" s="43" t="s">
        <v>20</v>
      </c>
      <c r="I73" s="44" t="s">
        <v>40</v>
      </c>
      <c r="J73" s="43" t="s">
        <v>41</v>
      </c>
      <c r="K73" s="53" t="n">
        <v>36982</v>
      </c>
      <c r="L73" s="55" t="n">
        <v>36998</v>
      </c>
      <c r="M73" s="44" t="s">
        <v>23</v>
      </c>
      <c r="N73" s="47" t="n">
        <v>37165</v>
      </c>
      <c r="O73" s="49" t="n">
        <v>-41748</v>
      </c>
      <c r="P73" s="1" t="n">
        <v>-41748</v>
      </c>
    </row>
    <row r="74" customFormat="false" ht="12.75" hidden="false" customHeight="false" outlineLevel="1" collapsed="false">
      <c r="C74" s="56" t="s">
        <v>269</v>
      </c>
      <c r="D74" s="43"/>
      <c r="E74" s="43"/>
      <c r="F74" s="43"/>
      <c r="G74" s="43"/>
      <c r="H74" s="43"/>
      <c r="I74" s="44"/>
      <c r="J74" s="43"/>
      <c r="K74" s="53"/>
      <c r="L74" s="55"/>
      <c r="M74" s="44"/>
      <c r="N74" s="47"/>
      <c r="O74" s="49"/>
      <c r="P74" s="1" t="n">
        <f aca="false">SUBTOTAL(9,P72:P73)</f>
        <v>0</v>
      </c>
      <c r="R74" s="2" t="e">
        <f aca="false">-P74/$Q$2</f>
        <v>#DIV/0!</v>
      </c>
    </row>
    <row r="75" customFormat="false" ht="12.75" hidden="false" customHeight="false" outlineLevel="2" collapsed="false">
      <c r="C75" s="43" t="n">
        <v>107820</v>
      </c>
      <c r="D75" s="43" t="s">
        <v>120</v>
      </c>
      <c r="E75" s="43" t="s">
        <v>39</v>
      </c>
      <c r="F75" s="43" t="n">
        <v>62389</v>
      </c>
      <c r="G75" s="43" t="n">
        <v>21410</v>
      </c>
      <c r="H75" s="43" t="s">
        <v>20</v>
      </c>
      <c r="I75" s="44" t="s">
        <v>40</v>
      </c>
      <c r="J75" s="43" t="s">
        <v>41</v>
      </c>
      <c r="K75" s="53" t="n">
        <v>36982</v>
      </c>
      <c r="L75" s="55" t="n">
        <v>36998</v>
      </c>
      <c r="M75" s="44" t="s">
        <v>22</v>
      </c>
      <c r="N75" s="47" t="n">
        <v>37012</v>
      </c>
      <c r="O75" s="49" t="n">
        <v>250000</v>
      </c>
      <c r="P75" s="1" t="n">
        <v>249984</v>
      </c>
      <c r="R75" s="61"/>
    </row>
    <row r="76" customFormat="false" ht="12.75" hidden="false" customHeight="false" outlineLevel="2" collapsed="false">
      <c r="C76" s="43" t="n">
        <v>107820</v>
      </c>
      <c r="D76" s="43" t="s">
        <v>120</v>
      </c>
      <c r="E76" s="43" t="s">
        <v>39</v>
      </c>
      <c r="F76" s="43" t="n">
        <v>62389</v>
      </c>
      <c r="G76" s="43" t="n">
        <v>21410</v>
      </c>
      <c r="H76" s="43" t="s">
        <v>20</v>
      </c>
      <c r="I76" s="44" t="s">
        <v>40</v>
      </c>
      <c r="J76" s="43" t="s">
        <v>41</v>
      </c>
      <c r="K76" s="53" t="n">
        <v>36982</v>
      </c>
      <c r="L76" s="55" t="n">
        <v>36998</v>
      </c>
      <c r="M76" s="44" t="s">
        <v>23</v>
      </c>
      <c r="N76" s="47" t="n">
        <v>37165</v>
      </c>
      <c r="O76" s="49" t="n">
        <v>-249984</v>
      </c>
      <c r="P76" s="1" t="n">
        <v>-249984</v>
      </c>
    </row>
    <row r="77" customFormat="false" ht="12.75" hidden="false" customHeight="false" outlineLevel="1" collapsed="false">
      <c r="C77" s="56" t="s">
        <v>270</v>
      </c>
      <c r="D77" s="43"/>
      <c r="E77" s="43"/>
      <c r="F77" s="43"/>
      <c r="G77" s="43"/>
      <c r="H77" s="43"/>
      <c r="I77" s="44"/>
      <c r="J77" s="43"/>
      <c r="K77" s="53"/>
      <c r="L77" s="55"/>
      <c r="M77" s="44"/>
      <c r="N77" s="47"/>
      <c r="O77" s="49"/>
      <c r="P77" s="1" t="n">
        <f aca="false">SUBTOTAL(9,P75:P76)</f>
        <v>0</v>
      </c>
      <c r="R77" s="2" t="e">
        <f aca="false">-P77/$Q$2</f>
        <v>#DIV/0!</v>
      </c>
    </row>
    <row r="78" customFormat="false" ht="12.75" hidden="false" customHeight="false" outlineLevel="2" collapsed="false">
      <c r="C78" s="43" t="n">
        <v>107838</v>
      </c>
      <c r="D78" s="43" t="s">
        <v>120</v>
      </c>
      <c r="E78" s="43" t="s">
        <v>39</v>
      </c>
      <c r="F78" s="43" t="n">
        <v>62389</v>
      </c>
      <c r="G78" s="43" t="n">
        <v>21410</v>
      </c>
      <c r="H78" s="43" t="s">
        <v>20</v>
      </c>
      <c r="I78" s="44" t="s">
        <v>40</v>
      </c>
      <c r="J78" s="43" t="s">
        <v>41</v>
      </c>
      <c r="K78" s="53" t="n">
        <v>36982</v>
      </c>
      <c r="L78" s="55" t="n">
        <v>37001</v>
      </c>
      <c r="M78" s="44" t="s">
        <v>22</v>
      </c>
      <c r="N78" s="47" t="n">
        <v>36982</v>
      </c>
      <c r="O78" s="49" t="n">
        <v>60000</v>
      </c>
      <c r="P78" s="1" t="n">
        <v>59990</v>
      </c>
    </row>
    <row r="79" customFormat="false" ht="12.75" hidden="false" customHeight="false" outlineLevel="2" collapsed="false">
      <c r="C79" s="43" t="n">
        <v>107838</v>
      </c>
      <c r="D79" s="43" t="s">
        <v>120</v>
      </c>
      <c r="E79" s="43" t="s">
        <v>39</v>
      </c>
      <c r="F79" s="43" t="n">
        <v>62389</v>
      </c>
      <c r="G79" s="43" t="n">
        <v>21410</v>
      </c>
      <c r="H79" s="43" t="s">
        <v>20</v>
      </c>
      <c r="I79" s="44" t="s">
        <v>40</v>
      </c>
      <c r="J79" s="43" t="s">
        <v>41</v>
      </c>
      <c r="K79" s="53" t="n">
        <v>36982</v>
      </c>
      <c r="L79" s="55" t="n">
        <v>37001</v>
      </c>
      <c r="M79" s="44" t="s">
        <v>23</v>
      </c>
      <c r="N79" s="47" t="n">
        <v>37165</v>
      </c>
      <c r="O79" s="49" t="n">
        <v>-59990</v>
      </c>
      <c r="P79" s="1" t="n">
        <v>-59990</v>
      </c>
    </row>
    <row r="80" customFormat="false" ht="12.75" hidden="false" customHeight="false" outlineLevel="1" collapsed="false">
      <c r="C80" s="56" t="s">
        <v>271</v>
      </c>
      <c r="D80" s="43"/>
      <c r="E80" s="43"/>
      <c r="F80" s="43"/>
      <c r="G80" s="43"/>
      <c r="H80" s="43"/>
      <c r="I80" s="44"/>
      <c r="J80" s="43"/>
      <c r="K80" s="53"/>
      <c r="L80" s="55"/>
      <c r="M80" s="44"/>
      <c r="N80" s="47"/>
      <c r="O80" s="49"/>
      <c r="P80" s="1" t="n">
        <f aca="false">SUBTOTAL(9,P78:P79)</f>
        <v>0</v>
      </c>
      <c r="R80" s="2" t="e">
        <f aca="false">-P80/$Q$2</f>
        <v>#DIV/0!</v>
      </c>
    </row>
    <row r="81" customFormat="false" ht="12.75" hidden="false" customHeight="false" outlineLevel="2" collapsed="false">
      <c r="C81" s="43" t="n">
        <v>107948</v>
      </c>
      <c r="D81" s="43" t="s">
        <v>120</v>
      </c>
      <c r="E81" s="43" t="s">
        <v>39</v>
      </c>
      <c r="F81" s="43" t="n">
        <v>62389</v>
      </c>
      <c r="G81" s="43" t="n">
        <v>21410</v>
      </c>
      <c r="H81" s="43" t="s">
        <v>20</v>
      </c>
      <c r="I81" s="44" t="s">
        <v>40</v>
      </c>
      <c r="J81" s="43" t="s">
        <v>41</v>
      </c>
      <c r="K81" s="53" t="n">
        <v>37012</v>
      </c>
      <c r="L81" s="55" t="n">
        <v>37028</v>
      </c>
      <c r="M81" s="44" t="s">
        <v>22</v>
      </c>
      <c r="N81" s="47" t="n">
        <v>37012</v>
      </c>
      <c r="O81" s="49" t="n">
        <v>63950</v>
      </c>
      <c r="P81" s="1" t="n">
        <f aca="false">O81</f>
        <v>63950</v>
      </c>
    </row>
    <row r="82" customFormat="false" ht="12.75" hidden="false" customHeight="false" outlineLevel="2" collapsed="false">
      <c r="C82" s="43" t="n">
        <v>107948</v>
      </c>
      <c r="D82" s="43" t="s">
        <v>120</v>
      </c>
      <c r="E82" s="43" t="s">
        <v>39</v>
      </c>
      <c r="F82" s="43" t="n">
        <v>62389</v>
      </c>
      <c r="G82" s="43" t="n">
        <v>21410</v>
      </c>
      <c r="H82" s="43" t="s">
        <v>20</v>
      </c>
      <c r="I82" s="44" t="s">
        <v>40</v>
      </c>
      <c r="J82" s="43" t="s">
        <v>41</v>
      </c>
      <c r="K82" s="53" t="n">
        <v>37012</v>
      </c>
      <c r="L82" s="55" t="n">
        <v>37028</v>
      </c>
      <c r="M82" s="44" t="s">
        <v>23</v>
      </c>
      <c r="N82" s="47" t="n">
        <v>37165</v>
      </c>
      <c r="O82" s="49" t="n">
        <v>-63950</v>
      </c>
      <c r="P82" s="1" t="n">
        <v>-63950</v>
      </c>
    </row>
    <row r="83" customFormat="false" ht="12.75" hidden="false" customHeight="false" outlineLevel="1" collapsed="false">
      <c r="C83" s="56" t="s">
        <v>272</v>
      </c>
      <c r="D83" s="43"/>
      <c r="E83" s="43"/>
      <c r="F83" s="43"/>
      <c r="G83" s="43"/>
      <c r="H83" s="43"/>
      <c r="I83" s="44"/>
      <c r="J83" s="43"/>
      <c r="K83" s="53"/>
      <c r="L83" s="55"/>
      <c r="M83" s="44"/>
      <c r="N83" s="47"/>
      <c r="O83" s="49"/>
      <c r="P83" s="1" t="n">
        <f aca="false">SUBTOTAL(9,P81:P82)</f>
        <v>0</v>
      </c>
      <c r="R83" s="2" t="e">
        <f aca="false">-P83/$Q$2</f>
        <v>#DIV/0!</v>
      </c>
    </row>
    <row r="84" customFormat="false" ht="12.75" hidden="false" customHeight="false" outlineLevel="2" collapsed="false">
      <c r="C84" s="43" t="n">
        <v>108206</v>
      </c>
      <c r="D84" s="43" t="s">
        <v>120</v>
      </c>
      <c r="E84" s="43" t="s">
        <v>39</v>
      </c>
      <c r="F84" s="44" t="n">
        <v>62389</v>
      </c>
      <c r="G84" s="43" t="n">
        <v>21410</v>
      </c>
      <c r="H84" s="43" t="s">
        <v>25</v>
      </c>
      <c r="I84" s="44" t="s">
        <v>43</v>
      </c>
      <c r="J84" s="43" t="s">
        <v>41</v>
      </c>
      <c r="K84" s="53" t="n">
        <v>37104</v>
      </c>
      <c r="L84" s="55" t="n">
        <v>37106</v>
      </c>
      <c r="M84" s="44" t="s">
        <v>23</v>
      </c>
      <c r="N84" s="47" t="n">
        <v>37104</v>
      </c>
      <c r="O84" s="49" t="n">
        <v>-160000</v>
      </c>
      <c r="P84" s="1" t="n">
        <f aca="false">O84</f>
        <v>-160000</v>
      </c>
    </row>
    <row r="85" customFormat="false" ht="12.75" hidden="false" customHeight="false" outlineLevel="2" collapsed="false">
      <c r="C85" s="43" t="n">
        <v>108206</v>
      </c>
      <c r="D85" s="43" t="s">
        <v>120</v>
      </c>
      <c r="E85" s="43" t="s">
        <v>39</v>
      </c>
      <c r="F85" s="44" t="n">
        <v>62389</v>
      </c>
      <c r="G85" s="43" t="n">
        <v>21410</v>
      </c>
      <c r="H85" s="43" t="s">
        <v>25</v>
      </c>
      <c r="I85" s="44" t="s">
        <v>43</v>
      </c>
      <c r="J85" s="43" t="s">
        <v>41</v>
      </c>
      <c r="K85" s="53" t="n">
        <v>37104</v>
      </c>
      <c r="L85" s="55" t="n">
        <v>37106</v>
      </c>
      <c r="M85" s="44" t="s">
        <v>22</v>
      </c>
      <c r="N85" s="47" t="n">
        <v>37135</v>
      </c>
      <c r="O85" s="49" t="n">
        <v>110000</v>
      </c>
      <c r="P85" s="1" t="n">
        <f aca="false">O85</f>
        <v>110000</v>
      </c>
    </row>
    <row r="86" customFormat="false" ht="12.75" hidden="false" customHeight="false" outlineLevel="2" collapsed="false">
      <c r="C86" s="43" t="n">
        <v>108206</v>
      </c>
      <c r="D86" s="43" t="s">
        <v>120</v>
      </c>
      <c r="E86" s="43" t="s">
        <v>39</v>
      </c>
      <c r="F86" s="44" t="n">
        <v>62389</v>
      </c>
      <c r="G86" s="43" t="n">
        <v>21410</v>
      </c>
      <c r="H86" s="43" t="s">
        <v>25</v>
      </c>
      <c r="I86" s="44" t="s">
        <v>43</v>
      </c>
      <c r="J86" s="43" t="s">
        <v>41</v>
      </c>
      <c r="K86" s="53" t="n">
        <v>37104</v>
      </c>
      <c r="L86" s="55" t="n">
        <v>37106</v>
      </c>
      <c r="M86" s="44" t="s">
        <v>22</v>
      </c>
      <c r="N86" s="47" t="n">
        <v>37165</v>
      </c>
      <c r="O86" s="49" t="n">
        <v>50000</v>
      </c>
      <c r="P86" s="1" t="n">
        <v>50000</v>
      </c>
      <c r="R86" s="2" t="e">
        <f aca="false">(P84+P85+P86)/$Q$2</f>
        <v>#DIV/0!</v>
      </c>
    </row>
    <row r="87" customFormat="false" ht="12.75" hidden="false" customHeight="false" outlineLevel="2" collapsed="false">
      <c r="C87" s="43" t="n">
        <v>108206</v>
      </c>
      <c r="D87" s="43" t="s">
        <v>120</v>
      </c>
      <c r="E87" s="43" t="s">
        <v>39</v>
      </c>
      <c r="F87" s="44" t="n">
        <v>71460</v>
      </c>
      <c r="G87" s="43" t="n">
        <v>21410</v>
      </c>
      <c r="H87" s="43" t="s">
        <v>25</v>
      </c>
      <c r="I87" s="44" t="s">
        <v>43</v>
      </c>
      <c r="J87" s="43" t="s">
        <v>41</v>
      </c>
      <c r="K87" s="53" t="n">
        <v>37104</v>
      </c>
      <c r="L87" s="55" t="n">
        <v>37106</v>
      </c>
      <c r="M87" s="44" t="s">
        <v>23</v>
      </c>
      <c r="N87" s="47" t="n">
        <v>37104</v>
      </c>
      <c r="O87" s="49" t="n">
        <v>-20000</v>
      </c>
      <c r="P87" s="1" t="n">
        <f aca="false">O87</f>
        <v>-20000</v>
      </c>
    </row>
    <row r="88" customFormat="false" ht="12.75" hidden="false" customHeight="false" outlineLevel="2" collapsed="false">
      <c r="C88" s="43" t="n">
        <v>108206</v>
      </c>
      <c r="D88" s="43" t="s">
        <v>120</v>
      </c>
      <c r="E88" s="43" t="s">
        <v>39</v>
      </c>
      <c r="F88" s="44" t="n">
        <v>71460</v>
      </c>
      <c r="G88" s="43" t="n">
        <v>21410</v>
      </c>
      <c r="H88" s="43" t="s">
        <v>25</v>
      </c>
      <c r="I88" s="44" t="s">
        <v>43</v>
      </c>
      <c r="J88" s="43" t="s">
        <v>41</v>
      </c>
      <c r="K88" s="53" t="n">
        <v>37104</v>
      </c>
      <c r="L88" s="55" t="n">
        <v>37106</v>
      </c>
      <c r="M88" s="44" t="s">
        <v>22</v>
      </c>
      <c r="N88" s="47" t="n">
        <v>37135</v>
      </c>
      <c r="O88" s="49" t="n">
        <v>20000</v>
      </c>
      <c r="P88" s="1" t="n">
        <f aca="false">O88</f>
        <v>20000</v>
      </c>
    </row>
    <row r="89" customFormat="false" ht="12.75" hidden="false" customHeight="false" outlineLevel="1" collapsed="false">
      <c r="C89" s="56" t="s">
        <v>273</v>
      </c>
      <c r="D89" s="43"/>
      <c r="E89" s="43"/>
      <c r="F89" s="44"/>
      <c r="G89" s="43"/>
      <c r="H89" s="43"/>
      <c r="I89" s="44"/>
      <c r="J89" s="43"/>
      <c r="K89" s="53"/>
      <c r="L89" s="55"/>
      <c r="M89" s="44"/>
      <c r="N89" s="47"/>
      <c r="O89" s="49"/>
      <c r="P89" s="1" t="n">
        <f aca="false">SUBTOTAL(9,P84:P88)</f>
        <v>0</v>
      </c>
    </row>
    <row r="90" customFormat="false" ht="12.75" hidden="false" customHeight="false" outlineLevel="2" collapsed="false">
      <c r="C90" s="43" t="n">
        <v>108356</v>
      </c>
      <c r="D90" s="43" t="s">
        <v>120</v>
      </c>
      <c r="E90" s="43" t="s">
        <v>39</v>
      </c>
      <c r="F90" s="44" t="n">
        <v>62389</v>
      </c>
      <c r="G90" s="43" t="n">
        <v>21410</v>
      </c>
      <c r="H90" s="43" t="s">
        <v>25</v>
      </c>
      <c r="I90" s="44" t="s">
        <v>43</v>
      </c>
      <c r="J90" s="43" t="s">
        <v>41</v>
      </c>
      <c r="K90" s="53" t="n">
        <v>37135</v>
      </c>
      <c r="L90" s="55" t="n">
        <v>37160</v>
      </c>
      <c r="M90" s="44" t="s">
        <v>23</v>
      </c>
      <c r="N90" s="47" t="n">
        <v>37135</v>
      </c>
      <c r="O90" s="49" t="n">
        <v>-20000</v>
      </c>
      <c r="P90" s="1" t="n">
        <f aca="false">O90</f>
        <v>-20000</v>
      </c>
    </row>
    <row r="91" customFormat="false" ht="12.75" hidden="false" customHeight="false" outlineLevel="2" collapsed="false">
      <c r="C91" s="43" t="n">
        <v>108356</v>
      </c>
      <c r="D91" s="43" t="s">
        <v>120</v>
      </c>
      <c r="E91" s="43" t="s">
        <v>39</v>
      </c>
      <c r="F91" s="44" t="n">
        <v>62389</v>
      </c>
      <c r="G91" s="43" t="n">
        <v>21410</v>
      </c>
      <c r="H91" s="43" t="s">
        <v>25</v>
      </c>
      <c r="I91" s="44" t="s">
        <v>43</v>
      </c>
      <c r="J91" s="43" t="s">
        <v>41</v>
      </c>
      <c r="K91" s="53" t="n">
        <v>37135</v>
      </c>
      <c r="L91" s="55" t="n">
        <v>37160</v>
      </c>
      <c r="M91" s="44" t="s">
        <v>22</v>
      </c>
      <c r="N91" s="47" t="n">
        <v>37165</v>
      </c>
      <c r="O91" s="49" t="n">
        <v>20000</v>
      </c>
      <c r="P91" s="1" t="n">
        <v>20000</v>
      </c>
    </row>
    <row r="92" customFormat="false" ht="12.75" hidden="false" customHeight="false" outlineLevel="1" collapsed="false">
      <c r="C92" s="56" t="s">
        <v>274</v>
      </c>
      <c r="D92" s="43"/>
      <c r="E92" s="43"/>
      <c r="F92" s="44"/>
      <c r="G92" s="43"/>
      <c r="H92" s="43"/>
      <c r="I92" s="44"/>
      <c r="J92" s="43"/>
      <c r="K92" s="53"/>
      <c r="L92" s="55"/>
      <c r="M92" s="44"/>
      <c r="N92" s="47"/>
      <c r="O92" s="49"/>
      <c r="P92" s="1" t="n">
        <f aca="false">SUBTOTAL(9,P90:P91)</f>
        <v>0</v>
      </c>
      <c r="R92" s="2" t="e">
        <f aca="false">-P92/$Q$2</f>
        <v>#DIV/0!</v>
      </c>
    </row>
    <row r="93" customFormat="false" ht="12.75" hidden="false" customHeight="false" outlineLevel="2" collapsed="false">
      <c r="C93" s="43" t="n">
        <v>108103</v>
      </c>
      <c r="D93" s="43" t="s">
        <v>220</v>
      </c>
      <c r="E93" s="43" t="s">
        <v>39</v>
      </c>
      <c r="F93" s="43" t="n">
        <v>71460</v>
      </c>
      <c r="G93" s="43" t="n">
        <v>101501</v>
      </c>
      <c r="H93" s="43" t="s">
        <v>20</v>
      </c>
      <c r="I93" s="44" t="s">
        <v>40</v>
      </c>
      <c r="J93" s="43" t="s">
        <v>41</v>
      </c>
      <c r="K93" s="53" t="n">
        <v>37073</v>
      </c>
      <c r="L93" s="55" t="n">
        <v>37075</v>
      </c>
      <c r="M93" s="44" t="s">
        <v>22</v>
      </c>
      <c r="N93" s="47" t="n">
        <v>37073</v>
      </c>
      <c r="O93" s="49" t="n">
        <v>62000</v>
      </c>
      <c r="P93" s="1" t="n">
        <f aca="false">O93</f>
        <v>62000</v>
      </c>
    </row>
    <row r="94" customFormat="false" ht="12.75" hidden="false" customHeight="false" outlineLevel="2" collapsed="false">
      <c r="C94" s="43" t="n">
        <v>108103</v>
      </c>
      <c r="D94" s="43" t="s">
        <v>220</v>
      </c>
      <c r="E94" s="43" t="s">
        <v>39</v>
      </c>
      <c r="F94" s="43" t="n">
        <v>71460</v>
      </c>
      <c r="G94" s="43" t="n">
        <v>101501</v>
      </c>
      <c r="H94" s="43" t="s">
        <v>20</v>
      </c>
      <c r="I94" s="44" t="s">
        <v>40</v>
      </c>
      <c r="J94" s="43" t="s">
        <v>41</v>
      </c>
      <c r="K94" s="53" t="n">
        <v>37073</v>
      </c>
      <c r="L94" s="55" t="n">
        <v>37075</v>
      </c>
      <c r="M94" s="44" t="s">
        <v>23</v>
      </c>
      <c r="N94" s="47" t="n">
        <v>37165</v>
      </c>
      <c r="O94" s="49" t="n">
        <v>-62000</v>
      </c>
      <c r="P94" s="1" t="n">
        <v>-62001</v>
      </c>
    </row>
    <row r="95" customFormat="false" ht="12.75" hidden="false" customHeight="false" outlineLevel="1" collapsed="false">
      <c r="C95" s="56" t="s">
        <v>275</v>
      </c>
      <c r="D95" s="43"/>
      <c r="E95" s="43"/>
      <c r="F95" s="43"/>
      <c r="G95" s="43"/>
      <c r="H95" s="43"/>
      <c r="I95" s="44"/>
      <c r="J95" s="43"/>
      <c r="K95" s="53"/>
      <c r="L95" s="55"/>
      <c r="M95" s="44"/>
      <c r="N95" s="47"/>
      <c r="O95" s="49"/>
      <c r="P95" s="1" t="n">
        <f aca="false">SUBTOTAL(9,P93:P94)</f>
        <v>-1</v>
      </c>
      <c r="R95" s="2" t="e">
        <f aca="false">-P95/$Q$2</f>
        <v>#DIV/0!</v>
      </c>
    </row>
    <row r="96" customFormat="false" ht="12.75" hidden="false" customHeight="false" outlineLevel="2" collapsed="false">
      <c r="C96" s="43" t="n">
        <v>108100</v>
      </c>
      <c r="D96" s="43" t="s">
        <v>222</v>
      </c>
      <c r="E96" s="43" t="s">
        <v>39</v>
      </c>
      <c r="F96" s="43" t="n">
        <v>62389</v>
      </c>
      <c r="G96" s="43" t="n">
        <v>108010</v>
      </c>
      <c r="H96" s="43" t="s">
        <v>20</v>
      </c>
      <c r="I96" s="44" t="s">
        <v>40</v>
      </c>
      <c r="J96" s="43" t="s">
        <v>169</v>
      </c>
      <c r="K96" s="53" t="n">
        <v>37043</v>
      </c>
      <c r="L96" s="55" t="n">
        <v>37071</v>
      </c>
      <c r="M96" s="44" t="s">
        <v>22</v>
      </c>
      <c r="N96" s="47" t="n">
        <v>37073</v>
      </c>
      <c r="O96" s="49" t="n">
        <v>110000</v>
      </c>
      <c r="P96" s="1" t="n">
        <f aca="false">O96</f>
        <v>110000</v>
      </c>
    </row>
    <row r="97" customFormat="false" ht="12.75" hidden="false" customHeight="false" outlineLevel="2" collapsed="false">
      <c r="C97" s="43" t="n">
        <v>108100</v>
      </c>
      <c r="D97" s="43" t="s">
        <v>222</v>
      </c>
      <c r="E97" s="43" t="s">
        <v>39</v>
      </c>
      <c r="F97" s="43" t="n">
        <v>62389</v>
      </c>
      <c r="G97" s="43" t="n">
        <v>108010</v>
      </c>
      <c r="H97" s="43" t="s">
        <v>20</v>
      </c>
      <c r="I97" s="44" t="s">
        <v>40</v>
      </c>
      <c r="J97" s="43" t="s">
        <v>169</v>
      </c>
      <c r="K97" s="53" t="n">
        <v>37043</v>
      </c>
      <c r="L97" s="55" t="n">
        <v>37071</v>
      </c>
      <c r="M97" s="44" t="s">
        <v>23</v>
      </c>
      <c r="N97" s="47" t="n">
        <v>37165</v>
      </c>
      <c r="O97" s="49" t="n">
        <v>-110000</v>
      </c>
      <c r="P97" s="1" t="n">
        <v>-110000</v>
      </c>
    </row>
    <row r="98" customFormat="false" ht="12.75" hidden="false" customHeight="false" outlineLevel="1" collapsed="false">
      <c r="C98" s="56" t="s">
        <v>276</v>
      </c>
      <c r="D98" s="43"/>
      <c r="E98" s="43"/>
      <c r="F98" s="43"/>
      <c r="G98" s="43"/>
      <c r="H98" s="43"/>
      <c r="I98" s="44"/>
      <c r="J98" s="43"/>
      <c r="K98" s="53"/>
      <c r="L98" s="55"/>
      <c r="M98" s="44"/>
      <c r="N98" s="47"/>
      <c r="O98" s="49"/>
      <c r="P98" s="1" t="n">
        <f aca="false">SUBTOTAL(9,P96:P97)</f>
        <v>0</v>
      </c>
      <c r="R98" s="2" t="e">
        <f aca="false">-P98/$Q$2</f>
        <v>#DIV/0!</v>
      </c>
    </row>
    <row r="99" customFormat="false" ht="12.75" hidden="false" customHeight="false" outlineLevel="2" collapsed="false">
      <c r="C99" s="43" t="n">
        <v>108256</v>
      </c>
      <c r="D99" s="43" t="s">
        <v>222</v>
      </c>
      <c r="E99" s="43" t="s">
        <v>39</v>
      </c>
      <c r="F99" s="44" t="n">
        <v>62389</v>
      </c>
      <c r="G99" s="43" t="n">
        <v>108010</v>
      </c>
      <c r="H99" s="43" t="s">
        <v>25</v>
      </c>
      <c r="I99" s="44" t="s">
        <v>43</v>
      </c>
      <c r="J99" s="43" t="s">
        <v>41</v>
      </c>
      <c r="K99" s="53" t="n">
        <v>37104</v>
      </c>
      <c r="L99" s="55" t="n">
        <v>37126</v>
      </c>
      <c r="M99" s="44" t="s">
        <v>23</v>
      </c>
      <c r="N99" s="47" t="n">
        <v>37104</v>
      </c>
      <c r="O99" s="49" t="n">
        <v>-10000</v>
      </c>
      <c r="P99" s="1" t="n">
        <f aca="false">O99</f>
        <v>-10000</v>
      </c>
    </row>
    <row r="100" customFormat="false" ht="12.75" hidden="false" customHeight="false" outlineLevel="2" collapsed="false">
      <c r="C100" s="43" t="n">
        <v>108256</v>
      </c>
      <c r="D100" s="43" t="s">
        <v>222</v>
      </c>
      <c r="E100" s="43" t="s">
        <v>39</v>
      </c>
      <c r="F100" s="44" t="n">
        <v>62389</v>
      </c>
      <c r="G100" s="43" t="n">
        <v>108010</v>
      </c>
      <c r="H100" s="43" t="s">
        <v>25</v>
      </c>
      <c r="I100" s="44" t="s">
        <v>43</v>
      </c>
      <c r="J100" s="43" t="s">
        <v>41</v>
      </c>
      <c r="K100" s="53" t="n">
        <v>37104</v>
      </c>
      <c r="L100" s="55" t="n">
        <v>37126</v>
      </c>
      <c r="M100" s="44" t="s">
        <v>22</v>
      </c>
      <c r="N100" s="47" t="n">
        <v>37165</v>
      </c>
      <c r="O100" s="49" t="n">
        <v>10000</v>
      </c>
      <c r="P100" s="1" t="n">
        <v>10000</v>
      </c>
    </row>
    <row r="101" customFormat="false" ht="12.75" hidden="false" customHeight="false" outlineLevel="1" collapsed="false">
      <c r="C101" s="56" t="s">
        <v>277</v>
      </c>
      <c r="D101" s="43"/>
      <c r="E101" s="43"/>
      <c r="F101" s="44"/>
      <c r="G101" s="43"/>
      <c r="H101" s="43"/>
      <c r="I101" s="44"/>
      <c r="J101" s="43"/>
      <c r="K101" s="53"/>
      <c r="L101" s="55"/>
      <c r="M101" s="44"/>
      <c r="N101" s="47"/>
      <c r="O101" s="49"/>
      <c r="P101" s="1" t="n">
        <f aca="false">SUBTOTAL(9,P99:P100)</f>
        <v>0</v>
      </c>
    </row>
    <row r="102" customFormat="false" ht="12.75" hidden="false" customHeight="false" outlineLevel="2" collapsed="false">
      <c r="C102" s="43" t="n">
        <v>108310</v>
      </c>
      <c r="D102" s="43" t="s">
        <v>222</v>
      </c>
      <c r="E102" s="43" t="s">
        <v>39</v>
      </c>
      <c r="F102" s="44" t="n">
        <v>62389</v>
      </c>
      <c r="G102" s="43" t="n">
        <v>108010</v>
      </c>
      <c r="H102" s="43" t="s">
        <v>20</v>
      </c>
      <c r="I102" s="44" t="s">
        <v>40</v>
      </c>
      <c r="J102" s="43" t="s">
        <v>169</v>
      </c>
      <c r="K102" s="53" t="n">
        <v>37135</v>
      </c>
      <c r="L102" s="55" t="n">
        <v>37141</v>
      </c>
      <c r="M102" s="44" t="s">
        <v>22</v>
      </c>
      <c r="N102" s="47" t="n">
        <v>37135</v>
      </c>
      <c r="O102" s="49" t="n">
        <v>30000</v>
      </c>
      <c r="P102" s="1" t="n">
        <f aca="false">O102</f>
        <v>30000</v>
      </c>
    </row>
    <row r="103" customFormat="false" ht="12.75" hidden="false" customHeight="false" outlineLevel="2" collapsed="false">
      <c r="C103" s="43" t="n">
        <v>108310</v>
      </c>
      <c r="D103" s="43" t="s">
        <v>222</v>
      </c>
      <c r="E103" s="43" t="s">
        <v>39</v>
      </c>
      <c r="F103" s="44" t="n">
        <v>62389</v>
      </c>
      <c r="G103" s="43" t="n">
        <v>108010</v>
      </c>
      <c r="H103" s="43" t="s">
        <v>20</v>
      </c>
      <c r="I103" s="44" t="s">
        <v>40</v>
      </c>
      <c r="J103" s="43" t="s">
        <v>169</v>
      </c>
      <c r="K103" s="53" t="n">
        <v>37135</v>
      </c>
      <c r="L103" s="55" t="n">
        <v>37141</v>
      </c>
      <c r="M103" s="44" t="s">
        <v>23</v>
      </c>
      <c r="N103" s="47" t="n">
        <v>37165</v>
      </c>
      <c r="O103" s="49" t="n">
        <v>-30000</v>
      </c>
      <c r="P103" s="1" t="n">
        <v>-30000</v>
      </c>
    </row>
    <row r="104" customFormat="false" ht="12.75" hidden="false" customHeight="false" outlineLevel="1" collapsed="false">
      <c r="C104" s="56" t="s">
        <v>278</v>
      </c>
      <c r="D104" s="43"/>
      <c r="E104" s="43"/>
      <c r="F104" s="44"/>
      <c r="G104" s="43"/>
      <c r="H104" s="43"/>
      <c r="I104" s="44"/>
      <c r="J104" s="43"/>
      <c r="K104" s="53"/>
      <c r="L104" s="55"/>
      <c r="M104" s="44"/>
      <c r="N104" s="47"/>
      <c r="O104" s="49"/>
      <c r="P104" s="1" t="n">
        <f aca="false">SUBTOTAL(9,P102:P103)</f>
        <v>0</v>
      </c>
      <c r="R104" s="2" t="e">
        <f aca="false">-P104/$Q$2</f>
        <v>#DIV/0!</v>
      </c>
    </row>
    <row r="105" customFormat="false" ht="12.75" hidden="false" customHeight="false" outlineLevel="2" collapsed="false">
      <c r="C105" s="14" t="n">
        <v>107664</v>
      </c>
      <c r="D105" s="43" t="s">
        <v>279</v>
      </c>
      <c r="E105" s="43" t="s">
        <v>116</v>
      </c>
      <c r="F105" s="44" t="n">
        <v>98</v>
      </c>
      <c r="G105" s="16" t="n">
        <v>101393</v>
      </c>
      <c r="H105" s="45" t="s">
        <v>117</v>
      </c>
      <c r="I105" s="46" t="s">
        <v>217</v>
      </c>
      <c r="J105" s="43" t="s">
        <v>280</v>
      </c>
      <c r="K105" s="53" t="n">
        <v>36982</v>
      </c>
      <c r="L105" s="55" t="n">
        <v>36982</v>
      </c>
      <c r="M105" s="44" t="s">
        <v>22</v>
      </c>
      <c r="N105" s="47" t="n">
        <v>37165</v>
      </c>
      <c r="O105" s="49" t="n">
        <v>450000</v>
      </c>
      <c r="P105" s="1" t="n">
        <v>-2300</v>
      </c>
      <c r="R105" s="61"/>
    </row>
    <row r="106" customFormat="false" ht="12.75" hidden="false" customHeight="false" outlineLevel="2" collapsed="false">
      <c r="C106" s="14" t="n">
        <v>107664</v>
      </c>
      <c r="D106" s="43" t="s">
        <v>279</v>
      </c>
      <c r="E106" s="43" t="s">
        <v>116</v>
      </c>
      <c r="F106" s="44" t="n">
        <v>98</v>
      </c>
      <c r="G106" s="16" t="n">
        <v>101393</v>
      </c>
      <c r="H106" s="45" t="s">
        <v>117</v>
      </c>
      <c r="I106" s="46" t="s">
        <v>217</v>
      </c>
      <c r="J106" s="43" t="s">
        <v>280</v>
      </c>
      <c r="K106" s="53" t="n">
        <v>36982</v>
      </c>
      <c r="L106" s="55" t="n">
        <v>36982</v>
      </c>
      <c r="M106" s="44" t="s">
        <v>23</v>
      </c>
      <c r="N106" s="47" t="n">
        <v>37165</v>
      </c>
      <c r="O106" s="49" t="n">
        <v>-450000</v>
      </c>
      <c r="R106" s="61"/>
    </row>
    <row r="107" customFormat="false" ht="12.75" hidden="false" customHeight="false" outlineLevel="1" collapsed="false">
      <c r="C107" s="23" t="s">
        <v>281</v>
      </c>
      <c r="D107" s="43"/>
      <c r="E107" s="43"/>
      <c r="F107" s="44"/>
      <c r="G107" s="16"/>
      <c r="H107" s="45"/>
      <c r="I107" s="46"/>
      <c r="J107" s="43"/>
      <c r="K107" s="53"/>
      <c r="L107" s="55"/>
      <c r="M107" s="44"/>
      <c r="N107" s="47"/>
      <c r="O107" s="49"/>
      <c r="P107" s="1" t="n">
        <f aca="false">SUBTOTAL(9,P105:P106)</f>
        <v>-2300</v>
      </c>
      <c r="R107" s="2" t="e">
        <f aca="false">-P107/$Q$2</f>
        <v>#DIV/0!</v>
      </c>
    </row>
    <row r="108" customFormat="false" ht="12.75" hidden="false" customHeight="false" outlineLevel="2" collapsed="false">
      <c r="C108" s="14" t="n">
        <v>106850</v>
      </c>
      <c r="D108" s="43" t="s">
        <v>282</v>
      </c>
      <c r="E108" s="43" t="s">
        <v>39</v>
      </c>
      <c r="F108" s="44" t="n">
        <v>71460</v>
      </c>
      <c r="G108" s="16" t="n">
        <v>104872</v>
      </c>
      <c r="H108" s="43" t="s">
        <v>25</v>
      </c>
      <c r="I108" s="44" t="s">
        <v>146</v>
      </c>
      <c r="J108" s="43" t="s">
        <v>31</v>
      </c>
      <c r="K108" s="47" t="n">
        <v>36739</v>
      </c>
      <c r="L108" s="48" t="n">
        <v>36739</v>
      </c>
      <c r="M108" s="44" t="s">
        <v>23</v>
      </c>
      <c r="N108" s="47" t="n">
        <v>36861</v>
      </c>
      <c r="O108" s="49" t="n">
        <v>-500000</v>
      </c>
      <c r="P108" s="1" t="n">
        <f aca="false">O108</f>
        <v>-500000</v>
      </c>
    </row>
    <row r="109" customFormat="false" ht="12.75" hidden="false" customHeight="false" outlineLevel="2" collapsed="false">
      <c r="C109" s="14" t="n">
        <v>106850</v>
      </c>
      <c r="D109" s="43" t="s">
        <v>282</v>
      </c>
      <c r="E109" s="43" t="s">
        <v>39</v>
      </c>
      <c r="F109" s="44" t="n">
        <v>71460</v>
      </c>
      <c r="G109" s="16" t="n">
        <v>104872</v>
      </c>
      <c r="H109" s="43" t="s">
        <v>25</v>
      </c>
      <c r="I109" s="44" t="s">
        <v>146</v>
      </c>
      <c r="J109" s="43" t="s">
        <v>31</v>
      </c>
      <c r="K109" s="47" t="n">
        <v>36739</v>
      </c>
      <c r="L109" s="48" t="n">
        <v>36739</v>
      </c>
      <c r="M109" s="44" t="s">
        <v>22</v>
      </c>
      <c r="N109" s="47" t="n">
        <v>37165</v>
      </c>
      <c r="O109" s="49" t="n">
        <v>500000</v>
      </c>
      <c r="P109" s="1" t="n">
        <v>500000</v>
      </c>
    </row>
    <row r="110" customFormat="false" ht="12.75" hidden="false" customHeight="false" outlineLevel="1" collapsed="false">
      <c r="C110" s="23" t="s">
        <v>283</v>
      </c>
      <c r="D110" s="43"/>
      <c r="E110" s="43"/>
      <c r="F110" s="44"/>
      <c r="G110" s="16"/>
      <c r="H110" s="43"/>
      <c r="I110" s="44"/>
      <c r="J110" s="43"/>
      <c r="K110" s="47"/>
      <c r="L110" s="48"/>
      <c r="M110" s="44"/>
      <c r="N110" s="47"/>
      <c r="O110" s="49"/>
      <c r="P110" s="1" t="n">
        <f aca="false">SUBTOTAL(9,P108:P109)</f>
        <v>0</v>
      </c>
      <c r="R110" s="2" t="e">
        <f aca="false">-P110/$Q$2</f>
        <v>#DIV/0!</v>
      </c>
    </row>
    <row r="111" customFormat="false" ht="12.75" hidden="false" customHeight="false" outlineLevel="2" collapsed="false">
      <c r="C111" s="43" t="n">
        <v>107862</v>
      </c>
      <c r="D111" s="43" t="s">
        <v>51</v>
      </c>
      <c r="E111" s="43" t="s">
        <v>39</v>
      </c>
      <c r="F111" s="43" t="n">
        <v>62389</v>
      </c>
      <c r="G111" s="43" t="n">
        <v>104399</v>
      </c>
      <c r="H111" s="43" t="s">
        <v>20</v>
      </c>
      <c r="I111" s="44" t="s">
        <v>40</v>
      </c>
      <c r="J111" s="43" t="s">
        <v>41</v>
      </c>
      <c r="K111" s="53" t="n">
        <v>36982</v>
      </c>
      <c r="L111" s="55" t="n">
        <v>37005</v>
      </c>
      <c r="M111" s="44" t="s">
        <v>22</v>
      </c>
      <c r="N111" s="47" t="n">
        <v>36982</v>
      </c>
      <c r="O111" s="49" t="n">
        <v>48001</v>
      </c>
      <c r="P111" s="1" t="n">
        <f aca="false">O111</f>
        <v>48001</v>
      </c>
    </row>
    <row r="112" customFormat="false" ht="12.75" hidden="false" customHeight="false" outlineLevel="2" collapsed="false">
      <c r="C112" s="43" t="n">
        <v>107862</v>
      </c>
      <c r="D112" s="43" t="s">
        <v>51</v>
      </c>
      <c r="E112" s="43" t="s">
        <v>39</v>
      </c>
      <c r="F112" s="43" t="n">
        <v>62389</v>
      </c>
      <c r="G112" s="43" t="n">
        <v>104399</v>
      </c>
      <c r="H112" s="43" t="s">
        <v>20</v>
      </c>
      <c r="I112" s="44" t="s">
        <v>40</v>
      </c>
      <c r="J112" s="43" t="s">
        <v>41</v>
      </c>
      <c r="K112" s="53" t="n">
        <v>36982</v>
      </c>
      <c r="L112" s="55" t="n">
        <v>37005</v>
      </c>
      <c r="M112" s="44" t="s">
        <v>23</v>
      </c>
      <c r="N112" s="47" t="n">
        <v>37165</v>
      </c>
      <c r="O112" s="49" t="n">
        <v>-48001</v>
      </c>
      <c r="P112" s="1" t="n">
        <v>-48001</v>
      </c>
    </row>
    <row r="113" customFormat="false" ht="12.75" hidden="false" customHeight="false" outlineLevel="1" collapsed="false">
      <c r="C113" s="56" t="s">
        <v>284</v>
      </c>
      <c r="D113" s="43"/>
      <c r="E113" s="43"/>
      <c r="F113" s="43"/>
      <c r="G113" s="43"/>
      <c r="H113" s="43"/>
      <c r="I113" s="44"/>
      <c r="J113" s="43"/>
      <c r="K113" s="53"/>
      <c r="L113" s="55"/>
      <c r="M113" s="44"/>
      <c r="N113" s="47"/>
      <c r="O113" s="49"/>
      <c r="P113" s="1" t="n">
        <f aca="false">SUBTOTAL(9,P111:P112)</f>
        <v>0</v>
      </c>
      <c r="R113" s="2" t="e">
        <f aca="false">-P113/$Q$2</f>
        <v>#DIV/0!</v>
      </c>
    </row>
    <row r="114" customFormat="false" ht="12.75" hidden="false" customHeight="false" outlineLevel="2" collapsed="false">
      <c r="C114" s="43" t="n">
        <v>107927</v>
      </c>
      <c r="D114" s="43" t="s">
        <v>51</v>
      </c>
      <c r="E114" s="43" t="s">
        <v>39</v>
      </c>
      <c r="F114" s="43" t="n">
        <v>62389</v>
      </c>
      <c r="G114" s="43" t="n">
        <v>21357</v>
      </c>
      <c r="H114" s="43" t="s">
        <v>20</v>
      </c>
      <c r="I114" s="44" t="s">
        <v>40</v>
      </c>
      <c r="J114" s="43" t="s">
        <v>21</v>
      </c>
      <c r="K114" s="53" t="n">
        <v>36982</v>
      </c>
      <c r="L114" s="55" t="n">
        <v>37015</v>
      </c>
      <c r="M114" s="44" t="s">
        <v>22</v>
      </c>
      <c r="N114" s="47" t="n">
        <v>37012</v>
      </c>
      <c r="O114" s="49" t="n">
        <v>45000</v>
      </c>
      <c r="P114" s="1" t="n">
        <f aca="false">O114</f>
        <v>45000</v>
      </c>
    </row>
    <row r="115" customFormat="false" ht="12.75" hidden="false" customHeight="false" outlineLevel="2" collapsed="false">
      <c r="C115" s="43" t="n">
        <v>107927</v>
      </c>
      <c r="D115" s="43" t="s">
        <v>51</v>
      </c>
      <c r="E115" s="43" t="s">
        <v>39</v>
      </c>
      <c r="F115" s="43" t="n">
        <v>62389</v>
      </c>
      <c r="G115" s="43" t="n">
        <v>21357</v>
      </c>
      <c r="H115" s="43" t="s">
        <v>20</v>
      </c>
      <c r="I115" s="44" t="s">
        <v>40</v>
      </c>
      <c r="J115" s="43" t="s">
        <v>21</v>
      </c>
      <c r="K115" s="53" t="n">
        <v>36982</v>
      </c>
      <c r="L115" s="55" t="n">
        <v>37015</v>
      </c>
      <c r="M115" s="44" t="s">
        <v>23</v>
      </c>
      <c r="N115" s="47" t="n">
        <v>37165</v>
      </c>
      <c r="O115" s="49" t="n">
        <v>-45000</v>
      </c>
      <c r="P115" s="1" t="n">
        <v>-45000</v>
      </c>
    </row>
    <row r="116" customFormat="false" ht="12.75" hidden="false" customHeight="false" outlineLevel="1" collapsed="false">
      <c r="C116" s="56" t="s">
        <v>285</v>
      </c>
      <c r="D116" s="43"/>
      <c r="E116" s="43"/>
      <c r="F116" s="43"/>
      <c r="G116" s="43"/>
      <c r="H116" s="43"/>
      <c r="I116" s="44"/>
      <c r="J116" s="43"/>
      <c r="K116" s="53"/>
      <c r="L116" s="55"/>
      <c r="M116" s="44"/>
      <c r="N116" s="47"/>
      <c r="O116" s="49"/>
      <c r="P116" s="1" t="n">
        <f aca="false">SUBTOTAL(9,P114:P115)</f>
        <v>0</v>
      </c>
      <c r="R116" s="2" t="e">
        <f aca="false">-P116/$Q$2</f>
        <v>#DIV/0!</v>
      </c>
    </row>
    <row r="117" customFormat="false" ht="12.75" hidden="false" customHeight="false" outlineLevel="2" collapsed="false">
      <c r="C117" s="43" t="n">
        <v>108098</v>
      </c>
      <c r="D117" s="43" t="s">
        <v>51</v>
      </c>
      <c r="E117" s="43" t="s">
        <v>39</v>
      </c>
      <c r="F117" s="43" t="n">
        <v>71460</v>
      </c>
      <c r="G117" s="43" t="n">
        <v>104399</v>
      </c>
      <c r="H117" s="43" t="s">
        <v>20</v>
      </c>
      <c r="I117" s="44" t="s">
        <v>40</v>
      </c>
      <c r="J117" s="43" t="s">
        <v>41</v>
      </c>
      <c r="K117" s="53" t="n">
        <v>37043</v>
      </c>
      <c r="L117" s="55" t="n">
        <v>37071</v>
      </c>
      <c r="M117" s="44" t="s">
        <v>22</v>
      </c>
      <c r="N117" s="47" t="n">
        <v>37043</v>
      </c>
      <c r="O117" s="49" t="n">
        <v>20000</v>
      </c>
      <c r="P117" s="1" t="n">
        <f aca="false">O117</f>
        <v>20000</v>
      </c>
    </row>
    <row r="118" customFormat="false" ht="12.75" hidden="false" customHeight="false" outlineLevel="2" collapsed="false">
      <c r="C118" s="43" t="n">
        <v>108098</v>
      </c>
      <c r="D118" s="43" t="s">
        <v>51</v>
      </c>
      <c r="E118" s="43" t="s">
        <v>39</v>
      </c>
      <c r="F118" s="43" t="n">
        <v>71460</v>
      </c>
      <c r="G118" s="43" t="n">
        <v>104399</v>
      </c>
      <c r="H118" s="43" t="s">
        <v>20</v>
      </c>
      <c r="I118" s="44" t="s">
        <v>40</v>
      </c>
      <c r="J118" s="43" t="s">
        <v>41</v>
      </c>
      <c r="K118" s="53" t="n">
        <v>37043</v>
      </c>
      <c r="L118" s="55" t="n">
        <v>37071</v>
      </c>
      <c r="M118" s="44" t="s">
        <v>23</v>
      </c>
      <c r="N118" s="47" t="n">
        <v>37165</v>
      </c>
      <c r="O118" s="49" t="n">
        <v>-20000</v>
      </c>
      <c r="P118" s="1" t="n">
        <v>-20000</v>
      </c>
    </row>
    <row r="119" customFormat="false" ht="12.75" hidden="false" customHeight="false" outlineLevel="1" collapsed="false">
      <c r="C119" s="56" t="s">
        <v>286</v>
      </c>
      <c r="D119" s="43"/>
      <c r="E119" s="43"/>
      <c r="F119" s="43"/>
      <c r="G119" s="43"/>
      <c r="H119" s="43"/>
      <c r="I119" s="44"/>
      <c r="J119" s="43"/>
      <c r="K119" s="53"/>
      <c r="L119" s="55"/>
      <c r="M119" s="44"/>
      <c r="N119" s="47"/>
      <c r="O119" s="49"/>
      <c r="P119" s="1" t="n">
        <f aca="false">SUBTOTAL(9,P117:P118)</f>
        <v>0</v>
      </c>
      <c r="R119" s="2" t="e">
        <f aca="false">-P119/$Q$2</f>
        <v>#DIV/0!</v>
      </c>
    </row>
    <row r="120" customFormat="false" ht="12.75" hidden="false" customHeight="false" outlineLevel="2" collapsed="false">
      <c r="C120" s="43" t="n">
        <v>108325</v>
      </c>
      <c r="D120" s="43" t="s">
        <v>51</v>
      </c>
      <c r="E120" s="43" t="s">
        <v>39</v>
      </c>
      <c r="F120" s="44" t="n">
        <v>62389</v>
      </c>
      <c r="G120" s="43" t="n">
        <v>104399</v>
      </c>
      <c r="H120" s="43" t="s">
        <v>20</v>
      </c>
      <c r="I120" s="44" t="s">
        <v>40</v>
      </c>
      <c r="J120" s="43" t="s">
        <v>169</v>
      </c>
      <c r="K120" s="53" t="n">
        <v>37135</v>
      </c>
      <c r="L120" s="55" t="n">
        <v>37148</v>
      </c>
      <c r="M120" s="44" t="s">
        <v>22</v>
      </c>
      <c r="N120" s="47" t="n">
        <v>37135</v>
      </c>
      <c r="O120" s="49" t="n">
        <v>50000</v>
      </c>
      <c r="P120" s="1" t="n">
        <f aca="false">O120</f>
        <v>50000</v>
      </c>
    </row>
    <row r="121" customFormat="false" ht="12.75" hidden="false" customHeight="false" outlineLevel="2" collapsed="false">
      <c r="C121" s="43" t="n">
        <v>108325</v>
      </c>
      <c r="D121" s="43" t="s">
        <v>51</v>
      </c>
      <c r="E121" s="43" t="s">
        <v>39</v>
      </c>
      <c r="F121" s="44" t="n">
        <v>62389</v>
      </c>
      <c r="G121" s="43" t="n">
        <v>104399</v>
      </c>
      <c r="H121" s="43" t="s">
        <v>20</v>
      </c>
      <c r="I121" s="44" t="s">
        <v>40</v>
      </c>
      <c r="J121" s="43" t="s">
        <v>169</v>
      </c>
      <c r="K121" s="53" t="n">
        <v>37135</v>
      </c>
      <c r="L121" s="55" t="n">
        <v>37148</v>
      </c>
      <c r="M121" s="44" t="s">
        <v>23</v>
      </c>
      <c r="N121" s="47" t="n">
        <v>37165</v>
      </c>
      <c r="O121" s="49" t="n">
        <v>-50000</v>
      </c>
      <c r="P121" s="1" t="n">
        <v>-50000</v>
      </c>
    </row>
    <row r="122" customFormat="false" ht="12.75" hidden="false" customHeight="false" outlineLevel="1" collapsed="false">
      <c r="C122" s="56" t="s">
        <v>287</v>
      </c>
      <c r="D122" s="43"/>
      <c r="E122" s="43"/>
      <c r="F122" s="44"/>
      <c r="G122" s="43"/>
      <c r="H122" s="43"/>
      <c r="I122" s="44"/>
      <c r="J122" s="43"/>
      <c r="K122" s="53"/>
      <c r="L122" s="55"/>
      <c r="M122" s="44"/>
      <c r="N122" s="47"/>
      <c r="O122" s="49"/>
      <c r="P122" s="1" t="n">
        <f aca="false">SUBTOTAL(9,P120:P121)</f>
        <v>0</v>
      </c>
      <c r="R122" s="2" t="e">
        <f aca="false">-P122/$Q$2</f>
        <v>#DIV/0!</v>
      </c>
    </row>
    <row r="123" customFormat="false" ht="12.75" hidden="false" customHeight="false" outlineLevel="2" collapsed="false">
      <c r="C123" s="43" t="n">
        <v>108332</v>
      </c>
      <c r="D123" s="43" t="s">
        <v>51</v>
      </c>
      <c r="E123" s="43" t="s">
        <v>39</v>
      </c>
      <c r="F123" s="44" t="n">
        <v>62389</v>
      </c>
      <c r="G123" s="43" t="n">
        <v>104399</v>
      </c>
      <c r="H123" s="43" t="s">
        <v>25</v>
      </c>
      <c r="I123" s="44" t="s">
        <v>43</v>
      </c>
      <c r="J123" s="43" t="s">
        <v>169</v>
      </c>
      <c r="K123" s="53" t="n">
        <v>37135</v>
      </c>
      <c r="L123" s="55" t="n">
        <v>37154</v>
      </c>
      <c r="M123" s="44" t="s">
        <v>23</v>
      </c>
      <c r="N123" s="47" t="n">
        <v>37135</v>
      </c>
      <c r="O123" s="49" t="n">
        <v>-40000</v>
      </c>
      <c r="P123" s="1" t="n">
        <f aca="false">O123</f>
        <v>-40000</v>
      </c>
    </row>
    <row r="124" customFormat="false" ht="12.75" hidden="false" customHeight="false" outlineLevel="2" collapsed="false">
      <c r="C124" s="43" t="n">
        <v>108332</v>
      </c>
      <c r="D124" s="43" t="s">
        <v>51</v>
      </c>
      <c r="E124" s="43" t="s">
        <v>39</v>
      </c>
      <c r="F124" s="44" t="n">
        <v>62389</v>
      </c>
      <c r="G124" s="43" t="n">
        <v>104399</v>
      </c>
      <c r="H124" s="43" t="s">
        <v>25</v>
      </c>
      <c r="I124" s="44" t="s">
        <v>43</v>
      </c>
      <c r="J124" s="43" t="s">
        <v>169</v>
      </c>
      <c r="K124" s="53" t="n">
        <v>37135</v>
      </c>
      <c r="L124" s="55" t="n">
        <v>37154</v>
      </c>
      <c r="M124" s="44" t="s">
        <v>22</v>
      </c>
      <c r="N124" s="47" t="n">
        <v>37165</v>
      </c>
      <c r="O124" s="49" t="n">
        <v>40000</v>
      </c>
      <c r="P124" s="1" t="n">
        <v>40000</v>
      </c>
    </row>
    <row r="125" customFormat="false" ht="12.75" hidden="false" customHeight="false" outlineLevel="1" collapsed="false">
      <c r="C125" s="56" t="s">
        <v>288</v>
      </c>
      <c r="D125" s="43"/>
      <c r="E125" s="43"/>
      <c r="F125" s="44"/>
      <c r="G125" s="43"/>
      <c r="H125" s="43"/>
      <c r="I125" s="44"/>
      <c r="J125" s="43"/>
      <c r="K125" s="53"/>
      <c r="L125" s="55"/>
      <c r="M125" s="44"/>
      <c r="N125" s="47"/>
      <c r="O125" s="49"/>
      <c r="P125" s="1" t="n">
        <f aca="false">SUBTOTAL(9,P123:P124)</f>
        <v>0</v>
      </c>
      <c r="R125" s="2" t="e">
        <f aca="false">-P125/$Q$2</f>
        <v>#DIV/0!</v>
      </c>
    </row>
    <row r="126" customFormat="false" ht="12.75" hidden="false" customHeight="false" outlineLevel="2" collapsed="false">
      <c r="C126" s="43" t="n">
        <v>108336</v>
      </c>
      <c r="D126" s="43" t="s">
        <v>51</v>
      </c>
      <c r="E126" s="43" t="s">
        <v>39</v>
      </c>
      <c r="F126" s="44" t="n">
        <v>71323</v>
      </c>
      <c r="G126" s="43" t="n">
        <v>104399</v>
      </c>
      <c r="H126" s="43" t="s">
        <v>20</v>
      </c>
      <c r="I126" s="44" t="s">
        <v>40</v>
      </c>
      <c r="J126" s="43" t="s">
        <v>169</v>
      </c>
      <c r="K126" s="53" t="n">
        <v>37135</v>
      </c>
      <c r="L126" s="55" t="n">
        <v>37148</v>
      </c>
      <c r="M126" s="44" t="s">
        <v>22</v>
      </c>
      <c r="N126" s="47" t="n">
        <v>37135</v>
      </c>
      <c r="O126" s="49" t="n">
        <v>30000</v>
      </c>
      <c r="P126" s="1" t="n">
        <f aca="false">O126</f>
        <v>30000</v>
      </c>
    </row>
    <row r="127" customFormat="false" ht="12.75" hidden="false" customHeight="false" outlineLevel="2" collapsed="false">
      <c r="C127" s="43" t="n">
        <v>108336</v>
      </c>
      <c r="D127" s="43" t="s">
        <v>51</v>
      </c>
      <c r="E127" s="43" t="s">
        <v>39</v>
      </c>
      <c r="F127" s="44" t="n">
        <v>71323</v>
      </c>
      <c r="G127" s="43" t="n">
        <v>104399</v>
      </c>
      <c r="H127" s="43" t="s">
        <v>20</v>
      </c>
      <c r="I127" s="44" t="s">
        <v>40</v>
      </c>
      <c r="J127" s="43" t="s">
        <v>169</v>
      </c>
      <c r="K127" s="53" t="n">
        <v>37135</v>
      </c>
      <c r="L127" s="55" t="n">
        <v>37148</v>
      </c>
      <c r="M127" s="44" t="s">
        <v>23</v>
      </c>
      <c r="N127" s="47" t="n">
        <v>37165</v>
      </c>
      <c r="O127" s="49" t="n">
        <v>-30000</v>
      </c>
      <c r="P127" s="1" t="n">
        <v>-30000</v>
      </c>
    </row>
    <row r="128" customFormat="false" ht="12.75" hidden="false" customHeight="false" outlineLevel="1" collapsed="false">
      <c r="C128" s="56" t="s">
        <v>289</v>
      </c>
      <c r="D128" s="43"/>
      <c r="E128" s="43"/>
      <c r="F128" s="44"/>
      <c r="G128" s="43"/>
      <c r="H128" s="43"/>
      <c r="I128" s="44"/>
      <c r="J128" s="43"/>
      <c r="K128" s="53"/>
      <c r="L128" s="55"/>
      <c r="M128" s="44"/>
      <c r="N128" s="47"/>
      <c r="O128" s="49"/>
      <c r="P128" s="1" t="n">
        <f aca="false">SUBTOTAL(9,P126:P127)</f>
        <v>0</v>
      </c>
      <c r="R128" s="2" t="e">
        <f aca="false">-P128/$Q$2</f>
        <v>#DIV/0!</v>
      </c>
    </row>
    <row r="129" customFormat="false" ht="12.75" hidden="false" customHeight="false" outlineLevel="2" collapsed="false">
      <c r="C129" s="43" t="n">
        <v>107884</v>
      </c>
      <c r="D129" s="43" t="s">
        <v>228</v>
      </c>
      <c r="E129" s="43" t="s">
        <v>39</v>
      </c>
      <c r="F129" s="43" t="n">
        <v>62389</v>
      </c>
      <c r="G129" s="43" t="n">
        <v>101918</v>
      </c>
      <c r="H129" s="43" t="s">
        <v>20</v>
      </c>
      <c r="I129" s="44" t="s">
        <v>40</v>
      </c>
      <c r="J129" s="43" t="s">
        <v>41</v>
      </c>
      <c r="K129" s="53" t="n">
        <v>36982</v>
      </c>
      <c r="L129" s="55" t="n">
        <v>37008</v>
      </c>
      <c r="M129" s="44" t="s">
        <v>22</v>
      </c>
      <c r="N129" s="47" t="n">
        <v>36982</v>
      </c>
      <c r="O129" s="49" t="n">
        <v>30000</v>
      </c>
      <c r="P129" s="1" t="n">
        <f aca="false">O129</f>
        <v>30000</v>
      </c>
    </row>
    <row r="130" customFormat="false" ht="12.75" hidden="false" customHeight="false" outlineLevel="2" collapsed="false">
      <c r="C130" s="43" t="n">
        <v>107884</v>
      </c>
      <c r="D130" s="43" t="s">
        <v>228</v>
      </c>
      <c r="E130" s="43" t="s">
        <v>39</v>
      </c>
      <c r="F130" s="43" t="n">
        <v>62389</v>
      </c>
      <c r="G130" s="43" t="n">
        <v>101918</v>
      </c>
      <c r="H130" s="43" t="s">
        <v>20</v>
      </c>
      <c r="I130" s="44" t="s">
        <v>40</v>
      </c>
      <c r="J130" s="43" t="s">
        <v>41</v>
      </c>
      <c r="K130" s="53" t="n">
        <v>36982</v>
      </c>
      <c r="L130" s="55" t="n">
        <v>37008</v>
      </c>
      <c r="M130" s="44" t="s">
        <v>23</v>
      </c>
      <c r="N130" s="47" t="n">
        <v>37165</v>
      </c>
      <c r="O130" s="49" t="n">
        <v>-30000</v>
      </c>
      <c r="P130" s="1" t="n">
        <v>-29998</v>
      </c>
    </row>
    <row r="131" customFormat="false" ht="12.75" hidden="false" customHeight="false" outlineLevel="1" collapsed="false">
      <c r="C131" s="56" t="s">
        <v>290</v>
      </c>
      <c r="D131" s="43"/>
      <c r="E131" s="43"/>
      <c r="F131" s="43"/>
      <c r="G131" s="43"/>
      <c r="H131" s="43"/>
      <c r="I131" s="44"/>
      <c r="J131" s="43"/>
      <c r="K131" s="53"/>
      <c r="L131" s="55"/>
      <c r="M131" s="44"/>
      <c r="N131" s="47"/>
      <c r="O131" s="49"/>
      <c r="P131" s="1" t="n">
        <f aca="false">SUBTOTAL(9,P129:P130)</f>
        <v>2</v>
      </c>
      <c r="R131" s="2" t="e">
        <f aca="false">-P131/$Q$2</f>
        <v>#DIV/0!</v>
      </c>
    </row>
    <row r="132" customFormat="false" ht="12.75" hidden="false" customHeight="false" outlineLevel="2" collapsed="false">
      <c r="C132" s="43" t="n">
        <v>108312</v>
      </c>
      <c r="D132" s="43" t="s">
        <v>228</v>
      </c>
      <c r="E132" s="43" t="s">
        <v>39</v>
      </c>
      <c r="F132" s="44" t="n">
        <v>71460</v>
      </c>
      <c r="G132" s="43" t="n">
        <v>101918</v>
      </c>
      <c r="H132" s="43" t="s">
        <v>20</v>
      </c>
      <c r="I132" s="44" t="s">
        <v>40</v>
      </c>
      <c r="J132" s="43" t="s">
        <v>41</v>
      </c>
      <c r="K132" s="53" t="n">
        <v>37135</v>
      </c>
      <c r="L132" s="55" t="n">
        <v>37141</v>
      </c>
      <c r="M132" s="44" t="s">
        <v>22</v>
      </c>
      <c r="N132" s="47" t="n">
        <v>37135</v>
      </c>
      <c r="O132" s="49" t="n">
        <v>30000</v>
      </c>
      <c r="P132" s="1" t="n">
        <f aca="false">O132</f>
        <v>30000</v>
      </c>
    </row>
    <row r="133" customFormat="false" ht="12.75" hidden="false" customHeight="false" outlineLevel="2" collapsed="false">
      <c r="C133" s="43" t="n">
        <v>108312</v>
      </c>
      <c r="D133" s="43" t="s">
        <v>228</v>
      </c>
      <c r="E133" s="43" t="s">
        <v>39</v>
      </c>
      <c r="F133" s="44" t="n">
        <v>71460</v>
      </c>
      <c r="G133" s="43" t="n">
        <v>101918</v>
      </c>
      <c r="H133" s="43" t="s">
        <v>20</v>
      </c>
      <c r="I133" s="44" t="s">
        <v>40</v>
      </c>
      <c r="J133" s="43" t="s">
        <v>41</v>
      </c>
      <c r="K133" s="53" t="n">
        <v>37135</v>
      </c>
      <c r="L133" s="55" t="n">
        <v>37141</v>
      </c>
      <c r="M133" s="44" t="s">
        <v>23</v>
      </c>
      <c r="N133" s="47" t="n">
        <v>37165</v>
      </c>
      <c r="O133" s="49" t="n">
        <v>-30000</v>
      </c>
      <c r="P133" s="1" t="n">
        <v>-30000</v>
      </c>
    </row>
    <row r="134" customFormat="false" ht="12.75" hidden="false" customHeight="false" outlineLevel="1" collapsed="false">
      <c r="C134" s="56" t="s">
        <v>291</v>
      </c>
      <c r="D134" s="43"/>
      <c r="E134" s="43"/>
      <c r="F134" s="44"/>
      <c r="G134" s="43"/>
      <c r="H134" s="43"/>
      <c r="I134" s="44"/>
      <c r="J134" s="43"/>
      <c r="K134" s="53"/>
      <c r="L134" s="55"/>
      <c r="M134" s="44"/>
      <c r="N134" s="47"/>
      <c r="O134" s="49"/>
      <c r="P134" s="1" t="n">
        <f aca="false">SUBTOTAL(9,P132:P133)</f>
        <v>0</v>
      </c>
      <c r="R134" s="2" t="e">
        <f aca="false">-P134/$Q$2</f>
        <v>#DIV/0!</v>
      </c>
    </row>
    <row r="135" customFormat="false" ht="12.75" hidden="false" customHeight="false" outlineLevel="2" collapsed="false">
      <c r="C135" s="14" t="n">
        <v>107030</v>
      </c>
      <c r="D135" s="43" t="s">
        <v>56</v>
      </c>
      <c r="E135" s="43" t="s">
        <v>39</v>
      </c>
      <c r="F135" s="44" t="n">
        <v>71460</v>
      </c>
      <c r="G135" s="16" t="n">
        <v>22359</v>
      </c>
      <c r="H135" s="43" t="s">
        <v>25</v>
      </c>
      <c r="I135" s="44" t="s">
        <v>146</v>
      </c>
      <c r="J135" s="43" t="s">
        <v>41</v>
      </c>
      <c r="K135" s="47" t="n">
        <v>36770</v>
      </c>
      <c r="L135" s="48" t="n">
        <v>36795</v>
      </c>
      <c r="M135" s="44" t="s">
        <v>23</v>
      </c>
      <c r="N135" s="47" t="n">
        <v>36831</v>
      </c>
      <c r="O135" s="49" t="n">
        <v>-400000</v>
      </c>
      <c r="P135" s="1" t="n">
        <v>-400020</v>
      </c>
      <c r="R135" s="59"/>
    </row>
    <row r="136" customFormat="false" ht="12.75" hidden="false" customHeight="false" outlineLevel="2" collapsed="false">
      <c r="C136" s="14" t="n">
        <v>107030</v>
      </c>
      <c r="D136" s="43" t="s">
        <v>56</v>
      </c>
      <c r="E136" s="43" t="s">
        <v>39</v>
      </c>
      <c r="F136" s="44" t="n">
        <v>71460</v>
      </c>
      <c r="G136" s="16" t="n">
        <v>22359</v>
      </c>
      <c r="H136" s="43" t="s">
        <v>25</v>
      </c>
      <c r="I136" s="44" t="s">
        <v>146</v>
      </c>
      <c r="J136" s="43" t="s">
        <v>41</v>
      </c>
      <c r="K136" s="47" t="n">
        <v>36770</v>
      </c>
      <c r="L136" s="48" t="n">
        <v>36795</v>
      </c>
      <c r="M136" s="44" t="s">
        <v>22</v>
      </c>
      <c r="N136" s="47" t="n">
        <v>37165</v>
      </c>
      <c r="O136" s="49" t="n">
        <v>400020</v>
      </c>
      <c r="P136" s="1" t="n">
        <v>400020</v>
      </c>
    </row>
    <row r="137" customFormat="false" ht="12.75" hidden="false" customHeight="false" outlineLevel="1" collapsed="false">
      <c r="C137" s="23" t="s">
        <v>292</v>
      </c>
      <c r="D137" s="43"/>
      <c r="E137" s="43"/>
      <c r="F137" s="44"/>
      <c r="G137" s="16"/>
      <c r="H137" s="43"/>
      <c r="I137" s="44"/>
      <c r="J137" s="43"/>
      <c r="K137" s="47"/>
      <c r="L137" s="48"/>
      <c r="M137" s="44"/>
      <c r="N137" s="47"/>
      <c r="O137" s="49"/>
      <c r="P137" s="1" t="n">
        <f aca="false">SUBTOTAL(9,P135:P136)</f>
        <v>0</v>
      </c>
      <c r="R137" s="2" t="e">
        <f aca="false">-P137/$Q$2</f>
        <v>#DIV/0!</v>
      </c>
    </row>
    <row r="138" customFormat="false" ht="12.75" hidden="false" customHeight="false" outlineLevel="2" collapsed="false">
      <c r="C138" s="14" t="n">
        <v>107031</v>
      </c>
      <c r="D138" s="43" t="s">
        <v>56</v>
      </c>
      <c r="E138" s="43" t="s">
        <v>39</v>
      </c>
      <c r="F138" s="44" t="n">
        <v>71460</v>
      </c>
      <c r="G138" s="16" t="n">
        <v>22359</v>
      </c>
      <c r="H138" s="43" t="s">
        <v>20</v>
      </c>
      <c r="I138" s="44" t="s">
        <v>40</v>
      </c>
      <c r="J138" s="43" t="s">
        <v>41</v>
      </c>
      <c r="K138" s="47" t="n">
        <v>36770</v>
      </c>
      <c r="L138" s="48" t="n">
        <v>36795</v>
      </c>
      <c r="M138" s="44" t="s">
        <v>22</v>
      </c>
      <c r="N138" s="47" t="n">
        <v>36892</v>
      </c>
      <c r="O138" s="49" t="n">
        <v>400000</v>
      </c>
      <c r="P138" s="1" t="n">
        <v>399993</v>
      </c>
      <c r="R138" s="59"/>
    </row>
    <row r="139" customFormat="false" ht="12.75" hidden="false" customHeight="false" outlineLevel="2" collapsed="false">
      <c r="C139" s="14" t="n">
        <v>107031</v>
      </c>
      <c r="D139" s="43" t="s">
        <v>56</v>
      </c>
      <c r="E139" s="43" t="s">
        <v>39</v>
      </c>
      <c r="F139" s="44" t="n">
        <v>71460</v>
      </c>
      <c r="G139" s="16" t="n">
        <v>22359</v>
      </c>
      <c r="H139" s="43" t="s">
        <v>20</v>
      </c>
      <c r="I139" s="44" t="s">
        <v>40</v>
      </c>
      <c r="J139" s="43" t="s">
        <v>41</v>
      </c>
      <c r="K139" s="47" t="n">
        <v>36770</v>
      </c>
      <c r="L139" s="48" t="n">
        <v>36795</v>
      </c>
      <c r="M139" s="44" t="s">
        <v>23</v>
      </c>
      <c r="N139" s="47" t="n">
        <v>37165</v>
      </c>
      <c r="O139" s="49" t="n">
        <v>-399993</v>
      </c>
      <c r="P139" s="1" t="n">
        <v>-399993</v>
      </c>
    </row>
    <row r="140" customFormat="false" ht="12.75" hidden="false" customHeight="false" outlineLevel="1" collapsed="false">
      <c r="C140" s="23" t="s">
        <v>293</v>
      </c>
      <c r="D140" s="43"/>
      <c r="E140" s="43"/>
      <c r="F140" s="44"/>
      <c r="G140" s="16"/>
      <c r="H140" s="43"/>
      <c r="I140" s="44"/>
      <c r="J140" s="43"/>
      <c r="K140" s="47"/>
      <c r="L140" s="48"/>
      <c r="M140" s="44"/>
      <c r="N140" s="47"/>
      <c r="O140" s="49"/>
      <c r="P140" s="1" t="n">
        <f aca="false">SUBTOTAL(9,P138:P139)</f>
        <v>0</v>
      </c>
      <c r="R140" s="2" t="e">
        <f aca="false">-P140/$Q$2</f>
        <v>#DIV/0!</v>
      </c>
    </row>
    <row r="141" customFormat="false" ht="12.75" hidden="false" customHeight="false" outlineLevel="2" collapsed="false">
      <c r="C141" s="14" t="n">
        <v>107032</v>
      </c>
      <c r="D141" s="43" t="s">
        <v>56</v>
      </c>
      <c r="E141" s="43" t="s">
        <v>39</v>
      </c>
      <c r="F141" s="44" t="n">
        <v>71460</v>
      </c>
      <c r="G141" s="16" t="n">
        <v>22359</v>
      </c>
      <c r="H141" s="45" t="s">
        <v>25</v>
      </c>
      <c r="I141" s="46" t="s">
        <v>43</v>
      </c>
      <c r="J141" s="43" t="s">
        <v>41</v>
      </c>
      <c r="K141" s="47" t="n">
        <v>36770</v>
      </c>
      <c r="L141" s="48" t="n">
        <v>36795</v>
      </c>
      <c r="M141" s="44" t="s">
        <v>23</v>
      </c>
      <c r="N141" s="47" t="n">
        <v>36892</v>
      </c>
      <c r="O141" s="49" t="n">
        <v>-400000</v>
      </c>
      <c r="P141" s="1" t="n">
        <v>-399993</v>
      </c>
    </row>
    <row r="142" customFormat="false" ht="12.75" hidden="false" customHeight="false" outlineLevel="2" collapsed="false">
      <c r="C142" s="14" t="n">
        <v>107032</v>
      </c>
      <c r="D142" s="43" t="s">
        <v>56</v>
      </c>
      <c r="E142" s="43" t="s">
        <v>39</v>
      </c>
      <c r="F142" s="44" t="n">
        <v>71460</v>
      </c>
      <c r="G142" s="16" t="n">
        <v>22359</v>
      </c>
      <c r="H142" s="45" t="s">
        <v>25</v>
      </c>
      <c r="I142" s="46" t="s">
        <v>43</v>
      </c>
      <c r="J142" s="43" t="s">
        <v>41</v>
      </c>
      <c r="K142" s="47" t="n">
        <v>36770</v>
      </c>
      <c r="L142" s="48" t="n">
        <v>36795</v>
      </c>
      <c r="M142" s="44" t="s">
        <v>22</v>
      </c>
      <c r="N142" s="47" t="n">
        <v>37165</v>
      </c>
      <c r="O142" s="49" t="n">
        <v>399993</v>
      </c>
      <c r="P142" s="1" t="n">
        <v>399993</v>
      </c>
    </row>
    <row r="143" customFormat="false" ht="12.75" hidden="false" customHeight="false" outlineLevel="1" collapsed="false">
      <c r="C143" s="23" t="s">
        <v>294</v>
      </c>
      <c r="D143" s="43"/>
      <c r="E143" s="43"/>
      <c r="F143" s="44"/>
      <c r="G143" s="16"/>
      <c r="H143" s="45"/>
      <c r="I143" s="46"/>
      <c r="J143" s="43"/>
      <c r="K143" s="47"/>
      <c r="L143" s="48"/>
      <c r="M143" s="44"/>
      <c r="N143" s="47"/>
      <c r="O143" s="49"/>
      <c r="P143" s="1" t="n">
        <f aca="false">SUBTOTAL(9,P141:P142)</f>
        <v>0</v>
      </c>
      <c r="R143" s="2" t="e">
        <f aca="false">-P143/$Q$2</f>
        <v>#DIV/0!</v>
      </c>
    </row>
    <row r="144" customFormat="false" ht="12.75" hidden="false" customHeight="false" outlineLevel="2" collapsed="false">
      <c r="C144" s="43" t="n">
        <v>107828</v>
      </c>
      <c r="D144" s="43" t="s">
        <v>56</v>
      </c>
      <c r="E144" s="43" t="s">
        <v>39</v>
      </c>
      <c r="F144" s="43" t="n">
        <v>62389</v>
      </c>
      <c r="G144" s="43" t="n">
        <v>22359</v>
      </c>
      <c r="H144" s="43" t="s">
        <v>20</v>
      </c>
      <c r="I144" s="44" t="s">
        <v>40</v>
      </c>
      <c r="J144" s="43" t="s">
        <v>41</v>
      </c>
      <c r="K144" s="53" t="n">
        <v>36982</v>
      </c>
      <c r="L144" s="55" t="n">
        <v>37000</v>
      </c>
      <c r="M144" s="44" t="s">
        <v>22</v>
      </c>
      <c r="N144" s="47" t="n">
        <v>36982</v>
      </c>
      <c r="O144" s="49" t="n">
        <v>180000</v>
      </c>
      <c r="P144" s="1" t="n">
        <f aca="false">O144</f>
        <v>180000</v>
      </c>
    </row>
    <row r="145" customFormat="false" ht="12.75" hidden="false" customHeight="false" outlineLevel="2" collapsed="false">
      <c r="C145" s="43" t="n">
        <v>107828</v>
      </c>
      <c r="D145" s="43" t="s">
        <v>56</v>
      </c>
      <c r="E145" s="43" t="s">
        <v>39</v>
      </c>
      <c r="F145" s="43" t="n">
        <v>62389</v>
      </c>
      <c r="G145" s="43" t="n">
        <v>22359</v>
      </c>
      <c r="H145" s="43" t="s">
        <v>20</v>
      </c>
      <c r="I145" s="44" t="s">
        <v>40</v>
      </c>
      <c r="J145" s="43" t="s">
        <v>41</v>
      </c>
      <c r="K145" s="53" t="n">
        <v>36982</v>
      </c>
      <c r="L145" s="55" t="n">
        <v>37000</v>
      </c>
      <c r="M145" s="44" t="s">
        <v>23</v>
      </c>
      <c r="N145" s="47" t="n">
        <v>37165</v>
      </c>
      <c r="O145" s="49" t="n">
        <v>-180000</v>
      </c>
      <c r="P145" s="1" t="n">
        <v>-180000</v>
      </c>
    </row>
    <row r="146" customFormat="false" ht="12.75" hidden="false" customHeight="false" outlineLevel="1" collapsed="false">
      <c r="C146" s="56" t="s">
        <v>295</v>
      </c>
      <c r="D146" s="43"/>
      <c r="E146" s="43"/>
      <c r="F146" s="43"/>
      <c r="G146" s="43"/>
      <c r="H146" s="43"/>
      <c r="I146" s="44"/>
      <c r="J146" s="43"/>
      <c r="K146" s="53"/>
      <c r="L146" s="55"/>
      <c r="M146" s="44"/>
      <c r="N146" s="47"/>
      <c r="O146" s="49"/>
      <c r="P146" s="1" t="n">
        <f aca="false">SUBTOTAL(9,P144:P145)</f>
        <v>0</v>
      </c>
      <c r="R146" s="2" t="e">
        <f aca="false">-P146/$Q$2</f>
        <v>#DIV/0!</v>
      </c>
    </row>
    <row r="147" customFormat="false" ht="12.75" hidden="false" customHeight="false" outlineLevel="2" collapsed="false">
      <c r="C147" s="43" t="n">
        <v>107866</v>
      </c>
      <c r="D147" s="43" t="s">
        <v>56</v>
      </c>
      <c r="E147" s="43" t="s">
        <v>39</v>
      </c>
      <c r="F147" s="43" t="n">
        <v>62389</v>
      </c>
      <c r="G147" s="43" t="n">
        <v>22359</v>
      </c>
      <c r="H147" s="43" t="s">
        <v>20</v>
      </c>
      <c r="I147" s="44" t="s">
        <v>40</v>
      </c>
      <c r="J147" s="43" t="s">
        <v>41</v>
      </c>
      <c r="K147" s="53" t="n">
        <v>36982</v>
      </c>
      <c r="L147" s="55" t="n">
        <v>37006</v>
      </c>
      <c r="M147" s="44" t="s">
        <v>22</v>
      </c>
      <c r="N147" s="47" t="n">
        <v>36982</v>
      </c>
      <c r="O147" s="49" t="n">
        <v>50000</v>
      </c>
      <c r="P147" s="1" t="n">
        <f aca="false">O147</f>
        <v>50000</v>
      </c>
    </row>
    <row r="148" customFormat="false" ht="12.75" hidden="false" customHeight="false" outlineLevel="2" collapsed="false">
      <c r="C148" s="43" t="n">
        <v>107866</v>
      </c>
      <c r="D148" s="43" t="s">
        <v>56</v>
      </c>
      <c r="E148" s="43" t="s">
        <v>39</v>
      </c>
      <c r="F148" s="43" t="n">
        <v>62389</v>
      </c>
      <c r="G148" s="43" t="n">
        <v>22359</v>
      </c>
      <c r="H148" s="43" t="s">
        <v>20</v>
      </c>
      <c r="I148" s="44" t="s">
        <v>40</v>
      </c>
      <c r="J148" s="43" t="s">
        <v>41</v>
      </c>
      <c r="K148" s="53" t="n">
        <v>36982</v>
      </c>
      <c r="L148" s="55" t="n">
        <v>37006</v>
      </c>
      <c r="M148" s="44" t="s">
        <v>23</v>
      </c>
      <c r="N148" s="47" t="n">
        <v>37165</v>
      </c>
      <c r="O148" s="49" t="n">
        <v>-50000</v>
      </c>
      <c r="P148" s="1" t="n">
        <v>-50000</v>
      </c>
    </row>
    <row r="149" customFormat="false" ht="12.75" hidden="false" customHeight="false" outlineLevel="1" collapsed="false">
      <c r="C149" s="56" t="s">
        <v>296</v>
      </c>
      <c r="D149" s="43"/>
      <c r="E149" s="43"/>
      <c r="F149" s="43"/>
      <c r="G149" s="43"/>
      <c r="H149" s="43"/>
      <c r="I149" s="44"/>
      <c r="J149" s="43"/>
      <c r="K149" s="53"/>
      <c r="L149" s="55"/>
      <c r="M149" s="44"/>
      <c r="N149" s="47"/>
      <c r="O149" s="49"/>
      <c r="P149" s="1" t="n">
        <f aca="false">SUBTOTAL(9,P147:P148)</f>
        <v>0</v>
      </c>
      <c r="R149" s="2" t="e">
        <f aca="false">-P149/$Q$2</f>
        <v>#DIV/0!</v>
      </c>
    </row>
    <row r="150" customFormat="false" ht="12.75" hidden="false" customHeight="false" outlineLevel="2" collapsed="false">
      <c r="C150" s="14" t="n">
        <v>107874</v>
      </c>
      <c r="D150" s="43" t="s">
        <v>56</v>
      </c>
      <c r="E150" s="43" t="s">
        <v>39</v>
      </c>
      <c r="F150" s="44" t="n">
        <v>71459</v>
      </c>
      <c r="G150" s="16" t="n">
        <v>22359</v>
      </c>
      <c r="H150" s="45" t="s">
        <v>25</v>
      </c>
      <c r="I150" s="46" t="s">
        <v>43</v>
      </c>
      <c r="J150" s="43" t="s">
        <v>31</v>
      </c>
      <c r="K150" s="47" t="n">
        <v>36739</v>
      </c>
      <c r="L150" s="48" t="n">
        <v>36747</v>
      </c>
      <c r="M150" s="44" t="s">
        <v>23</v>
      </c>
      <c r="N150" s="47" t="n">
        <v>37012</v>
      </c>
      <c r="O150" s="49" t="n">
        <v>-300000</v>
      </c>
      <c r="P150" s="1" t="n">
        <v>-300018</v>
      </c>
    </row>
    <row r="151" customFormat="false" ht="12.75" hidden="false" customHeight="false" outlineLevel="2" collapsed="false">
      <c r="C151" s="14" t="n">
        <v>107874</v>
      </c>
      <c r="D151" s="43" t="s">
        <v>56</v>
      </c>
      <c r="E151" s="43" t="s">
        <v>39</v>
      </c>
      <c r="F151" s="44" t="n">
        <v>71459</v>
      </c>
      <c r="G151" s="16" t="n">
        <v>22359</v>
      </c>
      <c r="H151" s="45" t="s">
        <v>25</v>
      </c>
      <c r="I151" s="46" t="s">
        <v>43</v>
      </c>
      <c r="J151" s="43" t="s">
        <v>31</v>
      </c>
      <c r="K151" s="47" t="n">
        <v>36739</v>
      </c>
      <c r="L151" s="48" t="n">
        <v>36747</v>
      </c>
      <c r="M151" s="44" t="s">
        <v>22</v>
      </c>
      <c r="N151" s="47" t="n">
        <v>37165</v>
      </c>
      <c r="O151" s="49" t="n">
        <v>300018</v>
      </c>
      <c r="P151" s="1" t="n">
        <v>300018</v>
      </c>
    </row>
    <row r="152" customFormat="false" ht="12.75" hidden="false" customHeight="false" outlineLevel="1" collapsed="false">
      <c r="C152" s="23" t="s">
        <v>297</v>
      </c>
      <c r="D152" s="43"/>
      <c r="E152" s="43"/>
      <c r="F152" s="44"/>
      <c r="G152" s="16"/>
      <c r="H152" s="45"/>
      <c r="I152" s="46"/>
      <c r="J152" s="43"/>
      <c r="K152" s="47"/>
      <c r="L152" s="48"/>
      <c r="M152" s="44"/>
      <c r="N152" s="47"/>
      <c r="O152" s="49"/>
      <c r="P152" s="1" t="n">
        <f aca="false">SUBTOTAL(9,P150:P151)</f>
        <v>0</v>
      </c>
      <c r="R152" s="2" t="e">
        <f aca="false">-P152/$Q$2</f>
        <v>#DIV/0!</v>
      </c>
    </row>
    <row r="153" customFormat="false" ht="12.75" hidden="false" customHeight="false" outlineLevel="2" collapsed="false">
      <c r="C153" s="43" t="n">
        <v>107879</v>
      </c>
      <c r="D153" s="43" t="s">
        <v>56</v>
      </c>
      <c r="E153" s="43" t="s">
        <v>39</v>
      </c>
      <c r="F153" s="43" t="n">
        <v>62389</v>
      </c>
      <c r="G153" s="43" t="n">
        <v>22359</v>
      </c>
      <c r="H153" s="43" t="s">
        <v>20</v>
      </c>
      <c r="I153" s="44" t="s">
        <v>40</v>
      </c>
      <c r="J153" s="43" t="s">
        <v>41</v>
      </c>
      <c r="K153" s="53" t="n">
        <v>36982</v>
      </c>
      <c r="L153" s="55" t="n">
        <v>37007</v>
      </c>
      <c r="M153" s="44" t="s">
        <v>22</v>
      </c>
      <c r="N153" s="47" t="n">
        <v>37012</v>
      </c>
      <c r="O153" s="49" t="n">
        <v>310000</v>
      </c>
      <c r="P153" s="1" t="n">
        <f aca="false">O153</f>
        <v>310000</v>
      </c>
    </row>
    <row r="154" customFormat="false" ht="12.75" hidden="false" customHeight="false" outlineLevel="2" collapsed="false">
      <c r="C154" s="43" t="n">
        <v>107879</v>
      </c>
      <c r="D154" s="43" t="s">
        <v>56</v>
      </c>
      <c r="E154" s="43" t="s">
        <v>39</v>
      </c>
      <c r="F154" s="43" t="n">
        <v>62389</v>
      </c>
      <c r="G154" s="43" t="n">
        <v>22359</v>
      </c>
      <c r="H154" s="43" t="s">
        <v>20</v>
      </c>
      <c r="I154" s="44" t="s">
        <v>40</v>
      </c>
      <c r="J154" s="43" t="s">
        <v>41</v>
      </c>
      <c r="K154" s="53" t="n">
        <v>36982</v>
      </c>
      <c r="L154" s="55" t="n">
        <v>37007</v>
      </c>
      <c r="M154" s="44" t="s">
        <v>23</v>
      </c>
      <c r="N154" s="47" t="n">
        <v>37165</v>
      </c>
      <c r="O154" s="49" t="n">
        <v>-310000</v>
      </c>
      <c r="P154" s="1" t="n">
        <v>-310000</v>
      </c>
    </row>
    <row r="155" customFormat="false" ht="12.75" hidden="false" customHeight="false" outlineLevel="1" collapsed="false">
      <c r="C155" s="56" t="s">
        <v>298</v>
      </c>
      <c r="D155" s="43"/>
      <c r="E155" s="43"/>
      <c r="F155" s="43"/>
      <c r="G155" s="43"/>
      <c r="H155" s="43"/>
      <c r="I155" s="44"/>
      <c r="J155" s="43"/>
      <c r="K155" s="53"/>
      <c r="L155" s="55"/>
      <c r="M155" s="44"/>
      <c r="N155" s="47"/>
      <c r="O155" s="49"/>
      <c r="P155" s="1" t="n">
        <f aca="false">SUBTOTAL(9,P153:P154)</f>
        <v>0</v>
      </c>
      <c r="R155" s="2" t="e">
        <f aca="false">-P155/$Q$2</f>
        <v>#DIV/0!</v>
      </c>
    </row>
    <row r="156" customFormat="false" ht="12.75" hidden="false" customHeight="false" outlineLevel="2" collapsed="false">
      <c r="C156" s="43" t="n">
        <v>107925</v>
      </c>
      <c r="D156" s="43" t="s">
        <v>56</v>
      </c>
      <c r="E156" s="43" t="s">
        <v>39</v>
      </c>
      <c r="F156" s="43" t="n">
        <v>62389</v>
      </c>
      <c r="G156" s="43" t="n">
        <v>22359</v>
      </c>
      <c r="H156" s="43" t="s">
        <v>20</v>
      </c>
      <c r="I156" s="44" t="s">
        <v>40</v>
      </c>
      <c r="J156" s="43" t="s">
        <v>21</v>
      </c>
      <c r="K156" s="53" t="n">
        <v>36982</v>
      </c>
      <c r="L156" s="55" t="n">
        <v>37015</v>
      </c>
      <c r="M156" s="44" t="s">
        <v>22</v>
      </c>
      <c r="N156" s="47" t="n">
        <v>37012</v>
      </c>
      <c r="O156" s="49" t="n">
        <v>390000</v>
      </c>
      <c r="P156" s="1" t="n">
        <f aca="false">O156</f>
        <v>390000</v>
      </c>
    </row>
    <row r="157" customFormat="false" ht="12.75" hidden="false" customHeight="false" outlineLevel="2" collapsed="false">
      <c r="C157" s="43" t="n">
        <v>107925</v>
      </c>
      <c r="D157" s="43" t="s">
        <v>56</v>
      </c>
      <c r="E157" s="43" t="s">
        <v>39</v>
      </c>
      <c r="F157" s="43" t="n">
        <v>62389</v>
      </c>
      <c r="G157" s="43" t="n">
        <v>22359</v>
      </c>
      <c r="H157" s="43" t="s">
        <v>20</v>
      </c>
      <c r="I157" s="44" t="s">
        <v>40</v>
      </c>
      <c r="J157" s="43" t="s">
        <v>21</v>
      </c>
      <c r="K157" s="53" t="n">
        <v>36982</v>
      </c>
      <c r="L157" s="55" t="n">
        <v>37015</v>
      </c>
      <c r="M157" s="44" t="s">
        <v>23</v>
      </c>
      <c r="N157" s="47" t="n">
        <v>37135</v>
      </c>
      <c r="O157" s="49" t="n">
        <v>-260000</v>
      </c>
      <c r="P157" s="1" t="n">
        <v>-260000</v>
      </c>
    </row>
    <row r="158" customFormat="false" ht="12.75" hidden="false" customHeight="false" outlineLevel="2" collapsed="false">
      <c r="C158" s="43" t="n">
        <v>107925</v>
      </c>
      <c r="D158" s="43" t="s">
        <v>56</v>
      </c>
      <c r="E158" s="43" t="s">
        <v>39</v>
      </c>
      <c r="F158" s="43" t="n">
        <v>62389</v>
      </c>
      <c r="G158" s="43" t="n">
        <v>22359</v>
      </c>
      <c r="H158" s="43" t="s">
        <v>20</v>
      </c>
      <c r="I158" s="44" t="s">
        <v>40</v>
      </c>
      <c r="J158" s="43" t="s">
        <v>21</v>
      </c>
      <c r="K158" s="53" t="n">
        <v>36982</v>
      </c>
      <c r="L158" s="55" t="n">
        <v>37015</v>
      </c>
      <c r="M158" s="44" t="s">
        <v>23</v>
      </c>
      <c r="N158" s="47" t="n">
        <v>37165</v>
      </c>
      <c r="O158" s="49" t="n">
        <v>-130000</v>
      </c>
      <c r="P158" s="1" t="n">
        <v>-130000</v>
      </c>
    </row>
    <row r="159" customFormat="false" ht="12.75" hidden="false" customHeight="false" outlineLevel="1" collapsed="false">
      <c r="C159" s="56" t="s">
        <v>299</v>
      </c>
      <c r="D159" s="43"/>
      <c r="E159" s="43"/>
      <c r="F159" s="43"/>
      <c r="G159" s="43"/>
      <c r="H159" s="43"/>
      <c r="I159" s="44"/>
      <c r="J159" s="43"/>
      <c r="K159" s="53"/>
      <c r="L159" s="55"/>
      <c r="M159" s="44"/>
      <c r="N159" s="47"/>
      <c r="O159" s="49"/>
      <c r="P159" s="1" t="n">
        <f aca="false">SUBTOTAL(9,P156:P158)</f>
        <v>0</v>
      </c>
      <c r="R159" s="2" t="e">
        <f aca="false">-P159/$Q$2</f>
        <v>#DIV/0!</v>
      </c>
    </row>
    <row r="160" customFormat="false" ht="12.75" hidden="false" customHeight="false" outlineLevel="2" collapsed="false">
      <c r="C160" s="43" t="n">
        <v>108096</v>
      </c>
      <c r="D160" s="43" t="s">
        <v>56</v>
      </c>
      <c r="E160" s="43" t="s">
        <v>39</v>
      </c>
      <c r="F160" s="43" t="n">
        <v>62389</v>
      </c>
      <c r="G160" s="43" t="n">
        <v>22359</v>
      </c>
      <c r="H160" s="43" t="s">
        <v>20</v>
      </c>
      <c r="I160" s="44" t="s">
        <v>40</v>
      </c>
      <c r="J160" s="43" t="s">
        <v>41</v>
      </c>
      <c r="K160" s="53" t="n">
        <v>37043</v>
      </c>
      <c r="L160" s="55" t="n">
        <v>37071</v>
      </c>
      <c r="M160" s="44" t="s">
        <v>22</v>
      </c>
      <c r="N160" s="47" t="n">
        <v>37073</v>
      </c>
      <c r="O160" s="49" t="n">
        <v>83654</v>
      </c>
      <c r="P160" s="1" t="n">
        <f aca="false">O160</f>
        <v>83654</v>
      </c>
    </row>
    <row r="161" customFormat="false" ht="12.75" hidden="false" customHeight="false" outlineLevel="2" collapsed="false">
      <c r="C161" s="43" t="n">
        <v>108096</v>
      </c>
      <c r="D161" s="43" t="s">
        <v>56</v>
      </c>
      <c r="E161" s="43" t="s">
        <v>39</v>
      </c>
      <c r="F161" s="43" t="n">
        <v>62389</v>
      </c>
      <c r="G161" s="43" t="n">
        <v>22359</v>
      </c>
      <c r="H161" s="43" t="s">
        <v>20</v>
      </c>
      <c r="I161" s="44" t="s">
        <v>40</v>
      </c>
      <c r="J161" s="43" t="s">
        <v>41</v>
      </c>
      <c r="K161" s="53" t="n">
        <v>37043</v>
      </c>
      <c r="L161" s="55" t="n">
        <v>37071</v>
      </c>
      <c r="M161" s="44" t="s">
        <v>23</v>
      </c>
      <c r="N161" s="47" t="n">
        <v>37165</v>
      </c>
      <c r="O161" s="49" t="n">
        <v>-83654</v>
      </c>
      <c r="P161" s="1" t="n">
        <v>-83654</v>
      </c>
    </row>
    <row r="162" customFormat="false" ht="12.75" hidden="false" customHeight="false" outlineLevel="1" collapsed="false">
      <c r="C162" s="56" t="s">
        <v>300</v>
      </c>
      <c r="D162" s="43"/>
      <c r="E162" s="43"/>
      <c r="F162" s="43"/>
      <c r="G162" s="43"/>
      <c r="H162" s="43"/>
      <c r="I162" s="44"/>
      <c r="J162" s="43"/>
      <c r="K162" s="53"/>
      <c r="L162" s="55"/>
      <c r="M162" s="44"/>
      <c r="N162" s="47"/>
      <c r="O162" s="49"/>
      <c r="P162" s="1" t="n">
        <f aca="false">SUBTOTAL(9,P160:P161)</f>
        <v>0</v>
      </c>
      <c r="R162" s="2" t="e">
        <f aca="false">-P162/$Q$2</f>
        <v>#DIV/0!</v>
      </c>
    </row>
    <row r="163" customFormat="false" ht="12.75" hidden="false" customHeight="false" outlineLevel="2" collapsed="false">
      <c r="C163" s="43" t="n">
        <v>108311</v>
      </c>
      <c r="D163" s="43" t="s">
        <v>56</v>
      </c>
      <c r="E163" s="43" t="s">
        <v>39</v>
      </c>
      <c r="F163" s="44" t="n">
        <v>62389</v>
      </c>
      <c r="G163" s="43" t="n">
        <v>22359</v>
      </c>
      <c r="H163" s="43" t="s">
        <v>20</v>
      </c>
      <c r="I163" s="44" t="s">
        <v>40</v>
      </c>
      <c r="J163" s="43" t="s">
        <v>41</v>
      </c>
      <c r="K163" s="53" t="n">
        <v>37135</v>
      </c>
      <c r="L163" s="55" t="n">
        <v>37141</v>
      </c>
      <c r="M163" s="44" t="s">
        <v>22</v>
      </c>
      <c r="N163" s="47" t="n">
        <v>37135</v>
      </c>
      <c r="O163" s="49" t="n">
        <v>100000</v>
      </c>
      <c r="P163" s="1" t="n">
        <v>99988</v>
      </c>
    </row>
    <row r="164" customFormat="false" ht="12.75" hidden="false" customHeight="false" outlineLevel="2" collapsed="false">
      <c r="C164" s="43" t="n">
        <v>108311</v>
      </c>
      <c r="D164" s="43" t="s">
        <v>56</v>
      </c>
      <c r="E164" s="43" t="s">
        <v>39</v>
      </c>
      <c r="F164" s="44" t="n">
        <v>62389</v>
      </c>
      <c r="G164" s="43" t="n">
        <v>22359</v>
      </c>
      <c r="H164" s="43" t="s">
        <v>20</v>
      </c>
      <c r="I164" s="44" t="s">
        <v>40</v>
      </c>
      <c r="J164" s="43" t="s">
        <v>41</v>
      </c>
      <c r="K164" s="53" t="n">
        <v>37135</v>
      </c>
      <c r="L164" s="55" t="n">
        <v>37141</v>
      </c>
      <c r="M164" s="44" t="s">
        <v>23</v>
      </c>
      <c r="N164" s="47" t="n">
        <v>37165</v>
      </c>
      <c r="O164" s="49" t="n">
        <v>-99988</v>
      </c>
      <c r="P164" s="1" t="n">
        <v>-99988</v>
      </c>
    </row>
    <row r="165" customFormat="false" ht="12.75" hidden="false" customHeight="false" outlineLevel="1" collapsed="false">
      <c r="C165" s="56" t="s">
        <v>301</v>
      </c>
      <c r="D165" s="43"/>
      <c r="E165" s="43"/>
      <c r="F165" s="44"/>
      <c r="G165" s="43"/>
      <c r="H165" s="43"/>
      <c r="I165" s="44"/>
      <c r="J165" s="43"/>
      <c r="K165" s="53"/>
      <c r="L165" s="55"/>
      <c r="M165" s="44"/>
      <c r="N165" s="47"/>
      <c r="O165" s="49"/>
      <c r="P165" s="1" t="n">
        <f aca="false">SUBTOTAL(9,P163:P164)</f>
        <v>0</v>
      </c>
      <c r="R165" s="2" t="e">
        <f aca="false">-P165/$Q$2</f>
        <v>#DIV/0!</v>
      </c>
    </row>
    <row r="166" customFormat="false" ht="12.75" hidden="false" customHeight="false" outlineLevel="2" collapsed="false">
      <c r="C166" s="43" t="n">
        <v>108330</v>
      </c>
      <c r="D166" s="43" t="s">
        <v>56</v>
      </c>
      <c r="E166" s="43" t="s">
        <v>39</v>
      </c>
      <c r="F166" s="44" t="n">
        <v>62389</v>
      </c>
      <c r="G166" s="43" t="n">
        <v>22359</v>
      </c>
      <c r="H166" s="43" t="s">
        <v>25</v>
      </c>
      <c r="I166" s="44" t="s">
        <v>43</v>
      </c>
      <c r="J166" s="43" t="s">
        <v>41</v>
      </c>
      <c r="K166" s="53" t="n">
        <v>37135</v>
      </c>
      <c r="L166" s="55" t="n">
        <v>37153</v>
      </c>
      <c r="M166" s="44" t="s">
        <v>23</v>
      </c>
      <c r="N166" s="47" t="n">
        <v>37135</v>
      </c>
      <c r="O166" s="49" t="n">
        <v>-30000</v>
      </c>
      <c r="P166" s="1" t="n">
        <f aca="false">O166</f>
        <v>-30000</v>
      </c>
    </row>
    <row r="167" customFormat="false" ht="12.75" hidden="false" customHeight="false" outlineLevel="2" collapsed="false">
      <c r="C167" s="43" t="n">
        <v>108330</v>
      </c>
      <c r="D167" s="43" t="s">
        <v>56</v>
      </c>
      <c r="E167" s="43" t="s">
        <v>39</v>
      </c>
      <c r="F167" s="44" t="n">
        <v>62389</v>
      </c>
      <c r="G167" s="43" t="n">
        <v>22359</v>
      </c>
      <c r="H167" s="43" t="s">
        <v>25</v>
      </c>
      <c r="I167" s="44" t="s">
        <v>43</v>
      </c>
      <c r="J167" s="43" t="s">
        <v>41</v>
      </c>
      <c r="K167" s="53" t="n">
        <v>37135</v>
      </c>
      <c r="L167" s="55" t="n">
        <v>37153</v>
      </c>
      <c r="M167" s="44" t="s">
        <v>22</v>
      </c>
      <c r="N167" s="47" t="n">
        <v>37165</v>
      </c>
      <c r="O167" s="49" t="n">
        <v>30000</v>
      </c>
      <c r="P167" s="1" t="n">
        <v>30000</v>
      </c>
    </row>
    <row r="168" customFormat="false" ht="12.75" hidden="false" customHeight="false" outlineLevel="1" collapsed="false">
      <c r="C168" s="56" t="s">
        <v>302</v>
      </c>
      <c r="D168" s="43"/>
      <c r="E168" s="43"/>
      <c r="F168" s="44"/>
      <c r="G168" s="43"/>
      <c r="H168" s="43"/>
      <c r="I168" s="44"/>
      <c r="J168" s="43"/>
      <c r="K168" s="53"/>
      <c r="L168" s="55"/>
      <c r="M168" s="44"/>
      <c r="N168" s="47"/>
      <c r="O168" s="49"/>
      <c r="P168" s="1" t="n">
        <f aca="false">SUBTOTAL(9,P166:P167)</f>
        <v>0</v>
      </c>
      <c r="R168" s="2" t="e">
        <f aca="false">-P168/$Q$2</f>
        <v>#DIV/0!</v>
      </c>
    </row>
    <row r="169" customFormat="false" ht="12.75" hidden="false" customHeight="false" outlineLevel="2" collapsed="false">
      <c r="C169" s="43" t="n">
        <v>107947</v>
      </c>
      <c r="D169" s="43" t="s">
        <v>62</v>
      </c>
      <c r="E169" s="43" t="s">
        <v>39</v>
      </c>
      <c r="F169" s="43" t="n">
        <v>62389</v>
      </c>
      <c r="G169" s="43" t="n">
        <v>21229</v>
      </c>
      <c r="H169" s="43" t="s">
        <v>20</v>
      </c>
      <c r="I169" s="44" t="s">
        <v>40</v>
      </c>
      <c r="J169" s="43" t="s">
        <v>41</v>
      </c>
      <c r="K169" s="53" t="n">
        <v>37012</v>
      </c>
      <c r="L169" s="55" t="n">
        <v>37022</v>
      </c>
      <c r="M169" s="44" t="s">
        <v>22</v>
      </c>
      <c r="N169" s="47" t="n">
        <v>37012</v>
      </c>
      <c r="O169" s="49" t="n">
        <v>30000</v>
      </c>
      <c r="P169" s="1" t="n">
        <f aca="false">O169</f>
        <v>30000</v>
      </c>
    </row>
    <row r="170" customFormat="false" ht="12.75" hidden="false" customHeight="false" outlineLevel="2" collapsed="false">
      <c r="C170" s="43" t="n">
        <v>107947</v>
      </c>
      <c r="D170" s="43" t="s">
        <v>62</v>
      </c>
      <c r="E170" s="43" t="s">
        <v>39</v>
      </c>
      <c r="F170" s="43" t="n">
        <v>62389</v>
      </c>
      <c r="G170" s="43" t="n">
        <v>21229</v>
      </c>
      <c r="H170" s="43" t="s">
        <v>20</v>
      </c>
      <c r="I170" s="44" t="s">
        <v>40</v>
      </c>
      <c r="J170" s="43" t="s">
        <v>41</v>
      </c>
      <c r="K170" s="53" t="n">
        <v>37012</v>
      </c>
      <c r="L170" s="55" t="n">
        <v>37022</v>
      </c>
      <c r="M170" s="44" t="s">
        <v>23</v>
      </c>
      <c r="N170" s="47" t="n">
        <v>37165</v>
      </c>
      <c r="O170" s="49" t="n">
        <v>-30000</v>
      </c>
      <c r="P170" s="1" t="n">
        <v>-30000</v>
      </c>
      <c r="R170" s="2" t="e">
        <f aca="false">(P169+P170)/$Q$2</f>
        <v>#DIV/0!</v>
      </c>
    </row>
    <row r="171" customFormat="false" ht="12.75" hidden="false" customHeight="false" outlineLevel="2" collapsed="false">
      <c r="C171" s="43" t="n">
        <v>107947</v>
      </c>
      <c r="D171" s="43" t="s">
        <v>62</v>
      </c>
      <c r="E171" s="43" t="s">
        <v>39</v>
      </c>
      <c r="F171" s="43" t="n">
        <v>71322</v>
      </c>
      <c r="G171" s="43" t="n">
        <v>21229</v>
      </c>
      <c r="H171" s="43" t="s">
        <v>20</v>
      </c>
      <c r="I171" s="44" t="s">
        <v>40</v>
      </c>
      <c r="J171" s="43" t="s">
        <v>41</v>
      </c>
      <c r="K171" s="53" t="n">
        <v>37012</v>
      </c>
      <c r="L171" s="55" t="n">
        <v>37022</v>
      </c>
      <c r="M171" s="44" t="s">
        <v>22</v>
      </c>
      <c r="N171" s="47" t="n">
        <v>37012</v>
      </c>
      <c r="O171" s="49" t="n">
        <v>60000</v>
      </c>
      <c r="P171" s="1" t="n">
        <f aca="false">O171</f>
        <v>60000</v>
      </c>
    </row>
    <row r="172" customFormat="false" ht="12.75" hidden="false" customHeight="false" outlineLevel="2" collapsed="false">
      <c r="C172" s="43" t="n">
        <v>107947</v>
      </c>
      <c r="D172" s="43" t="s">
        <v>62</v>
      </c>
      <c r="E172" s="43" t="s">
        <v>39</v>
      </c>
      <c r="F172" s="43" t="n">
        <v>71322</v>
      </c>
      <c r="G172" s="43" t="n">
        <v>21229</v>
      </c>
      <c r="H172" s="43" t="s">
        <v>20</v>
      </c>
      <c r="I172" s="44" t="s">
        <v>40</v>
      </c>
      <c r="J172" s="43" t="s">
        <v>41</v>
      </c>
      <c r="K172" s="53" t="n">
        <v>37012</v>
      </c>
      <c r="L172" s="55" t="n">
        <v>37022</v>
      </c>
      <c r="M172" s="44" t="s">
        <v>23</v>
      </c>
      <c r="N172" s="47" t="n">
        <v>37165</v>
      </c>
      <c r="O172" s="49" t="n">
        <v>-60000</v>
      </c>
      <c r="P172" s="1" t="n">
        <v>-60000</v>
      </c>
      <c r="R172" s="2" t="e">
        <f aca="false">(P171+P172)/$Q$2</f>
        <v>#DIV/0!</v>
      </c>
    </row>
    <row r="173" customFormat="false" ht="12.75" hidden="false" customHeight="false" outlineLevel="2" collapsed="false">
      <c r="C173" s="43" t="n">
        <v>107947</v>
      </c>
      <c r="D173" s="43" t="s">
        <v>62</v>
      </c>
      <c r="E173" s="43" t="s">
        <v>39</v>
      </c>
      <c r="F173" s="43" t="n">
        <v>71323</v>
      </c>
      <c r="G173" s="43" t="n">
        <v>21229</v>
      </c>
      <c r="H173" s="43" t="s">
        <v>20</v>
      </c>
      <c r="I173" s="44" t="s">
        <v>40</v>
      </c>
      <c r="J173" s="43" t="s">
        <v>41</v>
      </c>
      <c r="K173" s="53" t="n">
        <v>37012</v>
      </c>
      <c r="L173" s="55" t="n">
        <v>37022</v>
      </c>
      <c r="M173" s="44" t="s">
        <v>22</v>
      </c>
      <c r="N173" s="47" t="n">
        <v>37012</v>
      </c>
      <c r="O173" s="49" t="n">
        <v>11400</v>
      </c>
      <c r="P173" s="1" t="n">
        <f aca="false">O173</f>
        <v>11400</v>
      </c>
    </row>
    <row r="174" customFormat="false" ht="12.75" hidden="false" customHeight="false" outlineLevel="2" collapsed="false">
      <c r="C174" s="43" t="n">
        <v>107947</v>
      </c>
      <c r="D174" s="43" t="s">
        <v>62</v>
      </c>
      <c r="E174" s="43" t="s">
        <v>39</v>
      </c>
      <c r="F174" s="43" t="n">
        <v>71323</v>
      </c>
      <c r="G174" s="43" t="n">
        <v>21229</v>
      </c>
      <c r="H174" s="43" t="s">
        <v>20</v>
      </c>
      <c r="I174" s="44" t="s">
        <v>40</v>
      </c>
      <c r="J174" s="43" t="s">
        <v>41</v>
      </c>
      <c r="K174" s="53" t="n">
        <v>37012</v>
      </c>
      <c r="L174" s="55" t="n">
        <v>37022</v>
      </c>
      <c r="M174" s="44" t="s">
        <v>23</v>
      </c>
      <c r="N174" s="47" t="n">
        <v>37165</v>
      </c>
      <c r="O174" s="49" t="n">
        <v>-11400</v>
      </c>
      <c r="P174" s="1" t="n">
        <v>-11400</v>
      </c>
      <c r="R174" s="2" t="e">
        <f aca="false">(P173+P174)/$Q$2</f>
        <v>#DIV/0!</v>
      </c>
    </row>
    <row r="175" customFormat="false" ht="12.75" hidden="false" customHeight="false" outlineLevel="1" collapsed="false">
      <c r="C175" s="56" t="s">
        <v>303</v>
      </c>
      <c r="D175" s="43"/>
      <c r="E175" s="43"/>
      <c r="F175" s="43"/>
      <c r="G175" s="43"/>
      <c r="H175" s="43"/>
      <c r="I175" s="44"/>
      <c r="J175" s="43"/>
      <c r="K175" s="53"/>
      <c r="L175" s="55"/>
      <c r="M175" s="44"/>
      <c r="N175" s="47"/>
      <c r="O175" s="49"/>
      <c r="P175" s="1" t="n">
        <f aca="false">SUBTOTAL(9,P169:P174)</f>
        <v>0</v>
      </c>
    </row>
    <row r="176" customFormat="false" ht="12.75" hidden="false" customHeight="false" outlineLevel="2" collapsed="false">
      <c r="C176" s="43" t="n">
        <v>108038</v>
      </c>
      <c r="D176" s="43" t="s">
        <v>62</v>
      </c>
      <c r="E176" s="43" t="s">
        <v>39</v>
      </c>
      <c r="F176" s="43" t="n">
        <v>71322</v>
      </c>
      <c r="G176" s="43" t="n">
        <v>21229</v>
      </c>
      <c r="H176" s="43" t="s">
        <v>20</v>
      </c>
      <c r="I176" s="44" t="s">
        <v>40</v>
      </c>
      <c r="J176" s="43" t="s">
        <v>169</v>
      </c>
      <c r="K176" s="53" t="n">
        <v>37043</v>
      </c>
      <c r="L176" s="55" t="n">
        <v>37057</v>
      </c>
      <c r="M176" s="44" t="s">
        <v>22</v>
      </c>
      <c r="N176" s="47" t="n">
        <v>37043</v>
      </c>
      <c r="O176" s="49" t="n">
        <v>30000</v>
      </c>
      <c r="P176" s="1" t="n">
        <f aca="false">O176</f>
        <v>30000</v>
      </c>
    </row>
    <row r="177" customFormat="false" ht="12.75" hidden="false" customHeight="false" outlineLevel="2" collapsed="false">
      <c r="C177" s="43" t="n">
        <v>108038</v>
      </c>
      <c r="D177" s="43" t="s">
        <v>62</v>
      </c>
      <c r="E177" s="43" t="s">
        <v>39</v>
      </c>
      <c r="F177" s="43" t="n">
        <v>71322</v>
      </c>
      <c r="G177" s="43" t="n">
        <v>21229</v>
      </c>
      <c r="H177" s="43" t="s">
        <v>20</v>
      </c>
      <c r="I177" s="44" t="s">
        <v>40</v>
      </c>
      <c r="J177" s="43" t="s">
        <v>169</v>
      </c>
      <c r="K177" s="53" t="n">
        <v>37043</v>
      </c>
      <c r="L177" s="55" t="n">
        <v>37057</v>
      </c>
      <c r="M177" s="44" t="s">
        <v>23</v>
      </c>
      <c r="N177" s="47" t="n">
        <v>37165</v>
      </c>
      <c r="O177" s="49" t="n">
        <v>-30000</v>
      </c>
      <c r="P177" s="1" t="n">
        <v>-30000</v>
      </c>
    </row>
    <row r="178" customFormat="false" ht="12.75" hidden="false" customHeight="false" outlineLevel="1" collapsed="false">
      <c r="C178" s="56" t="s">
        <v>304</v>
      </c>
      <c r="D178" s="43"/>
      <c r="E178" s="43"/>
      <c r="F178" s="43"/>
      <c r="G178" s="43"/>
      <c r="H178" s="43"/>
      <c r="I178" s="44"/>
      <c r="J178" s="43"/>
      <c r="K178" s="53"/>
      <c r="L178" s="55"/>
      <c r="M178" s="44"/>
      <c r="N178" s="47"/>
      <c r="O178" s="49"/>
      <c r="P178" s="1" t="n">
        <f aca="false">SUBTOTAL(9,P176:P177)</f>
        <v>0</v>
      </c>
      <c r="R178" s="2" t="e">
        <f aca="false">-P178/$Q$2</f>
        <v>#DIV/0!</v>
      </c>
    </row>
    <row r="179" customFormat="false" ht="12.75" hidden="false" customHeight="false" outlineLevel="2" collapsed="false">
      <c r="C179" s="43" t="n">
        <v>108205</v>
      </c>
      <c r="D179" s="43" t="s">
        <v>62</v>
      </c>
      <c r="E179" s="43" t="s">
        <v>39</v>
      </c>
      <c r="F179" s="44" t="n">
        <v>62389</v>
      </c>
      <c r="G179" s="43" t="n">
        <v>21229</v>
      </c>
      <c r="H179" s="43" t="s">
        <v>25</v>
      </c>
      <c r="I179" s="44" t="s">
        <v>43</v>
      </c>
      <c r="J179" s="43" t="s">
        <v>41</v>
      </c>
      <c r="K179" s="53" t="n">
        <v>37104</v>
      </c>
      <c r="L179" s="55" t="n">
        <v>37105</v>
      </c>
      <c r="M179" s="44" t="s">
        <v>23</v>
      </c>
      <c r="N179" s="47" t="n">
        <v>37104</v>
      </c>
      <c r="O179" s="49" t="n">
        <v>-90000</v>
      </c>
      <c r="P179" s="1" t="n">
        <f aca="false">O179</f>
        <v>-90000</v>
      </c>
    </row>
    <row r="180" customFormat="false" ht="12.75" hidden="false" customHeight="false" outlineLevel="2" collapsed="false">
      <c r="C180" s="43" t="n">
        <v>108205</v>
      </c>
      <c r="D180" s="43" t="s">
        <v>62</v>
      </c>
      <c r="E180" s="43" t="s">
        <v>39</v>
      </c>
      <c r="F180" s="44" t="n">
        <v>62389</v>
      </c>
      <c r="G180" s="43" t="n">
        <v>21229</v>
      </c>
      <c r="H180" s="43" t="s">
        <v>25</v>
      </c>
      <c r="I180" s="44" t="s">
        <v>43</v>
      </c>
      <c r="J180" s="43" t="s">
        <v>41</v>
      </c>
      <c r="K180" s="53" t="n">
        <v>37104</v>
      </c>
      <c r="L180" s="55" t="n">
        <v>37105</v>
      </c>
      <c r="M180" s="44" t="s">
        <v>22</v>
      </c>
      <c r="N180" s="47" t="n">
        <v>37135</v>
      </c>
      <c r="O180" s="49" t="n">
        <v>80000</v>
      </c>
      <c r="P180" s="1" t="n">
        <f aca="false">O180</f>
        <v>80000</v>
      </c>
    </row>
    <row r="181" customFormat="false" ht="12.75" hidden="false" customHeight="false" outlineLevel="2" collapsed="false">
      <c r="C181" s="43" t="n">
        <v>108205</v>
      </c>
      <c r="D181" s="43" t="s">
        <v>62</v>
      </c>
      <c r="E181" s="43" t="s">
        <v>39</v>
      </c>
      <c r="F181" s="44" t="n">
        <v>62389</v>
      </c>
      <c r="G181" s="43" t="n">
        <v>21229</v>
      </c>
      <c r="H181" s="43" t="s">
        <v>25</v>
      </c>
      <c r="I181" s="44" t="s">
        <v>43</v>
      </c>
      <c r="J181" s="43" t="s">
        <v>41</v>
      </c>
      <c r="K181" s="53" t="n">
        <v>37104</v>
      </c>
      <c r="L181" s="55" t="n">
        <v>37105</v>
      </c>
      <c r="M181" s="44" t="s">
        <v>22</v>
      </c>
      <c r="N181" s="47" t="n">
        <v>37165</v>
      </c>
      <c r="O181" s="49" t="n">
        <v>10000</v>
      </c>
      <c r="P181" s="1" t="n">
        <v>10000</v>
      </c>
      <c r="R181" s="2" t="e">
        <f aca="false">(P179+P180+P181)/$Q$2</f>
        <v>#DIV/0!</v>
      </c>
    </row>
    <row r="182" customFormat="false" ht="12.75" hidden="false" customHeight="false" outlineLevel="2" collapsed="false">
      <c r="C182" s="43" t="n">
        <v>108205</v>
      </c>
      <c r="D182" s="43" t="s">
        <v>62</v>
      </c>
      <c r="E182" s="43" t="s">
        <v>39</v>
      </c>
      <c r="F182" s="44" t="n">
        <v>71322</v>
      </c>
      <c r="G182" s="43" t="n">
        <v>21229</v>
      </c>
      <c r="H182" s="43" t="s">
        <v>25</v>
      </c>
      <c r="I182" s="44" t="s">
        <v>43</v>
      </c>
      <c r="J182" s="43" t="s">
        <v>41</v>
      </c>
      <c r="K182" s="53" t="n">
        <v>37104</v>
      </c>
      <c r="L182" s="55" t="n">
        <v>37105</v>
      </c>
      <c r="M182" s="44" t="s">
        <v>23</v>
      </c>
      <c r="N182" s="47" t="n">
        <v>37104</v>
      </c>
      <c r="O182" s="49" t="n">
        <v>-25268</v>
      </c>
      <c r="P182" s="1" t="n">
        <f aca="false">O182</f>
        <v>-25268</v>
      </c>
    </row>
    <row r="183" customFormat="false" ht="12.75" hidden="false" customHeight="false" outlineLevel="2" collapsed="false">
      <c r="C183" s="43" t="n">
        <v>108205</v>
      </c>
      <c r="D183" s="43" t="s">
        <v>62</v>
      </c>
      <c r="E183" s="43" t="s">
        <v>39</v>
      </c>
      <c r="F183" s="44" t="n">
        <v>71322</v>
      </c>
      <c r="G183" s="43" t="n">
        <v>21229</v>
      </c>
      <c r="H183" s="43" t="s">
        <v>25</v>
      </c>
      <c r="I183" s="44" t="s">
        <v>43</v>
      </c>
      <c r="J183" s="43" t="s">
        <v>41</v>
      </c>
      <c r="K183" s="53" t="n">
        <v>37104</v>
      </c>
      <c r="L183" s="55" t="n">
        <v>37105</v>
      </c>
      <c r="M183" s="44" t="s">
        <v>22</v>
      </c>
      <c r="N183" s="47" t="n">
        <v>37165</v>
      </c>
      <c r="O183" s="49" t="n">
        <v>25268</v>
      </c>
      <c r="P183" s="1" t="n">
        <v>25268</v>
      </c>
      <c r="R183" s="2" t="e">
        <f aca="false">(P182+P183)/$Q$2</f>
        <v>#DIV/0!</v>
      </c>
    </row>
    <row r="184" customFormat="false" ht="12.75" hidden="false" customHeight="false" outlineLevel="2" collapsed="false">
      <c r="C184" s="43" t="n">
        <v>108205</v>
      </c>
      <c r="D184" s="43" t="s">
        <v>62</v>
      </c>
      <c r="E184" s="43" t="s">
        <v>39</v>
      </c>
      <c r="F184" s="44" t="n">
        <v>71323</v>
      </c>
      <c r="G184" s="43" t="n">
        <v>21229</v>
      </c>
      <c r="H184" s="43" t="s">
        <v>25</v>
      </c>
      <c r="I184" s="44" t="s">
        <v>43</v>
      </c>
      <c r="J184" s="43" t="s">
        <v>41</v>
      </c>
      <c r="K184" s="53" t="n">
        <v>37104</v>
      </c>
      <c r="L184" s="55" t="n">
        <v>37105</v>
      </c>
      <c r="M184" s="44" t="s">
        <v>23</v>
      </c>
      <c r="N184" s="47" t="n">
        <v>37104</v>
      </c>
      <c r="O184" s="49" t="n">
        <v>-10000</v>
      </c>
      <c r="P184" s="1" t="n">
        <f aca="false">O184</f>
        <v>-10000</v>
      </c>
    </row>
    <row r="185" customFormat="false" ht="12.75" hidden="false" customHeight="false" outlineLevel="2" collapsed="false">
      <c r="C185" s="43" t="n">
        <v>108205</v>
      </c>
      <c r="D185" s="43" t="s">
        <v>62</v>
      </c>
      <c r="E185" s="43" t="s">
        <v>39</v>
      </c>
      <c r="F185" s="44" t="n">
        <v>71323</v>
      </c>
      <c r="G185" s="43" t="n">
        <v>21229</v>
      </c>
      <c r="H185" s="43" t="s">
        <v>25</v>
      </c>
      <c r="I185" s="44" t="s">
        <v>43</v>
      </c>
      <c r="J185" s="43" t="s">
        <v>41</v>
      </c>
      <c r="K185" s="53" t="n">
        <v>37104</v>
      </c>
      <c r="L185" s="55" t="n">
        <v>37105</v>
      </c>
      <c r="M185" s="44" t="s">
        <v>22</v>
      </c>
      <c r="N185" s="47" t="n">
        <v>37135</v>
      </c>
      <c r="O185" s="49" t="n">
        <v>10000</v>
      </c>
      <c r="P185" s="1" t="n">
        <f aca="false">O185</f>
        <v>10000</v>
      </c>
    </row>
    <row r="186" customFormat="false" ht="12.75" hidden="false" customHeight="false" outlineLevel="2" collapsed="false">
      <c r="C186" s="43" t="n">
        <v>108205</v>
      </c>
      <c r="D186" s="43" t="s">
        <v>62</v>
      </c>
      <c r="E186" s="43" t="s">
        <v>39</v>
      </c>
      <c r="F186" s="44" t="n">
        <v>71460</v>
      </c>
      <c r="G186" s="43" t="n">
        <v>21229</v>
      </c>
      <c r="H186" s="43" t="s">
        <v>25</v>
      </c>
      <c r="I186" s="44" t="s">
        <v>43</v>
      </c>
      <c r="J186" s="43" t="s">
        <v>41</v>
      </c>
      <c r="K186" s="53" t="n">
        <v>37104</v>
      </c>
      <c r="L186" s="55" t="n">
        <v>37105</v>
      </c>
      <c r="M186" s="44" t="s">
        <v>23</v>
      </c>
      <c r="N186" s="47" t="n">
        <v>37104</v>
      </c>
      <c r="O186" s="49" t="n">
        <v>-210000</v>
      </c>
      <c r="P186" s="1" t="n">
        <f aca="false">O186</f>
        <v>-210000</v>
      </c>
    </row>
    <row r="187" customFormat="false" ht="12.75" hidden="false" customHeight="false" outlineLevel="2" collapsed="false">
      <c r="C187" s="43" t="n">
        <v>108205</v>
      </c>
      <c r="D187" s="43" t="s">
        <v>62</v>
      </c>
      <c r="E187" s="43" t="s">
        <v>39</v>
      </c>
      <c r="F187" s="44" t="n">
        <v>71460</v>
      </c>
      <c r="G187" s="43" t="n">
        <v>21229</v>
      </c>
      <c r="H187" s="43" t="s">
        <v>25</v>
      </c>
      <c r="I187" s="44" t="s">
        <v>43</v>
      </c>
      <c r="J187" s="43" t="s">
        <v>41</v>
      </c>
      <c r="K187" s="53" t="n">
        <v>37104</v>
      </c>
      <c r="L187" s="55" t="n">
        <v>37105</v>
      </c>
      <c r="M187" s="44" t="s">
        <v>22</v>
      </c>
      <c r="N187" s="47" t="n">
        <v>37135</v>
      </c>
      <c r="O187" s="49" t="n">
        <v>190000</v>
      </c>
      <c r="P187" s="1" t="n">
        <f aca="false">O187</f>
        <v>190000</v>
      </c>
    </row>
    <row r="188" customFormat="false" ht="12.75" hidden="false" customHeight="false" outlineLevel="2" collapsed="false">
      <c r="C188" s="43" t="n">
        <v>108205</v>
      </c>
      <c r="D188" s="43" t="s">
        <v>62</v>
      </c>
      <c r="E188" s="43" t="s">
        <v>39</v>
      </c>
      <c r="F188" s="44" t="n">
        <v>71460</v>
      </c>
      <c r="G188" s="43" t="n">
        <v>21229</v>
      </c>
      <c r="H188" s="43" t="s">
        <v>25</v>
      </c>
      <c r="I188" s="44" t="s">
        <v>43</v>
      </c>
      <c r="J188" s="43" t="s">
        <v>41</v>
      </c>
      <c r="K188" s="53" t="n">
        <v>37104</v>
      </c>
      <c r="L188" s="55" t="n">
        <v>37105</v>
      </c>
      <c r="M188" s="44" t="s">
        <v>22</v>
      </c>
      <c r="N188" s="47" t="n">
        <v>37165</v>
      </c>
      <c r="O188" s="49" t="n">
        <v>20000</v>
      </c>
      <c r="P188" s="1" t="n">
        <v>20000</v>
      </c>
      <c r="R188" s="2" t="e">
        <f aca="false">(P186+P187+P188)/$Q$2</f>
        <v>#DIV/0!</v>
      </c>
    </row>
    <row r="189" customFormat="false" ht="12.75" hidden="false" customHeight="false" outlineLevel="1" collapsed="false">
      <c r="C189" s="56" t="s">
        <v>305</v>
      </c>
      <c r="D189" s="43"/>
      <c r="E189" s="43"/>
      <c r="F189" s="44"/>
      <c r="G189" s="43"/>
      <c r="H189" s="43"/>
      <c r="I189" s="44"/>
      <c r="J189" s="43"/>
      <c r="K189" s="53"/>
      <c r="L189" s="55"/>
      <c r="M189" s="44"/>
      <c r="N189" s="47"/>
      <c r="O189" s="49"/>
      <c r="P189" s="1" t="n">
        <f aca="false">SUBTOTAL(9,P179:P188)</f>
        <v>0</v>
      </c>
    </row>
    <row r="190" customFormat="false" ht="12.75" hidden="false" customHeight="false" outlineLevel="2" collapsed="false">
      <c r="C190" s="43" t="n">
        <v>108305</v>
      </c>
      <c r="D190" s="43" t="s">
        <v>62</v>
      </c>
      <c r="E190" s="43" t="s">
        <v>39</v>
      </c>
      <c r="F190" s="44" t="n">
        <v>62389</v>
      </c>
      <c r="G190" s="43" t="n">
        <v>21229</v>
      </c>
      <c r="H190" s="43" t="s">
        <v>20</v>
      </c>
      <c r="I190" s="44" t="s">
        <v>40</v>
      </c>
      <c r="J190" s="43" t="s">
        <v>169</v>
      </c>
      <c r="K190" s="53" t="n">
        <v>37104</v>
      </c>
      <c r="L190" s="55" t="n">
        <v>37134</v>
      </c>
      <c r="M190" s="44" t="s">
        <v>22</v>
      </c>
      <c r="N190" s="47" t="n">
        <v>37135</v>
      </c>
      <c r="O190" s="49" t="n">
        <v>140000</v>
      </c>
      <c r="P190" s="1" t="n">
        <f aca="false">O190</f>
        <v>140000</v>
      </c>
    </row>
    <row r="191" customFormat="false" ht="12.75" hidden="false" customHeight="false" outlineLevel="2" collapsed="false">
      <c r="C191" s="43" t="n">
        <v>108305</v>
      </c>
      <c r="D191" s="43" t="s">
        <v>62</v>
      </c>
      <c r="E191" s="43" t="s">
        <v>39</v>
      </c>
      <c r="F191" s="44" t="n">
        <v>62389</v>
      </c>
      <c r="G191" s="43" t="n">
        <v>21229</v>
      </c>
      <c r="H191" s="43" t="s">
        <v>20</v>
      </c>
      <c r="I191" s="44" t="s">
        <v>40</v>
      </c>
      <c r="J191" s="43" t="s">
        <v>169</v>
      </c>
      <c r="K191" s="53" t="n">
        <v>37104</v>
      </c>
      <c r="L191" s="55" t="n">
        <v>37134</v>
      </c>
      <c r="M191" s="44" t="s">
        <v>23</v>
      </c>
      <c r="N191" s="47" t="n">
        <v>37165</v>
      </c>
      <c r="O191" s="49" t="n">
        <v>-140000</v>
      </c>
      <c r="P191" s="1" t="n">
        <v>-140000</v>
      </c>
      <c r="R191" s="2" t="e">
        <f aca="false">(P190+P191)/$Q$2</f>
        <v>#DIV/0!</v>
      </c>
    </row>
    <row r="192" customFormat="false" ht="12.75" hidden="false" customHeight="false" outlineLevel="2" collapsed="false">
      <c r="C192" s="43" t="n">
        <v>108305</v>
      </c>
      <c r="D192" s="43" t="s">
        <v>62</v>
      </c>
      <c r="E192" s="43" t="s">
        <v>39</v>
      </c>
      <c r="F192" s="44" t="n">
        <v>71460</v>
      </c>
      <c r="G192" s="43" t="n">
        <v>21229</v>
      </c>
      <c r="H192" s="43" t="s">
        <v>20</v>
      </c>
      <c r="I192" s="44" t="s">
        <v>40</v>
      </c>
      <c r="J192" s="43" t="s">
        <v>169</v>
      </c>
      <c r="K192" s="53" t="n">
        <v>37104</v>
      </c>
      <c r="L192" s="55" t="n">
        <v>37134</v>
      </c>
      <c r="M192" s="44" t="s">
        <v>22</v>
      </c>
      <c r="N192" s="47" t="n">
        <v>37135</v>
      </c>
      <c r="O192" s="49" t="n">
        <v>90000</v>
      </c>
      <c r="P192" s="1" t="n">
        <f aca="false">O192</f>
        <v>90000</v>
      </c>
    </row>
    <row r="193" customFormat="false" ht="12.75" hidden="false" customHeight="false" outlineLevel="2" collapsed="false">
      <c r="C193" s="43" t="n">
        <v>108305</v>
      </c>
      <c r="D193" s="43" t="s">
        <v>62</v>
      </c>
      <c r="E193" s="43" t="s">
        <v>39</v>
      </c>
      <c r="F193" s="44" t="n">
        <v>71460</v>
      </c>
      <c r="G193" s="43" t="n">
        <v>21229</v>
      </c>
      <c r="H193" s="43" t="s">
        <v>20</v>
      </c>
      <c r="I193" s="44" t="s">
        <v>40</v>
      </c>
      <c r="J193" s="43" t="s">
        <v>169</v>
      </c>
      <c r="K193" s="53" t="n">
        <v>37104</v>
      </c>
      <c r="L193" s="55" t="n">
        <v>37134</v>
      </c>
      <c r="M193" s="44" t="s">
        <v>23</v>
      </c>
      <c r="N193" s="47" t="n">
        <v>37165</v>
      </c>
      <c r="O193" s="49" t="n">
        <v>-90000</v>
      </c>
      <c r="P193" s="1" t="n">
        <v>-90000</v>
      </c>
      <c r="R193" s="2" t="e">
        <f aca="false">(P192+P193)/$Q$2</f>
        <v>#DIV/0!</v>
      </c>
    </row>
    <row r="194" customFormat="false" ht="12.75" hidden="false" customHeight="false" outlineLevel="1" collapsed="false">
      <c r="C194" s="56" t="s">
        <v>306</v>
      </c>
      <c r="D194" s="43"/>
      <c r="E194" s="43"/>
      <c r="F194" s="44"/>
      <c r="G194" s="43"/>
      <c r="H194" s="43"/>
      <c r="I194" s="44"/>
      <c r="J194" s="43"/>
      <c r="K194" s="53"/>
      <c r="L194" s="55"/>
      <c r="M194" s="44"/>
      <c r="N194" s="47"/>
      <c r="O194" s="49"/>
      <c r="P194" s="1" t="n">
        <f aca="false">SUBTOTAL(9,P190:P193)</f>
        <v>0</v>
      </c>
    </row>
    <row r="195" customFormat="false" ht="12.75" hidden="false" customHeight="false" outlineLevel="2" collapsed="false">
      <c r="C195" s="43" t="n">
        <v>108334</v>
      </c>
      <c r="D195" s="43" t="s">
        <v>62</v>
      </c>
      <c r="E195" s="43" t="s">
        <v>39</v>
      </c>
      <c r="F195" s="44" t="n">
        <v>62389</v>
      </c>
      <c r="G195" s="43" t="n">
        <v>22359</v>
      </c>
      <c r="H195" s="43" t="s">
        <v>25</v>
      </c>
      <c r="I195" s="44" t="s">
        <v>43</v>
      </c>
      <c r="J195" s="43" t="s">
        <v>41</v>
      </c>
      <c r="K195" s="53" t="n">
        <v>37135</v>
      </c>
      <c r="L195" s="55" t="n">
        <v>37153</v>
      </c>
      <c r="M195" s="44" t="s">
        <v>23</v>
      </c>
      <c r="N195" s="47" t="n">
        <v>37135</v>
      </c>
      <c r="O195" s="49" t="n">
        <v>-40000</v>
      </c>
      <c r="P195" s="1" t="n">
        <f aca="false">O195</f>
        <v>-40000</v>
      </c>
    </row>
    <row r="196" customFormat="false" ht="12.75" hidden="false" customHeight="false" outlineLevel="2" collapsed="false">
      <c r="C196" s="43" t="n">
        <v>108334</v>
      </c>
      <c r="D196" s="43" t="s">
        <v>62</v>
      </c>
      <c r="E196" s="43" t="s">
        <v>39</v>
      </c>
      <c r="F196" s="44" t="n">
        <v>62389</v>
      </c>
      <c r="G196" s="43" t="n">
        <v>22359</v>
      </c>
      <c r="H196" s="43" t="s">
        <v>25</v>
      </c>
      <c r="I196" s="44" t="s">
        <v>43</v>
      </c>
      <c r="J196" s="43" t="s">
        <v>41</v>
      </c>
      <c r="K196" s="53" t="n">
        <v>37135</v>
      </c>
      <c r="L196" s="55" t="n">
        <v>37153</v>
      </c>
      <c r="M196" s="44" t="s">
        <v>22</v>
      </c>
      <c r="N196" s="47" t="n">
        <v>37165</v>
      </c>
      <c r="O196" s="49" t="n">
        <v>40000</v>
      </c>
      <c r="P196" s="1" t="n">
        <v>40000</v>
      </c>
    </row>
    <row r="197" customFormat="false" ht="12.75" hidden="false" customHeight="false" outlineLevel="1" collapsed="false">
      <c r="C197" s="56" t="s">
        <v>307</v>
      </c>
      <c r="D197" s="43"/>
      <c r="E197" s="43"/>
      <c r="F197" s="44"/>
      <c r="G197" s="43"/>
      <c r="H197" s="43"/>
      <c r="I197" s="44"/>
      <c r="J197" s="43"/>
      <c r="K197" s="53"/>
      <c r="L197" s="55"/>
      <c r="M197" s="44"/>
      <c r="N197" s="47"/>
      <c r="O197" s="49"/>
      <c r="P197" s="1" t="n">
        <f aca="false">SUBTOTAL(9,P195:P196)</f>
        <v>0</v>
      </c>
      <c r="R197" s="2" t="e">
        <f aca="false">-P197/$Q$2</f>
        <v>#DIV/0!</v>
      </c>
    </row>
    <row r="198" customFormat="false" ht="12.75" hidden="false" customHeight="false" outlineLevel="2" collapsed="false">
      <c r="C198" s="43" t="n">
        <v>107821</v>
      </c>
      <c r="D198" s="43" t="s">
        <v>75</v>
      </c>
      <c r="E198" s="43" t="s">
        <v>39</v>
      </c>
      <c r="F198" s="43" t="n">
        <v>62389</v>
      </c>
      <c r="G198" s="43" t="n">
        <v>21228</v>
      </c>
      <c r="H198" s="43" t="s">
        <v>20</v>
      </c>
      <c r="I198" s="44" t="s">
        <v>40</v>
      </c>
      <c r="J198" s="43" t="s">
        <v>41</v>
      </c>
      <c r="K198" s="53" t="n">
        <v>36982</v>
      </c>
      <c r="L198" s="55" t="n">
        <v>36998</v>
      </c>
      <c r="M198" s="44" t="s">
        <v>22</v>
      </c>
      <c r="N198" s="47" t="n">
        <v>36982</v>
      </c>
      <c r="O198" s="49" t="n">
        <v>20000</v>
      </c>
      <c r="P198" s="1" t="n">
        <f aca="false">O198</f>
        <v>20000</v>
      </c>
    </row>
    <row r="199" customFormat="false" ht="12.75" hidden="false" customHeight="false" outlineLevel="2" collapsed="false">
      <c r="C199" s="43" t="n">
        <v>107821</v>
      </c>
      <c r="D199" s="43" t="s">
        <v>75</v>
      </c>
      <c r="E199" s="43" t="s">
        <v>39</v>
      </c>
      <c r="F199" s="43" t="n">
        <v>62389</v>
      </c>
      <c r="G199" s="43" t="n">
        <v>21228</v>
      </c>
      <c r="H199" s="43" t="s">
        <v>20</v>
      </c>
      <c r="I199" s="44" t="s">
        <v>40</v>
      </c>
      <c r="J199" s="43" t="s">
        <v>41</v>
      </c>
      <c r="K199" s="53" t="n">
        <v>36982</v>
      </c>
      <c r="L199" s="55" t="n">
        <v>36998</v>
      </c>
      <c r="M199" s="44" t="s">
        <v>23</v>
      </c>
      <c r="N199" s="47" t="n">
        <v>37165</v>
      </c>
      <c r="O199" s="49" t="n">
        <v>-20000</v>
      </c>
      <c r="P199" s="1" t="n">
        <v>-20000</v>
      </c>
    </row>
    <row r="200" customFormat="false" ht="12.75" hidden="false" customHeight="false" outlineLevel="1" collapsed="false">
      <c r="C200" s="56" t="s">
        <v>308</v>
      </c>
      <c r="D200" s="43"/>
      <c r="E200" s="43"/>
      <c r="F200" s="43"/>
      <c r="G200" s="43"/>
      <c r="H200" s="43"/>
      <c r="I200" s="44"/>
      <c r="J200" s="43"/>
      <c r="K200" s="53"/>
      <c r="L200" s="55"/>
      <c r="M200" s="44"/>
      <c r="N200" s="47"/>
      <c r="O200" s="49"/>
      <c r="P200" s="1" t="n">
        <f aca="false">SUBTOTAL(9,P198:P199)</f>
        <v>0</v>
      </c>
      <c r="R200" s="2" t="e">
        <f aca="false">-P200/$Q$2</f>
        <v>#DIV/0!</v>
      </c>
    </row>
    <row r="201" customFormat="false" ht="12.75" hidden="false" customHeight="false" outlineLevel="2" collapsed="false">
      <c r="C201" s="43" t="n">
        <v>107923</v>
      </c>
      <c r="D201" s="43" t="s">
        <v>75</v>
      </c>
      <c r="E201" s="43" t="s">
        <v>39</v>
      </c>
      <c r="F201" s="43" t="n">
        <v>62389</v>
      </c>
      <c r="G201" s="43" t="n">
        <v>21228</v>
      </c>
      <c r="H201" s="43" t="s">
        <v>20</v>
      </c>
      <c r="I201" s="44" t="s">
        <v>40</v>
      </c>
      <c r="J201" s="43" t="s">
        <v>21</v>
      </c>
      <c r="K201" s="53" t="n">
        <v>37012</v>
      </c>
      <c r="L201" s="55" t="n">
        <v>37014</v>
      </c>
      <c r="M201" s="44" t="s">
        <v>22</v>
      </c>
      <c r="N201" s="47" t="n">
        <v>37012</v>
      </c>
      <c r="O201" s="49" t="n">
        <v>240000</v>
      </c>
      <c r="P201" s="1" t="n">
        <f aca="false">O201</f>
        <v>240000</v>
      </c>
    </row>
    <row r="202" customFormat="false" ht="12.75" hidden="false" customHeight="false" outlineLevel="2" collapsed="false">
      <c r="C202" s="43" t="n">
        <v>107923</v>
      </c>
      <c r="D202" s="43" t="s">
        <v>75</v>
      </c>
      <c r="E202" s="43" t="s">
        <v>39</v>
      </c>
      <c r="F202" s="43" t="n">
        <v>62389</v>
      </c>
      <c r="G202" s="43" t="n">
        <v>21228</v>
      </c>
      <c r="H202" s="43" t="s">
        <v>20</v>
      </c>
      <c r="I202" s="44" t="s">
        <v>40</v>
      </c>
      <c r="J202" s="43" t="s">
        <v>21</v>
      </c>
      <c r="K202" s="53" t="n">
        <v>37012</v>
      </c>
      <c r="L202" s="55" t="n">
        <v>37014</v>
      </c>
      <c r="M202" s="44" t="s">
        <v>23</v>
      </c>
      <c r="N202" s="47" t="n">
        <v>37135</v>
      </c>
      <c r="O202" s="49" t="n">
        <v>-80000</v>
      </c>
      <c r="P202" s="1" t="n">
        <v>-80000</v>
      </c>
    </row>
    <row r="203" customFormat="false" ht="12.75" hidden="false" customHeight="false" outlineLevel="2" collapsed="false">
      <c r="C203" s="43" t="n">
        <v>107923</v>
      </c>
      <c r="D203" s="43" t="s">
        <v>75</v>
      </c>
      <c r="E203" s="43" t="s">
        <v>39</v>
      </c>
      <c r="F203" s="43" t="n">
        <v>62389</v>
      </c>
      <c r="G203" s="43" t="n">
        <v>21228</v>
      </c>
      <c r="H203" s="43" t="s">
        <v>20</v>
      </c>
      <c r="I203" s="44" t="s">
        <v>40</v>
      </c>
      <c r="J203" s="43" t="s">
        <v>21</v>
      </c>
      <c r="K203" s="53" t="n">
        <v>37012</v>
      </c>
      <c r="L203" s="55" t="n">
        <v>37014</v>
      </c>
      <c r="M203" s="44" t="s">
        <v>23</v>
      </c>
      <c r="N203" s="47" t="n">
        <v>37165</v>
      </c>
      <c r="O203" s="49" t="n">
        <v>-160000</v>
      </c>
      <c r="P203" s="1" t="n">
        <v>-160000</v>
      </c>
      <c r="R203" s="2" t="e">
        <f aca="false">(P201+P202+P203)/$Q$2</f>
        <v>#DIV/0!</v>
      </c>
    </row>
    <row r="204" customFormat="false" ht="12.75" hidden="false" customHeight="false" outlineLevel="2" collapsed="false">
      <c r="C204" s="43" t="n">
        <v>107923</v>
      </c>
      <c r="D204" s="43" t="s">
        <v>75</v>
      </c>
      <c r="E204" s="43" t="s">
        <v>39</v>
      </c>
      <c r="F204" s="43" t="n">
        <v>71460</v>
      </c>
      <c r="G204" s="43" t="n">
        <v>21228</v>
      </c>
      <c r="H204" s="43" t="s">
        <v>20</v>
      </c>
      <c r="I204" s="44" t="s">
        <v>40</v>
      </c>
      <c r="J204" s="43" t="s">
        <v>21</v>
      </c>
      <c r="K204" s="53" t="n">
        <v>37012</v>
      </c>
      <c r="L204" s="55" t="n">
        <v>37014</v>
      </c>
      <c r="M204" s="44" t="s">
        <v>22</v>
      </c>
      <c r="N204" s="47" t="n">
        <v>37012</v>
      </c>
      <c r="O204" s="49" t="n">
        <v>30000</v>
      </c>
      <c r="P204" s="1" t="n">
        <f aca="false">O204</f>
        <v>30000</v>
      </c>
    </row>
    <row r="205" customFormat="false" ht="12.75" hidden="false" customHeight="false" outlineLevel="2" collapsed="false">
      <c r="C205" s="43" t="n">
        <v>107923</v>
      </c>
      <c r="D205" s="43" t="s">
        <v>75</v>
      </c>
      <c r="E205" s="43" t="s">
        <v>39</v>
      </c>
      <c r="F205" s="43" t="n">
        <v>71460</v>
      </c>
      <c r="G205" s="43" t="n">
        <v>21228</v>
      </c>
      <c r="H205" s="43" t="s">
        <v>20</v>
      </c>
      <c r="I205" s="44" t="s">
        <v>40</v>
      </c>
      <c r="J205" s="43" t="s">
        <v>21</v>
      </c>
      <c r="K205" s="53" t="n">
        <v>37012</v>
      </c>
      <c r="L205" s="55" t="n">
        <v>37014</v>
      </c>
      <c r="M205" s="44" t="s">
        <v>23</v>
      </c>
      <c r="N205" s="47" t="n">
        <v>37135</v>
      </c>
      <c r="O205" s="49" t="n">
        <v>-30000</v>
      </c>
      <c r="P205" s="1" t="n">
        <f aca="false">-29962-38</f>
        <v>-30000</v>
      </c>
    </row>
    <row r="206" customFormat="false" ht="12.75" hidden="false" customHeight="false" outlineLevel="1" collapsed="false">
      <c r="C206" s="56" t="s">
        <v>309</v>
      </c>
      <c r="D206" s="43"/>
      <c r="E206" s="43"/>
      <c r="F206" s="43"/>
      <c r="G206" s="43"/>
      <c r="H206" s="43"/>
      <c r="I206" s="44"/>
      <c r="J206" s="43"/>
      <c r="K206" s="53"/>
      <c r="L206" s="55"/>
      <c r="M206" s="44"/>
      <c r="N206" s="47"/>
      <c r="O206" s="49"/>
      <c r="P206" s="1" t="n">
        <f aca="false">SUBTOTAL(9,P201:P205)</f>
        <v>0</v>
      </c>
    </row>
    <row r="207" customFormat="false" ht="12.75" hidden="false" customHeight="false" outlineLevel="2" collapsed="false">
      <c r="C207" s="43" t="n">
        <v>108045</v>
      </c>
      <c r="D207" s="43" t="s">
        <v>75</v>
      </c>
      <c r="E207" s="43" t="s">
        <v>39</v>
      </c>
      <c r="F207" s="43" t="n">
        <v>62389</v>
      </c>
      <c r="G207" s="43" t="n">
        <v>21228</v>
      </c>
      <c r="H207" s="43" t="s">
        <v>20</v>
      </c>
      <c r="I207" s="44" t="s">
        <v>40</v>
      </c>
      <c r="J207" s="43" t="s">
        <v>41</v>
      </c>
      <c r="K207" s="53" t="n">
        <v>37043</v>
      </c>
      <c r="L207" s="55" t="n">
        <v>37071</v>
      </c>
      <c r="M207" s="44" t="s">
        <v>22</v>
      </c>
      <c r="N207" s="47" t="n">
        <v>37043</v>
      </c>
      <c r="O207" s="49" t="n">
        <v>84629</v>
      </c>
      <c r="P207" s="1" t="n">
        <v>84269</v>
      </c>
    </row>
    <row r="208" customFormat="false" ht="12.75" hidden="false" customHeight="false" outlineLevel="2" collapsed="false">
      <c r="C208" s="43" t="n">
        <v>108045</v>
      </c>
      <c r="D208" s="43" t="s">
        <v>75</v>
      </c>
      <c r="E208" s="43" t="s">
        <v>39</v>
      </c>
      <c r="F208" s="43" t="n">
        <v>62389</v>
      </c>
      <c r="G208" s="43" t="n">
        <v>21228</v>
      </c>
      <c r="H208" s="43" t="s">
        <v>20</v>
      </c>
      <c r="I208" s="44" t="s">
        <v>40</v>
      </c>
      <c r="J208" s="43" t="s">
        <v>41</v>
      </c>
      <c r="K208" s="53" t="n">
        <v>37043</v>
      </c>
      <c r="L208" s="55" t="n">
        <v>37071</v>
      </c>
      <c r="M208" s="44" t="s">
        <v>23</v>
      </c>
      <c r="N208" s="47" t="n">
        <v>37135</v>
      </c>
      <c r="O208" s="49" t="n">
        <v>-24269</v>
      </c>
      <c r="P208" s="1" t="n">
        <v>-24269</v>
      </c>
    </row>
    <row r="209" customFormat="false" ht="12.75" hidden="false" customHeight="false" outlineLevel="2" collapsed="false">
      <c r="C209" s="43" t="n">
        <v>108045</v>
      </c>
      <c r="D209" s="43" t="s">
        <v>75</v>
      </c>
      <c r="E209" s="43" t="s">
        <v>39</v>
      </c>
      <c r="F209" s="43" t="n">
        <v>62389</v>
      </c>
      <c r="G209" s="43" t="n">
        <v>21228</v>
      </c>
      <c r="H209" s="43" t="s">
        <v>20</v>
      </c>
      <c r="I209" s="44" t="s">
        <v>40</v>
      </c>
      <c r="J209" s="43" t="s">
        <v>41</v>
      </c>
      <c r="K209" s="53" t="n">
        <v>37043</v>
      </c>
      <c r="L209" s="55" t="n">
        <v>37071</v>
      </c>
      <c r="M209" s="44" t="s">
        <v>23</v>
      </c>
      <c r="N209" s="47" t="n">
        <v>37165</v>
      </c>
      <c r="O209" s="49" t="n">
        <v>-60000</v>
      </c>
      <c r="P209" s="1" t="n">
        <v>-60000</v>
      </c>
      <c r="R209" s="2" t="e">
        <f aca="false">(P207+P208+P209)/$Q$2</f>
        <v>#DIV/0!</v>
      </c>
    </row>
    <row r="210" customFormat="false" ht="12.75" hidden="false" customHeight="false" outlineLevel="1" collapsed="false">
      <c r="C210" s="56" t="s">
        <v>310</v>
      </c>
      <c r="D210" s="43"/>
      <c r="E210" s="43"/>
      <c r="F210" s="43"/>
      <c r="G210" s="43"/>
      <c r="H210" s="43"/>
      <c r="I210" s="44"/>
      <c r="J210" s="43"/>
      <c r="K210" s="53"/>
      <c r="L210" s="55"/>
      <c r="M210" s="44"/>
      <c r="N210" s="47"/>
      <c r="O210" s="49"/>
      <c r="P210" s="1" t="n">
        <f aca="false">SUBTOTAL(9,P207:P209)</f>
        <v>0</v>
      </c>
    </row>
    <row r="211" customFormat="false" ht="12.75" hidden="false" customHeight="false" outlineLevel="2" collapsed="false">
      <c r="C211" s="43" t="n">
        <v>108314</v>
      </c>
      <c r="D211" s="43" t="s">
        <v>75</v>
      </c>
      <c r="E211" s="43" t="s">
        <v>39</v>
      </c>
      <c r="F211" s="44" t="n">
        <v>62389</v>
      </c>
      <c r="G211" s="43" t="n">
        <v>21228</v>
      </c>
      <c r="H211" s="43" t="s">
        <v>20</v>
      </c>
      <c r="I211" s="44" t="s">
        <v>40</v>
      </c>
      <c r="J211" s="43" t="s">
        <v>41</v>
      </c>
      <c r="K211" s="53" t="n">
        <v>37135</v>
      </c>
      <c r="L211" s="55" t="n">
        <v>37141</v>
      </c>
      <c r="M211" s="44" t="s">
        <v>22</v>
      </c>
      <c r="N211" s="47" t="n">
        <v>37135</v>
      </c>
      <c r="O211" s="49" t="n">
        <v>80000</v>
      </c>
      <c r="P211" s="1" t="n">
        <f aca="false">O211</f>
        <v>80000</v>
      </c>
    </row>
    <row r="212" customFormat="false" ht="12.75" hidden="false" customHeight="false" outlineLevel="2" collapsed="false">
      <c r="C212" s="43" t="n">
        <v>108314</v>
      </c>
      <c r="D212" s="43" t="s">
        <v>75</v>
      </c>
      <c r="E212" s="43" t="s">
        <v>39</v>
      </c>
      <c r="F212" s="44" t="n">
        <v>62389</v>
      </c>
      <c r="G212" s="43" t="n">
        <v>21228</v>
      </c>
      <c r="H212" s="43" t="s">
        <v>20</v>
      </c>
      <c r="I212" s="44" t="s">
        <v>40</v>
      </c>
      <c r="J212" s="43" t="s">
        <v>41</v>
      </c>
      <c r="K212" s="53" t="n">
        <v>37135</v>
      </c>
      <c r="L212" s="55" t="n">
        <v>37141</v>
      </c>
      <c r="M212" s="44" t="s">
        <v>23</v>
      </c>
      <c r="N212" s="47" t="n">
        <v>37165</v>
      </c>
      <c r="O212" s="49" t="n">
        <v>-80000</v>
      </c>
      <c r="P212" s="1" t="n">
        <v>-80000</v>
      </c>
      <c r="R212" s="2" t="e">
        <f aca="false">(P211+P212)/$Q$2</f>
        <v>#DIV/0!</v>
      </c>
    </row>
    <row r="213" customFormat="false" ht="12.75" hidden="false" customHeight="false" outlineLevel="2" collapsed="false">
      <c r="C213" s="43" t="n">
        <v>108314</v>
      </c>
      <c r="D213" s="43" t="s">
        <v>75</v>
      </c>
      <c r="E213" s="43" t="s">
        <v>39</v>
      </c>
      <c r="F213" s="44" t="n">
        <v>71460</v>
      </c>
      <c r="G213" s="43" t="n">
        <v>21228</v>
      </c>
      <c r="H213" s="43" t="s">
        <v>20</v>
      </c>
      <c r="I213" s="44" t="s">
        <v>40</v>
      </c>
      <c r="J213" s="43" t="s">
        <v>41</v>
      </c>
      <c r="K213" s="53" t="n">
        <v>37135</v>
      </c>
      <c r="L213" s="55" t="n">
        <v>37141</v>
      </c>
      <c r="M213" s="44" t="s">
        <v>22</v>
      </c>
      <c r="N213" s="47" t="n">
        <v>37135</v>
      </c>
      <c r="O213" s="49" t="n">
        <v>55000</v>
      </c>
      <c r="P213" s="1" t="n">
        <f aca="false">O213</f>
        <v>55000</v>
      </c>
    </row>
    <row r="214" customFormat="false" ht="12.75" hidden="false" customHeight="false" outlineLevel="2" collapsed="false">
      <c r="C214" s="43" t="n">
        <v>108314</v>
      </c>
      <c r="D214" s="43" t="s">
        <v>75</v>
      </c>
      <c r="E214" s="43" t="s">
        <v>39</v>
      </c>
      <c r="F214" s="44" t="n">
        <v>71460</v>
      </c>
      <c r="G214" s="43" t="n">
        <v>21228</v>
      </c>
      <c r="H214" s="43" t="s">
        <v>20</v>
      </c>
      <c r="I214" s="44" t="s">
        <v>40</v>
      </c>
      <c r="J214" s="43" t="s">
        <v>41</v>
      </c>
      <c r="K214" s="53" t="n">
        <v>37135</v>
      </c>
      <c r="L214" s="55" t="n">
        <v>37141</v>
      </c>
      <c r="M214" s="44" t="s">
        <v>23</v>
      </c>
      <c r="N214" s="47" t="n">
        <v>37165</v>
      </c>
      <c r="O214" s="49" t="n">
        <v>-55000</v>
      </c>
      <c r="P214" s="1" t="n">
        <v>-55000</v>
      </c>
      <c r="R214" s="2" t="e">
        <f aca="false">(P213+P214)/$Q$2</f>
        <v>#DIV/0!</v>
      </c>
    </row>
    <row r="215" customFormat="false" ht="12.75" hidden="false" customHeight="false" outlineLevel="1" collapsed="false">
      <c r="C215" s="56" t="s">
        <v>311</v>
      </c>
      <c r="D215" s="43"/>
      <c r="E215" s="43"/>
      <c r="F215" s="44"/>
      <c r="G215" s="43"/>
      <c r="H215" s="43"/>
      <c r="I215" s="44"/>
      <c r="J215" s="43"/>
      <c r="K215" s="53"/>
      <c r="L215" s="55"/>
      <c r="M215" s="44"/>
      <c r="N215" s="47"/>
      <c r="O215" s="49"/>
      <c r="P215" s="1" t="n">
        <f aca="false">SUBTOTAL(9,P211:P214)</f>
        <v>0</v>
      </c>
    </row>
    <row r="216" customFormat="false" ht="12.75" hidden="false" customHeight="false" outlineLevel="2" collapsed="false">
      <c r="C216" s="43" t="n">
        <v>108255</v>
      </c>
      <c r="D216" s="43" t="s">
        <v>198</v>
      </c>
      <c r="E216" s="43" t="s">
        <v>39</v>
      </c>
      <c r="F216" s="44" t="n">
        <v>62389</v>
      </c>
      <c r="G216" s="43" t="n">
        <v>107727</v>
      </c>
      <c r="H216" s="43" t="s">
        <v>25</v>
      </c>
      <c r="I216" s="44" t="s">
        <v>43</v>
      </c>
      <c r="J216" s="43" t="s">
        <v>41</v>
      </c>
      <c r="K216" s="53" t="n">
        <v>37104</v>
      </c>
      <c r="L216" s="55" t="n">
        <v>37126</v>
      </c>
      <c r="M216" s="44" t="s">
        <v>23</v>
      </c>
      <c r="N216" s="47" t="n">
        <v>37104</v>
      </c>
      <c r="O216" s="49" t="n">
        <v>-40000</v>
      </c>
      <c r="P216" s="1" t="n">
        <f aca="false">O216</f>
        <v>-40000</v>
      </c>
    </row>
    <row r="217" customFormat="false" ht="12.75" hidden="false" customHeight="false" outlineLevel="2" collapsed="false">
      <c r="C217" s="43" t="n">
        <v>108255</v>
      </c>
      <c r="D217" s="43" t="s">
        <v>198</v>
      </c>
      <c r="E217" s="43" t="s">
        <v>39</v>
      </c>
      <c r="F217" s="44" t="n">
        <v>62389</v>
      </c>
      <c r="G217" s="43" t="n">
        <v>107727</v>
      </c>
      <c r="H217" s="43" t="s">
        <v>25</v>
      </c>
      <c r="I217" s="44" t="s">
        <v>43</v>
      </c>
      <c r="J217" s="43" t="s">
        <v>41</v>
      </c>
      <c r="K217" s="53" t="n">
        <v>37104</v>
      </c>
      <c r="L217" s="55" t="n">
        <v>37126</v>
      </c>
      <c r="M217" s="44" t="s">
        <v>22</v>
      </c>
      <c r="N217" s="47" t="n">
        <v>37165</v>
      </c>
      <c r="O217" s="49" t="n">
        <v>40000</v>
      </c>
      <c r="P217" s="1" t="n">
        <v>40000</v>
      </c>
    </row>
    <row r="218" customFormat="false" ht="12.75" hidden="false" customHeight="false" outlineLevel="1" collapsed="false">
      <c r="C218" s="56" t="s">
        <v>312</v>
      </c>
      <c r="D218" s="43"/>
      <c r="E218" s="43"/>
      <c r="F218" s="44"/>
      <c r="G218" s="43"/>
      <c r="H218" s="43"/>
      <c r="I218" s="44"/>
      <c r="J218" s="43"/>
      <c r="K218" s="53"/>
      <c r="L218" s="55"/>
      <c r="M218" s="44"/>
      <c r="N218" s="47"/>
      <c r="O218" s="49"/>
      <c r="P218" s="1" t="n">
        <f aca="false">SUBTOTAL(9,P216:P217)</f>
        <v>0</v>
      </c>
      <c r="R218" s="2" t="e">
        <f aca="false">-P218/$Q$2</f>
        <v>#DIV/0!</v>
      </c>
    </row>
    <row r="219" customFormat="false" ht="12.75" hidden="false" customHeight="false" outlineLevel="2" collapsed="false">
      <c r="C219" s="43" t="n">
        <v>107910</v>
      </c>
      <c r="D219" s="43" t="s">
        <v>30</v>
      </c>
      <c r="E219" s="43" t="s">
        <v>39</v>
      </c>
      <c r="F219" s="43" t="n">
        <v>62389</v>
      </c>
      <c r="G219" s="43" t="n">
        <v>100648</v>
      </c>
      <c r="H219" s="43" t="s">
        <v>20</v>
      </c>
      <c r="I219" s="44" t="s">
        <v>40</v>
      </c>
      <c r="J219" s="43" t="s">
        <v>41</v>
      </c>
      <c r="K219" s="53" t="n">
        <v>36982</v>
      </c>
      <c r="L219" s="55" t="n">
        <v>37011</v>
      </c>
      <c r="M219" s="44" t="s">
        <v>22</v>
      </c>
      <c r="N219" s="47" t="n">
        <v>37012</v>
      </c>
      <c r="O219" s="49" t="n">
        <v>450000</v>
      </c>
      <c r="P219" s="1" t="n">
        <f aca="false">O219</f>
        <v>450000</v>
      </c>
    </row>
    <row r="220" customFormat="false" ht="12.75" hidden="false" customHeight="false" outlineLevel="2" collapsed="false">
      <c r="C220" s="43" t="n">
        <v>107910</v>
      </c>
      <c r="D220" s="43" t="s">
        <v>30</v>
      </c>
      <c r="E220" s="43" t="s">
        <v>39</v>
      </c>
      <c r="F220" s="43" t="n">
        <v>62389</v>
      </c>
      <c r="G220" s="43" t="n">
        <v>100648</v>
      </c>
      <c r="H220" s="43" t="s">
        <v>20</v>
      </c>
      <c r="I220" s="44" t="s">
        <v>40</v>
      </c>
      <c r="J220" s="43" t="s">
        <v>41</v>
      </c>
      <c r="K220" s="53" t="n">
        <v>36982</v>
      </c>
      <c r="L220" s="55" t="n">
        <v>37011</v>
      </c>
      <c r="M220" s="44" t="s">
        <v>23</v>
      </c>
      <c r="N220" s="47" t="n">
        <v>37165</v>
      </c>
      <c r="O220" s="49" t="n">
        <v>-450000</v>
      </c>
      <c r="P220" s="1" t="n">
        <v>-450000</v>
      </c>
    </row>
    <row r="221" customFormat="false" ht="12.75" hidden="false" customHeight="false" outlineLevel="1" collapsed="false">
      <c r="C221" s="56" t="s">
        <v>313</v>
      </c>
      <c r="D221" s="43"/>
      <c r="E221" s="43"/>
      <c r="F221" s="43"/>
      <c r="G221" s="43"/>
      <c r="H221" s="43"/>
      <c r="I221" s="44"/>
      <c r="J221" s="43"/>
      <c r="K221" s="53"/>
      <c r="L221" s="55"/>
      <c r="M221" s="44"/>
      <c r="N221" s="47"/>
      <c r="O221" s="49"/>
      <c r="P221" s="1" t="n">
        <f aca="false">SUBTOTAL(9,P219:P220)</f>
        <v>0</v>
      </c>
      <c r="R221" s="2" t="e">
        <f aca="false">-P221/$Q$2</f>
        <v>#DIV/0!</v>
      </c>
    </row>
    <row r="222" customFormat="false" ht="12.75" hidden="false" customHeight="false" outlineLevel="0" collapsed="false">
      <c r="C222" s="56" t="s">
        <v>36</v>
      </c>
      <c r="D222" s="43"/>
      <c r="E222" s="43"/>
      <c r="F222" s="43"/>
      <c r="G222" s="43"/>
      <c r="H222" s="43"/>
      <c r="I222" s="44"/>
      <c r="J222" s="43"/>
      <c r="K222" s="53"/>
      <c r="L222" s="55"/>
      <c r="M222" s="44"/>
      <c r="N222" s="47"/>
      <c r="O222" s="49"/>
      <c r="P222" s="1" t="n">
        <f aca="false">SUBTOTAL(9,P2:P220)</f>
        <v>-2290</v>
      </c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7" ySplit="1" topLeftCell="M2" activePane="bottomRight" state="frozen"/>
      <selection pane="topLeft" activeCell="A1" activeCellId="0" sqref="A1"/>
      <selection pane="topRight" activeCell="M1" activeCellId="0" sqref="M1"/>
      <selection pane="bottomLeft" activeCell="A2" activeCellId="0" sqref="A2"/>
      <selection pane="bottomRight" activeCell="P3" activeCellId="0" sqref="P3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56"/>
    <col collapsed="false" customWidth="true" hidden="false" outlineLevel="0" max="16" min="16" style="1" width="10.28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248</v>
      </c>
      <c r="Q1" s="11" t="s">
        <v>16</v>
      </c>
      <c r="R1" s="12" t="s">
        <v>17</v>
      </c>
    </row>
    <row r="2" customFormat="false" ht="12.75" hidden="false" customHeight="false" outlineLevel="2" collapsed="false">
      <c r="C2" s="43" t="n">
        <v>108143</v>
      </c>
      <c r="D2" s="43" t="s">
        <v>95</v>
      </c>
      <c r="E2" s="43" t="s">
        <v>39</v>
      </c>
      <c r="F2" s="43" t="n">
        <v>62389</v>
      </c>
      <c r="G2" s="43" t="n">
        <v>106069</v>
      </c>
      <c r="H2" s="43" t="s">
        <v>20</v>
      </c>
      <c r="I2" s="44" t="s">
        <v>314</v>
      </c>
      <c r="J2" s="43" t="s">
        <v>169</v>
      </c>
      <c r="K2" s="53" t="n">
        <v>37073</v>
      </c>
      <c r="L2" s="33" t="n">
        <v>37084</v>
      </c>
      <c r="M2" s="44" t="s">
        <v>22</v>
      </c>
      <c r="N2" s="47" t="n">
        <v>37135</v>
      </c>
      <c r="O2" s="49" t="n">
        <v>300000</v>
      </c>
      <c r="P2" s="1" t="n">
        <f aca="false">O2</f>
        <v>300000</v>
      </c>
      <c r="Q2" s="0" t="n">
        <f aca="false">30-26</f>
        <v>4</v>
      </c>
    </row>
    <row r="3" customFormat="false" ht="12.75" hidden="false" customHeight="false" outlineLevel="2" collapsed="false">
      <c r="C3" s="43" t="n">
        <v>108143</v>
      </c>
      <c r="D3" s="43" t="s">
        <v>95</v>
      </c>
      <c r="E3" s="43" t="s">
        <v>39</v>
      </c>
      <c r="F3" s="43" t="n">
        <v>62389</v>
      </c>
      <c r="G3" s="43" t="n">
        <v>106069</v>
      </c>
      <c r="H3" s="43" t="s">
        <v>20</v>
      </c>
      <c r="I3" s="44" t="s">
        <v>314</v>
      </c>
      <c r="J3" s="43" t="s">
        <v>169</v>
      </c>
      <c r="K3" s="53" t="n">
        <v>37073</v>
      </c>
      <c r="L3" s="33" t="n">
        <v>37084</v>
      </c>
      <c r="M3" s="44" t="s">
        <v>23</v>
      </c>
      <c r="N3" s="47" t="n">
        <v>37196</v>
      </c>
      <c r="O3" s="49" t="n">
        <v>-300000</v>
      </c>
      <c r="P3" s="1" t="n">
        <v>-260000</v>
      </c>
    </row>
    <row r="4" customFormat="false" ht="12.75" hidden="false" customHeight="false" outlineLevel="1" collapsed="false">
      <c r="C4" s="67" t="s">
        <v>315</v>
      </c>
      <c r="D4" s="43"/>
      <c r="E4" s="43"/>
      <c r="F4" s="43"/>
      <c r="G4" s="43"/>
      <c r="H4" s="43"/>
      <c r="I4" s="44"/>
      <c r="J4" s="43"/>
      <c r="K4" s="53"/>
      <c r="L4" s="33"/>
      <c r="M4" s="44"/>
      <c r="N4" s="47"/>
      <c r="O4" s="49"/>
      <c r="P4" s="1" t="n">
        <f aca="false">SUBTOTAL(9,P2:P3)</f>
        <v>40000</v>
      </c>
      <c r="R4" s="2" t="n">
        <f aca="false">-P4/$Q$2</f>
        <v>-10000</v>
      </c>
    </row>
    <row r="5" customFormat="false" ht="12.75" hidden="false" customHeight="false" outlineLevel="2" collapsed="false">
      <c r="C5" s="43" t="n">
        <v>108129</v>
      </c>
      <c r="D5" s="43" t="s">
        <v>228</v>
      </c>
      <c r="E5" s="43" t="s">
        <v>39</v>
      </c>
      <c r="F5" s="43" t="n">
        <v>71460</v>
      </c>
      <c r="G5" s="43" t="n">
        <v>101918</v>
      </c>
      <c r="H5" s="43" t="s">
        <v>20</v>
      </c>
      <c r="I5" s="44" t="s">
        <v>314</v>
      </c>
      <c r="J5" s="43" t="s">
        <v>41</v>
      </c>
      <c r="K5" s="53" t="n">
        <v>37073</v>
      </c>
      <c r="L5" s="33" t="n">
        <v>37083</v>
      </c>
      <c r="M5" s="44" t="s">
        <v>22</v>
      </c>
      <c r="N5" s="47" t="n">
        <v>37104</v>
      </c>
      <c r="O5" s="49" t="n">
        <v>700000</v>
      </c>
      <c r="P5" s="1" t="n">
        <v>700011</v>
      </c>
    </row>
    <row r="6" customFormat="false" ht="12.75" hidden="false" customHeight="false" outlineLevel="2" collapsed="false">
      <c r="C6" s="43" t="n">
        <v>108129</v>
      </c>
      <c r="D6" s="43" t="s">
        <v>228</v>
      </c>
      <c r="E6" s="43" t="s">
        <v>39</v>
      </c>
      <c r="F6" s="43" t="n">
        <v>71460</v>
      </c>
      <c r="G6" s="43" t="n">
        <v>101918</v>
      </c>
      <c r="H6" s="43" t="s">
        <v>20</v>
      </c>
      <c r="I6" s="44" t="s">
        <v>314</v>
      </c>
      <c r="J6" s="43" t="s">
        <v>41</v>
      </c>
      <c r="K6" s="53" t="n">
        <v>37073</v>
      </c>
      <c r="L6" s="33" t="n">
        <v>37083</v>
      </c>
      <c r="M6" s="44" t="s">
        <v>23</v>
      </c>
      <c r="N6" s="47" t="n">
        <v>37196</v>
      </c>
      <c r="O6" s="49" t="n">
        <v>-700011</v>
      </c>
      <c r="P6" s="1" t="n">
        <v>-606658</v>
      </c>
    </row>
    <row r="7" customFormat="false" ht="12.75" hidden="false" customHeight="false" outlineLevel="1" collapsed="false">
      <c r="C7" s="56" t="s">
        <v>316</v>
      </c>
      <c r="D7" s="43"/>
      <c r="E7" s="43"/>
      <c r="F7" s="43"/>
      <c r="G7" s="43"/>
      <c r="H7" s="43"/>
      <c r="I7" s="44"/>
      <c r="J7" s="43"/>
      <c r="K7" s="53"/>
      <c r="L7" s="33"/>
      <c r="M7" s="44"/>
      <c r="N7" s="47"/>
      <c r="O7" s="49"/>
      <c r="P7" s="1" t="n">
        <f aca="false">SUBTOTAL(9,P5:P6)</f>
        <v>93353</v>
      </c>
      <c r="R7" s="2" t="n">
        <f aca="false">-P7/$Q$2</f>
        <v>-23338.25</v>
      </c>
    </row>
    <row r="8" customFormat="false" ht="12.75" hidden="false" customHeight="false" outlineLevel="2" collapsed="false">
      <c r="C8" s="43" t="n">
        <v>108089</v>
      </c>
      <c r="D8" s="43" t="s">
        <v>56</v>
      </c>
      <c r="E8" s="43" t="s">
        <v>39</v>
      </c>
      <c r="F8" s="43" t="n">
        <v>62389</v>
      </c>
      <c r="G8" s="43" t="n">
        <v>22359</v>
      </c>
      <c r="H8" s="43" t="s">
        <v>20</v>
      </c>
      <c r="I8" s="44" t="s">
        <v>40</v>
      </c>
      <c r="J8" s="43" t="s">
        <v>41</v>
      </c>
      <c r="K8" s="53" t="n">
        <v>37043</v>
      </c>
      <c r="L8" s="33" t="n">
        <v>37070</v>
      </c>
      <c r="M8" s="44" t="s">
        <v>22</v>
      </c>
      <c r="N8" s="47" t="n">
        <v>37073</v>
      </c>
      <c r="O8" s="49" t="n">
        <v>500000</v>
      </c>
      <c r="P8" s="1" t="n">
        <v>499999</v>
      </c>
    </row>
    <row r="9" customFormat="false" ht="12.75" hidden="false" customHeight="false" outlineLevel="2" collapsed="false">
      <c r="C9" s="43" t="n">
        <v>108089</v>
      </c>
      <c r="D9" s="43" t="s">
        <v>56</v>
      </c>
      <c r="E9" s="43" t="s">
        <v>39</v>
      </c>
      <c r="F9" s="43" t="n">
        <v>62389</v>
      </c>
      <c r="G9" s="43" t="n">
        <v>22359</v>
      </c>
      <c r="H9" s="43" t="s">
        <v>20</v>
      </c>
      <c r="I9" s="44" t="s">
        <v>40</v>
      </c>
      <c r="J9" s="43" t="s">
        <v>41</v>
      </c>
      <c r="K9" s="53" t="n">
        <v>37043</v>
      </c>
      <c r="L9" s="33" t="n">
        <v>37070</v>
      </c>
      <c r="M9" s="44" t="s">
        <v>23</v>
      </c>
      <c r="N9" s="47" t="n">
        <v>37196</v>
      </c>
      <c r="O9" s="49" t="n">
        <v>-499999</v>
      </c>
      <c r="P9" s="1" t="n">
        <v>-433316</v>
      </c>
    </row>
    <row r="10" customFormat="false" ht="12.75" hidden="false" customHeight="false" outlineLevel="1" collapsed="false">
      <c r="C10" s="56" t="s">
        <v>317</v>
      </c>
      <c r="D10" s="43"/>
      <c r="E10" s="43"/>
      <c r="F10" s="43"/>
      <c r="G10" s="43"/>
      <c r="H10" s="43"/>
      <c r="I10" s="44"/>
      <c r="J10" s="43"/>
      <c r="K10" s="53"/>
      <c r="L10" s="33"/>
      <c r="M10" s="44"/>
      <c r="N10" s="47"/>
      <c r="O10" s="49"/>
      <c r="P10" s="1" t="n">
        <f aca="false">SUBTOTAL(9,P8:P9)</f>
        <v>66683</v>
      </c>
      <c r="R10" s="2" t="n">
        <f aca="false">-P10/$Q$2</f>
        <v>-16670.75</v>
      </c>
    </row>
    <row r="11" customFormat="false" ht="12.75" hidden="false" customHeight="false" outlineLevel="2" collapsed="false">
      <c r="C11" s="43" t="n">
        <v>108091</v>
      </c>
      <c r="D11" s="43" t="s">
        <v>56</v>
      </c>
      <c r="E11" s="43" t="s">
        <v>39</v>
      </c>
      <c r="F11" s="43" t="n">
        <v>62996</v>
      </c>
      <c r="G11" s="43" t="n">
        <v>22359</v>
      </c>
      <c r="H11" s="43" t="s">
        <v>25</v>
      </c>
      <c r="I11" s="44" t="s">
        <v>43</v>
      </c>
      <c r="J11" s="43" t="s">
        <v>41</v>
      </c>
      <c r="K11" s="53" t="n">
        <v>37043</v>
      </c>
      <c r="L11" s="33" t="n">
        <v>37070</v>
      </c>
      <c r="M11" s="44" t="s">
        <v>23</v>
      </c>
      <c r="N11" s="47" t="n">
        <v>37073</v>
      </c>
      <c r="O11" s="49" t="n">
        <v>-500000</v>
      </c>
      <c r="P11" s="1" t="n">
        <v>-499995</v>
      </c>
    </row>
    <row r="12" customFormat="false" ht="12.75" hidden="false" customHeight="false" outlineLevel="2" collapsed="false">
      <c r="C12" s="43" t="n">
        <v>108091</v>
      </c>
      <c r="D12" s="43" t="s">
        <v>56</v>
      </c>
      <c r="E12" s="43" t="s">
        <v>39</v>
      </c>
      <c r="F12" s="43" t="n">
        <v>62996</v>
      </c>
      <c r="G12" s="43" t="n">
        <v>22359</v>
      </c>
      <c r="H12" s="43" t="s">
        <v>25</v>
      </c>
      <c r="I12" s="44" t="s">
        <v>43</v>
      </c>
      <c r="J12" s="43" t="s">
        <v>41</v>
      </c>
      <c r="K12" s="53" t="n">
        <v>37043</v>
      </c>
      <c r="L12" s="33" t="n">
        <v>37070</v>
      </c>
      <c r="M12" s="44" t="s">
        <v>22</v>
      </c>
      <c r="N12" s="47" t="n">
        <v>37196</v>
      </c>
      <c r="O12" s="49" t="n">
        <v>499995</v>
      </c>
      <c r="P12" s="1" t="n">
        <v>433342</v>
      </c>
    </row>
    <row r="13" customFormat="false" ht="12.75" hidden="false" customHeight="false" outlineLevel="1" collapsed="false">
      <c r="C13" s="56" t="s">
        <v>318</v>
      </c>
      <c r="D13" s="43"/>
      <c r="E13" s="43"/>
      <c r="F13" s="43"/>
      <c r="G13" s="43"/>
      <c r="H13" s="43"/>
      <c r="I13" s="44"/>
      <c r="J13" s="43"/>
      <c r="K13" s="53"/>
      <c r="L13" s="33"/>
      <c r="M13" s="44"/>
      <c r="N13" s="47"/>
      <c r="O13" s="49"/>
      <c r="P13" s="1" t="n">
        <f aca="false">SUBTOTAL(9,P11:P12)</f>
        <v>-66653</v>
      </c>
      <c r="R13" s="2" t="n">
        <f aca="false">-P13/$Q$2</f>
        <v>16663.25</v>
      </c>
    </row>
    <row r="14" customFormat="false" ht="12.75" hidden="false" customHeight="false" outlineLevel="2" collapsed="false">
      <c r="C14" s="43" t="n">
        <v>108118</v>
      </c>
      <c r="D14" s="43" t="s">
        <v>56</v>
      </c>
      <c r="E14" s="43" t="s">
        <v>39</v>
      </c>
      <c r="F14" s="43" t="n">
        <v>62389</v>
      </c>
      <c r="G14" s="43" t="n">
        <v>22359</v>
      </c>
      <c r="H14" s="43" t="s">
        <v>20</v>
      </c>
      <c r="I14" s="44" t="s">
        <v>314</v>
      </c>
      <c r="J14" s="43" t="s">
        <v>21</v>
      </c>
      <c r="K14" s="53" t="n">
        <v>37073</v>
      </c>
      <c r="L14" s="33" t="n">
        <v>37082</v>
      </c>
      <c r="M14" s="44" t="s">
        <v>22</v>
      </c>
      <c r="N14" s="47" t="n">
        <v>37104</v>
      </c>
      <c r="O14" s="49" t="n">
        <v>1000000</v>
      </c>
      <c r="P14" s="1" t="n">
        <f aca="false">O14</f>
        <v>1000000</v>
      </c>
    </row>
    <row r="15" customFormat="false" ht="12.75" hidden="false" customHeight="false" outlineLevel="2" collapsed="false">
      <c r="C15" s="43" t="n">
        <v>108118</v>
      </c>
      <c r="D15" s="43" t="s">
        <v>56</v>
      </c>
      <c r="E15" s="43" t="s">
        <v>39</v>
      </c>
      <c r="F15" s="43" t="n">
        <v>62389</v>
      </c>
      <c r="G15" s="43" t="n">
        <v>22359</v>
      </c>
      <c r="H15" s="43" t="s">
        <v>20</v>
      </c>
      <c r="I15" s="44" t="s">
        <v>314</v>
      </c>
      <c r="J15" s="43" t="s">
        <v>21</v>
      </c>
      <c r="K15" s="53" t="n">
        <v>37073</v>
      </c>
      <c r="L15" s="33" t="n">
        <v>37082</v>
      </c>
      <c r="M15" s="44" t="s">
        <v>23</v>
      </c>
      <c r="N15" s="47" t="n">
        <v>37196</v>
      </c>
      <c r="O15" s="49" t="n">
        <v>-1000000</v>
      </c>
      <c r="P15" s="1" t="n">
        <v>-866658</v>
      </c>
    </row>
    <row r="16" customFormat="false" ht="12.75" hidden="false" customHeight="false" outlineLevel="1" collapsed="false">
      <c r="C16" s="56" t="s">
        <v>319</v>
      </c>
      <c r="D16" s="43"/>
      <c r="E16" s="43"/>
      <c r="F16" s="43"/>
      <c r="G16" s="43"/>
      <c r="H16" s="43"/>
      <c r="I16" s="44"/>
      <c r="J16" s="43"/>
      <c r="K16" s="53"/>
      <c r="L16" s="33"/>
      <c r="M16" s="44"/>
      <c r="N16" s="47"/>
      <c r="O16" s="49"/>
      <c r="P16" s="1" t="n">
        <f aca="false">SUBTOTAL(9,P14:P15)</f>
        <v>133342</v>
      </c>
      <c r="R16" s="2" t="n">
        <f aca="false">-P16/$Q$2</f>
        <v>-33335.5</v>
      </c>
    </row>
    <row r="17" customFormat="false" ht="12.75" hidden="false" customHeight="false" outlineLevel="2" collapsed="false">
      <c r="C17" s="45" t="n">
        <v>108025</v>
      </c>
      <c r="D17" s="45" t="s">
        <v>59</v>
      </c>
      <c r="E17" s="45" t="s">
        <v>39</v>
      </c>
      <c r="F17" s="46" t="n">
        <v>62389</v>
      </c>
      <c r="G17" s="45" t="n">
        <v>100492</v>
      </c>
      <c r="H17" s="45" t="s">
        <v>20</v>
      </c>
      <c r="I17" s="46" t="s">
        <v>314</v>
      </c>
      <c r="J17" s="45" t="s">
        <v>41</v>
      </c>
      <c r="K17" s="63" t="n">
        <v>37043</v>
      </c>
      <c r="L17" s="68" t="n">
        <v>37053</v>
      </c>
      <c r="M17" s="46" t="s">
        <v>22</v>
      </c>
      <c r="N17" s="65" t="n">
        <v>37104</v>
      </c>
      <c r="O17" s="49" t="n">
        <v>310000</v>
      </c>
      <c r="P17" s="1" t="n">
        <f aca="false">O17</f>
        <v>310000</v>
      </c>
    </row>
    <row r="18" customFormat="false" ht="12.75" hidden="false" customHeight="false" outlineLevel="2" collapsed="false">
      <c r="C18" s="45" t="n">
        <v>108025</v>
      </c>
      <c r="D18" s="45" t="s">
        <v>59</v>
      </c>
      <c r="E18" s="45" t="s">
        <v>39</v>
      </c>
      <c r="F18" s="45" t="n">
        <v>62389</v>
      </c>
      <c r="G18" s="45" t="n">
        <v>100492</v>
      </c>
      <c r="H18" s="45" t="s">
        <v>20</v>
      </c>
      <c r="I18" s="46" t="s">
        <v>314</v>
      </c>
      <c r="J18" s="45" t="s">
        <v>41</v>
      </c>
      <c r="K18" s="63" t="n">
        <v>37043</v>
      </c>
      <c r="L18" s="68" t="n">
        <v>37053</v>
      </c>
      <c r="M18" s="46" t="s">
        <v>23</v>
      </c>
      <c r="N18" s="65" t="n">
        <v>37196</v>
      </c>
      <c r="O18" s="49" t="n">
        <v>-310000</v>
      </c>
      <c r="P18" s="1" t="n">
        <v>-268684</v>
      </c>
    </row>
    <row r="19" customFormat="false" ht="12.75" hidden="false" customHeight="false" outlineLevel="1" collapsed="false">
      <c r="C19" s="66" t="s">
        <v>320</v>
      </c>
      <c r="D19" s="45"/>
      <c r="E19" s="45"/>
      <c r="F19" s="45"/>
      <c r="G19" s="45"/>
      <c r="H19" s="45"/>
      <c r="I19" s="46"/>
      <c r="J19" s="45"/>
      <c r="K19" s="63"/>
      <c r="L19" s="68"/>
      <c r="M19" s="46"/>
      <c r="N19" s="65"/>
      <c r="O19" s="49"/>
      <c r="P19" s="1" t="n">
        <f aca="false">SUBTOTAL(9,P17:P18)</f>
        <v>41316</v>
      </c>
      <c r="R19" s="2" t="n">
        <f aca="false">-P19/$Q$2</f>
        <v>-10329</v>
      </c>
    </row>
    <row r="20" customFormat="false" ht="12.75" hidden="false" customHeight="false" outlineLevel="2" collapsed="false">
      <c r="C20" s="14" t="n">
        <v>106788</v>
      </c>
      <c r="D20" s="43" t="s">
        <v>75</v>
      </c>
      <c r="E20" s="43" t="s">
        <v>39</v>
      </c>
      <c r="F20" s="44" t="n">
        <v>62389</v>
      </c>
      <c r="G20" s="16" t="n">
        <v>21228</v>
      </c>
      <c r="H20" s="43" t="s">
        <v>20</v>
      </c>
      <c r="I20" s="44" t="s">
        <v>40</v>
      </c>
      <c r="J20" s="43" t="s">
        <v>31</v>
      </c>
      <c r="K20" s="47" t="n">
        <v>36708</v>
      </c>
      <c r="L20" s="33" t="n">
        <v>36712</v>
      </c>
      <c r="M20" s="44" t="s">
        <v>22</v>
      </c>
      <c r="N20" s="47" t="n">
        <v>37165</v>
      </c>
      <c r="O20" s="49" t="n">
        <v>948000</v>
      </c>
      <c r="P20" s="1" t="n">
        <f aca="false">O20</f>
        <v>948000</v>
      </c>
      <c r="R20" s="59"/>
    </row>
    <row r="21" customFormat="false" ht="12.75" hidden="false" customHeight="false" outlineLevel="2" collapsed="false">
      <c r="C21" s="14" t="n">
        <v>106788</v>
      </c>
      <c r="D21" s="43" t="s">
        <v>75</v>
      </c>
      <c r="E21" s="43" t="s">
        <v>39</v>
      </c>
      <c r="F21" s="44" t="n">
        <v>62389</v>
      </c>
      <c r="G21" s="16" t="n">
        <v>21228</v>
      </c>
      <c r="H21" s="43" t="s">
        <v>20</v>
      </c>
      <c r="I21" s="44" t="s">
        <v>40</v>
      </c>
      <c r="J21" s="43" t="s">
        <v>31</v>
      </c>
      <c r="K21" s="47" t="n">
        <v>36708</v>
      </c>
      <c r="L21" s="33" t="n">
        <v>36712</v>
      </c>
      <c r="M21" s="44" t="s">
        <v>23</v>
      </c>
      <c r="N21" s="47" t="n">
        <v>37196</v>
      </c>
      <c r="O21" s="49" t="n">
        <v>-948000</v>
      </c>
      <c r="P21" s="1" t="n">
        <v>-948000</v>
      </c>
    </row>
    <row r="22" customFormat="false" ht="12.75" hidden="false" customHeight="false" outlineLevel="1" collapsed="false">
      <c r="C22" s="23" t="s">
        <v>321</v>
      </c>
      <c r="D22" s="43"/>
      <c r="E22" s="43"/>
      <c r="F22" s="44"/>
      <c r="G22" s="16"/>
      <c r="H22" s="43"/>
      <c r="I22" s="44"/>
      <c r="J22" s="43"/>
      <c r="K22" s="47"/>
      <c r="L22" s="33"/>
      <c r="M22" s="44"/>
      <c r="N22" s="47"/>
      <c r="O22" s="49"/>
      <c r="P22" s="1" t="n">
        <f aca="false">SUBTOTAL(9,P20:P21)</f>
        <v>0</v>
      </c>
      <c r="R22" s="2" t="n">
        <f aca="false">-P22/$Q$2</f>
        <v>-0</v>
      </c>
    </row>
    <row r="23" customFormat="false" ht="12.75" hidden="false" customHeight="false" outlineLevel="2" collapsed="false">
      <c r="C23" s="14" t="n">
        <v>106789</v>
      </c>
      <c r="D23" s="43" t="s">
        <v>75</v>
      </c>
      <c r="E23" s="43" t="s">
        <v>39</v>
      </c>
      <c r="F23" s="44" t="n">
        <v>62389</v>
      </c>
      <c r="G23" s="16" t="n">
        <v>21228</v>
      </c>
      <c r="H23" s="45" t="s">
        <v>25</v>
      </c>
      <c r="I23" s="46" t="s">
        <v>43</v>
      </c>
      <c r="J23" s="43" t="s">
        <v>31</v>
      </c>
      <c r="K23" s="47" t="n">
        <v>36708</v>
      </c>
      <c r="L23" s="33" t="n">
        <v>36712</v>
      </c>
      <c r="M23" s="44" t="s">
        <v>23</v>
      </c>
      <c r="N23" s="47" t="n">
        <v>37165</v>
      </c>
      <c r="O23" s="49" t="n">
        <v>-948000</v>
      </c>
      <c r="P23" s="1" t="n">
        <f aca="false">O23</f>
        <v>-948000</v>
      </c>
    </row>
    <row r="24" customFormat="false" ht="12.75" hidden="false" customHeight="false" outlineLevel="2" collapsed="false">
      <c r="C24" s="14" t="n">
        <v>106789</v>
      </c>
      <c r="D24" s="43" t="s">
        <v>75</v>
      </c>
      <c r="E24" s="43" t="s">
        <v>39</v>
      </c>
      <c r="F24" s="44" t="n">
        <v>62389</v>
      </c>
      <c r="G24" s="16" t="n">
        <v>21228</v>
      </c>
      <c r="H24" s="45" t="s">
        <v>25</v>
      </c>
      <c r="I24" s="46" t="s">
        <v>43</v>
      </c>
      <c r="J24" s="43" t="s">
        <v>31</v>
      </c>
      <c r="K24" s="47" t="n">
        <v>36708</v>
      </c>
      <c r="L24" s="33" t="n">
        <v>36712</v>
      </c>
      <c r="M24" s="44" t="s">
        <v>22</v>
      </c>
      <c r="N24" s="47" t="n">
        <v>37196</v>
      </c>
      <c r="O24" s="49" t="n">
        <v>948000</v>
      </c>
      <c r="P24" s="1" t="n">
        <v>948000</v>
      </c>
    </row>
    <row r="25" customFormat="false" ht="12.75" hidden="false" customHeight="false" outlineLevel="1" collapsed="false">
      <c r="C25" s="23" t="s">
        <v>322</v>
      </c>
      <c r="D25" s="43"/>
      <c r="E25" s="43"/>
      <c r="F25" s="44"/>
      <c r="G25" s="16"/>
      <c r="H25" s="45"/>
      <c r="I25" s="46"/>
      <c r="J25" s="43"/>
      <c r="K25" s="47"/>
      <c r="L25" s="33"/>
      <c r="M25" s="44"/>
      <c r="N25" s="47"/>
      <c r="O25" s="49"/>
      <c r="P25" s="1" t="n">
        <f aca="false">SUBTOTAL(9,P23:P24)</f>
        <v>0</v>
      </c>
      <c r="R25" s="2" t="n">
        <f aca="false">-P25/$Q$2</f>
        <v>-0</v>
      </c>
    </row>
    <row r="26" customFormat="false" ht="12.75" hidden="false" customHeight="false" outlineLevel="1" collapsed="false">
      <c r="C26" s="14"/>
      <c r="D26" s="43"/>
      <c r="E26" s="43"/>
      <c r="F26" s="44"/>
      <c r="G26" s="16"/>
      <c r="H26" s="45"/>
      <c r="I26" s="46"/>
      <c r="J26" s="43"/>
      <c r="K26" s="47"/>
      <c r="L26" s="48"/>
      <c r="M26" s="44"/>
      <c r="N26" s="47"/>
      <c r="O26" s="49"/>
    </row>
    <row r="27" customFormat="false" ht="12.75" hidden="false" customHeight="false" outlineLevel="1" collapsed="false">
      <c r="C27" s="43"/>
      <c r="D27" s="43"/>
      <c r="E27" s="43"/>
      <c r="F27" s="43"/>
      <c r="G27" s="43"/>
      <c r="H27" s="43"/>
      <c r="I27" s="44"/>
      <c r="J27" s="43"/>
      <c r="K27" s="53"/>
      <c r="L27" s="55"/>
      <c r="M27" s="44"/>
      <c r="N27" s="47"/>
      <c r="O27" s="49"/>
    </row>
    <row r="28" customFormat="false" ht="12.75" hidden="false" customHeight="false" outlineLevel="1" collapsed="false">
      <c r="C28" s="56" t="s">
        <v>36</v>
      </c>
      <c r="D28" s="43"/>
      <c r="E28" s="43"/>
      <c r="F28" s="43"/>
      <c r="G28" s="43"/>
      <c r="H28" s="43"/>
      <c r="I28" s="44"/>
      <c r="J28" s="43"/>
      <c r="K28" s="53"/>
      <c r="L28" s="55"/>
      <c r="M28" s="44"/>
      <c r="N28" s="47"/>
      <c r="O28" s="49"/>
      <c r="P28" s="1" t="n">
        <f aca="false">SUBTOTAL(9,P2:P27)</f>
        <v>308041</v>
      </c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19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C12" activeCellId="0" sqref="AC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5.13"/>
    <col collapsed="false" customWidth="true" hidden="true" outlineLevel="0" max="12" min="4" style="0" width="9.14"/>
    <col collapsed="false" customWidth="true" hidden="true" outlineLevel="0" max="26" min="13" style="0" width="10.13"/>
    <col collapsed="false" customWidth="true" hidden="false" outlineLevel="0" max="35" min="27" style="0" width="10.13"/>
  </cols>
  <sheetData>
    <row r="1" customFormat="false" ht="12.75" hidden="false" customHeight="false" outlineLevel="0" collapsed="false">
      <c r="A1" s="0" t="s">
        <v>323</v>
      </c>
    </row>
    <row r="2" customFormat="false" ht="12.75" hidden="false" customHeight="false" outlineLevel="0" collapsed="false">
      <c r="D2" s="69" t="n">
        <v>37196</v>
      </c>
      <c r="E2" s="69" t="n">
        <v>37197</v>
      </c>
      <c r="F2" s="69" t="n">
        <v>37198</v>
      </c>
      <c r="G2" s="69" t="n">
        <v>37199</v>
      </c>
      <c r="H2" s="69" t="n">
        <v>37200</v>
      </c>
      <c r="I2" s="69" t="n">
        <v>37201</v>
      </c>
      <c r="J2" s="69" t="n">
        <v>37202</v>
      </c>
      <c r="K2" s="69" t="n">
        <v>37203</v>
      </c>
      <c r="L2" s="69" t="n">
        <v>37204</v>
      </c>
      <c r="M2" s="69" t="n">
        <v>37205</v>
      </c>
      <c r="N2" s="69" t="n">
        <v>37206</v>
      </c>
      <c r="O2" s="69" t="n">
        <v>37207</v>
      </c>
      <c r="P2" s="69" t="n">
        <v>37208</v>
      </c>
      <c r="Q2" s="69" t="n">
        <v>37209</v>
      </c>
      <c r="R2" s="69" t="n">
        <v>37210</v>
      </c>
      <c r="S2" s="69" t="n">
        <v>37211</v>
      </c>
      <c r="T2" s="69" t="n">
        <v>37212</v>
      </c>
      <c r="U2" s="69" t="n">
        <v>37213</v>
      </c>
      <c r="V2" s="69" t="n">
        <v>37214</v>
      </c>
      <c r="W2" s="69" t="n">
        <v>37215</v>
      </c>
      <c r="X2" s="69" t="n">
        <v>37216</v>
      </c>
      <c r="Y2" s="69" t="n">
        <v>37217</v>
      </c>
      <c r="Z2" s="69" t="n">
        <v>37218</v>
      </c>
      <c r="AA2" s="69" t="n">
        <v>37219</v>
      </c>
      <c r="AB2" s="69" t="n">
        <v>37220</v>
      </c>
      <c r="AC2" s="69" t="n">
        <v>37221</v>
      </c>
      <c r="AD2" s="69" t="s">
        <v>324</v>
      </c>
      <c r="AE2" s="69"/>
      <c r="AF2" s="69"/>
      <c r="AG2" s="69"/>
      <c r="AH2" s="69"/>
    </row>
    <row r="3" customFormat="false" ht="12.75" hidden="false" customHeight="false" outlineLevel="0" collapsed="false">
      <c r="A3" s="0" t="s">
        <v>325</v>
      </c>
      <c r="B3" s="0" t="n">
        <v>108537</v>
      </c>
      <c r="C3" s="0" t="s">
        <v>326</v>
      </c>
      <c r="D3" s="70"/>
      <c r="E3" s="70" t="n">
        <v>20000</v>
      </c>
      <c r="F3" s="70" t="n">
        <v>20000</v>
      </c>
      <c r="G3" s="70" t="n">
        <v>20000</v>
      </c>
      <c r="H3" s="70" t="n">
        <v>20000</v>
      </c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 t="n">
        <v>80000</v>
      </c>
      <c r="AE3" s="70"/>
      <c r="AF3" s="70"/>
      <c r="AG3" s="70"/>
      <c r="AH3" s="70"/>
      <c r="AI3" s="70"/>
    </row>
    <row r="4" customFormat="false" ht="12.75" hidden="false" customHeight="false" outlineLevel="0" collapsed="false">
      <c r="B4" s="0" t="n">
        <v>62389</v>
      </c>
      <c r="C4" s="0" t="s">
        <v>327</v>
      </c>
      <c r="E4" s="0" t="n">
        <v>0</v>
      </c>
      <c r="F4" s="0" t="n">
        <v>0</v>
      </c>
      <c r="G4" s="0" t="n">
        <v>0</v>
      </c>
      <c r="H4" s="0" t="n">
        <v>0</v>
      </c>
      <c r="L4" s="70"/>
      <c r="V4" s="70"/>
      <c r="W4" s="70"/>
      <c r="X4" s="70"/>
      <c r="Y4" s="70"/>
      <c r="Z4" s="70"/>
      <c r="AC4" s="70"/>
      <c r="AD4" s="0" t="n">
        <v>0</v>
      </c>
      <c r="AG4" s="70"/>
    </row>
    <row r="5" customFormat="false" ht="12.75" hidden="false" customHeight="false" outlineLevel="0" collapsed="false">
      <c r="A5" s="0" t="s">
        <v>328</v>
      </c>
      <c r="B5" s="0" t="n">
        <v>106788</v>
      </c>
      <c r="C5" s="0" t="s">
        <v>326</v>
      </c>
      <c r="D5" s="70" t="n">
        <v>0</v>
      </c>
      <c r="E5" s="70" t="n">
        <v>0</v>
      </c>
      <c r="F5" s="70" t="n">
        <v>0</v>
      </c>
      <c r="G5" s="70" t="n">
        <v>0</v>
      </c>
      <c r="H5" s="70" t="n">
        <v>0</v>
      </c>
      <c r="I5" s="70" t="n">
        <v>0</v>
      </c>
      <c r="J5" s="70" t="n">
        <v>0</v>
      </c>
      <c r="K5" s="70" t="n">
        <v>0</v>
      </c>
      <c r="L5" s="70" t="n">
        <v>0</v>
      </c>
      <c r="M5" s="70" t="n">
        <v>0</v>
      </c>
      <c r="N5" s="70" t="n">
        <v>0</v>
      </c>
      <c r="O5" s="70" t="n">
        <v>0</v>
      </c>
      <c r="P5" s="70" t="n">
        <v>0</v>
      </c>
      <c r="Q5" s="70" t="n">
        <v>0</v>
      </c>
      <c r="R5" s="70" t="n">
        <v>0</v>
      </c>
      <c r="S5" s="70" t="n">
        <v>0</v>
      </c>
      <c r="T5" s="70" t="n">
        <v>0</v>
      </c>
      <c r="U5" s="70" t="n">
        <v>0</v>
      </c>
      <c r="V5" s="70" t="n">
        <v>0</v>
      </c>
      <c r="W5" s="70" t="n">
        <v>0</v>
      </c>
      <c r="X5" s="70" t="n">
        <v>0</v>
      </c>
      <c r="Y5" s="70" t="n">
        <v>0</v>
      </c>
      <c r="Z5" s="70" t="n">
        <v>0</v>
      </c>
      <c r="AA5" s="70" t="n">
        <v>0</v>
      </c>
      <c r="AB5" s="70" t="n">
        <v>0</v>
      </c>
      <c r="AC5" s="70" t="n">
        <v>0</v>
      </c>
      <c r="AD5" s="70" t="n">
        <v>0</v>
      </c>
      <c r="AE5" s="70"/>
      <c r="AF5" s="70"/>
      <c r="AG5" s="70"/>
      <c r="AH5" s="70"/>
      <c r="AI5" s="70"/>
    </row>
    <row r="6" customFormat="false" ht="12.75" hidden="false" customHeight="false" outlineLevel="0" collapsed="false">
      <c r="B6" s="0" t="n">
        <v>62389</v>
      </c>
      <c r="C6" s="0" t="s">
        <v>327</v>
      </c>
      <c r="D6" s="70" t="n">
        <v>0</v>
      </c>
      <c r="E6" s="70" t="n">
        <v>0</v>
      </c>
      <c r="F6" s="70" t="n">
        <v>948000</v>
      </c>
      <c r="G6" s="70" t="n">
        <v>0</v>
      </c>
      <c r="H6" s="70" t="n">
        <v>0</v>
      </c>
      <c r="I6" s="70" t="n">
        <v>0</v>
      </c>
      <c r="J6" s="70" t="n">
        <v>0</v>
      </c>
      <c r="K6" s="70" t="n">
        <v>0</v>
      </c>
      <c r="L6" s="70" t="n">
        <v>0</v>
      </c>
      <c r="M6" s="70" t="n">
        <v>0</v>
      </c>
      <c r="N6" s="70" t="n">
        <v>0</v>
      </c>
      <c r="O6" s="70" t="n">
        <v>0</v>
      </c>
      <c r="P6" s="70" t="n">
        <v>0</v>
      </c>
      <c r="Q6" s="70" t="n">
        <v>0</v>
      </c>
      <c r="R6" s="70" t="n">
        <v>0</v>
      </c>
      <c r="S6" s="70" t="n">
        <v>0</v>
      </c>
      <c r="T6" s="70" t="n">
        <v>0</v>
      </c>
      <c r="U6" s="70" t="n">
        <v>0</v>
      </c>
      <c r="V6" s="70" t="n">
        <v>0</v>
      </c>
      <c r="W6" s="70" t="n">
        <v>0</v>
      </c>
      <c r="X6" s="70" t="n">
        <v>0</v>
      </c>
      <c r="Y6" s="70" t="n">
        <v>0</v>
      </c>
      <c r="Z6" s="70" t="n">
        <v>0</v>
      </c>
      <c r="AA6" s="70" t="n">
        <v>0</v>
      </c>
      <c r="AB6" s="70" t="n">
        <v>0</v>
      </c>
      <c r="AC6" s="70" t="n">
        <v>0</v>
      </c>
      <c r="AD6" s="70" t="n">
        <v>948000</v>
      </c>
      <c r="AE6" s="70"/>
      <c r="AG6" s="70"/>
    </row>
    <row r="7" customFormat="false" ht="12.75" hidden="false" customHeight="false" outlineLevel="0" collapsed="false">
      <c r="A7" s="0" t="s">
        <v>328</v>
      </c>
      <c r="B7" s="0" t="n">
        <v>106789</v>
      </c>
      <c r="C7" s="0" t="s">
        <v>326</v>
      </c>
      <c r="D7" s="70" t="n">
        <v>0</v>
      </c>
      <c r="E7" s="70" t="n">
        <v>0</v>
      </c>
      <c r="F7" s="70" t="n">
        <v>948000</v>
      </c>
      <c r="G7" s="70" t="n">
        <v>0</v>
      </c>
      <c r="H7" s="70" t="n">
        <v>0</v>
      </c>
      <c r="I7" s="70" t="n">
        <v>0</v>
      </c>
      <c r="J7" s="70" t="n">
        <v>0</v>
      </c>
      <c r="K7" s="70" t="n">
        <v>0</v>
      </c>
      <c r="L7" s="70" t="n">
        <v>0</v>
      </c>
      <c r="M7" s="70" t="n">
        <v>0</v>
      </c>
      <c r="N7" s="70" t="n">
        <v>0</v>
      </c>
      <c r="O7" s="70" t="n">
        <v>0</v>
      </c>
      <c r="P7" s="70" t="n">
        <v>0</v>
      </c>
      <c r="Q7" s="70" t="n">
        <v>0</v>
      </c>
      <c r="R7" s="70" t="n">
        <v>0</v>
      </c>
      <c r="S7" s="70" t="n">
        <v>0</v>
      </c>
      <c r="T7" s="70" t="n">
        <v>0</v>
      </c>
      <c r="U7" s="70" t="n">
        <v>0</v>
      </c>
      <c r="V7" s="70" t="n">
        <v>0</v>
      </c>
      <c r="W7" s="70" t="n">
        <v>0</v>
      </c>
      <c r="X7" s="70" t="n">
        <v>0</v>
      </c>
      <c r="Y7" s="70" t="n">
        <v>0</v>
      </c>
      <c r="Z7" s="70" t="n">
        <v>0</v>
      </c>
      <c r="AA7" s="70" t="n">
        <v>0</v>
      </c>
      <c r="AB7" s="70" t="n">
        <v>0</v>
      </c>
      <c r="AC7" s="70" t="n">
        <v>0</v>
      </c>
      <c r="AD7" s="70" t="n">
        <v>948000</v>
      </c>
      <c r="AE7" s="70"/>
      <c r="AF7" s="70"/>
      <c r="AG7" s="70"/>
      <c r="AH7" s="70"/>
      <c r="AI7" s="70"/>
    </row>
    <row r="8" customFormat="false" ht="12.75" hidden="false" customHeight="false" outlineLevel="0" collapsed="false">
      <c r="B8" s="0" t="n">
        <v>62389</v>
      </c>
      <c r="C8" s="0" t="s">
        <v>327</v>
      </c>
      <c r="D8" s="70" t="n">
        <v>0</v>
      </c>
      <c r="E8" s="70" t="n">
        <v>0</v>
      </c>
      <c r="F8" s="70" t="n">
        <v>0</v>
      </c>
      <c r="G8" s="70" t="n">
        <v>0</v>
      </c>
      <c r="H8" s="70" t="n">
        <v>0</v>
      </c>
      <c r="I8" s="70" t="n">
        <v>0</v>
      </c>
      <c r="J8" s="70" t="n">
        <v>0</v>
      </c>
      <c r="K8" s="70" t="n">
        <v>0</v>
      </c>
      <c r="L8" s="70" t="n">
        <v>0</v>
      </c>
      <c r="M8" s="70" t="n">
        <v>0</v>
      </c>
      <c r="N8" s="70" t="n">
        <v>0</v>
      </c>
      <c r="O8" s="70" t="n">
        <v>0</v>
      </c>
      <c r="P8" s="70" t="n">
        <v>0</v>
      </c>
      <c r="Q8" s="70" t="n">
        <v>0</v>
      </c>
      <c r="R8" s="70" t="n">
        <v>0</v>
      </c>
      <c r="S8" s="70" t="n">
        <v>0</v>
      </c>
      <c r="T8" s="70" t="n">
        <v>0</v>
      </c>
      <c r="U8" s="70" t="n">
        <v>0</v>
      </c>
      <c r="V8" s="70" t="n">
        <v>0</v>
      </c>
      <c r="W8" s="70" t="n">
        <v>0</v>
      </c>
      <c r="X8" s="70" t="n">
        <v>0</v>
      </c>
      <c r="Y8" s="70" t="n">
        <v>0</v>
      </c>
      <c r="Z8" s="70" t="n">
        <v>0</v>
      </c>
      <c r="AA8" s="70" t="n">
        <v>0</v>
      </c>
      <c r="AB8" s="70" t="n">
        <v>0</v>
      </c>
      <c r="AC8" s="70" t="n">
        <v>0</v>
      </c>
      <c r="AD8" s="70" t="n">
        <v>0</v>
      </c>
      <c r="AE8" s="70"/>
    </row>
    <row r="9" customFormat="false" ht="12.75" hidden="false" customHeight="false" outlineLevel="0" collapsed="false">
      <c r="A9" s="0" t="s">
        <v>328</v>
      </c>
      <c r="B9" s="0" t="n">
        <v>108544</v>
      </c>
      <c r="C9" s="0" t="s">
        <v>326</v>
      </c>
      <c r="D9" s="70"/>
      <c r="E9" s="70" t="n">
        <v>10000</v>
      </c>
      <c r="F9" s="70" t="n">
        <v>10000</v>
      </c>
      <c r="G9" s="70" t="n">
        <v>10000</v>
      </c>
      <c r="H9" s="70" t="n">
        <v>10000</v>
      </c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 t="n">
        <v>40000</v>
      </c>
      <c r="AF9" s="70"/>
    </row>
    <row r="10" customFormat="false" ht="12.75" hidden="false" customHeight="false" outlineLevel="0" collapsed="false">
      <c r="B10" s="0" t="n">
        <v>62389</v>
      </c>
      <c r="C10" s="0" t="s">
        <v>327</v>
      </c>
      <c r="D10" s="70"/>
      <c r="E10" s="70" t="n">
        <v>0</v>
      </c>
      <c r="F10" s="70" t="n">
        <v>0</v>
      </c>
      <c r="G10" s="70" t="n">
        <v>0</v>
      </c>
      <c r="H10" s="70" t="n">
        <v>0</v>
      </c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 t="n">
        <v>0</v>
      </c>
      <c r="AE10" s="70"/>
      <c r="AF10" s="70"/>
      <c r="AG10" s="70"/>
      <c r="AH10" s="70"/>
      <c r="AI10" s="70"/>
    </row>
    <row r="11" customFormat="false" ht="12.75" hidden="false" customHeight="false" outlineLevel="0" collapsed="false">
      <c r="A11" s="0" t="s">
        <v>329</v>
      </c>
      <c r="B11" s="0" t="n">
        <v>105766</v>
      </c>
      <c r="C11" s="0" t="s">
        <v>326</v>
      </c>
      <c r="D11" s="70" t="n">
        <v>0</v>
      </c>
      <c r="E11" s="70" t="n">
        <v>0</v>
      </c>
      <c r="F11" s="70" t="n">
        <v>0</v>
      </c>
      <c r="G11" s="70" t="n">
        <v>0</v>
      </c>
      <c r="H11" s="70" t="n">
        <v>0</v>
      </c>
      <c r="I11" s="70" t="n">
        <v>0</v>
      </c>
      <c r="J11" s="70" t="n">
        <v>0</v>
      </c>
      <c r="K11" s="70" t="n">
        <v>0</v>
      </c>
      <c r="L11" s="70" t="n">
        <v>0</v>
      </c>
      <c r="M11" s="70" t="n">
        <v>0</v>
      </c>
      <c r="N11" s="70" t="n">
        <v>0</v>
      </c>
      <c r="O11" s="70" t="n">
        <v>0</v>
      </c>
      <c r="P11" s="70" t="n">
        <v>0</v>
      </c>
      <c r="Q11" s="70" t="n">
        <v>0</v>
      </c>
      <c r="R11" s="70" t="n">
        <v>0</v>
      </c>
      <c r="S11" s="70" t="n">
        <v>0</v>
      </c>
      <c r="T11" s="70" t="n">
        <v>0</v>
      </c>
      <c r="U11" s="70" t="n">
        <v>0</v>
      </c>
      <c r="V11" s="70" t="n">
        <v>0</v>
      </c>
      <c r="W11" s="70" t="n">
        <v>0</v>
      </c>
      <c r="X11" s="70" t="n">
        <v>0</v>
      </c>
      <c r="Y11" s="70" t="n">
        <v>0</v>
      </c>
      <c r="Z11" s="70" t="n">
        <v>0</v>
      </c>
      <c r="AA11" s="70" t="n">
        <v>0</v>
      </c>
      <c r="AB11" s="70" t="n">
        <v>0</v>
      </c>
      <c r="AC11" s="70" t="n">
        <v>0</v>
      </c>
      <c r="AD11" s="70" t="n">
        <v>0</v>
      </c>
      <c r="AE11" s="70"/>
      <c r="AF11" s="70"/>
    </row>
    <row r="12" customFormat="false" ht="12.75" hidden="false" customHeight="false" outlineLevel="0" collapsed="false">
      <c r="B12" s="0" t="n">
        <v>71455</v>
      </c>
      <c r="C12" s="0" t="s">
        <v>327</v>
      </c>
      <c r="D12" s="70" t="n">
        <v>0</v>
      </c>
      <c r="E12" s="70" t="n">
        <v>0</v>
      </c>
      <c r="F12" s="70" t="n">
        <v>0</v>
      </c>
      <c r="G12" s="70" t="n">
        <v>0</v>
      </c>
      <c r="H12" s="70" t="n">
        <v>0</v>
      </c>
      <c r="I12" s="70" t="n">
        <v>0</v>
      </c>
      <c r="J12" s="70" t="n">
        <v>0</v>
      </c>
      <c r="K12" s="70" t="n">
        <v>0</v>
      </c>
      <c r="L12" s="70" t="n">
        <v>0</v>
      </c>
      <c r="M12" s="70" t="n">
        <v>0</v>
      </c>
      <c r="N12" s="70" t="n">
        <v>0</v>
      </c>
      <c r="O12" s="70" t="n">
        <v>0</v>
      </c>
      <c r="P12" s="70" t="n">
        <v>0</v>
      </c>
      <c r="Q12" s="70" t="n">
        <v>0</v>
      </c>
      <c r="R12" s="70" t="n">
        <v>0</v>
      </c>
      <c r="S12" s="70" t="n">
        <v>0</v>
      </c>
      <c r="T12" s="70" t="n">
        <v>0</v>
      </c>
      <c r="U12" s="70" t="n">
        <v>0</v>
      </c>
      <c r="V12" s="70" t="n">
        <v>0</v>
      </c>
      <c r="W12" s="70" t="n">
        <v>0</v>
      </c>
      <c r="X12" s="70" t="n">
        <v>0</v>
      </c>
      <c r="Y12" s="70" t="n">
        <v>0</v>
      </c>
      <c r="Z12" s="70" t="n">
        <v>0</v>
      </c>
      <c r="AA12" s="70" t="n">
        <v>0</v>
      </c>
      <c r="AB12" s="70" t="n">
        <v>0</v>
      </c>
      <c r="AC12" s="70" t="n">
        <v>0</v>
      </c>
      <c r="AD12" s="70" t="n">
        <v>0</v>
      </c>
      <c r="AE12" s="70"/>
      <c r="AF12" s="70"/>
      <c r="AG12" s="70"/>
      <c r="AH12" s="70"/>
      <c r="AI12" s="70"/>
    </row>
    <row r="13" customFormat="false" ht="12.75" hidden="false" customHeight="false" outlineLevel="0" collapsed="false">
      <c r="A13" s="0" t="s">
        <v>330</v>
      </c>
      <c r="B13" s="0" t="n">
        <v>108143</v>
      </c>
      <c r="C13" s="0" t="s">
        <v>326</v>
      </c>
      <c r="D13" s="70" t="n">
        <v>0</v>
      </c>
      <c r="E13" s="70" t="n">
        <v>0</v>
      </c>
      <c r="F13" s="70" t="n">
        <v>0</v>
      </c>
      <c r="G13" s="70" t="n">
        <v>0</v>
      </c>
      <c r="H13" s="70" t="n">
        <v>0</v>
      </c>
      <c r="I13" s="70" t="n">
        <v>0</v>
      </c>
      <c r="J13" s="70" t="n">
        <v>0</v>
      </c>
      <c r="K13" s="70" t="n">
        <v>0</v>
      </c>
      <c r="L13" s="70" t="n">
        <v>0</v>
      </c>
      <c r="M13" s="70" t="n">
        <v>0</v>
      </c>
      <c r="N13" s="70" t="n">
        <v>0</v>
      </c>
      <c r="O13" s="70" t="n">
        <v>0</v>
      </c>
      <c r="P13" s="70" t="n">
        <v>0</v>
      </c>
      <c r="Q13" s="70" t="n">
        <v>0</v>
      </c>
      <c r="R13" s="70" t="n">
        <v>0</v>
      </c>
      <c r="S13" s="70" t="n">
        <v>0</v>
      </c>
      <c r="T13" s="70" t="n">
        <v>0</v>
      </c>
      <c r="U13" s="70" t="n">
        <v>0</v>
      </c>
      <c r="V13" s="70" t="n">
        <v>0</v>
      </c>
      <c r="W13" s="70" t="n">
        <v>0</v>
      </c>
      <c r="X13" s="70" t="n">
        <v>0</v>
      </c>
      <c r="Y13" s="70" t="n">
        <v>0</v>
      </c>
      <c r="Z13" s="70" t="n">
        <v>0</v>
      </c>
      <c r="AA13" s="70" t="n">
        <v>0</v>
      </c>
      <c r="AB13" s="70" t="n">
        <v>0</v>
      </c>
      <c r="AC13" s="70" t="n">
        <v>0</v>
      </c>
      <c r="AD13" s="70" t="n">
        <v>0</v>
      </c>
      <c r="AF13" s="70"/>
      <c r="AG13" s="70"/>
    </row>
    <row r="14" customFormat="false" ht="12.75" hidden="false" customHeight="false" outlineLevel="0" collapsed="false">
      <c r="B14" s="0" t="n">
        <v>62389</v>
      </c>
      <c r="C14" s="0" t="s">
        <v>327</v>
      </c>
      <c r="D14" s="70" t="n">
        <v>10000</v>
      </c>
      <c r="E14" s="70" t="n">
        <v>10000</v>
      </c>
      <c r="F14" s="70" t="n">
        <v>10000</v>
      </c>
      <c r="G14" s="70" t="n">
        <v>10000</v>
      </c>
      <c r="H14" s="70" t="n">
        <v>10000</v>
      </c>
      <c r="I14" s="70" t="n">
        <v>10000</v>
      </c>
      <c r="J14" s="70" t="n">
        <v>10000</v>
      </c>
      <c r="K14" s="70" t="n">
        <v>10000</v>
      </c>
      <c r="L14" s="70" t="n">
        <v>10000</v>
      </c>
      <c r="M14" s="70" t="n">
        <v>10000</v>
      </c>
      <c r="N14" s="70" t="n">
        <v>10000</v>
      </c>
      <c r="O14" s="70" t="n">
        <v>10000</v>
      </c>
      <c r="P14" s="70" t="n">
        <v>10000</v>
      </c>
      <c r="Q14" s="70" t="n">
        <v>10000</v>
      </c>
      <c r="R14" s="70" t="n">
        <v>10000</v>
      </c>
      <c r="S14" s="70" t="n">
        <v>10000</v>
      </c>
      <c r="T14" s="70" t="n">
        <v>10000</v>
      </c>
      <c r="U14" s="70" t="n">
        <v>10000</v>
      </c>
      <c r="V14" s="70" t="n">
        <v>10000</v>
      </c>
      <c r="W14" s="70" t="n">
        <v>10000</v>
      </c>
      <c r="X14" s="70" t="n">
        <v>10000</v>
      </c>
      <c r="Y14" s="70" t="n">
        <v>10000</v>
      </c>
      <c r="Z14" s="70" t="n">
        <v>10000</v>
      </c>
      <c r="AA14" s="70" t="n">
        <v>10000</v>
      </c>
      <c r="AB14" s="70" t="n">
        <v>10000</v>
      </c>
      <c r="AC14" s="70" t="n">
        <v>10000</v>
      </c>
      <c r="AD14" s="70" t="n">
        <v>260000</v>
      </c>
      <c r="AE14" s="70"/>
      <c r="AF14" s="70"/>
      <c r="AG14" s="70"/>
      <c r="AH14" s="70"/>
      <c r="AI14" s="70"/>
    </row>
    <row r="15" customFormat="false" ht="12.75" hidden="false" customHeight="false" outlineLevel="0" collapsed="false">
      <c r="A15" s="0" t="s">
        <v>331</v>
      </c>
      <c r="B15" s="0" t="n">
        <v>108551</v>
      </c>
      <c r="C15" s="0" t="s">
        <v>326</v>
      </c>
      <c r="D15" s="70"/>
      <c r="E15" s="70"/>
      <c r="F15" s="70" t="n">
        <v>20000</v>
      </c>
      <c r="G15" s="70" t="n">
        <v>20000</v>
      </c>
      <c r="H15" s="70" t="n">
        <v>20000</v>
      </c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 t="n">
        <v>60000</v>
      </c>
      <c r="AE15" s="70"/>
      <c r="AF15" s="70"/>
      <c r="AG15" s="70"/>
    </row>
    <row r="16" customFormat="false" ht="12.75" hidden="false" customHeight="false" outlineLevel="0" collapsed="false">
      <c r="B16" s="0" t="n">
        <v>62389</v>
      </c>
      <c r="C16" s="0" t="s">
        <v>327</v>
      </c>
      <c r="D16" s="70"/>
      <c r="E16" s="70"/>
      <c r="F16" s="70" t="n">
        <v>0</v>
      </c>
      <c r="G16" s="70" t="n">
        <v>0</v>
      </c>
      <c r="H16" s="70" t="n">
        <v>0</v>
      </c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 t="n">
        <v>0</v>
      </c>
      <c r="AE16" s="70"/>
      <c r="AF16" s="70"/>
      <c r="AG16" s="70"/>
      <c r="AH16" s="70"/>
      <c r="AI16" s="70"/>
    </row>
    <row r="17" customFormat="false" ht="12.75" hidden="false" customHeight="false" outlineLevel="0" collapsed="false">
      <c r="A17" s="0" t="s">
        <v>332</v>
      </c>
      <c r="B17" s="0" t="n">
        <v>107450</v>
      </c>
      <c r="C17" s="0" t="s">
        <v>326</v>
      </c>
      <c r="D17" s="70" t="n">
        <v>0</v>
      </c>
      <c r="E17" s="70" t="n">
        <v>0</v>
      </c>
      <c r="F17" s="70" t="n">
        <v>0</v>
      </c>
      <c r="G17" s="70" t="n">
        <v>0</v>
      </c>
      <c r="H17" s="70" t="n">
        <v>0</v>
      </c>
      <c r="I17" s="70" t="n">
        <v>0</v>
      </c>
      <c r="J17" s="70" t="n">
        <v>0</v>
      </c>
      <c r="K17" s="70" t="n">
        <v>0</v>
      </c>
      <c r="L17" s="70" t="n">
        <v>0</v>
      </c>
      <c r="M17" s="70" t="n">
        <v>0</v>
      </c>
      <c r="N17" s="70" t="n">
        <v>0</v>
      </c>
      <c r="O17" s="70" t="n">
        <v>0</v>
      </c>
      <c r="P17" s="70" t="n">
        <v>0</v>
      </c>
      <c r="Q17" s="70" t="n">
        <v>0</v>
      </c>
      <c r="R17" s="70" t="n">
        <v>0</v>
      </c>
      <c r="S17" s="70" t="n">
        <v>0</v>
      </c>
      <c r="T17" s="70" t="n">
        <v>0</v>
      </c>
      <c r="U17" s="70" t="n">
        <v>0</v>
      </c>
      <c r="V17" s="70" t="n">
        <v>0</v>
      </c>
      <c r="W17" s="70" t="n">
        <v>0</v>
      </c>
      <c r="X17" s="70" t="n">
        <v>0</v>
      </c>
      <c r="Y17" s="70" t="n">
        <v>0</v>
      </c>
      <c r="Z17" s="70" t="n">
        <v>0</v>
      </c>
      <c r="AA17" s="70" t="n">
        <v>0</v>
      </c>
      <c r="AB17" s="70" t="n">
        <v>0</v>
      </c>
      <c r="AC17" s="70" t="n">
        <v>0</v>
      </c>
      <c r="AD17" s="70" t="n">
        <v>0</v>
      </c>
      <c r="AE17" s="70"/>
      <c r="AF17" s="70"/>
      <c r="AG17" s="70"/>
      <c r="AH17" s="70"/>
      <c r="AI17" s="70"/>
    </row>
    <row r="18" customFormat="false" ht="12.75" hidden="false" customHeight="false" outlineLevel="0" collapsed="false">
      <c r="B18" s="0" t="n">
        <v>78126</v>
      </c>
      <c r="C18" s="0" t="s">
        <v>327</v>
      </c>
      <c r="D18" s="70" t="n">
        <v>0</v>
      </c>
      <c r="E18" s="70" t="n">
        <v>0</v>
      </c>
      <c r="F18" s="70" t="n">
        <v>0</v>
      </c>
      <c r="G18" s="70" t="n">
        <v>0</v>
      </c>
      <c r="H18" s="70" t="n">
        <v>0</v>
      </c>
      <c r="I18" s="70" t="n">
        <v>0</v>
      </c>
      <c r="J18" s="70" t="n">
        <v>0</v>
      </c>
      <c r="K18" s="70" t="n">
        <v>0</v>
      </c>
      <c r="L18" s="70" t="n">
        <v>0</v>
      </c>
      <c r="M18" s="70" t="n">
        <v>0</v>
      </c>
      <c r="N18" s="70" t="n">
        <v>0</v>
      </c>
      <c r="O18" s="70" t="n">
        <v>0</v>
      </c>
      <c r="P18" s="70" t="n">
        <v>0</v>
      </c>
      <c r="Q18" s="70" t="n">
        <v>0</v>
      </c>
      <c r="R18" s="70" t="n">
        <v>0</v>
      </c>
      <c r="S18" s="70" t="n">
        <v>0</v>
      </c>
      <c r="T18" s="70" t="n">
        <v>0</v>
      </c>
      <c r="U18" s="70" t="n">
        <v>0</v>
      </c>
      <c r="V18" s="70" t="n">
        <v>0</v>
      </c>
      <c r="W18" s="70" t="n">
        <v>0</v>
      </c>
      <c r="X18" s="70" t="n">
        <v>0</v>
      </c>
      <c r="Y18" s="70" t="n">
        <v>0</v>
      </c>
      <c r="Z18" s="70" t="n">
        <v>0</v>
      </c>
      <c r="AA18" s="70" t="n">
        <v>0</v>
      </c>
      <c r="AB18" s="70" t="n">
        <v>0</v>
      </c>
      <c r="AC18" s="70" t="n">
        <v>0</v>
      </c>
      <c r="AD18" s="70" t="n">
        <v>0</v>
      </c>
      <c r="AE18" s="70"/>
      <c r="AF18" s="70"/>
      <c r="AG18" s="70"/>
    </row>
    <row r="19" customFormat="false" ht="12.75" hidden="false" customHeight="false" outlineLevel="0" collapsed="false">
      <c r="A19" s="0" t="s">
        <v>333</v>
      </c>
      <c r="B19" s="0" t="n">
        <v>108509</v>
      </c>
      <c r="C19" s="0" t="s">
        <v>326</v>
      </c>
      <c r="D19" s="70" t="n">
        <v>0</v>
      </c>
      <c r="E19" s="70" t="n">
        <v>0</v>
      </c>
      <c r="F19" s="70" t="n">
        <v>0</v>
      </c>
      <c r="G19" s="70" t="n">
        <v>0</v>
      </c>
      <c r="H19" s="0" t="n">
        <v>0</v>
      </c>
      <c r="I19" s="70" t="n">
        <v>0</v>
      </c>
      <c r="J19" s="70" t="n">
        <v>0</v>
      </c>
      <c r="K19" s="70" t="n">
        <v>0</v>
      </c>
      <c r="L19" s="70" t="n">
        <v>0</v>
      </c>
      <c r="M19" s="0" t="n">
        <v>0</v>
      </c>
      <c r="N19" s="0" t="n">
        <v>0</v>
      </c>
      <c r="O19" s="0" t="n">
        <v>0</v>
      </c>
      <c r="P19" s="70" t="n">
        <v>0</v>
      </c>
      <c r="Q19" s="70" t="n">
        <v>0</v>
      </c>
      <c r="R19" s="70" t="n">
        <v>0</v>
      </c>
      <c r="S19" s="70" t="n">
        <v>0</v>
      </c>
      <c r="T19" s="70" t="n">
        <v>0</v>
      </c>
      <c r="U19" s="70" t="n">
        <v>0</v>
      </c>
      <c r="V19" s="70" t="n">
        <v>0</v>
      </c>
      <c r="W19" s="70" t="n">
        <v>0</v>
      </c>
      <c r="X19" s="70" t="n">
        <v>0</v>
      </c>
      <c r="Y19" s="70" t="n">
        <v>0</v>
      </c>
      <c r="Z19" s="70" t="n">
        <v>0</v>
      </c>
      <c r="AA19" s="70" t="n">
        <v>0</v>
      </c>
      <c r="AB19" s="70" t="n">
        <v>0</v>
      </c>
      <c r="AC19" s="0" t="n">
        <v>0</v>
      </c>
      <c r="AD19" s="0" t="n">
        <v>0</v>
      </c>
      <c r="AE19" s="70"/>
      <c r="AF19" s="70"/>
      <c r="AG19" s="70"/>
    </row>
    <row r="20" customFormat="false" ht="12.75" hidden="false" customHeight="false" outlineLevel="0" collapsed="false">
      <c r="B20" s="0" t="n">
        <v>98</v>
      </c>
      <c r="C20" s="0" t="s">
        <v>327</v>
      </c>
      <c r="D20" s="70" t="n">
        <v>0</v>
      </c>
      <c r="E20" s="70" t="n">
        <v>0</v>
      </c>
      <c r="F20" s="70" t="n">
        <v>0</v>
      </c>
      <c r="G20" s="70" t="n">
        <v>0</v>
      </c>
      <c r="H20" s="70" t="n">
        <v>0</v>
      </c>
      <c r="I20" s="70" t="n">
        <v>0</v>
      </c>
      <c r="J20" s="70" t="n">
        <v>0</v>
      </c>
      <c r="K20" s="70" t="n">
        <v>0</v>
      </c>
      <c r="L20" s="70" t="n">
        <v>0</v>
      </c>
      <c r="M20" s="70" t="n">
        <v>0</v>
      </c>
      <c r="N20" s="70" t="n">
        <v>0</v>
      </c>
      <c r="O20" s="70" t="n">
        <v>0</v>
      </c>
      <c r="P20" s="70" t="n">
        <v>0</v>
      </c>
      <c r="Q20" s="70" t="n">
        <v>0</v>
      </c>
      <c r="R20" s="70" t="n">
        <v>1375</v>
      </c>
      <c r="S20" s="70" t="n">
        <v>0</v>
      </c>
      <c r="T20" s="70" t="n">
        <v>0</v>
      </c>
      <c r="U20" s="70" t="n">
        <v>0</v>
      </c>
      <c r="V20" s="70" t="n">
        <v>0</v>
      </c>
      <c r="W20" s="70" t="n">
        <v>0</v>
      </c>
      <c r="X20" s="70" t="n">
        <v>0</v>
      </c>
      <c r="Y20" s="70" t="n">
        <v>0</v>
      </c>
      <c r="Z20" s="70" t="n">
        <v>0</v>
      </c>
      <c r="AA20" s="70" t="n">
        <v>0</v>
      </c>
      <c r="AB20" s="70" t="n">
        <v>11000</v>
      </c>
      <c r="AC20" s="70" t="n">
        <v>11000</v>
      </c>
      <c r="AD20" s="70" t="n">
        <v>23375</v>
      </c>
      <c r="AE20" s="70"/>
      <c r="AF20" s="70"/>
      <c r="AG20" s="70"/>
      <c r="AH20" s="70"/>
      <c r="AI20" s="70"/>
    </row>
    <row r="21" customFormat="false" ht="12.75" hidden="false" customHeight="false" outlineLevel="0" collapsed="false">
      <c r="A21" s="0" t="s">
        <v>334</v>
      </c>
      <c r="B21" s="0" t="n">
        <v>108034</v>
      </c>
      <c r="C21" s="0" t="s">
        <v>326</v>
      </c>
      <c r="D21" s="70" t="n">
        <v>16667</v>
      </c>
      <c r="E21" s="70" t="n">
        <v>16667</v>
      </c>
      <c r="F21" s="70" t="n">
        <v>16667</v>
      </c>
      <c r="G21" s="70" t="n">
        <v>16667</v>
      </c>
      <c r="H21" s="70" t="n">
        <v>16667</v>
      </c>
      <c r="I21" s="70" t="n">
        <v>16667</v>
      </c>
      <c r="J21" s="70" t="n">
        <v>16667</v>
      </c>
      <c r="K21" s="70" t="n">
        <v>16667</v>
      </c>
      <c r="L21" s="70" t="n">
        <v>16667</v>
      </c>
      <c r="M21" s="70" t="n">
        <v>16667</v>
      </c>
      <c r="N21" s="70" t="n">
        <v>16667</v>
      </c>
      <c r="O21" s="70" t="n">
        <v>16667</v>
      </c>
      <c r="P21" s="70" t="n">
        <v>16667</v>
      </c>
      <c r="Q21" s="70" t="n">
        <v>16667</v>
      </c>
      <c r="R21" s="70" t="n">
        <v>16667</v>
      </c>
      <c r="S21" s="70" t="n">
        <v>16667</v>
      </c>
      <c r="T21" s="70" t="n">
        <v>16667</v>
      </c>
      <c r="U21" s="70" t="n">
        <v>16667</v>
      </c>
      <c r="V21" s="70" t="n">
        <v>16667</v>
      </c>
      <c r="W21" s="70" t="n">
        <v>16667</v>
      </c>
      <c r="X21" s="70" t="n">
        <v>16667</v>
      </c>
      <c r="Y21" s="70" t="n">
        <v>9573</v>
      </c>
      <c r="Z21" s="70" t="n">
        <v>16401</v>
      </c>
      <c r="AA21" s="70" t="n">
        <v>16418</v>
      </c>
      <c r="AB21" s="70" t="n">
        <v>16667</v>
      </c>
      <c r="AC21" s="70" t="n">
        <v>16401</v>
      </c>
      <c r="AD21" s="70" t="n">
        <v>425467</v>
      </c>
      <c r="AE21" s="70"/>
      <c r="AF21" s="70"/>
      <c r="AG21" s="70"/>
      <c r="AH21" s="70"/>
      <c r="AI21" s="70"/>
    </row>
    <row r="22" customFormat="false" ht="12.75" hidden="false" customHeight="false" outlineLevel="0" collapsed="false">
      <c r="B22" s="0" t="n">
        <v>62389</v>
      </c>
      <c r="C22" s="0" t="s">
        <v>327</v>
      </c>
      <c r="D22" s="70" t="n">
        <v>0</v>
      </c>
      <c r="E22" s="70" t="n">
        <v>0</v>
      </c>
      <c r="F22" s="70" t="n">
        <v>0</v>
      </c>
      <c r="G22" s="70" t="n">
        <v>0</v>
      </c>
      <c r="H22" s="70" t="n">
        <v>0</v>
      </c>
      <c r="I22" s="70" t="n">
        <v>0</v>
      </c>
      <c r="J22" s="70" t="n">
        <v>0</v>
      </c>
      <c r="K22" s="70" t="n">
        <v>0</v>
      </c>
      <c r="L22" s="70" t="n">
        <v>0</v>
      </c>
      <c r="M22" s="70" t="n">
        <v>0</v>
      </c>
      <c r="N22" s="70" t="n">
        <v>0</v>
      </c>
      <c r="O22" s="70" t="n">
        <v>0</v>
      </c>
      <c r="P22" s="70" t="n">
        <v>0</v>
      </c>
      <c r="Q22" s="70" t="n">
        <v>0</v>
      </c>
      <c r="R22" s="70" t="n">
        <v>0</v>
      </c>
      <c r="S22" s="70" t="n">
        <v>0</v>
      </c>
      <c r="T22" s="70" t="n">
        <v>0</v>
      </c>
      <c r="U22" s="70" t="n">
        <v>0</v>
      </c>
      <c r="V22" s="70" t="n">
        <v>0</v>
      </c>
      <c r="W22" s="70" t="n">
        <v>0</v>
      </c>
      <c r="X22" s="70" t="n">
        <v>0</v>
      </c>
      <c r="Y22" s="70" t="n">
        <v>0</v>
      </c>
      <c r="Z22" s="70" t="n">
        <v>0</v>
      </c>
      <c r="AA22" s="70" t="n">
        <v>0</v>
      </c>
      <c r="AB22" s="70" t="n">
        <v>0</v>
      </c>
      <c r="AC22" s="70" t="n">
        <v>0</v>
      </c>
      <c r="AD22" s="70" t="n">
        <v>0</v>
      </c>
      <c r="AE22" s="70"/>
      <c r="AF22" s="70"/>
    </row>
    <row r="23" customFormat="false" ht="12.75" hidden="false" customHeight="false" outlineLevel="0" collapsed="false">
      <c r="A23" s="0" t="s">
        <v>335</v>
      </c>
      <c r="B23" s="0" t="n">
        <v>108129</v>
      </c>
      <c r="C23" s="0" t="s">
        <v>326</v>
      </c>
      <c r="D23" s="70" t="n">
        <v>0</v>
      </c>
      <c r="E23" s="70" t="n">
        <v>0</v>
      </c>
      <c r="F23" s="70" t="n">
        <v>0</v>
      </c>
      <c r="G23" s="70" t="n">
        <v>0</v>
      </c>
      <c r="H23" s="70" t="n">
        <v>0</v>
      </c>
      <c r="I23" s="70" t="n">
        <v>0</v>
      </c>
      <c r="J23" s="70" t="n">
        <v>0</v>
      </c>
      <c r="K23" s="70" t="n">
        <v>0</v>
      </c>
      <c r="L23" s="70" t="n">
        <v>0</v>
      </c>
      <c r="M23" s="70" t="n">
        <v>0</v>
      </c>
      <c r="N23" s="70" t="n">
        <v>0</v>
      </c>
      <c r="O23" s="70" t="n">
        <v>0</v>
      </c>
      <c r="P23" s="70" t="n">
        <v>0</v>
      </c>
      <c r="Q23" s="70" t="n">
        <v>0</v>
      </c>
      <c r="R23" s="70" t="n">
        <v>0</v>
      </c>
      <c r="S23" s="70" t="n">
        <v>0</v>
      </c>
      <c r="T23" s="70" t="n">
        <v>0</v>
      </c>
      <c r="U23" s="70" t="n">
        <v>0</v>
      </c>
      <c r="V23" s="70" t="n">
        <v>0</v>
      </c>
      <c r="W23" s="70" t="n">
        <v>0</v>
      </c>
      <c r="X23" s="70" t="n">
        <v>0</v>
      </c>
      <c r="Y23" s="70" t="n">
        <v>0</v>
      </c>
      <c r="Z23" s="70" t="n">
        <v>0</v>
      </c>
      <c r="AA23" s="70" t="n">
        <v>0</v>
      </c>
      <c r="AB23" s="70" t="n">
        <v>0</v>
      </c>
      <c r="AC23" s="70" t="n">
        <v>0</v>
      </c>
      <c r="AD23" s="70" t="n">
        <v>0</v>
      </c>
      <c r="AE23" s="70"/>
      <c r="AF23" s="70"/>
      <c r="AG23" s="70"/>
      <c r="AH23" s="70"/>
      <c r="AI23" s="70"/>
    </row>
    <row r="24" customFormat="false" ht="12.75" hidden="false" customHeight="false" outlineLevel="0" collapsed="false">
      <c r="B24" s="0" t="n">
        <v>71460</v>
      </c>
      <c r="C24" s="0" t="s">
        <v>327</v>
      </c>
      <c r="D24" s="70" t="n">
        <v>23333</v>
      </c>
      <c r="E24" s="70" t="n">
        <v>23333</v>
      </c>
      <c r="F24" s="70" t="n">
        <v>23333</v>
      </c>
      <c r="G24" s="70" t="n">
        <v>23333</v>
      </c>
      <c r="H24" s="70" t="n">
        <v>23333</v>
      </c>
      <c r="I24" s="70" t="n">
        <v>23333</v>
      </c>
      <c r="J24" s="70" t="n">
        <v>23333</v>
      </c>
      <c r="K24" s="70" t="n">
        <v>23333</v>
      </c>
      <c r="L24" s="70" t="n">
        <v>23333</v>
      </c>
      <c r="M24" s="70" t="n">
        <v>23333</v>
      </c>
      <c r="N24" s="70" t="n">
        <v>23333</v>
      </c>
      <c r="O24" s="70" t="n">
        <v>23333</v>
      </c>
      <c r="P24" s="70" t="n">
        <v>23333</v>
      </c>
      <c r="Q24" s="70" t="n">
        <v>23333</v>
      </c>
      <c r="R24" s="70" t="n">
        <v>23333</v>
      </c>
      <c r="S24" s="70" t="n">
        <v>23333</v>
      </c>
      <c r="T24" s="70" t="n">
        <v>23333</v>
      </c>
      <c r="U24" s="70" t="n">
        <v>23333</v>
      </c>
      <c r="V24" s="70" t="n">
        <v>23333</v>
      </c>
      <c r="W24" s="70" t="n">
        <v>23333</v>
      </c>
      <c r="X24" s="70" t="n">
        <v>23333</v>
      </c>
      <c r="Y24" s="70" t="n">
        <v>23333</v>
      </c>
      <c r="Z24" s="70" t="n">
        <v>23333</v>
      </c>
      <c r="AA24" s="70" t="n">
        <v>23333</v>
      </c>
      <c r="AB24" s="70" t="n">
        <v>23333</v>
      </c>
      <c r="AC24" s="70" t="n">
        <v>23333</v>
      </c>
      <c r="AD24" s="70" t="n">
        <v>606658</v>
      </c>
      <c r="AE24" s="70"/>
    </row>
    <row r="25" customFormat="false" ht="12.75" hidden="false" customHeight="false" outlineLevel="0" collapsed="false">
      <c r="A25" s="0" t="s">
        <v>336</v>
      </c>
      <c r="B25" s="0" t="n">
        <v>108065</v>
      </c>
      <c r="C25" s="0" t="s">
        <v>326</v>
      </c>
      <c r="D25" s="70" t="n">
        <v>16666</v>
      </c>
      <c r="E25" s="70" t="n">
        <v>16666</v>
      </c>
      <c r="F25" s="70" t="n">
        <v>16666</v>
      </c>
      <c r="G25" s="70" t="n">
        <v>16666</v>
      </c>
      <c r="H25" s="70" t="n">
        <v>16666</v>
      </c>
      <c r="I25" s="70" t="n">
        <v>16666</v>
      </c>
      <c r="J25" s="70" t="n">
        <v>16666</v>
      </c>
      <c r="K25" s="70" t="n">
        <v>16666</v>
      </c>
      <c r="L25" s="70" t="n">
        <v>16666</v>
      </c>
      <c r="M25" s="70" t="n">
        <v>16666</v>
      </c>
      <c r="N25" s="70" t="n">
        <v>16666</v>
      </c>
      <c r="O25" s="70" t="n">
        <v>16666</v>
      </c>
      <c r="P25" s="70" t="n">
        <v>16666</v>
      </c>
      <c r="Q25" s="70" t="n">
        <v>16666</v>
      </c>
      <c r="R25" s="70" t="n">
        <v>16666</v>
      </c>
      <c r="S25" s="70" t="n">
        <v>16666</v>
      </c>
      <c r="T25" s="70" t="n">
        <v>16666</v>
      </c>
      <c r="U25" s="70" t="n">
        <v>16666</v>
      </c>
      <c r="V25" s="70" t="n">
        <v>16666</v>
      </c>
      <c r="W25" s="70" t="n">
        <v>16666</v>
      </c>
      <c r="X25" s="70" t="n">
        <v>16666</v>
      </c>
      <c r="Y25" s="70" t="n">
        <v>16666</v>
      </c>
      <c r="Z25" s="70" t="n">
        <v>16666</v>
      </c>
      <c r="AA25" s="70" t="n">
        <v>16666</v>
      </c>
      <c r="AB25" s="70" t="n">
        <v>16666</v>
      </c>
      <c r="AC25" s="70" t="n">
        <v>16666</v>
      </c>
      <c r="AD25" s="70" t="n">
        <v>433316</v>
      </c>
    </row>
    <row r="26" customFormat="false" ht="12.75" hidden="false" customHeight="false" outlineLevel="0" collapsed="false">
      <c r="B26" s="0" t="n">
        <v>62389</v>
      </c>
      <c r="C26" s="0" t="s">
        <v>327</v>
      </c>
      <c r="D26" s="70" t="n">
        <v>0</v>
      </c>
      <c r="E26" s="70" t="n">
        <v>0</v>
      </c>
      <c r="F26" s="70" t="n">
        <v>0</v>
      </c>
      <c r="G26" s="70" t="n">
        <v>0</v>
      </c>
      <c r="H26" s="70" t="n">
        <v>0</v>
      </c>
      <c r="I26" s="70" t="n">
        <v>0</v>
      </c>
      <c r="J26" s="70" t="n">
        <v>0</v>
      </c>
      <c r="K26" s="70" t="n">
        <v>0</v>
      </c>
      <c r="L26" s="70" t="n">
        <v>0</v>
      </c>
      <c r="M26" s="70" t="n">
        <v>0</v>
      </c>
      <c r="N26" s="70" t="n">
        <v>0</v>
      </c>
      <c r="O26" s="70" t="n">
        <v>0</v>
      </c>
      <c r="P26" s="70" t="n">
        <v>0</v>
      </c>
      <c r="Q26" s="70" t="n">
        <v>0</v>
      </c>
      <c r="R26" s="70" t="n">
        <v>0</v>
      </c>
      <c r="S26" s="70" t="n">
        <v>0</v>
      </c>
      <c r="T26" s="70" t="n">
        <v>0</v>
      </c>
      <c r="U26" s="70" t="n">
        <v>0</v>
      </c>
      <c r="V26" s="70" t="n">
        <v>0</v>
      </c>
      <c r="W26" s="70" t="n">
        <v>0</v>
      </c>
      <c r="X26" s="70" t="n">
        <v>0</v>
      </c>
      <c r="Y26" s="70" t="n">
        <v>0</v>
      </c>
      <c r="Z26" s="70" t="n">
        <v>0</v>
      </c>
      <c r="AA26" s="70" t="n">
        <v>0</v>
      </c>
      <c r="AB26" s="70" t="n">
        <v>0</v>
      </c>
      <c r="AC26" s="70" t="n">
        <v>0</v>
      </c>
      <c r="AD26" s="70" t="n">
        <v>0</v>
      </c>
      <c r="AE26" s="70"/>
      <c r="AF26" s="70"/>
      <c r="AG26" s="70"/>
      <c r="AH26" s="70"/>
      <c r="AI26" s="70"/>
    </row>
    <row r="27" customFormat="false" ht="12.75" hidden="false" customHeight="false" outlineLevel="0" collapsed="false">
      <c r="A27" s="0" t="s">
        <v>336</v>
      </c>
      <c r="B27" s="0" t="n">
        <v>108066</v>
      </c>
      <c r="C27" s="0" t="s">
        <v>326</v>
      </c>
      <c r="D27" s="70" t="n">
        <v>16666</v>
      </c>
      <c r="E27" s="70" t="n">
        <v>16666</v>
      </c>
      <c r="F27" s="70" t="n">
        <v>16666</v>
      </c>
      <c r="G27" s="70" t="n">
        <v>16666</v>
      </c>
      <c r="H27" s="70" t="n">
        <v>16666</v>
      </c>
      <c r="I27" s="70" t="n">
        <v>16666</v>
      </c>
      <c r="J27" s="70" t="n">
        <v>16666</v>
      </c>
      <c r="K27" s="70" t="n">
        <v>16666</v>
      </c>
      <c r="L27" s="70" t="n">
        <v>16666</v>
      </c>
      <c r="M27" s="70" t="n">
        <v>16666</v>
      </c>
      <c r="N27" s="70" t="n">
        <v>16666</v>
      </c>
      <c r="O27" s="70" t="n">
        <v>16666</v>
      </c>
      <c r="P27" s="70" t="n">
        <v>16666</v>
      </c>
      <c r="Q27" s="70" t="n">
        <v>16666</v>
      </c>
      <c r="R27" s="70" t="n">
        <v>16666</v>
      </c>
      <c r="S27" s="70" t="n">
        <v>16666</v>
      </c>
      <c r="T27" s="70" t="n">
        <v>16666</v>
      </c>
      <c r="U27" s="70" t="n">
        <v>16666</v>
      </c>
      <c r="V27" s="70" t="n">
        <v>16666</v>
      </c>
      <c r="W27" s="70" t="n">
        <v>16666</v>
      </c>
      <c r="X27" s="70" t="n">
        <v>16666</v>
      </c>
      <c r="Y27" s="70" t="n">
        <v>16666</v>
      </c>
      <c r="Z27" s="70" t="n">
        <v>16666</v>
      </c>
      <c r="AA27" s="70" t="n">
        <v>16666</v>
      </c>
      <c r="AB27" s="70" t="n">
        <v>16666</v>
      </c>
      <c r="AC27" s="70" t="n">
        <v>16666</v>
      </c>
      <c r="AD27" s="70" t="n">
        <v>433316</v>
      </c>
      <c r="AE27" s="70"/>
      <c r="AF27" s="70"/>
      <c r="AG27" s="70"/>
      <c r="AH27" s="70"/>
      <c r="AI27" s="70"/>
    </row>
    <row r="28" customFormat="false" ht="12.75" hidden="false" customHeight="false" outlineLevel="0" collapsed="false">
      <c r="B28" s="0" t="n">
        <v>62389</v>
      </c>
      <c r="C28" s="0" t="s">
        <v>327</v>
      </c>
      <c r="D28" s="0" t="n">
        <v>0</v>
      </c>
      <c r="E28" s="0" t="n">
        <v>0</v>
      </c>
      <c r="F28" s="0" t="n">
        <v>0</v>
      </c>
      <c r="G28" s="70" t="n">
        <v>0</v>
      </c>
      <c r="H28" s="70" t="n">
        <v>0</v>
      </c>
      <c r="I28" s="70" t="n">
        <v>0</v>
      </c>
      <c r="J28" s="70" t="n">
        <v>0</v>
      </c>
      <c r="K28" s="70" t="n">
        <v>0</v>
      </c>
      <c r="L28" s="0" t="n">
        <v>0</v>
      </c>
      <c r="M28" s="0" t="n">
        <v>0</v>
      </c>
      <c r="N28" s="0" t="n">
        <v>0</v>
      </c>
      <c r="O28" s="0" t="n">
        <v>0</v>
      </c>
      <c r="P28" s="0" t="n">
        <v>0</v>
      </c>
      <c r="Q28" s="0" t="n">
        <v>0</v>
      </c>
      <c r="R28" s="0" t="n">
        <v>0</v>
      </c>
      <c r="S28" s="0" t="n">
        <v>0</v>
      </c>
      <c r="T28" s="0" t="n">
        <v>0</v>
      </c>
      <c r="U28" s="0" t="n">
        <v>0</v>
      </c>
      <c r="V28" s="0" t="n">
        <v>0</v>
      </c>
      <c r="W28" s="0" t="n">
        <v>0</v>
      </c>
      <c r="X28" s="0" t="n">
        <v>0</v>
      </c>
      <c r="Y28" s="70" t="n">
        <v>0</v>
      </c>
      <c r="Z28" s="0" t="n">
        <v>0</v>
      </c>
      <c r="AA28" s="0" t="n">
        <v>0</v>
      </c>
      <c r="AB28" s="70" t="n">
        <v>0</v>
      </c>
      <c r="AC28" s="0" t="n">
        <v>0</v>
      </c>
      <c r="AD28" s="0" t="n">
        <v>0</v>
      </c>
      <c r="AE28" s="70"/>
      <c r="AF28" s="70"/>
      <c r="AG28" s="70"/>
    </row>
    <row r="29" customFormat="false" ht="12.75" hidden="false" customHeight="false" outlineLevel="0" collapsed="false">
      <c r="A29" s="0" t="s">
        <v>336</v>
      </c>
      <c r="B29" s="0" t="n">
        <v>108067</v>
      </c>
      <c r="C29" s="0" t="s">
        <v>326</v>
      </c>
      <c r="D29" s="0" t="n">
        <v>0</v>
      </c>
      <c r="E29" s="0" t="n">
        <v>0</v>
      </c>
      <c r="F29" s="0" t="n">
        <v>0</v>
      </c>
      <c r="G29" s="0" t="n">
        <v>0</v>
      </c>
      <c r="H29" s="70" t="n">
        <v>0</v>
      </c>
      <c r="I29" s="0" t="n">
        <v>0</v>
      </c>
      <c r="J29" s="0" t="n">
        <v>0</v>
      </c>
      <c r="K29" s="0" t="n">
        <v>0</v>
      </c>
      <c r="L29" s="0" t="n">
        <v>0</v>
      </c>
      <c r="M29" s="0" t="n">
        <v>0</v>
      </c>
      <c r="N29" s="0" t="n">
        <v>0</v>
      </c>
      <c r="O29" s="0" t="n">
        <v>0</v>
      </c>
      <c r="P29" s="0" t="n">
        <v>0</v>
      </c>
      <c r="Q29" s="0" t="n">
        <v>0</v>
      </c>
      <c r="R29" s="0" t="n">
        <v>0</v>
      </c>
      <c r="S29" s="0" t="n">
        <v>0</v>
      </c>
      <c r="T29" s="0" t="n">
        <v>0</v>
      </c>
      <c r="U29" s="0" t="n">
        <v>0</v>
      </c>
      <c r="V29" s="0" t="n">
        <v>0</v>
      </c>
      <c r="W29" s="0" t="n">
        <v>0</v>
      </c>
      <c r="X29" s="0" t="n">
        <v>0</v>
      </c>
      <c r="Y29" s="0" t="n">
        <v>0</v>
      </c>
      <c r="Z29" s="0" t="n">
        <v>0</v>
      </c>
      <c r="AA29" s="0" t="n">
        <v>0</v>
      </c>
      <c r="AB29" s="0" t="n">
        <v>0</v>
      </c>
      <c r="AC29" s="0" t="n">
        <v>0</v>
      </c>
      <c r="AD29" s="0" t="n">
        <v>0</v>
      </c>
      <c r="AG29" s="70"/>
    </row>
    <row r="30" customFormat="false" ht="12.75" hidden="false" customHeight="false" outlineLevel="0" collapsed="false">
      <c r="B30" s="0" t="n">
        <v>62389</v>
      </c>
      <c r="C30" s="0" t="s">
        <v>327</v>
      </c>
      <c r="D30" s="70" t="n">
        <v>16666</v>
      </c>
      <c r="E30" s="70" t="n">
        <v>16666</v>
      </c>
      <c r="F30" s="70" t="n">
        <v>16666</v>
      </c>
      <c r="G30" s="70" t="n">
        <v>16666</v>
      </c>
      <c r="H30" s="70" t="n">
        <v>16666</v>
      </c>
      <c r="I30" s="70" t="n">
        <v>16666</v>
      </c>
      <c r="J30" s="70" t="n">
        <v>16666</v>
      </c>
      <c r="K30" s="70" t="n">
        <v>16666</v>
      </c>
      <c r="L30" s="70" t="n">
        <v>16666</v>
      </c>
      <c r="M30" s="70" t="n">
        <v>16666</v>
      </c>
      <c r="N30" s="70" t="n">
        <v>16666</v>
      </c>
      <c r="O30" s="70" t="n">
        <v>16666</v>
      </c>
      <c r="P30" s="70" t="n">
        <v>16666</v>
      </c>
      <c r="Q30" s="70" t="n">
        <v>16666</v>
      </c>
      <c r="R30" s="70" t="n">
        <v>16666</v>
      </c>
      <c r="S30" s="70" t="n">
        <v>16666</v>
      </c>
      <c r="T30" s="70" t="n">
        <v>16666</v>
      </c>
      <c r="U30" s="70" t="n">
        <v>16666</v>
      </c>
      <c r="V30" s="70" t="n">
        <v>16666</v>
      </c>
      <c r="W30" s="70" t="n">
        <v>16666</v>
      </c>
      <c r="X30" s="70" t="n">
        <v>16666</v>
      </c>
      <c r="Y30" s="70" t="n">
        <v>16666</v>
      </c>
      <c r="Z30" s="70" t="n">
        <v>16666</v>
      </c>
      <c r="AA30" s="70" t="n">
        <v>16666</v>
      </c>
      <c r="AB30" s="70" t="n">
        <v>16666</v>
      </c>
      <c r="AC30" s="70" t="n">
        <v>16666</v>
      </c>
      <c r="AD30" s="70" t="n">
        <v>433316</v>
      </c>
      <c r="AE30" s="70"/>
      <c r="AF30" s="70"/>
      <c r="AG30" s="70"/>
      <c r="AH30" s="70"/>
      <c r="AI30" s="70"/>
    </row>
    <row r="31" customFormat="false" ht="12.75" hidden="false" customHeight="false" outlineLevel="0" collapsed="false">
      <c r="A31" s="0" t="s">
        <v>336</v>
      </c>
      <c r="B31" s="0" t="n">
        <v>108089</v>
      </c>
      <c r="C31" s="0" t="s">
        <v>326</v>
      </c>
      <c r="D31" s="0" t="n">
        <v>0</v>
      </c>
      <c r="E31" s="0" t="n">
        <v>0</v>
      </c>
      <c r="F31" s="0" t="n">
        <v>0</v>
      </c>
      <c r="G31" s="0" t="n">
        <v>0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0</v>
      </c>
      <c r="M31" s="0" t="n">
        <v>0</v>
      </c>
      <c r="N31" s="0" t="n">
        <v>0</v>
      </c>
      <c r="O31" s="0" t="n">
        <v>0</v>
      </c>
      <c r="P31" s="0" t="n">
        <v>0</v>
      </c>
      <c r="Q31" s="0" t="n">
        <v>0</v>
      </c>
      <c r="R31" s="0" t="n">
        <v>0</v>
      </c>
      <c r="S31" s="0" t="n">
        <v>0</v>
      </c>
      <c r="T31" s="0" t="n">
        <v>0</v>
      </c>
      <c r="U31" s="0" t="n">
        <v>0</v>
      </c>
      <c r="V31" s="0" t="n">
        <v>0</v>
      </c>
      <c r="W31" s="0" t="n">
        <v>0</v>
      </c>
      <c r="X31" s="0" t="n">
        <v>0</v>
      </c>
      <c r="Y31" s="0" t="n">
        <v>0</v>
      </c>
      <c r="Z31" s="0" t="n">
        <v>0</v>
      </c>
      <c r="AA31" s="0" t="n">
        <v>0</v>
      </c>
      <c r="AB31" s="70" t="n">
        <v>0</v>
      </c>
      <c r="AC31" s="0" t="n">
        <v>0</v>
      </c>
      <c r="AD31" s="0" t="n">
        <v>0</v>
      </c>
      <c r="AE31" s="70"/>
      <c r="AG31" s="70"/>
    </row>
    <row r="32" customFormat="false" ht="12.75" hidden="false" customHeight="false" outlineLevel="0" collapsed="false">
      <c r="B32" s="0" t="n">
        <v>62389</v>
      </c>
      <c r="C32" s="0" t="s">
        <v>327</v>
      </c>
      <c r="D32" s="70" t="n">
        <v>16666</v>
      </c>
      <c r="E32" s="70" t="n">
        <v>16666</v>
      </c>
      <c r="F32" s="70" t="n">
        <v>16666</v>
      </c>
      <c r="G32" s="70" t="n">
        <v>16666</v>
      </c>
      <c r="H32" s="70" t="n">
        <v>16666</v>
      </c>
      <c r="I32" s="70" t="n">
        <v>16666</v>
      </c>
      <c r="J32" s="70" t="n">
        <v>16666</v>
      </c>
      <c r="K32" s="70" t="n">
        <v>16666</v>
      </c>
      <c r="L32" s="70" t="n">
        <v>16666</v>
      </c>
      <c r="M32" s="70" t="n">
        <v>16666</v>
      </c>
      <c r="N32" s="70" t="n">
        <v>16666</v>
      </c>
      <c r="O32" s="70" t="n">
        <v>16666</v>
      </c>
      <c r="P32" s="70" t="n">
        <v>16666</v>
      </c>
      <c r="Q32" s="70" t="n">
        <v>16666</v>
      </c>
      <c r="R32" s="70" t="n">
        <v>16666</v>
      </c>
      <c r="S32" s="70" t="n">
        <v>16666</v>
      </c>
      <c r="T32" s="70" t="n">
        <v>16666</v>
      </c>
      <c r="U32" s="70" t="n">
        <v>16666</v>
      </c>
      <c r="V32" s="70" t="n">
        <v>16666</v>
      </c>
      <c r="W32" s="70" t="n">
        <v>16666</v>
      </c>
      <c r="X32" s="70" t="n">
        <v>16666</v>
      </c>
      <c r="Y32" s="70" t="n">
        <v>16666</v>
      </c>
      <c r="Z32" s="70" t="n">
        <v>16666</v>
      </c>
      <c r="AA32" s="70" t="n">
        <v>16666</v>
      </c>
      <c r="AB32" s="70" t="n">
        <v>16666</v>
      </c>
      <c r="AC32" s="70" t="n">
        <v>16666</v>
      </c>
      <c r="AD32" s="70" t="n">
        <v>433316</v>
      </c>
      <c r="AF32" s="70"/>
    </row>
    <row r="33" customFormat="false" ht="12.75" hidden="false" customHeight="false" outlineLevel="0" collapsed="false">
      <c r="A33" s="0" t="s">
        <v>336</v>
      </c>
      <c r="B33" s="0" t="n">
        <v>108091</v>
      </c>
      <c r="C33" s="0" t="s">
        <v>326</v>
      </c>
      <c r="D33" s="70" t="n">
        <v>16667</v>
      </c>
      <c r="E33" s="70" t="n">
        <v>16667</v>
      </c>
      <c r="F33" s="70" t="n">
        <v>16667</v>
      </c>
      <c r="G33" s="70" t="n">
        <v>16667</v>
      </c>
      <c r="H33" s="70" t="n">
        <v>16667</v>
      </c>
      <c r="I33" s="70" t="n">
        <v>16667</v>
      </c>
      <c r="J33" s="70" t="n">
        <v>16667</v>
      </c>
      <c r="K33" s="70" t="n">
        <v>16667</v>
      </c>
      <c r="L33" s="70" t="n">
        <v>16667</v>
      </c>
      <c r="M33" s="70" t="n">
        <v>16667</v>
      </c>
      <c r="N33" s="70" t="n">
        <v>16667</v>
      </c>
      <c r="O33" s="70" t="n">
        <v>16667</v>
      </c>
      <c r="P33" s="70" t="n">
        <v>16667</v>
      </c>
      <c r="Q33" s="70" t="n">
        <v>16667</v>
      </c>
      <c r="R33" s="70" t="n">
        <v>16667</v>
      </c>
      <c r="S33" s="70" t="n">
        <v>16667</v>
      </c>
      <c r="T33" s="70" t="n">
        <v>16667</v>
      </c>
      <c r="U33" s="70" t="n">
        <v>16667</v>
      </c>
      <c r="V33" s="70" t="n">
        <v>16667</v>
      </c>
      <c r="W33" s="70" t="n">
        <v>16667</v>
      </c>
      <c r="X33" s="70" t="n">
        <v>16667</v>
      </c>
      <c r="Y33" s="70" t="n">
        <v>16667</v>
      </c>
      <c r="Z33" s="70" t="n">
        <v>16667</v>
      </c>
      <c r="AA33" s="70" t="n">
        <v>16667</v>
      </c>
      <c r="AB33" s="70" t="n">
        <v>16667</v>
      </c>
      <c r="AC33" s="70" t="n">
        <v>16667</v>
      </c>
      <c r="AD33" s="70" t="n">
        <v>433342</v>
      </c>
      <c r="AE33" s="70"/>
      <c r="AF33" s="70"/>
      <c r="AG33" s="70"/>
    </row>
    <row r="34" customFormat="false" ht="12.75" hidden="false" customHeight="false" outlineLevel="0" collapsed="false">
      <c r="B34" s="0" t="n">
        <v>62996</v>
      </c>
      <c r="C34" s="0" t="s">
        <v>327</v>
      </c>
      <c r="D34" s="70" t="n">
        <v>0</v>
      </c>
      <c r="E34" s="70" t="n">
        <v>0</v>
      </c>
      <c r="F34" s="70" t="n">
        <v>0</v>
      </c>
      <c r="G34" s="70" t="n">
        <v>0</v>
      </c>
      <c r="H34" s="70" t="n">
        <v>0</v>
      </c>
      <c r="I34" s="70" t="n">
        <v>0</v>
      </c>
      <c r="J34" s="70" t="n">
        <v>0</v>
      </c>
      <c r="K34" s="70" t="n">
        <v>0</v>
      </c>
      <c r="L34" s="70" t="n">
        <v>0</v>
      </c>
      <c r="M34" s="70" t="n">
        <v>0</v>
      </c>
      <c r="N34" s="70" t="n">
        <v>0</v>
      </c>
      <c r="O34" s="70" t="n">
        <v>0</v>
      </c>
      <c r="P34" s="70" t="n">
        <v>0</v>
      </c>
      <c r="Q34" s="70" t="n">
        <v>0</v>
      </c>
      <c r="R34" s="70" t="n">
        <v>0</v>
      </c>
      <c r="S34" s="70" t="n">
        <v>0</v>
      </c>
      <c r="T34" s="70" t="n">
        <v>0</v>
      </c>
      <c r="U34" s="70" t="n">
        <v>0</v>
      </c>
      <c r="V34" s="70" t="n">
        <v>0</v>
      </c>
      <c r="W34" s="70" t="n">
        <v>0</v>
      </c>
      <c r="X34" s="70" t="n">
        <v>0</v>
      </c>
      <c r="Y34" s="70" t="n">
        <v>0</v>
      </c>
      <c r="Z34" s="70" t="n">
        <v>0</v>
      </c>
      <c r="AA34" s="70" t="n">
        <v>0</v>
      </c>
      <c r="AB34" s="70" t="n">
        <v>0</v>
      </c>
      <c r="AC34" s="70" t="n">
        <v>0</v>
      </c>
      <c r="AD34" s="70" t="n">
        <v>0</v>
      </c>
      <c r="AE34" s="70"/>
      <c r="AF34" s="70"/>
      <c r="AG34" s="70"/>
      <c r="AH34" s="70"/>
      <c r="AI34" s="70"/>
    </row>
    <row r="35" customFormat="false" ht="12.75" hidden="false" customHeight="false" outlineLevel="0" collapsed="false">
      <c r="A35" s="0" t="s">
        <v>336</v>
      </c>
      <c r="B35" s="0" t="n">
        <v>108118</v>
      </c>
      <c r="C35" s="0" t="s">
        <v>326</v>
      </c>
      <c r="D35" s="0" t="n">
        <v>0</v>
      </c>
      <c r="E35" s="0" t="n">
        <v>0</v>
      </c>
      <c r="F35" s="0" t="n">
        <v>0</v>
      </c>
      <c r="G35" s="0" t="n">
        <v>0</v>
      </c>
      <c r="H35" s="0" t="n">
        <v>0</v>
      </c>
      <c r="I35" s="0" t="n">
        <v>0</v>
      </c>
      <c r="J35" s="0" t="n">
        <v>0</v>
      </c>
      <c r="K35" s="0" t="n">
        <v>0</v>
      </c>
      <c r="L35" s="0" t="n">
        <v>0</v>
      </c>
      <c r="M35" s="0" t="n">
        <v>0</v>
      </c>
      <c r="N35" s="0" t="n">
        <v>0</v>
      </c>
      <c r="O35" s="0" t="n">
        <v>0</v>
      </c>
      <c r="P35" s="0" t="n">
        <v>0</v>
      </c>
      <c r="Q35" s="0" t="n">
        <v>0</v>
      </c>
      <c r="R35" s="0" t="n">
        <v>0</v>
      </c>
      <c r="S35" s="0" t="n">
        <v>0</v>
      </c>
      <c r="T35" s="0" t="n">
        <v>0</v>
      </c>
      <c r="U35" s="0" t="n">
        <v>0</v>
      </c>
      <c r="V35" s="0" t="n">
        <v>0</v>
      </c>
      <c r="W35" s="0" t="n">
        <v>0</v>
      </c>
      <c r="X35" s="0" t="n">
        <v>0</v>
      </c>
      <c r="Y35" s="0" t="n">
        <v>0</v>
      </c>
      <c r="Z35" s="0" t="n">
        <v>0</v>
      </c>
      <c r="AA35" s="70" t="n">
        <v>0</v>
      </c>
      <c r="AB35" s="0" t="n">
        <v>0</v>
      </c>
      <c r="AC35" s="0" t="n">
        <v>0</v>
      </c>
      <c r="AD35" s="0" t="n">
        <v>0</v>
      </c>
      <c r="AG35" s="70"/>
    </row>
    <row r="36" customFormat="false" ht="12.75" hidden="false" customHeight="false" outlineLevel="0" collapsed="false">
      <c r="B36" s="0" t="n">
        <v>62389</v>
      </c>
      <c r="C36" s="0" t="s">
        <v>327</v>
      </c>
      <c r="D36" s="70" t="n">
        <v>33333</v>
      </c>
      <c r="E36" s="70" t="n">
        <v>33333</v>
      </c>
      <c r="F36" s="70" t="n">
        <v>33333</v>
      </c>
      <c r="G36" s="70" t="n">
        <v>33333</v>
      </c>
      <c r="H36" s="70" t="n">
        <v>33333</v>
      </c>
      <c r="I36" s="70" t="n">
        <v>33333</v>
      </c>
      <c r="J36" s="70" t="n">
        <v>33333</v>
      </c>
      <c r="K36" s="70" t="n">
        <v>33333</v>
      </c>
      <c r="L36" s="70" t="n">
        <v>33333</v>
      </c>
      <c r="M36" s="70" t="n">
        <v>33333</v>
      </c>
      <c r="N36" s="70" t="n">
        <v>33333</v>
      </c>
      <c r="O36" s="70" t="n">
        <v>33333</v>
      </c>
      <c r="P36" s="70" t="n">
        <v>33333</v>
      </c>
      <c r="Q36" s="70" t="n">
        <v>33333</v>
      </c>
      <c r="R36" s="70" t="n">
        <v>33333</v>
      </c>
      <c r="S36" s="70" t="n">
        <v>33333</v>
      </c>
      <c r="T36" s="70" t="n">
        <v>33333</v>
      </c>
      <c r="U36" s="70" t="n">
        <v>33333</v>
      </c>
      <c r="V36" s="70" t="n">
        <v>33333</v>
      </c>
      <c r="W36" s="70" t="n">
        <v>33333</v>
      </c>
      <c r="X36" s="70" t="n">
        <v>33333</v>
      </c>
      <c r="Y36" s="70" t="n">
        <v>33333</v>
      </c>
      <c r="Z36" s="70" t="n">
        <v>33333</v>
      </c>
      <c r="AA36" s="70" t="n">
        <v>33333</v>
      </c>
      <c r="AB36" s="70" t="n">
        <v>33333</v>
      </c>
      <c r="AC36" s="70" t="n">
        <v>33333</v>
      </c>
      <c r="AD36" s="70" t="n">
        <v>866658</v>
      </c>
      <c r="AE36" s="70"/>
      <c r="AF36" s="70"/>
      <c r="AG36" s="70"/>
      <c r="AH36" s="70"/>
      <c r="AI36" s="70"/>
    </row>
    <row r="37" customFormat="false" ht="12.75" hidden="false" customHeight="false" outlineLevel="0" collapsed="false">
      <c r="A37" s="0" t="s">
        <v>336</v>
      </c>
      <c r="B37" s="0" t="n">
        <v>108361</v>
      </c>
      <c r="C37" s="0" t="s">
        <v>326</v>
      </c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 t="n">
        <v>50000</v>
      </c>
      <c r="T37" s="70" t="n">
        <v>50000</v>
      </c>
      <c r="U37" s="70" t="n">
        <v>50000</v>
      </c>
      <c r="V37" s="70" t="n">
        <v>50000</v>
      </c>
      <c r="W37" s="70" t="n">
        <v>50000</v>
      </c>
      <c r="X37" s="70" t="n">
        <v>50000</v>
      </c>
      <c r="Y37" s="70" t="n">
        <v>50000</v>
      </c>
      <c r="Z37" s="70" t="n">
        <v>50000</v>
      </c>
      <c r="AA37" s="70" t="n">
        <v>50000</v>
      </c>
      <c r="AB37" s="70" t="n">
        <v>50000</v>
      </c>
      <c r="AC37" s="70" t="n">
        <v>50000</v>
      </c>
      <c r="AD37" s="70" t="n">
        <v>550000</v>
      </c>
      <c r="AE37" s="70"/>
      <c r="AF37" s="70"/>
      <c r="AG37" s="70"/>
      <c r="AH37" s="70"/>
      <c r="AI37" s="70"/>
    </row>
    <row r="38" customFormat="false" ht="12.75" hidden="false" customHeight="false" outlineLevel="0" collapsed="false">
      <c r="B38" s="0" t="n">
        <v>62389</v>
      </c>
      <c r="C38" s="0" t="s">
        <v>327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 t="n">
        <v>0</v>
      </c>
      <c r="T38" s="70" t="n">
        <v>0</v>
      </c>
      <c r="U38" s="70" t="n">
        <v>0</v>
      </c>
      <c r="V38" s="70" t="n">
        <v>0</v>
      </c>
      <c r="W38" s="70" t="n">
        <v>0</v>
      </c>
      <c r="X38" s="70" t="n">
        <v>0</v>
      </c>
      <c r="Y38" s="70" t="n">
        <v>0</v>
      </c>
      <c r="Z38" s="70" t="n">
        <v>0</v>
      </c>
      <c r="AA38" s="70" t="n">
        <v>0</v>
      </c>
      <c r="AB38" s="70" t="n">
        <v>0</v>
      </c>
      <c r="AC38" s="70" t="n">
        <v>0</v>
      </c>
      <c r="AD38" s="70" t="n">
        <v>0</v>
      </c>
      <c r="AE38" s="70"/>
    </row>
    <row r="39" customFormat="false" ht="12.75" hidden="false" customHeight="false" outlineLevel="0" collapsed="false">
      <c r="A39" s="0" t="s">
        <v>336</v>
      </c>
      <c r="B39" s="0" t="n">
        <v>108534</v>
      </c>
      <c r="C39" s="0" t="s">
        <v>326</v>
      </c>
      <c r="D39" s="70"/>
      <c r="E39" s="70" t="n">
        <v>10000</v>
      </c>
      <c r="F39" s="70" t="n">
        <v>20000</v>
      </c>
      <c r="G39" s="70" t="n">
        <v>20000</v>
      </c>
      <c r="H39" s="70" t="n">
        <v>20000</v>
      </c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 t="n">
        <v>70000</v>
      </c>
      <c r="AE39" s="70"/>
      <c r="AF39" s="70"/>
      <c r="AG39" s="70"/>
      <c r="AH39" s="70"/>
      <c r="AI39" s="70"/>
    </row>
    <row r="40" customFormat="false" ht="12.75" hidden="false" customHeight="false" outlineLevel="0" collapsed="false">
      <c r="B40" s="0" t="n">
        <v>62389</v>
      </c>
      <c r="C40" s="0" t="s">
        <v>327</v>
      </c>
      <c r="E40" s="0" t="n">
        <v>0</v>
      </c>
      <c r="F40" s="0" t="n">
        <v>0</v>
      </c>
      <c r="G40" s="0" t="n">
        <v>0</v>
      </c>
      <c r="H40" s="0" t="n">
        <v>0</v>
      </c>
      <c r="Y40" s="70"/>
      <c r="AD40" s="0" t="n">
        <v>0</v>
      </c>
      <c r="AF40" s="70"/>
      <c r="AG40" s="70"/>
    </row>
    <row r="41" customFormat="false" ht="12.75" hidden="false" customHeight="false" outlineLevel="0" collapsed="false">
      <c r="A41" s="0" t="s">
        <v>337</v>
      </c>
      <c r="B41" s="0" t="n">
        <v>108025</v>
      </c>
      <c r="C41" s="0" t="s">
        <v>326</v>
      </c>
      <c r="D41" s="70" t="n">
        <v>0</v>
      </c>
      <c r="E41" s="70" t="n">
        <v>0</v>
      </c>
      <c r="F41" s="70" t="n">
        <v>0</v>
      </c>
      <c r="G41" s="70" t="n">
        <v>0</v>
      </c>
      <c r="H41" s="70" t="n">
        <v>0</v>
      </c>
      <c r="I41" s="70" t="n">
        <v>0</v>
      </c>
      <c r="J41" s="70" t="n">
        <v>0</v>
      </c>
      <c r="K41" s="70" t="n">
        <v>0</v>
      </c>
      <c r="L41" s="70" t="n">
        <v>0</v>
      </c>
      <c r="M41" s="70" t="n">
        <v>0</v>
      </c>
      <c r="N41" s="70" t="n">
        <v>0</v>
      </c>
      <c r="O41" s="70" t="n">
        <v>0</v>
      </c>
      <c r="P41" s="70" t="n">
        <v>0</v>
      </c>
      <c r="Q41" s="70" t="n">
        <v>0</v>
      </c>
      <c r="R41" s="70" t="n">
        <v>0</v>
      </c>
      <c r="S41" s="70" t="n">
        <v>0</v>
      </c>
      <c r="T41" s="70" t="n">
        <v>0</v>
      </c>
      <c r="U41" s="70" t="n">
        <v>0</v>
      </c>
      <c r="V41" s="70" t="n">
        <v>0</v>
      </c>
      <c r="W41" s="70" t="n">
        <v>0</v>
      </c>
      <c r="X41" s="70" t="n">
        <v>0</v>
      </c>
      <c r="Y41" s="70" t="n">
        <v>0</v>
      </c>
      <c r="Z41" s="70" t="n">
        <v>0</v>
      </c>
      <c r="AA41" s="70" t="n">
        <v>0</v>
      </c>
      <c r="AB41" s="70" t="n">
        <v>0</v>
      </c>
      <c r="AC41" s="70" t="n">
        <v>0</v>
      </c>
      <c r="AD41" s="70" t="n">
        <v>0</v>
      </c>
      <c r="AE41" s="70"/>
      <c r="AF41" s="70"/>
      <c r="AG41" s="70"/>
      <c r="AH41" s="70"/>
      <c r="AI41" s="70"/>
    </row>
    <row r="42" customFormat="false" ht="12.75" hidden="false" customHeight="false" outlineLevel="0" collapsed="false">
      <c r="B42" s="0" t="n">
        <v>62389</v>
      </c>
      <c r="C42" s="0" t="s">
        <v>327</v>
      </c>
      <c r="D42" s="70" t="n">
        <v>10334</v>
      </c>
      <c r="E42" s="70" t="n">
        <v>10334</v>
      </c>
      <c r="F42" s="70" t="n">
        <v>10334</v>
      </c>
      <c r="G42" s="70" t="n">
        <v>10334</v>
      </c>
      <c r="H42" s="70" t="n">
        <v>10334</v>
      </c>
      <c r="I42" s="70" t="n">
        <v>10334</v>
      </c>
      <c r="J42" s="70" t="n">
        <v>10334</v>
      </c>
      <c r="K42" s="70" t="n">
        <v>10334</v>
      </c>
      <c r="L42" s="70" t="n">
        <v>10334</v>
      </c>
      <c r="M42" s="70" t="n">
        <v>10334</v>
      </c>
      <c r="N42" s="70" t="n">
        <v>10334</v>
      </c>
      <c r="O42" s="70" t="n">
        <v>10334</v>
      </c>
      <c r="P42" s="70" t="n">
        <v>10334</v>
      </c>
      <c r="Q42" s="70" t="n">
        <v>10334</v>
      </c>
      <c r="R42" s="70" t="n">
        <v>10334</v>
      </c>
      <c r="S42" s="70" t="n">
        <v>10334</v>
      </c>
      <c r="T42" s="70" t="n">
        <v>10334</v>
      </c>
      <c r="U42" s="70" t="n">
        <v>10334</v>
      </c>
      <c r="V42" s="70" t="n">
        <v>10334</v>
      </c>
      <c r="W42" s="70" t="n">
        <v>10334</v>
      </c>
      <c r="X42" s="70" t="n">
        <v>10334</v>
      </c>
      <c r="Y42" s="70" t="n">
        <v>10334</v>
      </c>
      <c r="Z42" s="70" t="n">
        <v>10334</v>
      </c>
      <c r="AA42" s="70" t="n">
        <v>10334</v>
      </c>
      <c r="AB42" s="70" t="n">
        <v>10334</v>
      </c>
      <c r="AC42" s="70" t="n">
        <v>10334</v>
      </c>
      <c r="AD42" s="70" t="n">
        <v>268684</v>
      </c>
      <c r="AE42" s="70"/>
      <c r="AF42" s="70"/>
      <c r="AG42" s="70"/>
    </row>
    <row r="43" customFormat="false" ht="12.75" hidden="false" customHeight="false" outlineLevel="0" collapsed="false">
      <c r="A43" s="0" t="s">
        <v>338</v>
      </c>
      <c r="B43" s="0" t="n">
        <v>108531</v>
      </c>
      <c r="C43" s="0" t="s">
        <v>326</v>
      </c>
      <c r="D43" s="70"/>
      <c r="E43" s="70" t="n">
        <v>10000</v>
      </c>
      <c r="F43" s="70" t="n">
        <v>10000</v>
      </c>
      <c r="G43" s="70" t="n">
        <v>10000</v>
      </c>
      <c r="H43" s="70" t="n">
        <v>10000</v>
      </c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 t="n">
        <v>40000</v>
      </c>
      <c r="AE43" s="70"/>
      <c r="AF43" s="70"/>
    </row>
    <row r="44" customFormat="false" ht="12.75" hidden="false" customHeight="false" outlineLevel="0" collapsed="false">
      <c r="B44" s="0" t="n">
        <v>62389</v>
      </c>
      <c r="C44" s="0" t="s">
        <v>327</v>
      </c>
      <c r="D44" s="70"/>
      <c r="E44" s="70" t="n">
        <v>0</v>
      </c>
      <c r="F44" s="70" t="n">
        <v>0</v>
      </c>
      <c r="G44" s="70" t="n">
        <v>0</v>
      </c>
      <c r="H44" s="70" t="n">
        <v>0</v>
      </c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 t="n">
        <v>0</v>
      </c>
      <c r="AE44" s="70"/>
      <c r="AF44" s="70"/>
      <c r="AG44" s="70"/>
      <c r="AH44" s="70"/>
      <c r="AI44" s="70"/>
    </row>
    <row r="45" customFormat="false" ht="12.75" hidden="false" customHeight="false" outlineLevel="0" collapsed="false">
      <c r="A45" s="0" t="s">
        <v>339</v>
      </c>
      <c r="B45" s="0" t="n">
        <v>108540</v>
      </c>
      <c r="C45" s="0" t="s">
        <v>326</v>
      </c>
      <c r="D45" s="70"/>
      <c r="E45" s="70" t="n">
        <v>0</v>
      </c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 t="n">
        <v>0</v>
      </c>
      <c r="AE45" s="70"/>
      <c r="AF45" s="70"/>
      <c r="AG45" s="70"/>
    </row>
    <row r="46" customFormat="false" ht="12.75" hidden="false" customHeight="false" outlineLevel="0" collapsed="false">
      <c r="B46" s="0" t="n">
        <v>62389</v>
      </c>
      <c r="C46" s="0" t="s">
        <v>327</v>
      </c>
      <c r="D46" s="70"/>
      <c r="E46" s="70" t="n">
        <v>0</v>
      </c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 t="n">
        <v>0</v>
      </c>
      <c r="AE46" s="70"/>
      <c r="AF46" s="70"/>
      <c r="AG46" s="70"/>
      <c r="AH46" s="70"/>
      <c r="AI46" s="70"/>
    </row>
    <row r="47" customFormat="false" ht="12.75" hidden="false" customHeight="false" outlineLevel="0" collapsed="false">
      <c r="A47" s="0" t="s">
        <v>340</v>
      </c>
      <c r="B47" s="0" t="n">
        <v>107916</v>
      </c>
      <c r="C47" s="0" t="s">
        <v>326</v>
      </c>
      <c r="D47" s="70" t="n">
        <v>16667</v>
      </c>
      <c r="E47" s="70" t="n">
        <v>16667</v>
      </c>
      <c r="F47" s="70" t="n">
        <v>16667</v>
      </c>
      <c r="G47" s="70" t="n">
        <v>16667</v>
      </c>
      <c r="H47" s="70" t="n">
        <v>16394</v>
      </c>
      <c r="I47" s="70" t="n">
        <v>16667</v>
      </c>
      <c r="J47" s="70" t="n">
        <v>16667</v>
      </c>
      <c r="K47" s="70" t="n">
        <v>16667</v>
      </c>
      <c r="L47" s="70" t="n">
        <v>16667</v>
      </c>
      <c r="M47" s="70" t="n">
        <v>16667</v>
      </c>
      <c r="N47" s="70" t="n">
        <v>16667</v>
      </c>
      <c r="O47" s="70" t="n">
        <v>16667</v>
      </c>
      <c r="P47" s="70" t="n">
        <v>16667</v>
      </c>
      <c r="Q47" s="70" t="n">
        <v>16667</v>
      </c>
      <c r="R47" s="70" t="n">
        <v>16667</v>
      </c>
      <c r="S47" s="70" t="n">
        <v>16667</v>
      </c>
      <c r="T47" s="70" t="n">
        <v>16667</v>
      </c>
      <c r="U47" s="70" t="n">
        <v>16667</v>
      </c>
      <c r="V47" s="70" t="n">
        <v>16667</v>
      </c>
      <c r="W47" s="70" t="n">
        <v>16667</v>
      </c>
      <c r="X47" s="70" t="n">
        <v>16667</v>
      </c>
      <c r="Y47" s="70" t="n">
        <v>16667</v>
      </c>
      <c r="Z47" s="70" t="n">
        <v>16667</v>
      </c>
      <c r="AA47" s="70" t="n">
        <v>16667</v>
      </c>
      <c r="AB47" s="70" t="n">
        <v>16667</v>
      </c>
      <c r="AC47" s="70" t="n">
        <v>16667</v>
      </c>
      <c r="AD47" s="70" t="n">
        <v>433069</v>
      </c>
      <c r="AE47" s="70"/>
    </row>
    <row r="48" customFormat="false" ht="12.75" hidden="false" customHeight="false" outlineLevel="0" collapsed="false">
      <c r="B48" s="0" t="n">
        <v>62389</v>
      </c>
      <c r="C48" s="0" t="s">
        <v>327</v>
      </c>
      <c r="D48" s="0" t="n">
        <v>0</v>
      </c>
      <c r="E48" s="0" t="n">
        <v>0</v>
      </c>
      <c r="F48" s="0" t="n">
        <v>0</v>
      </c>
      <c r="G48" s="70" t="n">
        <v>0</v>
      </c>
      <c r="H48" s="70" t="n">
        <v>0</v>
      </c>
      <c r="I48" s="70" t="n">
        <v>0</v>
      </c>
      <c r="J48" s="0" t="n">
        <v>0</v>
      </c>
      <c r="K48" s="70" t="n">
        <v>0</v>
      </c>
      <c r="L48" s="0" t="n">
        <v>0</v>
      </c>
      <c r="M48" s="70" t="n">
        <v>0</v>
      </c>
      <c r="N48" s="0" t="n">
        <v>0</v>
      </c>
      <c r="O48" s="0" t="n">
        <v>0</v>
      </c>
      <c r="P48" s="70" t="n">
        <v>0</v>
      </c>
      <c r="Q48" s="70" t="n">
        <v>0</v>
      </c>
      <c r="R48" s="70" t="n">
        <v>0</v>
      </c>
      <c r="S48" s="0" t="n">
        <v>0</v>
      </c>
      <c r="T48" s="70" t="n">
        <v>0</v>
      </c>
      <c r="U48" s="70" t="n">
        <v>0</v>
      </c>
      <c r="V48" s="70" t="n">
        <v>0</v>
      </c>
      <c r="W48" s="70" t="n">
        <v>0</v>
      </c>
      <c r="X48" s="70" t="n">
        <v>0</v>
      </c>
      <c r="Y48" s="70" t="n">
        <v>0</v>
      </c>
      <c r="Z48" s="70" t="n">
        <v>0</v>
      </c>
      <c r="AA48" s="70" t="n">
        <v>0</v>
      </c>
      <c r="AB48" s="70" t="n">
        <v>0</v>
      </c>
      <c r="AC48" s="70" t="n">
        <v>0</v>
      </c>
      <c r="AD48" s="0" t="n">
        <v>0</v>
      </c>
      <c r="AF48" s="70"/>
      <c r="AG48" s="70"/>
    </row>
    <row r="49" customFormat="false" ht="12.75" hidden="false" customHeight="false" outlineLevel="0" collapsed="false">
      <c r="A49" s="0" t="s">
        <v>340</v>
      </c>
      <c r="B49" s="0" t="n">
        <v>108548</v>
      </c>
      <c r="C49" s="0" t="s">
        <v>326</v>
      </c>
      <c r="F49" s="70" t="n">
        <v>20000</v>
      </c>
      <c r="G49" s="70" t="n">
        <v>20000</v>
      </c>
      <c r="H49" s="70" t="n">
        <v>20000</v>
      </c>
      <c r="W49" s="70"/>
      <c r="AD49" s="70" t="n">
        <v>60000</v>
      </c>
    </row>
    <row r="50" customFormat="false" ht="12.75" hidden="false" customHeight="false" outlineLevel="0" collapsed="false">
      <c r="B50" s="0" t="n">
        <v>62389</v>
      </c>
      <c r="C50" s="0" t="s">
        <v>327</v>
      </c>
      <c r="D50" s="70"/>
      <c r="E50" s="70"/>
      <c r="F50" s="70" t="n">
        <v>0</v>
      </c>
      <c r="G50" s="70" t="n">
        <v>0</v>
      </c>
      <c r="H50" s="70" t="n">
        <v>0</v>
      </c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 t="n">
        <v>0</v>
      </c>
      <c r="AE50" s="70"/>
      <c r="AF50" s="70"/>
      <c r="AG50" s="70"/>
      <c r="AH50" s="70"/>
      <c r="AI50" s="70"/>
    </row>
    <row r="51" customFormat="false" ht="12.75" hidden="false" customHeight="false" outlineLevel="0" collapsed="false">
      <c r="B51" s="0" t="s">
        <v>324</v>
      </c>
      <c r="D51" s="70" t="n">
        <v>83333</v>
      </c>
      <c r="E51" s="70" t="n">
        <v>133333</v>
      </c>
      <c r="F51" s="70" t="n">
        <v>1131333</v>
      </c>
      <c r="G51" s="70" t="n">
        <v>183333</v>
      </c>
      <c r="H51" s="70" t="n">
        <v>183060</v>
      </c>
      <c r="I51" s="70" t="n">
        <v>83333</v>
      </c>
      <c r="J51" s="70" t="n">
        <v>83333</v>
      </c>
      <c r="K51" s="70" t="n">
        <v>83333</v>
      </c>
      <c r="L51" s="70" t="n">
        <v>83333</v>
      </c>
      <c r="M51" s="70" t="n">
        <v>83333</v>
      </c>
      <c r="N51" s="70" t="n">
        <v>83333</v>
      </c>
      <c r="O51" s="70" t="n">
        <v>83333</v>
      </c>
      <c r="P51" s="70" t="n">
        <v>83333</v>
      </c>
      <c r="Q51" s="70" t="n">
        <v>83333</v>
      </c>
      <c r="R51" s="70" t="n">
        <v>83333</v>
      </c>
      <c r="S51" s="70" t="n">
        <v>133333</v>
      </c>
      <c r="T51" s="70" t="n">
        <v>133333</v>
      </c>
      <c r="U51" s="70" t="n">
        <v>133333</v>
      </c>
      <c r="V51" s="70" t="n">
        <v>133333</v>
      </c>
      <c r="W51" s="70" t="n">
        <v>133333</v>
      </c>
      <c r="X51" s="70" t="n">
        <v>133333</v>
      </c>
      <c r="Y51" s="70" t="n">
        <v>126239</v>
      </c>
      <c r="Z51" s="70" t="n">
        <v>133067</v>
      </c>
      <c r="AA51" s="70" t="n">
        <v>133084</v>
      </c>
      <c r="AB51" s="70" t="n">
        <v>133333</v>
      </c>
      <c r="AC51" s="70" t="n">
        <v>133067</v>
      </c>
      <c r="AD51" s="70" t="n">
        <v>4006510</v>
      </c>
      <c r="AE51" s="70"/>
      <c r="AG51" s="70"/>
    </row>
    <row r="52" customFormat="false" ht="12.75" hidden="false" customHeight="false" outlineLevel="0" collapsed="false">
      <c r="B52" s="0" t="s">
        <v>324</v>
      </c>
      <c r="D52" s="70" t="n">
        <v>110332</v>
      </c>
      <c r="E52" s="70" t="n">
        <v>110332</v>
      </c>
      <c r="F52" s="70" t="n">
        <v>1058332</v>
      </c>
      <c r="G52" s="70" t="n">
        <v>110332</v>
      </c>
      <c r="H52" s="70" t="n">
        <v>110332</v>
      </c>
      <c r="I52" s="70" t="n">
        <v>110332</v>
      </c>
      <c r="J52" s="70" t="n">
        <v>110332</v>
      </c>
      <c r="K52" s="70" t="n">
        <v>110332</v>
      </c>
      <c r="L52" s="70" t="n">
        <v>110332</v>
      </c>
      <c r="M52" s="70" t="n">
        <v>110332</v>
      </c>
      <c r="N52" s="70" t="n">
        <v>110332</v>
      </c>
      <c r="O52" s="70" t="n">
        <v>110332</v>
      </c>
      <c r="P52" s="70" t="n">
        <v>110332</v>
      </c>
      <c r="Q52" s="70" t="n">
        <v>110332</v>
      </c>
      <c r="R52" s="70" t="n">
        <v>111707</v>
      </c>
      <c r="S52" s="70" t="n">
        <v>110332</v>
      </c>
      <c r="T52" s="70" t="n">
        <v>110332</v>
      </c>
      <c r="U52" s="70" t="n">
        <v>110332</v>
      </c>
      <c r="V52" s="70" t="n">
        <v>110332</v>
      </c>
      <c r="W52" s="70" t="n">
        <v>110332</v>
      </c>
      <c r="X52" s="70" t="n">
        <v>110332</v>
      </c>
      <c r="Y52" s="70" t="n">
        <v>110332</v>
      </c>
      <c r="Z52" s="70" t="n">
        <v>110332</v>
      </c>
      <c r="AA52" s="70" t="n">
        <v>110332</v>
      </c>
      <c r="AB52" s="70" t="n">
        <v>121332</v>
      </c>
      <c r="AC52" s="70" t="n">
        <v>121332</v>
      </c>
      <c r="AD52" s="70" t="n">
        <v>3840007</v>
      </c>
      <c r="AE52" s="70"/>
      <c r="AF52" s="70"/>
      <c r="AG52" s="70"/>
      <c r="AH52" s="70"/>
      <c r="AI52" s="70"/>
    </row>
    <row r="53" customFormat="false" ht="12.75" hidden="false" customHeight="false" outlineLevel="0" collapsed="false"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I53" s="70"/>
    </row>
    <row r="54" customFormat="false" ht="12.75" hidden="false" customHeight="false" outlineLevel="0" collapsed="false">
      <c r="D54" s="70"/>
      <c r="E54" s="70"/>
      <c r="F54" s="70"/>
      <c r="G54" s="70"/>
      <c r="H54" s="70"/>
      <c r="I54" s="70"/>
      <c r="J54" s="70"/>
      <c r="K54" s="70"/>
      <c r="L54" s="70"/>
      <c r="M54" s="70"/>
      <c r="O54" s="70"/>
      <c r="P54" s="70"/>
      <c r="Q54" s="70"/>
      <c r="R54" s="70"/>
      <c r="T54" s="70"/>
      <c r="W54" s="70"/>
      <c r="Y54" s="70"/>
      <c r="Z54" s="70"/>
      <c r="AA54" s="70"/>
      <c r="AB54" s="70"/>
      <c r="AF54" s="70"/>
      <c r="AG54" s="70"/>
    </row>
    <row r="55" customFormat="false" ht="12.75" hidden="false" customHeight="false" outlineLevel="0" collapsed="false"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</row>
    <row r="56" customFormat="false" ht="12.75" hidden="false" customHeight="false" outlineLevel="0" collapsed="false"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</row>
    <row r="57" customFormat="false" ht="12.75" hidden="false" customHeight="false" outlineLevel="0" collapsed="false">
      <c r="P57" s="70"/>
      <c r="Q57" s="70"/>
      <c r="R57" s="70"/>
      <c r="AB57" s="70"/>
      <c r="AC57" s="70"/>
      <c r="AD57" s="70"/>
      <c r="AG57" s="70"/>
    </row>
    <row r="58" customFormat="false" ht="12.75" hidden="false" customHeight="false" outlineLevel="0" collapsed="false"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</row>
    <row r="59" customFormat="false" ht="12.75" hidden="false" customHeight="false" outlineLevel="0" collapsed="false">
      <c r="K59" s="70"/>
      <c r="L59" s="70"/>
      <c r="M59" s="70"/>
      <c r="R59" s="70"/>
      <c r="S59" s="70"/>
      <c r="T59" s="70"/>
      <c r="Y59" s="70"/>
      <c r="AA59" s="70"/>
      <c r="AB59" s="70"/>
      <c r="AC59" s="70"/>
      <c r="AE59" s="70"/>
      <c r="AG59" s="70"/>
    </row>
    <row r="60" customFormat="false" ht="12.75" hidden="false" customHeight="false" outlineLevel="0" collapsed="false">
      <c r="K60" s="70"/>
      <c r="Q60" s="70"/>
      <c r="U60" s="70"/>
      <c r="V60" s="70"/>
      <c r="AB60" s="70"/>
      <c r="AC60" s="70"/>
      <c r="AF60" s="70"/>
      <c r="AG60" s="70"/>
      <c r="AI60" s="70"/>
    </row>
    <row r="61" customFormat="false" ht="12.75" hidden="false" customHeight="false" outlineLevel="0" collapsed="false"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</row>
    <row r="62" customFormat="false" ht="12.75" hidden="false" customHeight="false" outlineLevel="0" collapsed="false">
      <c r="D62" s="70"/>
      <c r="T62" s="70"/>
      <c r="Y62" s="70"/>
      <c r="AG62" s="70"/>
    </row>
    <row r="63" customFormat="false" ht="12.75" hidden="false" customHeight="false" outlineLevel="0" collapsed="false"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0"/>
      <c r="AC63" s="70"/>
      <c r="AD63" s="70"/>
      <c r="AE63" s="70"/>
      <c r="AF63" s="70"/>
    </row>
    <row r="64" customFormat="false" ht="12.75" hidden="false" customHeight="false" outlineLevel="0" collapsed="false"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I64" s="70"/>
    </row>
    <row r="65" customFormat="false" ht="12.75" hidden="false" customHeight="false" outlineLevel="0" collapsed="false"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</row>
    <row r="66" customFormat="false" ht="12.75" hidden="false" customHeight="false" outlineLevel="0" collapsed="false"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G66" s="70"/>
    </row>
    <row r="67" customFormat="false" ht="12.75" hidden="false" customHeight="false" outlineLevel="0" collapsed="false"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</row>
    <row r="68" customFormat="false" ht="12.75" hidden="false" customHeight="false" outlineLevel="0" collapsed="false"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</row>
    <row r="69" customFormat="false" ht="12.75" hidden="false" customHeight="false" outlineLevel="0" collapsed="false"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G69" s="70"/>
      <c r="AI69" s="70"/>
    </row>
    <row r="70" customFormat="false" ht="12.75" hidden="false" customHeight="false" outlineLevel="0" collapsed="false"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</row>
    <row r="71" customFormat="false" ht="12.75" hidden="false" customHeight="false" outlineLevel="0" collapsed="false"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/>
      <c r="AB71" s="70"/>
      <c r="AC71" s="70"/>
      <c r="AD71" s="70"/>
      <c r="AE71" s="70"/>
      <c r="AF71" s="70"/>
      <c r="AG71" s="70"/>
    </row>
    <row r="72" customFormat="false" ht="12.75" hidden="false" customHeight="false" outlineLevel="0" collapsed="false"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F72" s="70"/>
      <c r="AG72" s="70"/>
      <c r="AI72" s="70"/>
    </row>
    <row r="73" customFormat="false" ht="12.75" hidden="false" customHeight="false" outlineLevel="0" collapsed="false">
      <c r="AE73" s="70"/>
    </row>
    <row r="74" customFormat="false" ht="12.75" hidden="false" customHeight="false" outlineLevel="0" collapsed="false"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/>
      <c r="AB74" s="70"/>
      <c r="AC74" s="70"/>
      <c r="AD74" s="70"/>
      <c r="AE74" s="70"/>
      <c r="AF74" s="70"/>
      <c r="AG74" s="70"/>
      <c r="AH74" s="70"/>
      <c r="AI74" s="70"/>
    </row>
    <row r="76" customFormat="false" ht="12.75" hidden="false" customHeight="false" outlineLevel="0" collapsed="false"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  <c r="AB76" s="70"/>
      <c r="AC76" s="70"/>
      <c r="AD76" s="70"/>
      <c r="AE76" s="70"/>
      <c r="AF76" s="70"/>
      <c r="AG76" s="70"/>
      <c r="AH76" s="70"/>
      <c r="AI76" s="70"/>
    </row>
    <row r="77" customFormat="false" ht="12.75" hidden="false" customHeight="false" outlineLevel="0" collapsed="false">
      <c r="D77" s="70"/>
      <c r="E77" s="70"/>
      <c r="K77" s="70"/>
      <c r="L77" s="70"/>
      <c r="M77" s="70"/>
      <c r="AB77" s="70"/>
      <c r="AG77" s="70"/>
    </row>
    <row r="78" customFormat="false" ht="12.75" hidden="false" customHeight="false" outlineLevel="0" collapsed="false"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</row>
    <row r="79" customFormat="false" ht="12.75" hidden="false" customHeight="false" outlineLevel="0" collapsed="false"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0"/>
      <c r="AE79" s="70"/>
      <c r="AF79" s="70"/>
      <c r="AG79" s="70"/>
      <c r="AH79" s="70"/>
      <c r="AI79" s="70"/>
    </row>
    <row r="80" customFormat="false" ht="12.75" hidden="false" customHeight="false" outlineLevel="0" collapsed="false"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</row>
    <row r="81" customFormat="false" ht="12.75" hidden="false" customHeight="false" outlineLevel="0" collapsed="false"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</row>
    <row r="82" customFormat="false" ht="12.75" hidden="false" customHeight="false" outlineLevel="0" collapsed="false"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F82" s="70"/>
    </row>
    <row r="83" customFormat="false" ht="12.75" hidden="false" customHeight="false" outlineLevel="0" collapsed="false"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I83" s="70"/>
    </row>
    <row r="84" customFormat="false" ht="12.75" hidden="false" customHeight="false" outlineLevel="0" collapsed="false">
      <c r="D84" s="70"/>
      <c r="E84" s="70"/>
      <c r="F84" s="70"/>
      <c r="G84" s="70"/>
      <c r="H84" s="70"/>
      <c r="I84" s="70"/>
      <c r="J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W84" s="70"/>
      <c r="X84" s="70"/>
      <c r="Y84" s="70"/>
      <c r="AE84" s="70"/>
      <c r="AG84" s="70"/>
    </row>
    <row r="85" customFormat="false" ht="12.75" hidden="false" customHeight="false" outlineLevel="0" collapsed="false"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</row>
    <row r="86" customFormat="false" ht="12.75" hidden="false" customHeight="false" outlineLevel="0" collapsed="false"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</row>
    <row r="87" customFormat="false" ht="12.75" hidden="false" customHeight="false" outlineLevel="0" collapsed="false">
      <c r="L87" s="70"/>
      <c r="AE87" s="70"/>
      <c r="AF87" s="70"/>
      <c r="AG87" s="70"/>
    </row>
    <row r="88" customFormat="false" ht="12.75" hidden="false" customHeight="false" outlineLevel="0" collapsed="false"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</row>
    <row r="89" customFormat="false" ht="12.75" hidden="false" customHeight="false" outlineLevel="0" collapsed="false">
      <c r="D89" s="70"/>
      <c r="R89" s="70"/>
      <c r="S89" s="70"/>
      <c r="T89" s="70"/>
      <c r="U89" s="70"/>
      <c r="V89" s="70"/>
      <c r="Y89" s="70"/>
      <c r="AB89" s="70"/>
      <c r="AE89" s="70"/>
      <c r="AG89" s="70"/>
      <c r="AI89" s="70"/>
    </row>
    <row r="90" customFormat="false" ht="12.75" hidden="false" customHeight="false" outlineLevel="0" collapsed="false">
      <c r="S90" s="70"/>
      <c r="T90" s="70"/>
      <c r="AF90" s="70"/>
      <c r="AG90" s="70"/>
    </row>
    <row r="91" customFormat="false" ht="12.75" hidden="false" customHeight="false" outlineLevel="0" collapsed="false"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AC91" s="70"/>
      <c r="AD91" s="70"/>
      <c r="AE91" s="70"/>
      <c r="AF91" s="70"/>
      <c r="AG91" s="70"/>
    </row>
    <row r="92" customFormat="false" ht="12.75" hidden="false" customHeight="false" outlineLevel="0" collapsed="false">
      <c r="D92" s="70"/>
      <c r="M92" s="70"/>
      <c r="O92" s="70"/>
      <c r="P92" s="70"/>
      <c r="Q92" s="70"/>
      <c r="R92" s="70"/>
      <c r="S92" s="70"/>
      <c r="U92" s="70"/>
      <c r="V92" s="70"/>
      <c r="W92" s="70"/>
      <c r="AB92" s="70"/>
      <c r="AE92" s="70"/>
      <c r="AG92" s="70"/>
      <c r="AI92" s="70"/>
    </row>
    <row r="93" customFormat="false" ht="12.75" hidden="false" customHeight="false" outlineLevel="0" collapsed="false"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</row>
    <row r="94" customFormat="false" ht="12.75" hidden="false" customHeight="false" outlineLevel="0" collapsed="false">
      <c r="K94" s="70"/>
      <c r="U94" s="70"/>
      <c r="V94" s="70"/>
      <c r="AB94" s="70"/>
      <c r="AE94" s="70"/>
      <c r="AF94" s="70"/>
      <c r="AG94" s="70"/>
      <c r="AI94" s="70"/>
    </row>
    <row r="95" customFormat="false" ht="12.75" hidden="false" customHeight="false" outlineLevel="0" collapsed="false"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/>
      <c r="AB95" s="70"/>
      <c r="AC95" s="70"/>
      <c r="AD95" s="70"/>
      <c r="AE95" s="70"/>
      <c r="AF95" s="70"/>
      <c r="AG95" s="70"/>
      <c r="AH95" s="70"/>
      <c r="AI95" s="70"/>
    </row>
    <row r="96" customFormat="false" ht="12.75" hidden="false" customHeight="false" outlineLevel="0" collapsed="false"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D96" s="70"/>
      <c r="AE96" s="70"/>
      <c r="AG96" s="70"/>
    </row>
    <row r="97" customFormat="false" ht="12.75" hidden="false" customHeight="false" outlineLevel="0" collapsed="false"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</row>
    <row r="98" customFormat="false" ht="12.75" hidden="false" customHeight="false" outlineLevel="0" collapsed="false"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</row>
    <row r="99" customFormat="false" ht="12.75" hidden="false" customHeight="false" outlineLevel="0" collapsed="false"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AG99" s="70"/>
    </row>
    <row r="100" customFormat="false" ht="12.75" hidden="false" customHeight="false" outlineLevel="0" collapsed="false"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  <c r="AB100" s="70"/>
      <c r="AC100" s="70"/>
      <c r="AD100" s="70"/>
      <c r="AE100" s="70"/>
      <c r="AF100" s="70"/>
      <c r="AG100" s="70"/>
      <c r="AH100" s="70"/>
      <c r="AI100" s="70"/>
    </row>
    <row r="101" customFormat="false" ht="12.75" hidden="false" customHeight="false" outlineLevel="0" collapsed="false"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  <c r="AA101" s="70"/>
      <c r="AB101" s="70"/>
      <c r="AC101" s="70"/>
      <c r="AD101" s="70"/>
      <c r="AE101" s="70"/>
      <c r="AF101" s="70"/>
      <c r="AG101" s="70"/>
    </row>
    <row r="102" customFormat="false" ht="12.75" hidden="false" customHeight="false" outlineLevel="0" collapsed="false"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G102" s="70"/>
      <c r="AI102" s="70"/>
    </row>
    <row r="103" customFormat="false" ht="12.75" hidden="false" customHeight="false" outlineLevel="0" collapsed="false">
      <c r="F103" s="70"/>
      <c r="G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</row>
    <row r="104" customFormat="false" ht="12.75" hidden="false" customHeight="false" outlineLevel="0" collapsed="false"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/>
      <c r="AB104" s="70"/>
      <c r="AC104" s="70"/>
      <c r="AD104" s="70"/>
      <c r="AE104" s="70"/>
      <c r="AF104" s="70"/>
      <c r="AG104" s="70"/>
      <c r="AH104" s="70"/>
      <c r="AI104" s="70"/>
    </row>
    <row r="105" customFormat="false" ht="12.75" hidden="false" customHeight="false" outlineLevel="0" collapsed="false"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/>
      <c r="AB105" s="70"/>
      <c r="AC105" s="70"/>
      <c r="AD105" s="70"/>
      <c r="AE105" s="70"/>
      <c r="AF105" s="70"/>
      <c r="AG105" s="70"/>
      <c r="AH105" s="70"/>
      <c r="AI105" s="70"/>
    </row>
    <row r="106" customFormat="false" ht="12.75" hidden="false" customHeight="false" outlineLevel="0" collapsed="false">
      <c r="D106" s="70"/>
      <c r="E106" s="70"/>
      <c r="I106" s="70"/>
      <c r="J106" s="70"/>
      <c r="K106" s="70"/>
      <c r="L106" s="70"/>
      <c r="M106" s="70"/>
      <c r="P106" s="70"/>
      <c r="Q106" s="70"/>
      <c r="R106" s="70"/>
      <c r="T106" s="70"/>
      <c r="W106" s="70"/>
      <c r="X106" s="70"/>
      <c r="Y106" s="70"/>
      <c r="AE106" s="70"/>
      <c r="AF106" s="70"/>
      <c r="AG106" s="70"/>
    </row>
    <row r="107" customFormat="false" ht="12.75" hidden="false" customHeight="false" outlineLevel="0" collapsed="false"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/>
      <c r="AB107" s="70"/>
      <c r="AG107" s="70"/>
    </row>
    <row r="108" customFormat="false" ht="12.75" hidden="false" customHeight="false" outlineLevel="0" collapsed="false"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I108" s="70"/>
    </row>
    <row r="109" customFormat="false" ht="12.75" hidden="false" customHeight="false" outlineLevel="0" collapsed="false"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  <c r="AA109" s="70"/>
      <c r="AB109" s="70"/>
      <c r="AE109" s="70"/>
      <c r="AF109" s="70"/>
    </row>
    <row r="110" customFormat="false" ht="12.75" hidden="false" customHeight="false" outlineLevel="0" collapsed="false">
      <c r="M110" s="70"/>
      <c r="N110" s="70"/>
      <c r="O110" s="70"/>
      <c r="P110" s="70"/>
      <c r="U110" s="70"/>
      <c r="V110" s="70"/>
      <c r="Y110" s="70"/>
      <c r="AB110" s="70"/>
      <c r="AG110" s="70"/>
      <c r="AI110" s="70"/>
    </row>
    <row r="111" customFormat="false" ht="12.75" hidden="false" customHeight="false" outlineLevel="0" collapsed="false"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</row>
    <row r="112" customFormat="false" ht="12.75" hidden="false" customHeight="false" outlineLevel="0" collapsed="false"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F112" s="70"/>
    </row>
    <row r="113" customFormat="false" ht="12.75" hidden="false" customHeight="false" outlineLevel="0" collapsed="false"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</row>
    <row r="114" customFormat="false" ht="12.75" hidden="false" customHeight="false" outlineLevel="0" collapsed="false"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  <c r="AE114" s="70"/>
      <c r="AF114" s="70"/>
      <c r="AG114" s="70"/>
      <c r="AI114" s="70"/>
    </row>
    <row r="115" customFormat="false" ht="12.75" hidden="false" customHeight="false" outlineLevel="0" collapsed="false"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</row>
    <row r="116" customFormat="false" ht="12.75" hidden="false" customHeight="false" outlineLevel="0" collapsed="false"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F116" s="70"/>
    </row>
    <row r="117" customFormat="false" ht="12.75" hidden="false" customHeight="false" outlineLevel="0" collapsed="false"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  <c r="AA117" s="70"/>
      <c r="AB117" s="70"/>
      <c r="AC117" s="70"/>
      <c r="AD117" s="70"/>
      <c r="AE117" s="70"/>
      <c r="AF117" s="70"/>
      <c r="AG117" s="70"/>
      <c r="AH117" s="70"/>
      <c r="AI117" s="70"/>
    </row>
    <row r="118" customFormat="false" ht="12.75" hidden="false" customHeight="false" outlineLevel="0" collapsed="false"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/>
      <c r="AB118" s="70"/>
      <c r="AC118" s="70"/>
      <c r="AD118" s="70"/>
      <c r="AE118" s="70"/>
      <c r="AF118" s="70"/>
    </row>
    <row r="119" customFormat="false" ht="12.75" hidden="false" customHeight="false" outlineLevel="0" collapsed="false">
      <c r="S119" s="70"/>
      <c r="T119" s="70"/>
      <c r="U119" s="70"/>
      <c r="V119" s="70"/>
      <c r="W119" s="70"/>
      <c r="Y119" s="70"/>
      <c r="AF119" s="70"/>
    </row>
    <row r="120" customFormat="false" ht="12.75" hidden="false" customHeight="false" outlineLevel="0" collapsed="false"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70"/>
    </row>
    <row r="121" customFormat="false" ht="12.75" hidden="false" customHeight="false" outlineLevel="0" collapsed="false"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/>
      <c r="AB121" s="70"/>
      <c r="AC121" s="70"/>
      <c r="AD121" s="70"/>
      <c r="AE121" s="70"/>
      <c r="AF121" s="70"/>
      <c r="AG121" s="70"/>
      <c r="AH121" s="70"/>
      <c r="AI121" s="70"/>
    </row>
    <row r="122" customFormat="false" ht="12.75" hidden="false" customHeight="false" outlineLevel="0" collapsed="false"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/>
      <c r="AB122" s="70"/>
      <c r="AC122" s="70"/>
      <c r="AD122" s="70"/>
      <c r="AE122" s="70"/>
    </row>
    <row r="124" customFormat="false" ht="12.75" hidden="false" customHeight="false" outlineLevel="0" collapsed="false"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  <c r="AB124" s="70"/>
      <c r="AC124" s="70"/>
      <c r="AD124" s="70"/>
      <c r="AE124" s="70"/>
      <c r="AF124" s="70"/>
      <c r="AG124" s="70"/>
      <c r="AH124" s="70"/>
      <c r="AI124" s="70"/>
    </row>
    <row r="125" customFormat="false" ht="12.75" hidden="false" customHeight="false" outlineLevel="0" collapsed="false">
      <c r="K125" s="70"/>
      <c r="L125" s="70"/>
      <c r="M125" s="70"/>
      <c r="Q125" s="70"/>
      <c r="Y125" s="70"/>
      <c r="Z125" s="70"/>
      <c r="AA125" s="70"/>
      <c r="AB125" s="70"/>
    </row>
    <row r="126" customFormat="false" ht="12.75" hidden="false" customHeight="false" outlineLevel="0" collapsed="false"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/>
      <c r="AB126" s="70"/>
      <c r="AC126" s="70"/>
      <c r="AD126" s="70"/>
      <c r="AE126" s="70"/>
      <c r="AF126" s="70"/>
      <c r="AG126" s="70"/>
      <c r="AH126" s="70"/>
      <c r="AI126" s="70"/>
    </row>
    <row r="127" customFormat="false" ht="12.75" hidden="false" customHeight="false" outlineLevel="0" collapsed="false"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  <c r="AF127" s="70"/>
      <c r="AG127" s="70"/>
      <c r="AH127" s="70"/>
      <c r="AI127" s="70"/>
    </row>
    <row r="128" customFormat="false" ht="12.75" hidden="false" customHeight="false" outlineLevel="0" collapsed="false"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/>
      <c r="AB128" s="70"/>
      <c r="AC128" s="70"/>
      <c r="AD128" s="70"/>
      <c r="AE128" s="70"/>
      <c r="AF128" s="70"/>
    </row>
    <row r="129" customFormat="false" ht="12.75" hidden="false" customHeight="false" outlineLevel="0" collapsed="false"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</row>
    <row r="130" customFormat="false" ht="12.75" hidden="false" customHeight="false" outlineLevel="0" collapsed="false"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/>
      <c r="AB130" s="70"/>
      <c r="AC130" s="70"/>
      <c r="AD130" s="70"/>
      <c r="AE130" s="70"/>
      <c r="AF130" s="70"/>
      <c r="AG130" s="70"/>
      <c r="AH130" s="70"/>
      <c r="AI130" s="70"/>
    </row>
    <row r="131" customFormat="false" ht="12.75" hidden="false" customHeight="false" outlineLevel="0" collapsed="false"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/>
      <c r="AB131" s="70"/>
      <c r="AC131" s="70"/>
      <c r="AD131" s="70"/>
      <c r="AE131" s="70"/>
      <c r="AF131" s="70"/>
    </row>
    <row r="132" customFormat="false" ht="12.75" hidden="false" customHeight="false" outlineLevel="0" collapsed="false"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  <c r="AB132" s="70"/>
      <c r="AC132" s="70"/>
      <c r="AD132" s="70"/>
      <c r="AE132" s="70"/>
      <c r="AF132" s="70"/>
      <c r="AG132" s="70"/>
      <c r="AH132" s="70"/>
      <c r="AI132" s="70"/>
    </row>
    <row r="134" customFormat="false" ht="12.75" hidden="false" customHeight="false" outlineLevel="0" collapsed="false"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/>
      <c r="AB134" s="70"/>
      <c r="AC134" s="70"/>
      <c r="AD134" s="70"/>
      <c r="AE134" s="70"/>
      <c r="AF134" s="70"/>
      <c r="AG134" s="70"/>
      <c r="AH134" s="70"/>
      <c r="AI134" s="70"/>
    </row>
    <row r="135" customFormat="false" ht="12.75" hidden="false" customHeight="false" outlineLevel="0" collapsed="false"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/>
      <c r="AB135" s="70"/>
      <c r="AC135" s="70"/>
      <c r="AD135" s="70"/>
      <c r="AF135" s="70"/>
    </row>
    <row r="136" customFormat="false" ht="12.75" hidden="false" customHeight="false" outlineLevel="0" collapsed="false"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</row>
    <row r="137" customFormat="false" ht="12.75" hidden="false" customHeight="false" outlineLevel="0" collapsed="false">
      <c r="U137" s="70"/>
      <c r="V137" s="70"/>
      <c r="AB137" s="70"/>
      <c r="AG137" s="70"/>
      <c r="AI137" s="70"/>
    </row>
    <row r="138" customFormat="false" ht="12.75" hidden="false" customHeight="false" outlineLevel="0" collapsed="false"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/>
      <c r="AB138" s="70"/>
      <c r="AE138" s="70"/>
    </row>
    <row r="139" customFormat="false" ht="12.75" hidden="false" customHeight="false" outlineLevel="0" collapsed="false">
      <c r="AB139" s="70"/>
    </row>
    <row r="140" customFormat="false" ht="12.75" hidden="false" customHeight="false" outlineLevel="0" collapsed="false"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G140" s="70"/>
      <c r="AI140" s="70"/>
    </row>
    <row r="141" customFormat="false" ht="12.75" hidden="false" customHeight="false" outlineLevel="0" collapsed="false"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</row>
    <row r="142" customFormat="false" ht="12.75" hidden="false" customHeight="false" outlineLevel="0" collapsed="false"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</row>
    <row r="143" customFormat="false" ht="12.75" hidden="false" customHeight="false" outlineLevel="0" collapsed="false">
      <c r="AB143" s="70"/>
    </row>
    <row r="144" customFormat="false" ht="12.75" hidden="false" customHeight="false" outlineLevel="0" collapsed="false"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G144" s="70"/>
      <c r="AI144" s="70"/>
    </row>
    <row r="145" customFormat="false" ht="12.75" hidden="false" customHeight="false" outlineLevel="0" collapsed="false"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/>
      <c r="AB145" s="70"/>
      <c r="AE145" s="70"/>
    </row>
    <row r="146" customFormat="false" ht="12.75" hidden="false" customHeight="false" outlineLevel="0" collapsed="false">
      <c r="U146" s="70"/>
      <c r="V146" s="70"/>
      <c r="AB146" s="70"/>
      <c r="AG146" s="70"/>
      <c r="AI146" s="70"/>
    </row>
    <row r="147" customFormat="false" ht="12.75" hidden="false" customHeight="false" outlineLevel="0" collapsed="false"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G147" s="70"/>
      <c r="AI147" s="70"/>
    </row>
    <row r="148" customFormat="false" ht="12.75" hidden="false" customHeight="false" outlineLevel="0" collapsed="false">
      <c r="AB148" s="70"/>
    </row>
    <row r="149" customFormat="false" ht="12.75" hidden="false" customHeight="false" outlineLevel="0" collapsed="false">
      <c r="U149" s="70"/>
      <c r="V149" s="70"/>
      <c r="AB149" s="70"/>
      <c r="AE149" s="70"/>
      <c r="AG149" s="70"/>
      <c r="AI149" s="70"/>
    </row>
    <row r="150" customFormat="false" ht="12.75" hidden="false" customHeight="false" outlineLevel="0" collapsed="false"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</row>
    <row r="151" customFormat="false" ht="12.75" hidden="false" customHeight="false" outlineLevel="0" collapsed="false"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G151" s="70"/>
      <c r="AI151" s="70"/>
    </row>
    <row r="153" customFormat="false" ht="12.75" hidden="false" customHeight="false" outlineLevel="0" collapsed="false">
      <c r="K153" s="70"/>
      <c r="L153" s="70"/>
      <c r="M153" s="70"/>
      <c r="AB153" s="70"/>
    </row>
    <row r="154" customFormat="false" ht="12.75" hidden="false" customHeight="false" outlineLevel="0" collapsed="false"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</row>
    <row r="156" customFormat="false" ht="12.75" hidden="false" customHeight="false" outlineLevel="0" collapsed="false"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</row>
    <row r="157" customFormat="false" ht="12.75" hidden="false" customHeight="false" outlineLevel="0" collapsed="false"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</row>
    <row r="159" customFormat="false" ht="12.75" hidden="false" customHeight="false" outlineLevel="0" collapsed="false">
      <c r="F159" s="70"/>
      <c r="K159" s="70"/>
      <c r="L159" s="70"/>
      <c r="M159" s="70"/>
      <c r="U159" s="70"/>
      <c r="V159" s="70"/>
      <c r="AB159" s="70"/>
      <c r="AE159" s="70"/>
      <c r="AG159" s="70"/>
      <c r="AI159" s="70"/>
    </row>
    <row r="162" customFormat="false" ht="12.75" hidden="false" customHeight="false" outlineLevel="0" collapsed="false">
      <c r="D162" s="70"/>
      <c r="E162" s="70"/>
      <c r="F162" s="70"/>
      <c r="G162" s="70"/>
      <c r="H162" s="70"/>
      <c r="I162" s="70"/>
      <c r="J162" s="70"/>
      <c r="K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E162" s="70"/>
      <c r="AG162" s="70"/>
      <c r="AI162" s="70"/>
    </row>
    <row r="164" customFormat="false" ht="12.75" hidden="false" customHeight="false" outlineLevel="0" collapsed="false"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</row>
    <row r="166" customFormat="false" ht="12.75" hidden="false" customHeight="false" outlineLevel="0" collapsed="false">
      <c r="AB166" s="70"/>
    </row>
    <row r="167" customFormat="false" ht="12.75" hidden="false" customHeight="false" outlineLevel="0" collapsed="false"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</row>
    <row r="168" customFormat="false" ht="12.75" hidden="false" customHeight="false" outlineLevel="0" collapsed="false">
      <c r="D168" s="70"/>
      <c r="E168" s="70"/>
      <c r="F168" s="70"/>
      <c r="G168" s="70"/>
      <c r="H168" s="70"/>
      <c r="I168" s="70"/>
      <c r="J168" s="70"/>
      <c r="K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</row>
    <row r="169" customFormat="false" ht="12.75" hidden="false" customHeight="false" outlineLevel="0" collapsed="false">
      <c r="F169" s="70"/>
      <c r="Q169" s="70"/>
      <c r="U169" s="70"/>
      <c r="V169" s="70"/>
      <c r="AB169" s="70"/>
      <c r="AG169" s="70"/>
      <c r="AI169" s="70"/>
    </row>
    <row r="170" customFormat="false" ht="12.75" hidden="false" customHeight="false" outlineLevel="0" collapsed="false"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</row>
    <row r="172" customFormat="false" ht="12.75" hidden="false" customHeight="false" outlineLevel="0" collapsed="false"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  <c r="AB172" s="70"/>
      <c r="AE172" s="70"/>
      <c r="AG172" s="70"/>
      <c r="AI172" s="70"/>
    </row>
    <row r="173" customFormat="false" ht="12.75" hidden="false" customHeight="false" outlineLevel="0" collapsed="false">
      <c r="K173" s="70"/>
      <c r="L173" s="70"/>
      <c r="M173" s="70"/>
      <c r="Q173" s="70"/>
      <c r="AE173" s="70"/>
    </row>
    <row r="174" customFormat="false" ht="12.75" hidden="false" customHeight="false" outlineLevel="0" collapsed="false"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/>
      <c r="AB174" s="70"/>
      <c r="AG174" s="70"/>
      <c r="AI174" s="70"/>
    </row>
    <row r="175" customFormat="false" ht="12.75" hidden="false" customHeight="false" outlineLevel="0" collapsed="false"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/>
      <c r="AB175" s="70"/>
      <c r="AE175" s="70"/>
    </row>
    <row r="176" customFormat="false" ht="12.75" hidden="false" customHeight="false" outlineLevel="0" collapsed="false"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</row>
    <row r="177" customFormat="false" ht="12.75" hidden="false" customHeight="false" outlineLevel="0" collapsed="false"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/>
      <c r="AB177" s="70"/>
    </row>
    <row r="178" customFormat="false" ht="12.75" hidden="false" customHeight="false" outlineLevel="0" collapsed="false"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</row>
    <row r="180" customFormat="false" ht="12.75" hidden="false" customHeight="false" outlineLevel="0" collapsed="false"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</row>
    <row r="181" customFormat="false" ht="12.75" hidden="false" customHeight="false" outlineLevel="0" collapsed="false"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</row>
    <row r="182" customFormat="false" ht="12.75" hidden="false" customHeight="false" outlineLevel="0" collapsed="false"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</row>
    <row r="183" customFormat="false" ht="12.75" hidden="false" customHeight="false" outlineLevel="0" collapsed="false"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</row>
    <row r="184" customFormat="false" ht="12.75" hidden="false" customHeight="false" outlineLevel="0" collapsed="false"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</row>
    <row r="185" customFormat="false" ht="12.75" hidden="false" customHeight="false" outlineLevel="0" collapsed="false"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</row>
    <row r="186" customFormat="false" ht="12.75" hidden="false" customHeight="false" outlineLevel="0" collapsed="false"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</row>
    <row r="187" customFormat="false" ht="12.75" hidden="false" customHeight="false" outlineLevel="0" collapsed="false"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</row>
    <row r="188" customFormat="false" ht="12.75" hidden="false" customHeight="false" outlineLevel="0" collapsed="false"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</row>
    <row r="189" customFormat="false" ht="12.75" hidden="false" customHeight="false" outlineLevel="0" collapsed="false"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</row>
    <row r="190" customFormat="false" ht="12.75" hidden="false" customHeight="false" outlineLevel="0" collapsed="false"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G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9.0546875" defaultRowHeight="12.75" customHeight="true" zeroHeight="false" outlineLevelRow="0" outlineLevelCol="0"/>
  <sheetData>
    <row r="1" customFormat="false" ht="45" hidden="false" customHeight="false" outlineLevel="0" collapsed="false">
      <c r="A1" s="71" t="s">
        <v>0</v>
      </c>
      <c r="B1" s="71" t="s">
        <v>1</v>
      </c>
      <c r="C1" s="72" t="s">
        <v>2</v>
      </c>
      <c r="D1" s="71" t="s">
        <v>3</v>
      </c>
      <c r="E1" s="71" t="s">
        <v>4</v>
      </c>
      <c r="F1" s="71" t="s">
        <v>5</v>
      </c>
      <c r="G1" s="73" t="s">
        <v>6</v>
      </c>
      <c r="H1" s="74" t="s">
        <v>7</v>
      </c>
      <c r="I1" s="71" t="s">
        <v>8</v>
      </c>
      <c r="J1" s="71" t="s">
        <v>9</v>
      </c>
      <c r="K1" s="75" t="s">
        <v>10</v>
      </c>
      <c r="L1" s="76" t="s">
        <v>11</v>
      </c>
      <c r="M1" s="77" t="s">
        <v>12</v>
      </c>
      <c r="N1" s="75" t="s">
        <v>13</v>
      </c>
      <c r="O1" s="78" t="s">
        <v>14</v>
      </c>
      <c r="P1" s="79" t="s">
        <v>341</v>
      </c>
      <c r="Q1" s="80" t="s">
        <v>342</v>
      </c>
      <c r="R1" s="81" t="s">
        <v>343</v>
      </c>
      <c r="S1" s="81" t="s">
        <v>344</v>
      </c>
      <c r="T1" s="82" t="s">
        <v>345</v>
      </c>
      <c r="U1" s="82" t="s">
        <v>346</v>
      </c>
      <c r="V1" s="83" t="s">
        <v>347</v>
      </c>
      <c r="W1" s="83" t="s">
        <v>348</v>
      </c>
      <c r="X1" s="83" t="s">
        <v>349</v>
      </c>
      <c r="Y1" s="83" t="s">
        <v>350</v>
      </c>
      <c r="Z1" s="84" t="s">
        <v>351</v>
      </c>
      <c r="AA1" s="85" t="s">
        <v>352</v>
      </c>
      <c r="AB1" s="71" t="s">
        <v>353</v>
      </c>
      <c r="AC1" s="71" t="s">
        <v>354</v>
      </c>
      <c r="AD1" s="71" t="s">
        <v>355</v>
      </c>
      <c r="AE1" s="86" t="s">
        <v>112</v>
      </c>
      <c r="AF1" s="56" t="s">
        <v>356</v>
      </c>
      <c r="AG1" s="71" t="s">
        <v>357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9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L2" activePane="bottomRight" state="frozen"/>
      <selection pane="topLeft" activeCell="A1" activeCellId="0" sqref="A1"/>
      <selection pane="topRight" activeCell="L1" activeCellId="0" sqref="L1"/>
      <selection pane="bottomLeft" activeCell="A2" activeCellId="0" sqref="A2"/>
      <selection pane="bottomRight" activeCell="P2" activeCellId="0" sqref="P2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14"/>
    <col collapsed="false" customWidth="true" hidden="false" outlineLevel="0" max="16" min="16" style="1" width="8.85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37</v>
      </c>
      <c r="Q1" s="11" t="s">
        <v>16</v>
      </c>
      <c r="R1" s="12" t="s">
        <v>17</v>
      </c>
    </row>
    <row r="2" customFormat="false" ht="12.75" hidden="false" customHeight="false" outlineLevel="2" collapsed="false">
      <c r="A2" s="13"/>
      <c r="B2" s="13" t="s">
        <v>18</v>
      </c>
      <c r="C2" s="14" t="n">
        <v>107049</v>
      </c>
      <c r="D2" s="13" t="s">
        <v>38</v>
      </c>
      <c r="E2" s="13" t="s">
        <v>39</v>
      </c>
      <c r="F2" s="15" t="n">
        <v>62389</v>
      </c>
      <c r="G2" s="16" t="n">
        <v>21230</v>
      </c>
      <c r="H2" s="13" t="s">
        <v>20</v>
      </c>
      <c r="I2" s="15" t="s">
        <v>40</v>
      </c>
      <c r="J2" s="13" t="s">
        <v>41</v>
      </c>
      <c r="K2" s="17" t="n">
        <v>36770</v>
      </c>
      <c r="L2" s="18" t="n">
        <v>36795</v>
      </c>
      <c r="M2" s="15" t="s">
        <v>22</v>
      </c>
      <c r="N2" s="29" t="n">
        <v>36892</v>
      </c>
      <c r="O2" s="19" t="n">
        <v>310000</v>
      </c>
      <c r="P2" s="20" t="n">
        <f aca="false">O2</f>
        <v>310000</v>
      </c>
      <c r="Q2" s="13" t="n">
        <f aca="false">28-26</f>
        <v>2</v>
      </c>
      <c r="R2" s="21"/>
    </row>
    <row r="3" customFormat="false" ht="12.75" hidden="false" customHeight="false" outlineLevel="2" collapsed="false">
      <c r="A3" s="13"/>
      <c r="B3" s="13" t="s">
        <v>18</v>
      </c>
      <c r="C3" s="14" t="n">
        <v>107049</v>
      </c>
      <c r="D3" s="13" t="s">
        <v>38</v>
      </c>
      <c r="E3" s="13" t="s">
        <v>39</v>
      </c>
      <c r="F3" s="15" t="n">
        <v>62389</v>
      </c>
      <c r="G3" s="16" t="n">
        <v>21230</v>
      </c>
      <c r="H3" s="13" t="s">
        <v>20</v>
      </c>
      <c r="I3" s="15" t="s">
        <v>40</v>
      </c>
      <c r="J3" s="13" t="s">
        <v>41</v>
      </c>
      <c r="K3" s="17" t="n">
        <v>36770</v>
      </c>
      <c r="L3" s="18" t="n">
        <v>36795</v>
      </c>
      <c r="M3" s="15" t="s">
        <v>23</v>
      </c>
      <c r="N3" s="29" t="n">
        <v>36923</v>
      </c>
      <c r="O3" s="30" t="n">
        <v>-310000</v>
      </c>
      <c r="P3" s="20" t="n">
        <v>-287846</v>
      </c>
      <c r="R3" s="25"/>
    </row>
    <row r="4" customFormat="false" ht="12.75" hidden="false" customHeight="false" outlineLevel="1" collapsed="false">
      <c r="A4" s="13"/>
      <c r="B4" s="13"/>
      <c r="C4" s="22" t="s">
        <v>42</v>
      </c>
      <c r="D4" s="13"/>
      <c r="E4" s="13"/>
      <c r="F4" s="15"/>
      <c r="G4" s="16"/>
      <c r="H4" s="13"/>
      <c r="I4" s="15"/>
      <c r="J4" s="13"/>
      <c r="K4" s="17"/>
      <c r="L4" s="18"/>
      <c r="M4" s="15"/>
      <c r="N4" s="29"/>
      <c r="O4" s="30"/>
      <c r="P4" s="20" t="n">
        <f aca="false">SUBTOTAL(9,P2:P3)</f>
        <v>22154</v>
      </c>
      <c r="R4" s="21" t="n">
        <f aca="false">-P4/$Q$2</f>
        <v>-11077</v>
      </c>
    </row>
    <row r="5" customFormat="false" ht="12.75" hidden="false" customHeight="false" outlineLevel="2" collapsed="false">
      <c r="A5" s="13"/>
      <c r="B5" s="13" t="s">
        <v>18</v>
      </c>
      <c r="C5" s="14" t="n">
        <v>107050</v>
      </c>
      <c r="D5" s="13" t="s">
        <v>38</v>
      </c>
      <c r="E5" s="13" t="s">
        <v>39</v>
      </c>
      <c r="F5" s="15" t="n">
        <v>62389</v>
      </c>
      <c r="G5" s="16" t="n">
        <v>21230</v>
      </c>
      <c r="H5" s="31" t="s">
        <v>25</v>
      </c>
      <c r="I5" s="32" t="s">
        <v>43</v>
      </c>
      <c r="J5" s="13" t="s">
        <v>41</v>
      </c>
      <c r="K5" s="17" t="n">
        <v>36770</v>
      </c>
      <c r="L5" s="18" t="n">
        <v>36795</v>
      </c>
      <c r="M5" s="15" t="s">
        <v>23</v>
      </c>
      <c r="N5" s="29" t="n">
        <v>36892</v>
      </c>
      <c r="O5" s="30" t="n">
        <v>-310000</v>
      </c>
      <c r="P5" s="20" t="n">
        <f aca="false">O5</f>
        <v>-310000</v>
      </c>
      <c r="R5" s="25"/>
    </row>
    <row r="6" customFormat="false" ht="12.75" hidden="false" customHeight="false" outlineLevel="2" collapsed="false">
      <c r="A6" s="13"/>
      <c r="B6" s="13" t="s">
        <v>35</v>
      </c>
      <c r="C6" s="14" t="n">
        <v>107050</v>
      </c>
      <c r="D6" s="13" t="s">
        <v>38</v>
      </c>
      <c r="E6" s="13" t="s">
        <v>39</v>
      </c>
      <c r="F6" s="15" t="n">
        <v>62389</v>
      </c>
      <c r="G6" s="16" t="n">
        <v>21230</v>
      </c>
      <c r="H6" s="31" t="s">
        <v>25</v>
      </c>
      <c r="I6" s="32" t="s">
        <v>43</v>
      </c>
      <c r="J6" s="13" t="s">
        <v>41</v>
      </c>
      <c r="K6" s="17" t="n">
        <v>36770</v>
      </c>
      <c r="L6" s="18" t="n">
        <v>36795</v>
      </c>
      <c r="M6" s="15" t="s">
        <v>22</v>
      </c>
      <c r="N6" s="29" t="n">
        <v>36923</v>
      </c>
      <c r="O6" s="30" t="n">
        <v>310000</v>
      </c>
      <c r="P6" s="20" t="n">
        <v>287846</v>
      </c>
      <c r="R6" s="25"/>
    </row>
    <row r="7" customFormat="false" ht="12.75" hidden="false" customHeight="false" outlineLevel="1" collapsed="false">
      <c r="A7" s="13"/>
      <c r="B7" s="13"/>
      <c r="C7" s="23" t="s">
        <v>44</v>
      </c>
      <c r="D7" s="13"/>
      <c r="E7" s="13"/>
      <c r="F7" s="15"/>
      <c r="G7" s="16"/>
      <c r="H7" s="31"/>
      <c r="I7" s="32"/>
      <c r="J7" s="13"/>
      <c r="K7" s="17"/>
      <c r="L7" s="18"/>
      <c r="M7" s="15"/>
      <c r="N7" s="29"/>
      <c r="O7" s="30"/>
      <c r="P7" s="20" t="n">
        <f aca="false">SUBTOTAL(9,P5:P6)</f>
        <v>-22154</v>
      </c>
      <c r="R7" s="21" t="n">
        <f aca="false">-P7/$Q$2</f>
        <v>11077</v>
      </c>
    </row>
    <row r="8" customFormat="false" ht="12.75" hidden="false" customHeight="false" outlineLevel="2" collapsed="false">
      <c r="A8" s="13"/>
      <c r="B8" s="13" t="s">
        <v>35</v>
      </c>
      <c r="C8" s="14" t="n">
        <v>107052</v>
      </c>
      <c r="D8" s="13" t="s">
        <v>38</v>
      </c>
      <c r="E8" s="13" t="s">
        <v>39</v>
      </c>
      <c r="F8" s="15" t="n">
        <v>62389</v>
      </c>
      <c r="G8" s="16" t="n">
        <v>21230</v>
      </c>
      <c r="H8" s="13" t="s">
        <v>20</v>
      </c>
      <c r="I8" s="15" t="s">
        <v>40</v>
      </c>
      <c r="J8" s="13" t="s">
        <v>41</v>
      </c>
      <c r="K8" s="17" t="n">
        <v>36770</v>
      </c>
      <c r="L8" s="18" t="n">
        <v>36795</v>
      </c>
      <c r="M8" s="15" t="s">
        <v>22</v>
      </c>
      <c r="N8" s="29" t="n">
        <v>36892</v>
      </c>
      <c r="O8" s="30" t="n">
        <v>620000</v>
      </c>
      <c r="P8" s="20" t="n">
        <f aca="false">O8</f>
        <v>620000</v>
      </c>
      <c r="R8" s="25"/>
    </row>
    <row r="9" customFormat="false" ht="12.75" hidden="false" customHeight="false" outlineLevel="2" collapsed="false">
      <c r="A9" s="13"/>
      <c r="B9" s="13" t="s">
        <v>35</v>
      </c>
      <c r="C9" s="14" t="n">
        <v>107052</v>
      </c>
      <c r="D9" s="13" t="s">
        <v>38</v>
      </c>
      <c r="E9" s="13" t="s">
        <v>39</v>
      </c>
      <c r="F9" s="15" t="n">
        <v>62389</v>
      </c>
      <c r="G9" s="16" t="n">
        <v>21230</v>
      </c>
      <c r="H9" s="13" t="s">
        <v>20</v>
      </c>
      <c r="I9" s="15" t="s">
        <v>40</v>
      </c>
      <c r="J9" s="13" t="s">
        <v>41</v>
      </c>
      <c r="K9" s="17" t="n">
        <v>36770</v>
      </c>
      <c r="L9" s="18" t="n">
        <v>36795</v>
      </c>
      <c r="M9" s="15" t="s">
        <v>23</v>
      </c>
      <c r="N9" s="29" t="n">
        <v>36923</v>
      </c>
      <c r="O9" s="30" t="n">
        <v>-620000</v>
      </c>
      <c r="P9" s="20" t="n">
        <v>-575718</v>
      </c>
      <c r="R9" s="21"/>
    </row>
    <row r="10" customFormat="false" ht="12.75" hidden="false" customHeight="false" outlineLevel="1" collapsed="false">
      <c r="A10" s="13"/>
      <c r="B10" s="13"/>
      <c r="C10" s="23" t="s">
        <v>45</v>
      </c>
      <c r="D10" s="13"/>
      <c r="E10" s="13"/>
      <c r="F10" s="15"/>
      <c r="G10" s="16"/>
      <c r="H10" s="13"/>
      <c r="I10" s="15"/>
      <c r="J10" s="13"/>
      <c r="K10" s="17"/>
      <c r="L10" s="18"/>
      <c r="M10" s="15"/>
      <c r="N10" s="29"/>
      <c r="O10" s="30"/>
      <c r="P10" s="20" t="n">
        <f aca="false">SUBTOTAL(9,P8:P9)</f>
        <v>44282</v>
      </c>
      <c r="R10" s="21" t="n">
        <f aca="false">-P10/$Q$2</f>
        <v>-22141</v>
      </c>
    </row>
    <row r="11" customFormat="false" ht="12.75" hidden="false" customHeight="false" outlineLevel="2" collapsed="false">
      <c r="A11" s="13"/>
      <c r="B11" s="13" t="s">
        <v>27</v>
      </c>
      <c r="C11" s="14" t="n">
        <v>107053</v>
      </c>
      <c r="D11" s="13" t="s">
        <v>38</v>
      </c>
      <c r="E11" s="13" t="s">
        <v>39</v>
      </c>
      <c r="F11" s="15" t="n">
        <v>62389</v>
      </c>
      <c r="G11" s="16" t="n">
        <v>21230</v>
      </c>
      <c r="H11" s="31" t="s">
        <v>25</v>
      </c>
      <c r="I11" s="32" t="s">
        <v>43</v>
      </c>
      <c r="J11" s="13" t="s">
        <v>41</v>
      </c>
      <c r="K11" s="17" t="n">
        <v>36770</v>
      </c>
      <c r="L11" s="18" t="n">
        <v>36795</v>
      </c>
      <c r="M11" s="15" t="s">
        <v>23</v>
      </c>
      <c r="N11" s="29" t="n">
        <v>36892</v>
      </c>
      <c r="O11" s="30" t="n">
        <v>-620000</v>
      </c>
      <c r="P11" s="20" t="n">
        <f aca="false">O11</f>
        <v>-620000</v>
      </c>
      <c r="R11" s="21"/>
    </row>
    <row r="12" customFormat="false" ht="12.75" hidden="false" customHeight="false" outlineLevel="2" collapsed="false">
      <c r="A12" s="13"/>
      <c r="B12" s="13" t="s">
        <v>18</v>
      </c>
      <c r="C12" s="14" t="n">
        <v>107053</v>
      </c>
      <c r="D12" s="13" t="s">
        <v>38</v>
      </c>
      <c r="E12" s="13" t="s">
        <v>39</v>
      </c>
      <c r="F12" s="15" t="n">
        <v>62389</v>
      </c>
      <c r="G12" s="16" t="n">
        <v>21230</v>
      </c>
      <c r="H12" s="31" t="s">
        <v>25</v>
      </c>
      <c r="I12" s="32" t="s">
        <v>43</v>
      </c>
      <c r="J12" s="13" t="s">
        <v>41</v>
      </c>
      <c r="K12" s="17" t="n">
        <v>36770</v>
      </c>
      <c r="L12" s="18" t="n">
        <v>36795</v>
      </c>
      <c r="M12" s="15" t="s">
        <v>22</v>
      </c>
      <c r="N12" s="29" t="n">
        <v>36923</v>
      </c>
      <c r="O12" s="30" t="n">
        <v>620000</v>
      </c>
      <c r="P12" s="20" t="n">
        <v>575718</v>
      </c>
      <c r="R12" s="21"/>
    </row>
    <row r="13" customFormat="false" ht="12.75" hidden="false" customHeight="false" outlineLevel="1" collapsed="false">
      <c r="A13" s="13"/>
      <c r="B13" s="13"/>
      <c r="C13" s="23" t="s">
        <v>46</v>
      </c>
      <c r="D13" s="13"/>
      <c r="E13" s="13"/>
      <c r="F13" s="15"/>
      <c r="G13" s="16"/>
      <c r="H13" s="31"/>
      <c r="I13" s="32"/>
      <c r="J13" s="13"/>
      <c r="K13" s="17"/>
      <c r="L13" s="18"/>
      <c r="M13" s="15"/>
      <c r="N13" s="29"/>
      <c r="O13" s="30"/>
      <c r="P13" s="20" t="n">
        <f aca="false">SUBTOTAL(9,P11:P12)</f>
        <v>-44282</v>
      </c>
      <c r="R13" s="21" t="n">
        <f aca="false">-P13/$Q$2</f>
        <v>22141</v>
      </c>
    </row>
    <row r="14" customFormat="false" ht="12.75" hidden="false" customHeight="false" outlineLevel="2" collapsed="false">
      <c r="A14" s="13"/>
      <c r="B14" s="13" t="s">
        <v>18</v>
      </c>
      <c r="C14" s="14" t="n">
        <v>106432</v>
      </c>
      <c r="D14" s="13" t="s">
        <v>47</v>
      </c>
      <c r="E14" s="13" t="s">
        <v>39</v>
      </c>
      <c r="F14" s="15" t="n">
        <v>71460</v>
      </c>
      <c r="G14" s="16" t="n">
        <v>21357</v>
      </c>
      <c r="H14" s="31" t="s">
        <v>25</v>
      </c>
      <c r="I14" s="32" t="s">
        <v>43</v>
      </c>
      <c r="J14" s="13" t="s">
        <v>31</v>
      </c>
      <c r="K14" s="17" t="n">
        <v>36586</v>
      </c>
      <c r="L14" s="18" t="n">
        <v>36600</v>
      </c>
      <c r="M14" s="15" t="s">
        <v>23</v>
      </c>
      <c r="N14" s="17" t="n">
        <v>36831</v>
      </c>
      <c r="O14" s="30" t="n">
        <v>-500000</v>
      </c>
      <c r="P14" s="20" t="n">
        <v>-500996</v>
      </c>
      <c r="R14" s="21"/>
    </row>
    <row r="15" customFormat="false" ht="12.75" hidden="false" customHeight="false" outlineLevel="2" collapsed="false">
      <c r="C15" s="14" t="n">
        <v>106432</v>
      </c>
      <c r="D15" s="13" t="s">
        <v>47</v>
      </c>
      <c r="E15" s="13" t="s">
        <v>39</v>
      </c>
      <c r="F15" s="15" t="n">
        <v>71460</v>
      </c>
      <c r="G15" s="16" t="n">
        <v>21357</v>
      </c>
      <c r="H15" s="31" t="s">
        <v>25</v>
      </c>
      <c r="I15" s="32" t="s">
        <v>43</v>
      </c>
      <c r="J15" s="13" t="s">
        <v>31</v>
      </c>
      <c r="K15" s="17" t="n">
        <v>36586</v>
      </c>
      <c r="L15" s="18" t="n">
        <v>36600</v>
      </c>
      <c r="M15" s="15" t="s">
        <v>22</v>
      </c>
      <c r="N15" s="17" t="n">
        <v>36923</v>
      </c>
      <c r="O15" s="30" t="n">
        <v>500996</v>
      </c>
      <c r="P15" s="1" t="n">
        <v>428679</v>
      </c>
      <c r="R15" s="21"/>
    </row>
    <row r="16" customFormat="false" ht="12.75" hidden="false" customHeight="false" outlineLevel="1" collapsed="false">
      <c r="C16" s="23" t="s">
        <v>48</v>
      </c>
      <c r="D16" s="13"/>
      <c r="E16" s="13"/>
      <c r="F16" s="15"/>
      <c r="G16" s="16"/>
      <c r="H16" s="31"/>
      <c r="I16" s="32"/>
      <c r="J16" s="13"/>
      <c r="K16" s="17"/>
      <c r="L16" s="18"/>
      <c r="M16" s="15"/>
      <c r="N16" s="17"/>
      <c r="O16" s="30"/>
      <c r="P16" s="1" t="n">
        <f aca="false">SUBTOTAL(9,P14:P15)</f>
        <v>-72317</v>
      </c>
      <c r="R16" s="21" t="n">
        <f aca="false">-P16/$Q$2</f>
        <v>36158.5</v>
      </c>
    </row>
    <row r="17" customFormat="false" ht="12.75" hidden="false" customHeight="false" outlineLevel="2" collapsed="false">
      <c r="C17" s="14" t="n">
        <v>107502</v>
      </c>
      <c r="D17" s="13" t="s">
        <v>49</v>
      </c>
      <c r="E17" s="13" t="s">
        <v>39</v>
      </c>
      <c r="F17" s="15" t="n">
        <v>78122</v>
      </c>
      <c r="G17" s="16" t="n">
        <v>21233</v>
      </c>
      <c r="H17" s="31" t="s">
        <v>25</v>
      </c>
      <c r="I17" s="32" t="s">
        <v>43</v>
      </c>
      <c r="J17" s="13" t="s">
        <v>41</v>
      </c>
      <c r="K17" s="17" t="n">
        <v>36892</v>
      </c>
      <c r="L17" s="18" t="n">
        <v>36917</v>
      </c>
      <c r="M17" s="15" t="s">
        <v>23</v>
      </c>
      <c r="N17" s="17" t="n">
        <v>36892</v>
      </c>
      <c r="O17" s="30" t="n">
        <v>-100000</v>
      </c>
      <c r="P17" s="1" t="n">
        <f aca="false">O17</f>
        <v>-100000</v>
      </c>
      <c r="R17" s="21"/>
    </row>
    <row r="18" customFormat="false" ht="12.75" hidden="false" customHeight="false" outlineLevel="2" collapsed="false">
      <c r="A18" s="13"/>
      <c r="B18" s="13" t="s">
        <v>27</v>
      </c>
      <c r="C18" s="14" t="n">
        <v>107502</v>
      </c>
      <c r="D18" s="13" t="s">
        <v>49</v>
      </c>
      <c r="E18" s="13" t="s">
        <v>39</v>
      </c>
      <c r="F18" s="15" t="n">
        <v>78122</v>
      </c>
      <c r="G18" s="16" t="n">
        <v>21233</v>
      </c>
      <c r="H18" s="31" t="s">
        <v>25</v>
      </c>
      <c r="I18" s="32" t="s">
        <v>43</v>
      </c>
      <c r="J18" s="13" t="s">
        <v>41</v>
      </c>
      <c r="K18" s="17" t="n">
        <v>36892</v>
      </c>
      <c r="L18" s="18" t="n">
        <v>36917</v>
      </c>
      <c r="M18" s="15" t="s">
        <v>22</v>
      </c>
      <c r="N18" s="17" t="n">
        <v>36923</v>
      </c>
      <c r="O18" s="30" t="n">
        <v>100000</v>
      </c>
      <c r="P18" s="20" t="n">
        <v>92858</v>
      </c>
      <c r="Q18" s="13"/>
      <c r="R18" s="21"/>
    </row>
    <row r="19" customFormat="false" ht="12.75" hidden="false" customHeight="false" outlineLevel="1" collapsed="false">
      <c r="A19" s="13"/>
      <c r="B19" s="13"/>
      <c r="C19" s="23" t="s">
        <v>50</v>
      </c>
      <c r="D19" s="13"/>
      <c r="E19" s="13"/>
      <c r="F19" s="15"/>
      <c r="G19" s="16"/>
      <c r="H19" s="31"/>
      <c r="I19" s="32"/>
      <c r="J19" s="13"/>
      <c r="K19" s="17"/>
      <c r="L19" s="18"/>
      <c r="M19" s="15"/>
      <c r="N19" s="17"/>
      <c r="O19" s="30"/>
      <c r="P19" s="20" t="n">
        <f aca="false">SUBTOTAL(9,P17:P18)</f>
        <v>-7142</v>
      </c>
      <c r="Q19" s="13"/>
      <c r="R19" s="21" t="n">
        <f aca="false">-P19/$Q$2</f>
        <v>3571</v>
      </c>
    </row>
    <row r="20" customFormat="false" ht="12.75" hidden="false" customHeight="false" outlineLevel="2" collapsed="false">
      <c r="A20" s="13"/>
      <c r="B20" s="13" t="s">
        <v>18</v>
      </c>
      <c r="C20" s="14" t="n">
        <v>106818</v>
      </c>
      <c r="D20" s="13" t="s">
        <v>51</v>
      </c>
      <c r="E20" s="13" t="s">
        <v>39</v>
      </c>
      <c r="F20" s="15" t="n">
        <v>62389</v>
      </c>
      <c r="G20" s="16" t="n">
        <v>104399</v>
      </c>
      <c r="H20" s="31" t="s">
        <v>25</v>
      </c>
      <c r="I20" s="32" t="s">
        <v>43</v>
      </c>
      <c r="J20" s="13" t="s">
        <v>21</v>
      </c>
      <c r="K20" s="17" t="n">
        <v>36708</v>
      </c>
      <c r="L20" s="18" t="n">
        <v>36728</v>
      </c>
      <c r="M20" s="15" t="s">
        <v>23</v>
      </c>
      <c r="N20" s="17" t="n">
        <v>36892</v>
      </c>
      <c r="O20" s="30" t="n">
        <v>-2765487</v>
      </c>
      <c r="P20" s="20" t="n">
        <f aca="false">O20</f>
        <v>-2765487</v>
      </c>
      <c r="Q20" s="13"/>
      <c r="R20" s="21"/>
    </row>
    <row r="21" customFormat="false" ht="12.75" hidden="false" customHeight="false" outlineLevel="2" collapsed="false">
      <c r="A21" s="13"/>
      <c r="B21" s="13" t="s">
        <v>18</v>
      </c>
      <c r="C21" s="14" t="n">
        <v>106818</v>
      </c>
      <c r="D21" s="13" t="s">
        <v>51</v>
      </c>
      <c r="E21" s="13" t="s">
        <v>39</v>
      </c>
      <c r="F21" s="15" t="n">
        <v>62389</v>
      </c>
      <c r="G21" s="16" t="n">
        <v>104399</v>
      </c>
      <c r="H21" s="31" t="s">
        <v>25</v>
      </c>
      <c r="I21" s="32" t="s">
        <v>43</v>
      </c>
      <c r="J21" s="13" t="s">
        <v>21</v>
      </c>
      <c r="K21" s="17" t="n">
        <v>36708</v>
      </c>
      <c r="L21" s="18" t="n">
        <v>36728</v>
      </c>
      <c r="M21" s="15" t="s">
        <v>22</v>
      </c>
      <c r="N21" s="17" t="n">
        <v>36923</v>
      </c>
      <c r="O21" s="30" t="n">
        <v>2765487</v>
      </c>
      <c r="P21" s="20" t="n">
        <v>2765487</v>
      </c>
      <c r="Q21" s="13"/>
      <c r="R21" s="21"/>
    </row>
    <row r="22" customFormat="false" ht="12.75" hidden="false" customHeight="false" outlineLevel="1" collapsed="false">
      <c r="A22" s="13"/>
      <c r="B22" s="13"/>
      <c r="C22" s="23" t="s">
        <v>52</v>
      </c>
      <c r="D22" s="13"/>
      <c r="E22" s="13"/>
      <c r="F22" s="15"/>
      <c r="G22" s="16"/>
      <c r="H22" s="31"/>
      <c r="I22" s="32"/>
      <c r="J22" s="13"/>
      <c r="K22" s="17"/>
      <c r="L22" s="18"/>
      <c r="M22" s="15"/>
      <c r="N22" s="17"/>
      <c r="O22" s="30"/>
      <c r="P22" s="20" t="n">
        <f aca="false">SUBTOTAL(9,P20:P21)</f>
        <v>0</v>
      </c>
      <c r="Q22" s="13"/>
      <c r="R22" s="21" t="n">
        <f aca="false">-P22/$Q$2</f>
        <v>-0</v>
      </c>
    </row>
    <row r="23" customFormat="false" ht="12.75" hidden="false" customHeight="false" outlineLevel="2" collapsed="false">
      <c r="A23" s="13"/>
      <c r="B23" s="13" t="s">
        <v>18</v>
      </c>
      <c r="C23" s="14" t="n">
        <v>106819</v>
      </c>
      <c r="D23" s="13" t="s">
        <v>51</v>
      </c>
      <c r="E23" s="13" t="s">
        <v>39</v>
      </c>
      <c r="F23" s="15" t="n">
        <v>62389</v>
      </c>
      <c r="G23" s="16" t="n">
        <v>104399</v>
      </c>
      <c r="H23" s="13" t="s">
        <v>20</v>
      </c>
      <c r="I23" s="15" t="s">
        <v>40</v>
      </c>
      <c r="J23" s="13" t="s">
        <v>21</v>
      </c>
      <c r="K23" s="17" t="n">
        <v>36708</v>
      </c>
      <c r="L23" s="18" t="n">
        <v>36728</v>
      </c>
      <c r="M23" s="15" t="s">
        <v>22</v>
      </c>
      <c r="N23" s="17" t="n">
        <v>36892</v>
      </c>
      <c r="O23" s="30" t="n">
        <v>2765487</v>
      </c>
      <c r="P23" s="20" t="n">
        <f aca="false">O23</f>
        <v>2765487</v>
      </c>
      <c r="Q23" s="24"/>
      <c r="R23" s="21"/>
    </row>
    <row r="24" customFormat="false" ht="12.75" hidden="false" customHeight="false" outlineLevel="2" collapsed="false">
      <c r="A24" s="13"/>
      <c r="B24" s="13" t="s">
        <v>27</v>
      </c>
      <c r="C24" s="14" t="n">
        <v>106819</v>
      </c>
      <c r="D24" s="13" t="s">
        <v>51</v>
      </c>
      <c r="E24" s="13" t="s">
        <v>39</v>
      </c>
      <c r="F24" s="15" t="n">
        <v>62389</v>
      </c>
      <c r="G24" s="16" t="n">
        <v>104399</v>
      </c>
      <c r="H24" s="13" t="s">
        <v>20</v>
      </c>
      <c r="I24" s="15" t="s">
        <v>40</v>
      </c>
      <c r="J24" s="13" t="s">
        <v>21</v>
      </c>
      <c r="K24" s="17" t="n">
        <v>36708</v>
      </c>
      <c r="L24" s="18" t="n">
        <v>36728</v>
      </c>
      <c r="M24" s="15" t="s">
        <v>23</v>
      </c>
      <c r="N24" s="17" t="n">
        <v>36923</v>
      </c>
      <c r="O24" s="30" t="n">
        <v>-2765487</v>
      </c>
      <c r="P24" s="20" t="n">
        <v>-2765487</v>
      </c>
      <c r="Q24" s="13"/>
      <c r="R24" s="21"/>
    </row>
    <row r="25" customFormat="false" ht="12.75" hidden="false" customHeight="false" outlineLevel="1" collapsed="false">
      <c r="A25" s="13"/>
      <c r="B25" s="13"/>
      <c r="C25" s="23" t="s">
        <v>53</v>
      </c>
      <c r="D25" s="13"/>
      <c r="E25" s="13"/>
      <c r="F25" s="15"/>
      <c r="G25" s="16"/>
      <c r="H25" s="13"/>
      <c r="I25" s="15"/>
      <c r="J25" s="13"/>
      <c r="K25" s="17"/>
      <c r="L25" s="18"/>
      <c r="M25" s="15"/>
      <c r="N25" s="17"/>
      <c r="O25" s="30"/>
      <c r="P25" s="20" t="n">
        <f aca="false">SUBTOTAL(9,P23:P24)</f>
        <v>0</v>
      </c>
      <c r="Q25" s="13"/>
      <c r="R25" s="21" t="n">
        <f aca="false">-P25/$Q$2</f>
        <v>-0</v>
      </c>
    </row>
    <row r="26" customFormat="false" ht="12.75" hidden="false" customHeight="false" outlineLevel="2" collapsed="false">
      <c r="A26" s="13"/>
      <c r="B26" s="13" t="s">
        <v>18</v>
      </c>
      <c r="C26" s="14" t="n">
        <v>106924</v>
      </c>
      <c r="D26" s="13" t="s">
        <v>51</v>
      </c>
      <c r="E26" s="13" t="s">
        <v>39</v>
      </c>
      <c r="F26" s="15" t="n">
        <v>62389</v>
      </c>
      <c r="G26" s="16" t="n">
        <v>104399</v>
      </c>
      <c r="H26" s="13" t="s">
        <v>20</v>
      </c>
      <c r="I26" s="15" t="s">
        <v>40</v>
      </c>
      <c r="J26" s="13" t="s">
        <v>41</v>
      </c>
      <c r="K26" s="17" t="n">
        <v>36739</v>
      </c>
      <c r="L26" s="18" t="n">
        <v>36763</v>
      </c>
      <c r="M26" s="15" t="s">
        <v>22</v>
      </c>
      <c r="N26" s="17" t="n">
        <v>36892</v>
      </c>
      <c r="O26" s="30" t="n">
        <v>267154</v>
      </c>
      <c r="P26" s="20" t="n">
        <f aca="false">O26</f>
        <v>267154</v>
      </c>
      <c r="Q26" s="13"/>
      <c r="R26" s="21"/>
    </row>
    <row r="27" customFormat="false" ht="12.75" hidden="false" customHeight="false" outlineLevel="2" collapsed="false">
      <c r="A27" s="13"/>
      <c r="B27" s="13" t="s">
        <v>18</v>
      </c>
      <c r="C27" s="14" t="n">
        <v>106924</v>
      </c>
      <c r="D27" s="13" t="s">
        <v>51</v>
      </c>
      <c r="E27" s="13" t="s">
        <v>39</v>
      </c>
      <c r="F27" s="15" t="n">
        <v>62389</v>
      </c>
      <c r="G27" s="16" t="n">
        <v>104399</v>
      </c>
      <c r="H27" s="13" t="s">
        <v>20</v>
      </c>
      <c r="I27" s="15" t="s">
        <v>40</v>
      </c>
      <c r="J27" s="13" t="s">
        <v>41</v>
      </c>
      <c r="K27" s="17" t="n">
        <v>36739</v>
      </c>
      <c r="L27" s="18" t="n">
        <v>36763</v>
      </c>
      <c r="M27" s="15" t="s">
        <v>23</v>
      </c>
      <c r="N27" s="17" t="n">
        <v>36923</v>
      </c>
      <c r="O27" s="30" t="n">
        <v>-267154</v>
      </c>
      <c r="P27" s="20" t="n">
        <v>-267154</v>
      </c>
      <c r="Q27" s="13"/>
      <c r="R27" s="21"/>
    </row>
    <row r="28" customFormat="false" ht="12.75" hidden="false" customHeight="false" outlineLevel="1" collapsed="false">
      <c r="A28" s="13"/>
      <c r="B28" s="13"/>
      <c r="C28" s="23" t="s">
        <v>54</v>
      </c>
      <c r="D28" s="13"/>
      <c r="E28" s="13"/>
      <c r="F28" s="15"/>
      <c r="G28" s="16"/>
      <c r="H28" s="13"/>
      <c r="I28" s="15"/>
      <c r="J28" s="13"/>
      <c r="K28" s="17"/>
      <c r="L28" s="18"/>
      <c r="M28" s="15"/>
      <c r="N28" s="17"/>
      <c r="O28" s="30"/>
      <c r="P28" s="20" t="n">
        <f aca="false">SUBTOTAL(9,P26:P27)</f>
        <v>0</v>
      </c>
      <c r="Q28" s="13"/>
      <c r="R28" s="21" t="n">
        <f aca="false">-P28/$Q$2</f>
        <v>-0</v>
      </c>
    </row>
    <row r="29" customFormat="false" ht="12.75" hidden="false" customHeight="false" outlineLevel="2" collapsed="false">
      <c r="A29" s="13"/>
      <c r="B29" s="13" t="s">
        <v>18</v>
      </c>
      <c r="C29" s="14" t="n">
        <v>106925</v>
      </c>
      <c r="D29" s="13" t="s">
        <v>51</v>
      </c>
      <c r="E29" s="13" t="s">
        <v>39</v>
      </c>
      <c r="F29" s="15" t="n">
        <v>62389</v>
      </c>
      <c r="G29" s="16" t="n">
        <v>104399</v>
      </c>
      <c r="H29" s="31" t="s">
        <v>25</v>
      </c>
      <c r="I29" s="32" t="s">
        <v>43</v>
      </c>
      <c r="J29" s="13" t="s">
        <v>41</v>
      </c>
      <c r="K29" s="17" t="n">
        <v>36739</v>
      </c>
      <c r="L29" s="18" t="n">
        <v>36763</v>
      </c>
      <c r="M29" s="15" t="s">
        <v>23</v>
      </c>
      <c r="N29" s="17" t="n">
        <v>36892</v>
      </c>
      <c r="O29" s="30" t="n">
        <v>-267154</v>
      </c>
      <c r="P29" s="20" t="n">
        <f aca="false">O29</f>
        <v>-267154</v>
      </c>
      <c r="Q29" s="13"/>
      <c r="R29" s="21"/>
    </row>
    <row r="30" customFormat="false" ht="12.75" hidden="false" customHeight="false" outlineLevel="2" collapsed="false">
      <c r="C30" s="14" t="n">
        <v>106925</v>
      </c>
      <c r="D30" s="13" t="s">
        <v>51</v>
      </c>
      <c r="E30" s="13" t="s">
        <v>39</v>
      </c>
      <c r="F30" s="15" t="n">
        <v>62389</v>
      </c>
      <c r="G30" s="16" t="n">
        <v>104399</v>
      </c>
      <c r="H30" s="31" t="s">
        <v>25</v>
      </c>
      <c r="I30" s="32" t="s">
        <v>43</v>
      </c>
      <c r="J30" s="13" t="s">
        <v>41</v>
      </c>
      <c r="K30" s="17" t="n">
        <v>36739</v>
      </c>
      <c r="L30" s="18" t="n">
        <v>36763</v>
      </c>
      <c r="M30" s="15" t="s">
        <v>22</v>
      </c>
      <c r="N30" s="17" t="n">
        <v>36923</v>
      </c>
      <c r="O30" s="30" t="n">
        <v>267154</v>
      </c>
      <c r="P30" s="20" t="n">
        <v>267154</v>
      </c>
      <c r="R30" s="21"/>
    </row>
    <row r="31" customFormat="false" ht="12.75" hidden="false" customHeight="false" outlineLevel="1" collapsed="false">
      <c r="C31" s="23" t="s">
        <v>55</v>
      </c>
      <c r="D31" s="13"/>
      <c r="E31" s="13"/>
      <c r="F31" s="15"/>
      <c r="G31" s="16"/>
      <c r="H31" s="31"/>
      <c r="I31" s="32"/>
      <c r="J31" s="13"/>
      <c r="K31" s="17"/>
      <c r="L31" s="18"/>
      <c r="M31" s="15"/>
      <c r="N31" s="17"/>
      <c r="O31" s="30"/>
      <c r="P31" s="20" t="n">
        <f aca="false">SUBTOTAL(9,P29:P30)</f>
        <v>0</v>
      </c>
      <c r="R31" s="21" t="n">
        <f aca="false">-P31/$Q$2</f>
        <v>-0</v>
      </c>
    </row>
    <row r="32" customFormat="false" ht="12.75" hidden="false" customHeight="false" outlineLevel="2" collapsed="false">
      <c r="C32" s="14" t="n">
        <v>107346</v>
      </c>
      <c r="D32" s="13" t="s">
        <v>56</v>
      </c>
      <c r="E32" s="13" t="s">
        <v>39</v>
      </c>
      <c r="F32" s="15" t="n">
        <v>62389</v>
      </c>
      <c r="G32" s="16" t="n">
        <v>22359</v>
      </c>
      <c r="H32" s="13" t="s">
        <v>20</v>
      </c>
      <c r="I32" s="15" t="s">
        <v>40</v>
      </c>
      <c r="J32" s="13" t="s">
        <v>41</v>
      </c>
      <c r="K32" s="17" t="n">
        <v>36861</v>
      </c>
      <c r="L32" s="18" t="n">
        <v>36868</v>
      </c>
      <c r="M32" s="15" t="s">
        <v>22</v>
      </c>
      <c r="N32" s="17" t="n">
        <v>36892</v>
      </c>
      <c r="O32" s="30" t="n">
        <v>744927</v>
      </c>
      <c r="P32" s="20" t="n">
        <f aca="false">O32</f>
        <v>744927</v>
      </c>
      <c r="R32" s="21"/>
    </row>
    <row r="33" customFormat="false" ht="12.75" hidden="false" customHeight="false" outlineLevel="2" collapsed="false">
      <c r="C33" s="14" t="n">
        <v>107346</v>
      </c>
      <c r="D33" s="13" t="s">
        <v>56</v>
      </c>
      <c r="E33" s="13" t="s">
        <v>39</v>
      </c>
      <c r="F33" s="15" t="n">
        <v>62389</v>
      </c>
      <c r="G33" s="16" t="n">
        <v>22359</v>
      </c>
      <c r="H33" s="13" t="s">
        <v>20</v>
      </c>
      <c r="I33" s="15" t="s">
        <v>40</v>
      </c>
      <c r="J33" s="13" t="s">
        <v>41</v>
      </c>
      <c r="K33" s="17" t="n">
        <v>36861</v>
      </c>
      <c r="L33" s="18" t="n">
        <v>36868</v>
      </c>
      <c r="M33" s="15" t="s">
        <v>23</v>
      </c>
      <c r="N33" s="17" t="n">
        <v>36923</v>
      </c>
      <c r="O33" s="30" t="n">
        <v>-744927</v>
      </c>
      <c r="P33" s="20" t="n">
        <v>-691704</v>
      </c>
      <c r="R33" s="21"/>
    </row>
    <row r="34" customFormat="false" ht="12.75" hidden="false" customHeight="false" outlineLevel="1" collapsed="false">
      <c r="C34" s="23" t="s">
        <v>57</v>
      </c>
      <c r="D34" s="13"/>
      <c r="E34" s="13"/>
      <c r="F34" s="15"/>
      <c r="G34" s="16"/>
      <c r="H34" s="13"/>
      <c r="I34" s="15"/>
      <c r="J34" s="13"/>
      <c r="K34" s="17"/>
      <c r="L34" s="18"/>
      <c r="M34" s="15"/>
      <c r="N34" s="17"/>
      <c r="O34" s="30"/>
      <c r="P34" s="20" t="n">
        <f aca="false">SUBTOTAL(9,P32:P33)</f>
        <v>53223</v>
      </c>
      <c r="R34" s="21" t="n">
        <f aca="false">-P34/$Q$2</f>
        <v>-26611.5</v>
      </c>
    </row>
    <row r="35" customFormat="false" ht="12.75" hidden="false" customHeight="false" outlineLevel="2" collapsed="false">
      <c r="C35" s="14" t="n">
        <v>107347</v>
      </c>
      <c r="D35" s="13" t="s">
        <v>56</v>
      </c>
      <c r="E35" s="13" t="s">
        <v>39</v>
      </c>
      <c r="F35" s="15" t="n">
        <v>62389</v>
      </c>
      <c r="G35" s="16" t="n">
        <v>22359</v>
      </c>
      <c r="H35" s="31" t="s">
        <v>25</v>
      </c>
      <c r="I35" s="32" t="s">
        <v>43</v>
      </c>
      <c r="J35" s="13" t="s">
        <v>41</v>
      </c>
      <c r="K35" s="17" t="n">
        <v>36861</v>
      </c>
      <c r="L35" s="18" t="n">
        <v>36868</v>
      </c>
      <c r="M35" s="15" t="s">
        <v>23</v>
      </c>
      <c r="N35" s="17" t="n">
        <v>36892</v>
      </c>
      <c r="O35" s="30" t="n">
        <v>-744927</v>
      </c>
      <c r="P35" s="20" t="n">
        <f aca="false">O35</f>
        <v>-744927</v>
      </c>
      <c r="R35" s="21"/>
    </row>
    <row r="36" customFormat="false" ht="12.75" hidden="false" customHeight="false" outlineLevel="2" collapsed="false">
      <c r="A36" s="13"/>
      <c r="B36" s="13" t="s">
        <v>18</v>
      </c>
      <c r="C36" s="14" t="n">
        <v>107347</v>
      </c>
      <c r="D36" s="13" t="s">
        <v>56</v>
      </c>
      <c r="E36" s="13" t="s">
        <v>39</v>
      </c>
      <c r="F36" s="15" t="n">
        <v>62389</v>
      </c>
      <c r="G36" s="16" t="n">
        <v>22359</v>
      </c>
      <c r="H36" s="31" t="s">
        <v>25</v>
      </c>
      <c r="I36" s="32" t="s">
        <v>43</v>
      </c>
      <c r="J36" s="13" t="s">
        <v>41</v>
      </c>
      <c r="K36" s="17" t="n">
        <v>36861</v>
      </c>
      <c r="L36" s="18" t="n">
        <v>36868</v>
      </c>
      <c r="M36" s="15" t="s">
        <v>22</v>
      </c>
      <c r="N36" s="17" t="n">
        <v>36923</v>
      </c>
      <c r="O36" s="30" t="n">
        <v>744927</v>
      </c>
      <c r="P36" s="20" t="n">
        <v>691704</v>
      </c>
      <c r="Q36" s="13"/>
      <c r="R36" s="21"/>
    </row>
    <row r="37" customFormat="false" ht="12.75" hidden="false" customHeight="false" outlineLevel="1" collapsed="false">
      <c r="A37" s="13"/>
      <c r="B37" s="13"/>
      <c r="C37" s="23" t="s">
        <v>58</v>
      </c>
      <c r="D37" s="13"/>
      <c r="E37" s="13"/>
      <c r="F37" s="15"/>
      <c r="G37" s="16"/>
      <c r="H37" s="31"/>
      <c r="I37" s="32"/>
      <c r="J37" s="13"/>
      <c r="K37" s="17"/>
      <c r="L37" s="18"/>
      <c r="M37" s="15"/>
      <c r="N37" s="17"/>
      <c r="O37" s="30"/>
      <c r="P37" s="20" t="n">
        <f aca="false">SUBTOTAL(9,P35:P36)</f>
        <v>-53223</v>
      </c>
      <c r="Q37" s="13"/>
      <c r="R37" s="21" t="n">
        <f aca="false">-P37/$Q$2</f>
        <v>26611.5</v>
      </c>
    </row>
    <row r="38" customFormat="false" ht="12.75" hidden="false" customHeight="false" outlineLevel="2" collapsed="false">
      <c r="A38" s="13"/>
      <c r="B38" s="13" t="s">
        <v>18</v>
      </c>
      <c r="C38" s="14" t="n">
        <v>106915</v>
      </c>
      <c r="D38" s="13" t="s">
        <v>59</v>
      </c>
      <c r="E38" s="13" t="s">
        <v>39</v>
      </c>
      <c r="F38" s="15" t="n">
        <v>62389</v>
      </c>
      <c r="G38" s="16" t="n">
        <v>100492</v>
      </c>
      <c r="H38" s="31" t="s">
        <v>25</v>
      </c>
      <c r="I38" s="32" t="s">
        <v>43</v>
      </c>
      <c r="J38" s="13" t="s">
        <v>31</v>
      </c>
      <c r="K38" s="17" t="n">
        <v>36739</v>
      </c>
      <c r="L38" s="18" t="n">
        <v>36768</v>
      </c>
      <c r="M38" s="15" t="s">
        <v>23</v>
      </c>
      <c r="N38" s="17" t="n">
        <v>36892</v>
      </c>
      <c r="O38" s="30" t="n">
        <v>-160292</v>
      </c>
      <c r="P38" s="20" t="n">
        <f aca="false">O38</f>
        <v>-160292</v>
      </c>
      <c r="Q38" s="13"/>
      <c r="R38" s="21"/>
    </row>
    <row r="39" customFormat="false" ht="12.75" hidden="false" customHeight="false" outlineLevel="2" collapsed="false">
      <c r="A39" s="13"/>
      <c r="B39" s="13" t="s">
        <v>18</v>
      </c>
      <c r="C39" s="14" t="n">
        <v>106915</v>
      </c>
      <c r="D39" s="13" t="s">
        <v>59</v>
      </c>
      <c r="E39" s="13" t="s">
        <v>39</v>
      </c>
      <c r="F39" s="15" t="n">
        <v>62389</v>
      </c>
      <c r="G39" s="16" t="n">
        <v>100492</v>
      </c>
      <c r="H39" s="31" t="s">
        <v>25</v>
      </c>
      <c r="I39" s="32" t="s">
        <v>43</v>
      </c>
      <c r="J39" s="13" t="s">
        <v>31</v>
      </c>
      <c r="K39" s="17" t="n">
        <v>36739</v>
      </c>
      <c r="L39" s="18" t="n">
        <v>36768</v>
      </c>
      <c r="M39" s="15" t="s">
        <v>22</v>
      </c>
      <c r="N39" s="17" t="n">
        <v>36923</v>
      </c>
      <c r="O39" s="30" t="n">
        <v>160292</v>
      </c>
      <c r="P39" s="20" t="n">
        <v>160292</v>
      </c>
      <c r="Q39" s="13"/>
      <c r="R39" s="21"/>
    </row>
    <row r="40" customFormat="false" ht="12.75" hidden="false" customHeight="false" outlineLevel="1" collapsed="false">
      <c r="A40" s="13"/>
      <c r="B40" s="13"/>
      <c r="C40" s="23" t="s">
        <v>60</v>
      </c>
      <c r="D40" s="13"/>
      <c r="E40" s="13"/>
      <c r="F40" s="15"/>
      <c r="G40" s="16"/>
      <c r="H40" s="31"/>
      <c r="I40" s="32"/>
      <c r="J40" s="13"/>
      <c r="K40" s="17"/>
      <c r="L40" s="18"/>
      <c r="M40" s="15"/>
      <c r="N40" s="17"/>
      <c r="O40" s="30"/>
      <c r="P40" s="20" t="n">
        <f aca="false">SUBTOTAL(9,P38:P39)</f>
        <v>0</v>
      </c>
      <c r="Q40" s="13"/>
      <c r="R40" s="21" t="n">
        <f aca="false">-P40/$Q$2</f>
        <v>-0</v>
      </c>
    </row>
    <row r="41" customFormat="false" ht="12.75" hidden="false" customHeight="false" outlineLevel="2" collapsed="false">
      <c r="A41" s="13"/>
      <c r="B41" s="13" t="s">
        <v>18</v>
      </c>
      <c r="C41" s="14" t="n">
        <v>106916</v>
      </c>
      <c r="D41" s="13" t="s">
        <v>59</v>
      </c>
      <c r="E41" s="13" t="s">
        <v>39</v>
      </c>
      <c r="F41" s="15" t="n">
        <v>62389</v>
      </c>
      <c r="G41" s="16" t="n">
        <v>100492</v>
      </c>
      <c r="H41" s="13" t="s">
        <v>20</v>
      </c>
      <c r="I41" s="15" t="s">
        <v>40</v>
      </c>
      <c r="J41" s="13" t="s">
        <v>31</v>
      </c>
      <c r="K41" s="17" t="n">
        <v>36739</v>
      </c>
      <c r="L41" s="18" t="n">
        <v>36768</v>
      </c>
      <c r="M41" s="15" t="s">
        <v>22</v>
      </c>
      <c r="N41" s="17" t="n">
        <v>36892</v>
      </c>
      <c r="O41" s="30" t="n">
        <v>160292</v>
      </c>
      <c r="P41" s="20" t="n">
        <f aca="false">O41</f>
        <v>160292</v>
      </c>
      <c r="Q41" s="13"/>
      <c r="R41" s="21"/>
    </row>
    <row r="42" customFormat="false" ht="12.75" hidden="false" customHeight="false" outlineLevel="2" collapsed="false">
      <c r="C42" s="14" t="n">
        <v>106916</v>
      </c>
      <c r="D42" s="13" t="s">
        <v>59</v>
      </c>
      <c r="E42" s="13" t="s">
        <v>39</v>
      </c>
      <c r="F42" s="15" t="n">
        <v>62389</v>
      </c>
      <c r="G42" s="16" t="n">
        <v>100492</v>
      </c>
      <c r="H42" s="13" t="s">
        <v>20</v>
      </c>
      <c r="I42" s="15" t="s">
        <v>40</v>
      </c>
      <c r="J42" s="13" t="s">
        <v>31</v>
      </c>
      <c r="K42" s="17" t="n">
        <v>36739</v>
      </c>
      <c r="L42" s="18" t="n">
        <v>36768</v>
      </c>
      <c r="M42" s="15" t="s">
        <v>23</v>
      </c>
      <c r="N42" s="17" t="n">
        <v>36923</v>
      </c>
      <c r="O42" s="30" t="n">
        <v>-160292</v>
      </c>
      <c r="P42" s="20" t="n">
        <v>-160292</v>
      </c>
      <c r="R42" s="21"/>
    </row>
    <row r="43" customFormat="false" ht="12.75" hidden="false" customHeight="false" outlineLevel="1" collapsed="false">
      <c r="C43" s="23" t="s">
        <v>61</v>
      </c>
      <c r="D43" s="13"/>
      <c r="E43" s="13"/>
      <c r="F43" s="15"/>
      <c r="G43" s="16"/>
      <c r="H43" s="13"/>
      <c r="I43" s="15"/>
      <c r="J43" s="13"/>
      <c r="K43" s="17"/>
      <c r="L43" s="18"/>
      <c r="M43" s="15"/>
      <c r="N43" s="17"/>
      <c r="O43" s="30"/>
      <c r="P43" s="20" t="n">
        <f aca="false">SUBTOTAL(9,P41:P42)</f>
        <v>0</v>
      </c>
      <c r="R43" s="21" t="n">
        <f aca="false">-P43/$Q$2</f>
        <v>-0</v>
      </c>
    </row>
    <row r="44" customFormat="false" ht="12.75" hidden="false" customHeight="false" outlineLevel="2" collapsed="false">
      <c r="C44" s="14" t="n">
        <v>107479</v>
      </c>
      <c r="D44" s="13" t="s">
        <v>62</v>
      </c>
      <c r="E44" s="13" t="s">
        <v>39</v>
      </c>
      <c r="F44" s="15" t="n">
        <v>61120</v>
      </c>
      <c r="G44" s="16" t="n">
        <v>21229</v>
      </c>
      <c r="H44" s="31" t="s">
        <v>25</v>
      </c>
      <c r="I44" s="32" t="s">
        <v>43</v>
      </c>
      <c r="J44" s="13" t="s">
        <v>41</v>
      </c>
      <c r="K44" s="17" t="n">
        <v>36892</v>
      </c>
      <c r="L44" s="18" t="n">
        <v>36909</v>
      </c>
      <c r="M44" s="15" t="s">
        <v>23</v>
      </c>
      <c r="N44" s="17" t="n">
        <v>36892</v>
      </c>
      <c r="O44" s="30" t="n">
        <v>-10000</v>
      </c>
      <c r="P44" s="1" t="n">
        <f aca="false">O44</f>
        <v>-10000</v>
      </c>
      <c r="R44" s="21"/>
    </row>
    <row r="45" customFormat="false" ht="12.75" hidden="false" customHeight="false" outlineLevel="2" collapsed="false">
      <c r="C45" s="14" t="n">
        <v>107479</v>
      </c>
      <c r="D45" s="13" t="s">
        <v>62</v>
      </c>
      <c r="E45" s="13" t="s">
        <v>39</v>
      </c>
      <c r="F45" s="15" t="n">
        <v>61120</v>
      </c>
      <c r="G45" s="16" t="n">
        <v>21229</v>
      </c>
      <c r="H45" s="31" t="s">
        <v>25</v>
      </c>
      <c r="I45" s="32" t="s">
        <v>43</v>
      </c>
      <c r="J45" s="13" t="s">
        <v>41</v>
      </c>
      <c r="K45" s="17" t="n">
        <v>36892</v>
      </c>
      <c r="L45" s="18" t="n">
        <v>36909</v>
      </c>
      <c r="M45" s="15" t="s">
        <v>22</v>
      </c>
      <c r="N45" s="17" t="n">
        <v>36923</v>
      </c>
      <c r="O45" s="30" t="n">
        <v>10000</v>
      </c>
      <c r="P45" s="1" t="n">
        <v>10000</v>
      </c>
      <c r="R45" s="21"/>
    </row>
    <row r="46" customFormat="false" ht="12.75" hidden="false" customHeight="false" outlineLevel="1" collapsed="false">
      <c r="C46" s="23" t="s">
        <v>63</v>
      </c>
      <c r="D46" s="13"/>
      <c r="E46" s="13"/>
      <c r="F46" s="15"/>
      <c r="G46" s="16"/>
      <c r="H46" s="31"/>
      <c r="I46" s="32"/>
      <c r="J46" s="13"/>
      <c r="K46" s="17"/>
      <c r="L46" s="18"/>
      <c r="M46" s="15"/>
      <c r="N46" s="17"/>
      <c r="O46" s="30"/>
      <c r="P46" s="1" t="n">
        <f aca="false">SUBTOTAL(9,P44:P45)</f>
        <v>0</v>
      </c>
      <c r="R46" s="21" t="n">
        <f aca="false">-P46/$Q$2</f>
        <v>-0</v>
      </c>
    </row>
    <row r="47" customFormat="false" ht="12.75" hidden="false" customHeight="false" outlineLevel="2" collapsed="false">
      <c r="C47" s="14" t="n">
        <v>107480</v>
      </c>
      <c r="D47" s="13" t="s">
        <v>62</v>
      </c>
      <c r="E47" s="13" t="s">
        <v>39</v>
      </c>
      <c r="F47" s="15" t="n">
        <v>61120</v>
      </c>
      <c r="G47" s="16" t="n">
        <v>21229</v>
      </c>
      <c r="H47" s="13" t="s">
        <v>20</v>
      </c>
      <c r="I47" s="15" t="s">
        <v>40</v>
      </c>
      <c r="J47" s="13" t="s">
        <v>41</v>
      </c>
      <c r="K47" s="17" t="n">
        <v>36892</v>
      </c>
      <c r="L47" s="18" t="n">
        <v>36909</v>
      </c>
      <c r="M47" s="15" t="s">
        <v>22</v>
      </c>
      <c r="N47" s="17" t="n">
        <v>36892</v>
      </c>
      <c r="O47" s="30" t="n">
        <v>4000</v>
      </c>
      <c r="P47" s="1" t="n">
        <f aca="false">O47</f>
        <v>4000</v>
      </c>
      <c r="R47" s="21"/>
    </row>
    <row r="48" customFormat="false" ht="12.75" hidden="false" customHeight="false" outlineLevel="2" collapsed="false">
      <c r="C48" s="14" t="n">
        <v>107480</v>
      </c>
      <c r="D48" s="13" t="s">
        <v>62</v>
      </c>
      <c r="E48" s="13" t="s">
        <v>39</v>
      </c>
      <c r="F48" s="15" t="n">
        <v>61120</v>
      </c>
      <c r="G48" s="16" t="n">
        <v>21229</v>
      </c>
      <c r="H48" s="13" t="s">
        <v>20</v>
      </c>
      <c r="I48" s="15" t="s">
        <v>40</v>
      </c>
      <c r="J48" s="13" t="s">
        <v>41</v>
      </c>
      <c r="K48" s="17" t="n">
        <v>36892</v>
      </c>
      <c r="L48" s="18" t="n">
        <v>36909</v>
      </c>
      <c r="M48" s="15" t="s">
        <v>23</v>
      </c>
      <c r="N48" s="17" t="n">
        <v>36923</v>
      </c>
      <c r="O48" s="30" t="n">
        <v>-4000</v>
      </c>
      <c r="P48" s="1" t="n">
        <v>-4000</v>
      </c>
      <c r="R48" s="21"/>
    </row>
    <row r="49" customFormat="false" ht="12.75" hidden="false" customHeight="false" outlineLevel="1" collapsed="false">
      <c r="C49" s="23" t="s">
        <v>64</v>
      </c>
      <c r="D49" s="13"/>
      <c r="E49" s="13"/>
      <c r="F49" s="15"/>
      <c r="G49" s="16"/>
      <c r="H49" s="13"/>
      <c r="I49" s="15"/>
      <c r="J49" s="13"/>
      <c r="K49" s="17"/>
      <c r="L49" s="18"/>
      <c r="M49" s="15"/>
      <c r="N49" s="17"/>
      <c r="O49" s="30"/>
      <c r="P49" s="1" t="n">
        <f aca="false">SUBTOTAL(9,P47:P48)</f>
        <v>0</v>
      </c>
      <c r="R49" s="21" t="n">
        <f aca="false">-P49/$Q$2</f>
        <v>-0</v>
      </c>
    </row>
    <row r="50" customFormat="false" ht="12.75" hidden="false" customHeight="false" outlineLevel="2" collapsed="false">
      <c r="C50" s="14" t="n">
        <v>107481</v>
      </c>
      <c r="D50" s="13" t="s">
        <v>62</v>
      </c>
      <c r="E50" s="13" t="s">
        <v>39</v>
      </c>
      <c r="F50" s="15" t="n">
        <v>61120</v>
      </c>
      <c r="G50" s="16" t="n">
        <v>21229</v>
      </c>
      <c r="H50" s="31" t="s">
        <v>25</v>
      </c>
      <c r="I50" s="32" t="s">
        <v>43</v>
      </c>
      <c r="J50" s="13" t="s">
        <v>41</v>
      </c>
      <c r="K50" s="17" t="n">
        <v>36892</v>
      </c>
      <c r="L50" s="18" t="n">
        <v>36909</v>
      </c>
      <c r="M50" s="15" t="s">
        <v>23</v>
      </c>
      <c r="N50" s="17" t="n">
        <v>36892</v>
      </c>
      <c r="O50" s="30" t="n">
        <v>-4000</v>
      </c>
      <c r="P50" s="1" t="n">
        <f aca="false">O50</f>
        <v>-4000</v>
      </c>
      <c r="R50" s="21"/>
    </row>
    <row r="51" customFormat="false" ht="12.75" hidden="false" customHeight="false" outlineLevel="2" collapsed="false">
      <c r="C51" s="14" t="n">
        <v>107481</v>
      </c>
      <c r="D51" s="13" t="s">
        <v>62</v>
      </c>
      <c r="E51" s="13" t="s">
        <v>39</v>
      </c>
      <c r="F51" s="15" t="n">
        <v>61120</v>
      </c>
      <c r="G51" s="16" t="n">
        <v>21229</v>
      </c>
      <c r="H51" s="31" t="s">
        <v>25</v>
      </c>
      <c r="I51" s="32" t="s">
        <v>43</v>
      </c>
      <c r="J51" s="13" t="s">
        <v>41</v>
      </c>
      <c r="K51" s="17" t="n">
        <v>36892</v>
      </c>
      <c r="L51" s="18" t="n">
        <v>36909</v>
      </c>
      <c r="M51" s="15" t="s">
        <v>22</v>
      </c>
      <c r="N51" s="17" t="n">
        <v>36923</v>
      </c>
      <c r="O51" s="30" t="n">
        <v>4000</v>
      </c>
      <c r="P51" s="1" t="n">
        <v>4000</v>
      </c>
      <c r="R51" s="21"/>
    </row>
    <row r="52" customFormat="false" ht="12.75" hidden="false" customHeight="false" outlineLevel="1" collapsed="false">
      <c r="C52" s="23" t="s">
        <v>65</v>
      </c>
      <c r="D52" s="13"/>
      <c r="E52" s="13"/>
      <c r="F52" s="15"/>
      <c r="G52" s="16"/>
      <c r="H52" s="31"/>
      <c r="I52" s="32"/>
      <c r="J52" s="13"/>
      <c r="K52" s="17"/>
      <c r="L52" s="18"/>
      <c r="M52" s="15"/>
      <c r="N52" s="17"/>
      <c r="O52" s="30"/>
      <c r="P52" s="1" t="n">
        <f aca="false">SUBTOTAL(9,P50:P51)</f>
        <v>0</v>
      </c>
      <c r="R52" s="21" t="n">
        <f aca="false">-P52/$Q$2</f>
        <v>-0</v>
      </c>
    </row>
    <row r="53" customFormat="false" ht="12.75" hidden="false" customHeight="false" outlineLevel="2" collapsed="false">
      <c r="C53" s="14" t="n">
        <v>107484</v>
      </c>
      <c r="D53" s="13" t="s">
        <v>62</v>
      </c>
      <c r="E53" s="13" t="s">
        <v>39</v>
      </c>
      <c r="F53" s="15" t="n">
        <v>61120</v>
      </c>
      <c r="G53" s="16" t="n">
        <v>21229</v>
      </c>
      <c r="H53" s="13" t="s">
        <v>20</v>
      </c>
      <c r="I53" s="15" t="s">
        <v>40</v>
      </c>
      <c r="J53" s="13" t="s">
        <v>41</v>
      </c>
      <c r="K53" s="17" t="n">
        <v>36892</v>
      </c>
      <c r="L53" s="18" t="n">
        <v>36913</v>
      </c>
      <c r="M53" s="15" t="s">
        <v>22</v>
      </c>
      <c r="N53" s="17" t="n">
        <v>36892</v>
      </c>
      <c r="O53" s="30" t="n">
        <v>10000</v>
      </c>
      <c r="P53" s="1" t="n">
        <f aca="false">O53</f>
        <v>10000</v>
      </c>
      <c r="R53" s="21"/>
    </row>
    <row r="54" customFormat="false" ht="12.75" hidden="false" customHeight="false" outlineLevel="2" collapsed="false">
      <c r="C54" s="14" t="n">
        <v>107484</v>
      </c>
      <c r="D54" s="13" t="s">
        <v>62</v>
      </c>
      <c r="E54" s="13" t="s">
        <v>39</v>
      </c>
      <c r="F54" s="15" t="n">
        <v>61120</v>
      </c>
      <c r="G54" s="16" t="n">
        <v>21229</v>
      </c>
      <c r="H54" s="13" t="s">
        <v>20</v>
      </c>
      <c r="I54" s="15" t="s">
        <v>40</v>
      </c>
      <c r="J54" s="13" t="s">
        <v>41</v>
      </c>
      <c r="K54" s="17" t="n">
        <v>36892</v>
      </c>
      <c r="L54" s="18" t="n">
        <v>36913</v>
      </c>
      <c r="M54" s="15" t="s">
        <v>23</v>
      </c>
      <c r="N54" s="17" t="n">
        <v>36923</v>
      </c>
      <c r="O54" s="30" t="n">
        <v>-10000</v>
      </c>
      <c r="P54" s="1" t="n">
        <v>-10000</v>
      </c>
      <c r="R54" s="21"/>
    </row>
    <row r="55" customFormat="false" ht="12.75" hidden="false" customHeight="false" outlineLevel="1" collapsed="false">
      <c r="C55" s="23" t="s">
        <v>66</v>
      </c>
      <c r="D55" s="13"/>
      <c r="E55" s="13"/>
      <c r="F55" s="15"/>
      <c r="G55" s="16"/>
      <c r="H55" s="13"/>
      <c r="I55" s="15"/>
      <c r="J55" s="13"/>
      <c r="K55" s="17"/>
      <c r="L55" s="18"/>
      <c r="M55" s="15"/>
      <c r="N55" s="17"/>
      <c r="O55" s="30"/>
      <c r="P55" s="1" t="n">
        <f aca="false">SUBTOTAL(9,P53:P54)</f>
        <v>0</v>
      </c>
      <c r="R55" s="21" t="n">
        <f aca="false">-P55/$Q$2</f>
        <v>-0</v>
      </c>
    </row>
    <row r="56" customFormat="false" ht="12.75" hidden="false" customHeight="false" outlineLevel="2" collapsed="false">
      <c r="C56" s="14" t="n">
        <v>107494</v>
      </c>
      <c r="D56" s="13" t="s">
        <v>62</v>
      </c>
      <c r="E56" s="13" t="s">
        <v>39</v>
      </c>
      <c r="F56" s="15" t="n">
        <v>71459</v>
      </c>
      <c r="G56" s="16" t="n">
        <v>21229</v>
      </c>
      <c r="H56" s="13" t="s">
        <v>20</v>
      </c>
      <c r="I56" s="15" t="s">
        <v>40</v>
      </c>
      <c r="J56" s="13" t="s">
        <v>41</v>
      </c>
      <c r="K56" s="17" t="n">
        <v>36892</v>
      </c>
      <c r="L56" s="18" t="n">
        <v>36915</v>
      </c>
      <c r="M56" s="15" t="s">
        <v>22</v>
      </c>
      <c r="N56" s="17" t="n">
        <v>36892</v>
      </c>
      <c r="O56" s="30" t="n">
        <v>20000</v>
      </c>
      <c r="P56" s="1" t="n">
        <f aca="false">O56</f>
        <v>20000</v>
      </c>
      <c r="R56" s="21"/>
    </row>
    <row r="57" customFormat="false" ht="12.75" hidden="false" customHeight="false" outlineLevel="2" collapsed="false">
      <c r="C57" s="14" t="n">
        <v>107494</v>
      </c>
      <c r="D57" s="13" t="s">
        <v>62</v>
      </c>
      <c r="E57" s="13" t="s">
        <v>39</v>
      </c>
      <c r="F57" s="15" t="n">
        <v>71459</v>
      </c>
      <c r="G57" s="16" t="n">
        <v>21229</v>
      </c>
      <c r="H57" s="13" t="s">
        <v>20</v>
      </c>
      <c r="I57" s="15" t="s">
        <v>40</v>
      </c>
      <c r="J57" s="13" t="s">
        <v>41</v>
      </c>
      <c r="K57" s="17" t="n">
        <v>36892</v>
      </c>
      <c r="L57" s="18" t="n">
        <v>36915</v>
      </c>
      <c r="M57" s="15" t="s">
        <v>23</v>
      </c>
      <c r="N57" s="17" t="n">
        <v>36923</v>
      </c>
      <c r="O57" s="30" t="n">
        <v>-20000</v>
      </c>
      <c r="P57" s="1" t="n">
        <v>-18564</v>
      </c>
      <c r="R57" s="21"/>
    </row>
    <row r="58" customFormat="false" ht="12.75" hidden="false" customHeight="false" outlineLevel="1" collapsed="false">
      <c r="C58" s="23" t="s">
        <v>67</v>
      </c>
      <c r="D58" s="13"/>
      <c r="E58" s="13"/>
      <c r="F58" s="15"/>
      <c r="G58" s="16"/>
      <c r="H58" s="13"/>
      <c r="I58" s="15"/>
      <c r="J58" s="13"/>
      <c r="K58" s="17"/>
      <c r="L58" s="18"/>
      <c r="M58" s="15"/>
      <c r="N58" s="17"/>
      <c r="O58" s="30"/>
      <c r="P58" s="1" t="n">
        <f aca="false">SUBTOTAL(9,P56:P57)</f>
        <v>1436</v>
      </c>
      <c r="R58" s="21" t="n">
        <f aca="false">-P58/$Q$2</f>
        <v>-718</v>
      </c>
    </row>
    <row r="59" customFormat="false" ht="12.75" hidden="false" customHeight="false" outlineLevel="2" collapsed="false">
      <c r="C59" s="14" t="n">
        <v>107495</v>
      </c>
      <c r="D59" s="13" t="s">
        <v>62</v>
      </c>
      <c r="E59" s="13" t="s">
        <v>39</v>
      </c>
      <c r="F59" s="15" t="n">
        <v>71459</v>
      </c>
      <c r="G59" s="16" t="n">
        <v>21229</v>
      </c>
      <c r="H59" s="13" t="s">
        <v>20</v>
      </c>
      <c r="I59" s="15" t="s">
        <v>40</v>
      </c>
      <c r="J59" s="13" t="s">
        <v>41</v>
      </c>
      <c r="K59" s="17" t="n">
        <v>36892</v>
      </c>
      <c r="L59" s="18" t="n">
        <v>36915</v>
      </c>
      <c r="M59" s="15" t="s">
        <v>22</v>
      </c>
      <c r="N59" s="17" t="n">
        <v>36892</v>
      </c>
      <c r="O59" s="30" t="n">
        <v>20000</v>
      </c>
      <c r="P59" s="1" t="n">
        <f aca="false">O59</f>
        <v>20000</v>
      </c>
      <c r="R59" s="21"/>
    </row>
    <row r="60" customFormat="false" ht="12.75" hidden="false" customHeight="false" outlineLevel="2" collapsed="false">
      <c r="C60" s="14" t="n">
        <v>107495</v>
      </c>
      <c r="D60" s="13" t="s">
        <v>62</v>
      </c>
      <c r="E60" s="13" t="s">
        <v>39</v>
      </c>
      <c r="F60" s="15" t="n">
        <v>71459</v>
      </c>
      <c r="G60" s="16" t="n">
        <v>21229</v>
      </c>
      <c r="H60" s="13" t="s">
        <v>20</v>
      </c>
      <c r="I60" s="15" t="s">
        <v>40</v>
      </c>
      <c r="J60" s="13" t="s">
        <v>41</v>
      </c>
      <c r="K60" s="17" t="n">
        <v>36892</v>
      </c>
      <c r="L60" s="18" t="n">
        <v>36915</v>
      </c>
      <c r="M60" s="15" t="s">
        <v>23</v>
      </c>
      <c r="N60" s="17" t="n">
        <v>36923</v>
      </c>
      <c r="O60" s="30" t="n">
        <v>-20000</v>
      </c>
      <c r="P60" s="1" t="n">
        <v>-20000</v>
      </c>
      <c r="R60" s="21"/>
    </row>
    <row r="61" customFormat="false" ht="12.75" hidden="false" customHeight="false" outlineLevel="1" collapsed="false">
      <c r="C61" s="23" t="s">
        <v>68</v>
      </c>
      <c r="D61" s="13"/>
      <c r="E61" s="13"/>
      <c r="F61" s="15"/>
      <c r="G61" s="16"/>
      <c r="H61" s="13"/>
      <c r="I61" s="15"/>
      <c r="J61" s="13"/>
      <c r="K61" s="17"/>
      <c r="L61" s="18"/>
      <c r="M61" s="15"/>
      <c r="N61" s="17"/>
      <c r="O61" s="30"/>
      <c r="P61" s="1" t="n">
        <f aca="false">SUBTOTAL(9,P59:P60)</f>
        <v>0</v>
      </c>
      <c r="R61" s="21" t="n">
        <f aca="false">-P61/$Q$2</f>
        <v>-0</v>
      </c>
    </row>
    <row r="62" customFormat="false" ht="12.75" hidden="false" customHeight="false" outlineLevel="2" collapsed="false">
      <c r="C62" s="14" t="n">
        <v>107496</v>
      </c>
      <c r="D62" s="13" t="s">
        <v>62</v>
      </c>
      <c r="E62" s="13" t="s">
        <v>39</v>
      </c>
      <c r="F62" s="15" t="n">
        <v>71459</v>
      </c>
      <c r="G62" s="16" t="n">
        <v>21229</v>
      </c>
      <c r="H62" s="31" t="s">
        <v>25</v>
      </c>
      <c r="I62" s="32" t="s">
        <v>43</v>
      </c>
      <c r="J62" s="13" t="s">
        <v>41</v>
      </c>
      <c r="K62" s="17" t="n">
        <v>36892</v>
      </c>
      <c r="L62" s="18" t="n">
        <v>36915</v>
      </c>
      <c r="M62" s="15" t="s">
        <v>23</v>
      </c>
      <c r="N62" s="17" t="n">
        <v>36892</v>
      </c>
      <c r="O62" s="30" t="n">
        <v>-20000</v>
      </c>
      <c r="P62" s="1" t="n">
        <f aca="false">O62</f>
        <v>-20000</v>
      </c>
      <c r="R62" s="21"/>
    </row>
    <row r="63" customFormat="false" ht="12.75" hidden="false" customHeight="false" outlineLevel="2" collapsed="false">
      <c r="C63" s="14" t="n">
        <v>107496</v>
      </c>
      <c r="D63" s="13" t="s">
        <v>62</v>
      </c>
      <c r="E63" s="13" t="s">
        <v>39</v>
      </c>
      <c r="F63" s="15" t="n">
        <v>71459</v>
      </c>
      <c r="G63" s="16" t="n">
        <v>21229</v>
      </c>
      <c r="H63" s="31" t="s">
        <v>25</v>
      </c>
      <c r="I63" s="32" t="s">
        <v>43</v>
      </c>
      <c r="J63" s="13" t="s">
        <v>41</v>
      </c>
      <c r="K63" s="17" t="n">
        <v>36892</v>
      </c>
      <c r="L63" s="18" t="n">
        <v>36915</v>
      </c>
      <c r="M63" s="15" t="s">
        <v>22</v>
      </c>
      <c r="N63" s="17" t="n">
        <v>36923</v>
      </c>
      <c r="O63" s="30" t="n">
        <v>20000</v>
      </c>
      <c r="P63" s="20" t="n">
        <v>20000</v>
      </c>
      <c r="R63" s="21"/>
    </row>
    <row r="64" customFormat="false" ht="12.75" hidden="false" customHeight="false" outlineLevel="1" collapsed="false">
      <c r="C64" s="23" t="s">
        <v>69</v>
      </c>
      <c r="D64" s="13"/>
      <c r="E64" s="13"/>
      <c r="F64" s="15"/>
      <c r="G64" s="16"/>
      <c r="H64" s="31"/>
      <c r="I64" s="32"/>
      <c r="J64" s="13"/>
      <c r="K64" s="17"/>
      <c r="L64" s="18"/>
      <c r="M64" s="15"/>
      <c r="N64" s="17"/>
      <c r="O64" s="30"/>
      <c r="P64" s="20" t="n">
        <f aca="false">SUBTOTAL(9,P62:P63)</f>
        <v>0</v>
      </c>
      <c r="R64" s="21" t="n">
        <f aca="false">-P64/$Q$2</f>
        <v>-0</v>
      </c>
    </row>
    <row r="65" customFormat="false" ht="12.75" hidden="false" customHeight="false" outlineLevel="2" collapsed="false">
      <c r="C65" s="14" t="n">
        <v>107197</v>
      </c>
      <c r="D65" s="13" t="s">
        <v>70</v>
      </c>
      <c r="E65" s="13" t="s">
        <v>39</v>
      </c>
      <c r="F65" s="15" t="n">
        <v>62389</v>
      </c>
      <c r="G65" s="16" t="n">
        <v>21228</v>
      </c>
      <c r="H65" s="31" t="s">
        <v>25</v>
      </c>
      <c r="I65" s="32" t="s">
        <v>43</v>
      </c>
      <c r="J65" s="13" t="s">
        <v>41</v>
      </c>
      <c r="K65" s="17" t="n">
        <v>36800</v>
      </c>
      <c r="L65" s="18" t="n">
        <v>36829</v>
      </c>
      <c r="M65" s="15" t="s">
        <v>23</v>
      </c>
      <c r="N65" s="17" t="n">
        <v>36892</v>
      </c>
      <c r="O65" s="30" t="n">
        <v>-555000</v>
      </c>
      <c r="P65" s="20" t="n">
        <f aca="false">O65</f>
        <v>-555000</v>
      </c>
      <c r="R65" s="21"/>
    </row>
    <row r="66" customFormat="false" ht="12.75" hidden="false" customHeight="false" outlineLevel="2" collapsed="false">
      <c r="C66" s="14" t="n">
        <v>107197</v>
      </c>
      <c r="D66" s="13" t="s">
        <v>70</v>
      </c>
      <c r="E66" s="13" t="s">
        <v>39</v>
      </c>
      <c r="F66" s="15" t="n">
        <v>62389</v>
      </c>
      <c r="G66" s="16" t="n">
        <v>21228</v>
      </c>
      <c r="H66" s="31" t="s">
        <v>25</v>
      </c>
      <c r="I66" s="32" t="s">
        <v>43</v>
      </c>
      <c r="J66" s="13" t="s">
        <v>41</v>
      </c>
      <c r="K66" s="17" t="n">
        <v>36800</v>
      </c>
      <c r="L66" s="18" t="n">
        <v>36829</v>
      </c>
      <c r="M66" s="15" t="s">
        <v>22</v>
      </c>
      <c r="N66" s="17" t="n">
        <v>36923</v>
      </c>
      <c r="O66" s="30" t="n">
        <v>555000</v>
      </c>
      <c r="P66" s="20" t="n">
        <v>555000</v>
      </c>
      <c r="R66" s="21"/>
    </row>
    <row r="67" customFormat="false" ht="12.75" hidden="false" customHeight="false" outlineLevel="1" collapsed="false">
      <c r="C67" s="23" t="s">
        <v>71</v>
      </c>
      <c r="D67" s="13"/>
      <c r="E67" s="13"/>
      <c r="F67" s="15"/>
      <c r="G67" s="16"/>
      <c r="H67" s="31"/>
      <c r="I67" s="32"/>
      <c r="J67" s="13"/>
      <c r="K67" s="17"/>
      <c r="L67" s="18"/>
      <c r="M67" s="15"/>
      <c r="N67" s="17"/>
      <c r="O67" s="30"/>
      <c r="P67" s="20" t="n">
        <f aca="false">SUBTOTAL(9,P65:P66)</f>
        <v>0</v>
      </c>
      <c r="R67" s="21" t="n">
        <f aca="false">-P67/$Q$2</f>
        <v>-0</v>
      </c>
    </row>
    <row r="68" customFormat="false" ht="12.75" hidden="false" customHeight="false" outlineLevel="2" collapsed="false">
      <c r="C68" s="14" t="n">
        <v>107199</v>
      </c>
      <c r="D68" s="13" t="s">
        <v>70</v>
      </c>
      <c r="E68" s="13" t="s">
        <v>39</v>
      </c>
      <c r="F68" s="15" t="n">
        <v>62389</v>
      </c>
      <c r="G68" s="16" t="n">
        <v>21228</v>
      </c>
      <c r="H68" s="13" t="s">
        <v>20</v>
      </c>
      <c r="I68" s="15" t="s">
        <v>40</v>
      </c>
      <c r="J68" s="13" t="s">
        <v>41</v>
      </c>
      <c r="K68" s="17" t="n">
        <v>36800</v>
      </c>
      <c r="L68" s="18" t="n">
        <v>36829</v>
      </c>
      <c r="M68" s="15" t="s">
        <v>22</v>
      </c>
      <c r="N68" s="17" t="n">
        <v>36892</v>
      </c>
      <c r="O68" s="30" t="n">
        <v>555000</v>
      </c>
      <c r="P68" s="20" t="n">
        <f aca="false">O68</f>
        <v>555000</v>
      </c>
      <c r="R68" s="21"/>
    </row>
    <row r="69" customFormat="false" ht="12.75" hidden="false" customHeight="false" outlineLevel="2" collapsed="false">
      <c r="C69" s="14" t="n">
        <v>107199</v>
      </c>
      <c r="D69" s="13" t="s">
        <v>70</v>
      </c>
      <c r="E69" s="13" t="s">
        <v>39</v>
      </c>
      <c r="F69" s="15" t="n">
        <v>62389</v>
      </c>
      <c r="G69" s="16" t="n">
        <v>21228</v>
      </c>
      <c r="H69" s="13" t="s">
        <v>20</v>
      </c>
      <c r="I69" s="15" t="s">
        <v>40</v>
      </c>
      <c r="J69" s="13" t="s">
        <v>41</v>
      </c>
      <c r="K69" s="17" t="n">
        <v>36800</v>
      </c>
      <c r="L69" s="18" t="n">
        <v>36829</v>
      </c>
      <c r="M69" s="15" t="s">
        <v>23</v>
      </c>
      <c r="N69" s="17" t="n">
        <v>36923</v>
      </c>
      <c r="O69" s="30" t="n">
        <v>-555000</v>
      </c>
      <c r="P69" s="20" t="n">
        <v>-555000</v>
      </c>
      <c r="R69" s="21"/>
    </row>
    <row r="70" customFormat="false" ht="12.75" hidden="false" customHeight="false" outlineLevel="1" collapsed="false">
      <c r="C70" s="23" t="s">
        <v>72</v>
      </c>
      <c r="D70" s="13"/>
      <c r="E70" s="13"/>
      <c r="F70" s="15"/>
      <c r="G70" s="16"/>
      <c r="H70" s="13"/>
      <c r="I70" s="15"/>
      <c r="J70" s="13"/>
      <c r="K70" s="17"/>
      <c r="L70" s="18"/>
      <c r="M70" s="15"/>
      <c r="N70" s="17"/>
      <c r="O70" s="30"/>
      <c r="P70" s="20" t="n">
        <f aca="false">SUBTOTAL(9,P68:P69)</f>
        <v>0</v>
      </c>
      <c r="R70" s="21" t="n">
        <f aca="false">-P70/$Q$2</f>
        <v>-0</v>
      </c>
    </row>
    <row r="71" customFormat="false" ht="12.75" hidden="false" customHeight="false" outlineLevel="2" collapsed="false">
      <c r="C71" s="14" t="n">
        <v>107203</v>
      </c>
      <c r="D71" s="13" t="s">
        <v>70</v>
      </c>
      <c r="E71" s="13" t="s">
        <v>39</v>
      </c>
      <c r="F71" s="15" t="n">
        <v>71460</v>
      </c>
      <c r="G71" s="16" t="n">
        <v>21228</v>
      </c>
      <c r="H71" s="31" t="s">
        <v>25</v>
      </c>
      <c r="I71" s="32" t="s">
        <v>43</v>
      </c>
      <c r="J71" s="13" t="s">
        <v>41</v>
      </c>
      <c r="K71" s="17" t="n">
        <v>36800</v>
      </c>
      <c r="L71" s="18" t="n">
        <v>36829</v>
      </c>
      <c r="M71" s="15" t="s">
        <v>23</v>
      </c>
      <c r="N71" s="17" t="n">
        <v>36892</v>
      </c>
      <c r="O71" s="30" t="n">
        <v>-317700</v>
      </c>
      <c r="P71" s="20" t="n">
        <f aca="false">O71</f>
        <v>-317700</v>
      </c>
      <c r="R71" s="21"/>
    </row>
    <row r="72" customFormat="false" ht="12.75" hidden="false" customHeight="false" outlineLevel="2" collapsed="false">
      <c r="C72" s="14" t="n">
        <v>107203</v>
      </c>
      <c r="D72" s="13" t="s">
        <v>70</v>
      </c>
      <c r="E72" s="13" t="s">
        <v>39</v>
      </c>
      <c r="F72" s="15" t="n">
        <v>71460</v>
      </c>
      <c r="G72" s="16" t="n">
        <v>21228</v>
      </c>
      <c r="H72" s="31" t="s">
        <v>25</v>
      </c>
      <c r="I72" s="32" t="s">
        <v>43</v>
      </c>
      <c r="J72" s="13" t="s">
        <v>41</v>
      </c>
      <c r="K72" s="17" t="n">
        <v>36800</v>
      </c>
      <c r="L72" s="18" t="n">
        <v>36829</v>
      </c>
      <c r="M72" s="15" t="s">
        <v>22</v>
      </c>
      <c r="N72" s="17" t="n">
        <v>36923</v>
      </c>
      <c r="O72" s="30" t="n">
        <v>317700</v>
      </c>
      <c r="P72" s="20" t="n">
        <v>317700</v>
      </c>
      <c r="R72" s="21"/>
    </row>
    <row r="73" customFormat="false" ht="12.75" hidden="false" customHeight="false" outlineLevel="1" collapsed="false">
      <c r="C73" s="23" t="s">
        <v>73</v>
      </c>
      <c r="D73" s="13"/>
      <c r="E73" s="13"/>
      <c r="F73" s="15"/>
      <c r="G73" s="16"/>
      <c r="H73" s="31"/>
      <c r="I73" s="32"/>
      <c r="J73" s="13"/>
      <c r="K73" s="17"/>
      <c r="L73" s="18"/>
      <c r="M73" s="15"/>
      <c r="N73" s="17"/>
      <c r="O73" s="30"/>
      <c r="P73" s="20" t="n">
        <f aca="false">SUBTOTAL(9,P71:P72)</f>
        <v>0</v>
      </c>
      <c r="R73" s="21" t="n">
        <f aca="false">-P73/$Q$2</f>
        <v>-0</v>
      </c>
    </row>
    <row r="74" customFormat="false" ht="12.75" hidden="false" customHeight="false" outlineLevel="2" collapsed="false">
      <c r="C74" s="14" t="n">
        <v>107204</v>
      </c>
      <c r="D74" s="13" t="s">
        <v>70</v>
      </c>
      <c r="E74" s="13" t="s">
        <v>39</v>
      </c>
      <c r="F74" s="15" t="n">
        <v>71460</v>
      </c>
      <c r="G74" s="16" t="n">
        <v>21228</v>
      </c>
      <c r="H74" s="13" t="s">
        <v>20</v>
      </c>
      <c r="I74" s="15" t="s">
        <v>40</v>
      </c>
      <c r="J74" s="13" t="s">
        <v>41</v>
      </c>
      <c r="K74" s="17" t="n">
        <v>36800</v>
      </c>
      <c r="L74" s="18" t="n">
        <v>36829</v>
      </c>
      <c r="M74" s="15" t="s">
        <v>22</v>
      </c>
      <c r="N74" s="17" t="n">
        <v>36892</v>
      </c>
      <c r="O74" s="30" t="n">
        <v>317700</v>
      </c>
      <c r="P74" s="20" t="n">
        <f aca="false">O74</f>
        <v>317700</v>
      </c>
      <c r="R74" s="21"/>
    </row>
    <row r="75" customFormat="false" ht="12.75" hidden="false" customHeight="false" outlineLevel="2" collapsed="false">
      <c r="A75" s="13"/>
      <c r="B75" s="13" t="s">
        <v>18</v>
      </c>
      <c r="C75" s="14" t="n">
        <v>107204</v>
      </c>
      <c r="D75" s="13" t="s">
        <v>70</v>
      </c>
      <c r="E75" s="13" t="s">
        <v>39</v>
      </c>
      <c r="F75" s="15" t="n">
        <v>71460</v>
      </c>
      <c r="G75" s="16" t="n">
        <v>21228</v>
      </c>
      <c r="H75" s="13" t="s">
        <v>20</v>
      </c>
      <c r="I75" s="15" t="s">
        <v>40</v>
      </c>
      <c r="J75" s="13" t="s">
        <v>41</v>
      </c>
      <c r="K75" s="17" t="n">
        <v>36800</v>
      </c>
      <c r="L75" s="18" t="n">
        <v>36829</v>
      </c>
      <c r="M75" s="15" t="s">
        <v>23</v>
      </c>
      <c r="N75" s="17" t="n">
        <v>36923</v>
      </c>
      <c r="O75" s="30" t="n">
        <v>-317700</v>
      </c>
      <c r="P75" s="20" t="n">
        <v>-317700</v>
      </c>
      <c r="Q75" s="13"/>
      <c r="R75" s="21"/>
    </row>
    <row r="76" customFormat="false" ht="12.75" hidden="false" customHeight="false" outlineLevel="1" collapsed="false">
      <c r="A76" s="13"/>
      <c r="B76" s="13"/>
      <c r="C76" s="23" t="s">
        <v>74</v>
      </c>
      <c r="D76" s="13"/>
      <c r="E76" s="13"/>
      <c r="F76" s="15"/>
      <c r="G76" s="16"/>
      <c r="H76" s="13"/>
      <c r="I76" s="15"/>
      <c r="J76" s="13"/>
      <c r="K76" s="17"/>
      <c r="L76" s="18"/>
      <c r="M76" s="15"/>
      <c r="N76" s="17"/>
      <c r="O76" s="30"/>
      <c r="P76" s="20" t="n">
        <f aca="false">SUBTOTAL(9,P74:P75)</f>
        <v>0</v>
      </c>
      <c r="Q76" s="13"/>
      <c r="R76" s="21" t="n">
        <f aca="false">-P76/$Q$2</f>
        <v>-0</v>
      </c>
    </row>
    <row r="77" customFormat="false" ht="12.75" hidden="false" customHeight="false" outlineLevel="2" collapsed="false">
      <c r="A77" s="13"/>
      <c r="B77" s="13" t="s">
        <v>18</v>
      </c>
      <c r="C77" s="14" t="n">
        <v>106825</v>
      </c>
      <c r="D77" s="13" t="s">
        <v>75</v>
      </c>
      <c r="E77" s="13" t="s">
        <v>39</v>
      </c>
      <c r="F77" s="15" t="n">
        <v>62389</v>
      </c>
      <c r="G77" s="16" t="n">
        <v>21228</v>
      </c>
      <c r="H77" s="31" t="s">
        <v>25</v>
      </c>
      <c r="I77" s="32" t="s">
        <v>43</v>
      </c>
      <c r="J77" s="13" t="s">
        <v>31</v>
      </c>
      <c r="K77" s="17" t="n">
        <v>36708</v>
      </c>
      <c r="L77" s="18" t="n">
        <v>36732</v>
      </c>
      <c r="M77" s="15" t="s">
        <v>23</v>
      </c>
      <c r="N77" s="17" t="n">
        <v>36892</v>
      </c>
      <c r="O77" s="30" t="n">
        <v>-1560742</v>
      </c>
      <c r="P77" s="20" t="n">
        <f aca="false">O77</f>
        <v>-1560742</v>
      </c>
      <c r="Q77" s="13"/>
      <c r="R77" s="21"/>
    </row>
    <row r="78" customFormat="false" ht="12.75" hidden="false" customHeight="false" outlineLevel="2" collapsed="false">
      <c r="A78" s="13"/>
      <c r="B78" s="13" t="s">
        <v>18</v>
      </c>
      <c r="C78" s="14" t="n">
        <v>106825</v>
      </c>
      <c r="D78" s="13" t="s">
        <v>75</v>
      </c>
      <c r="E78" s="13" t="s">
        <v>39</v>
      </c>
      <c r="F78" s="15" t="n">
        <v>62389</v>
      </c>
      <c r="G78" s="16" t="n">
        <v>21228</v>
      </c>
      <c r="H78" s="31" t="s">
        <v>25</v>
      </c>
      <c r="I78" s="32" t="s">
        <v>43</v>
      </c>
      <c r="J78" s="13" t="s">
        <v>31</v>
      </c>
      <c r="K78" s="17" t="n">
        <v>36708</v>
      </c>
      <c r="L78" s="18" t="n">
        <v>36732</v>
      </c>
      <c r="M78" s="15" t="s">
        <v>22</v>
      </c>
      <c r="N78" s="17" t="n">
        <v>36923</v>
      </c>
      <c r="O78" s="30" t="n">
        <v>1560742</v>
      </c>
      <c r="P78" s="20" t="n">
        <v>1560742</v>
      </c>
      <c r="Q78" s="13"/>
      <c r="R78" s="21"/>
    </row>
    <row r="79" customFormat="false" ht="12.75" hidden="false" customHeight="false" outlineLevel="1" collapsed="false">
      <c r="A79" s="13"/>
      <c r="B79" s="13"/>
      <c r="C79" s="23" t="s">
        <v>76</v>
      </c>
      <c r="D79" s="13"/>
      <c r="E79" s="13"/>
      <c r="F79" s="15"/>
      <c r="G79" s="16"/>
      <c r="H79" s="31"/>
      <c r="I79" s="32"/>
      <c r="J79" s="13"/>
      <c r="K79" s="17"/>
      <c r="L79" s="18"/>
      <c r="M79" s="15"/>
      <c r="N79" s="17"/>
      <c r="O79" s="30"/>
      <c r="P79" s="20" t="n">
        <f aca="false">SUBTOTAL(9,P77:P78)</f>
        <v>0</v>
      </c>
      <c r="Q79" s="13"/>
      <c r="R79" s="21" t="n">
        <f aca="false">-P79/$Q$2</f>
        <v>-0</v>
      </c>
    </row>
    <row r="80" customFormat="false" ht="12.75" hidden="false" customHeight="false" outlineLevel="2" collapsed="false">
      <c r="A80" s="13"/>
      <c r="B80" s="13" t="s">
        <v>18</v>
      </c>
      <c r="C80" s="14" t="n">
        <v>106826</v>
      </c>
      <c r="D80" s="13" t="s">
        <v>75</v>
      </c>
      <c r="E80" s="13" t="s">
        <v>39</v>
      </c>
      <c r="F80" s="15" t="n">
        <v>62389</v>
      </c>
      <c r="G80" s="16" t="n">
        <v>21228</v>
      </c>
      <c r="H80" s="13" t="s">
        <v>20</v>
      </c>
      <c r="I80" s="15" t="s">
        <v>40</v>
      </c>
      <c r="J80" s="13" t="s">
        <v>31</v>
      </c>
      <c r="K80" s="17" t="n">
        <v>36708</v>
      </c>
      <c r="L80" s="18" t="n">
        <v>36732</v>
      </c>
      <c r="M80" s="15" t="s">
        <v>22</v>
      </c>
      <c r="N80" s="17" t="n">
        <v>36892</v>
      </c>
      <c r="O80" s="30" t="n">
        <v>1560742</v>
      </c>
      <c r="P80" s="20" t="n">
        <f aca="false">O80</f>
        <v>1560742</v>
      </c>
      <c r="Q80" s="13"/>
      <c r="R80" s="21"/>
    </row>
    <row r="81" customFormat="false" ht="12.75" hidden="false" customHeight="false" outlineLevel="2" collapsed="false">
      <c r="A81" s="13"/>
      <c r="B81" s="13" t="s">
        <v>18</v>
      </c>
      <c r="C81" s="14" t="n">
        <v>106826</v>
      </c>
      <c r="D81" s="13" t="s">
        <v>75</v>
      </c>
      <c r="E81" s="13" t="s">
        <v>39</v>
      </c>
      <c r="F81" s="15" t="n">
        <v>62389</v>
      </c>
      <c r="G81" s="16" t="n">
        <v>21228</v>
      </c>
      <c r="H81" s="13" t="s">
        <v>20</v>
      </c>
      <c r="I81" s="15" t="s">
        <v>40</v>
      </c>
      <c r="J81" s="13" t="s">
        <v>31</v>
      </c>
      <c r="K81" s="17" t="n">
        <v>36708</v>
      </c>
      <c r="L81" s="18" t="n">
        <v>36732</v>
      </c>
      <c r="M81" s="15" t="s">
        <v>23</v>
      </c>
      <c r="N81" s="17" t="n">
        <v>36923</v>
      </c>
      <c r="O81" s="30" t="n">
        <v>-1560742</v>
      </c>
      <c r="P81" s="20" t="n">
        <v>-1560742</v>
      </c>
      <c r="Q81" s="13"/>
      <c r="R81" s="21"/>
    </row>
    <row r="82" customFormat="false" ht="12.75" hidden="false" customHeight="false" outlineLevel="1" collapsed="false">
      <c r="A82" s="13"/>
      <c r="B82" s="13"/>
      <c r="C82" s="23" t="s">
        <v>77</v>
      </c>
      <c r="D82" s="13"/>
      <c r="E82" s="13"/>
      <c r="F82" s="15"/>
      <c r="G82" s="16"/>
      <c r="H82" s="13"/>
      <c r="I82" s="15"/>
      <c r="J82" s="13"/>
      <c r="K82" s="17"/>
      <c r="L82" s="18"/>
      <c r="M82" s="15"/>
      <c r="N82" s="17"/>
      <c r="O82" s="30"/>
      <c r="P82" s="20" t="n">
        <f aca="false">SUBTOTAL(9,P80:P81)</f>
        <v>0</v>
      </c>
      <c r="Q82" s="13"/>
      <c r="R82" s="21" t="n">
        <f aca="false">-P82/$Q$2</f>
        <v>-0</v>
      </c>
    </row>
    <row r="83" customFormat="false" ht="12.75" hidden="false" customHeight="false" outlineLevel="2" collapsed="false">
      <c r="A83" s="13"/>
      <c r="B83" s="13" t="s">
        <v>27</v>
      </c>
      <c r="C83" s="14" t="n">
        <v>106904</v>
      </c>
      <c r="D83" s="13" t="s">
        <v>75</v>
      </c>
      <c r="E83" s="13" t="s">
        <v>39</v>
      </c>
      <c r="F83" s="15" t="n">
        <v>62389</v>
      </c>
      <c r="G83" s="16" t="n">
        <v>21228</v>
      </c>
      <c r="H83" s="13" t="s">
        <v>25</v>
      </c>
      <c r="I83" s="15" t="s">
        <v>40</v>
      </c>
      <c r="J83" s="13" t="s">
        <v>41</v>
      </c>
      <c r="K83" s="17" t="n">
        <v>36739</v>
      </c>
      <c r="L83" s="18" t="n">
        <v>36759</v>
      </c>
      <c r="M83" s="15" t="s">
        <v>23</v>
      </c>
      <c r="N83" s="17" t="n">
        <v>36892</v>
      </c>
      <c r="O83" s="30" t="n">
        <v>-267154</v>
      </c>
      <c r="P83" s="20" t="n">
        <f aca="false">O83</f>
        <v>-267154</v>
      </c>
      <c r="Q83" s="13"/>
      <c r="R83" s="21"/>
    </row>
    <row r="84" customFormat="false" ht="12.75" hidden="false" customHeight="false" outlineLevel="2" collapsed="false">
      <c r="A84" s="13"/>
      <c r="B84" s="13" t="s">
        <v>27</v>
      </c>
      <c r="C84" s="14" t="n">
        <v>106904</v>
      </c>
      <c r="D84" s="13" t="s">
        <v>75</v>
      </c>
      <c r="E84" s="13" t="s">
        <v>39</v>
      </c>
      <c r="F84" s="15" t="n">
        <v>62389</v>
      </c>
      <c r="G84" s="16" t="n">
        <v>21228</v>
      </c>
      <c r="H84" s="13" t="s">
        <v>25</v>
      </c>
      <c r="I84" s="15" t="s">
        <v>40</v>
      </c>
      <c r="J84" s="13" t="s">
        <v>41</v>
      </c>
      <c r="K84" s="17" t="n">
        <v>36739</v>
      </c>
      <c r="L84" s="18" t="n">
        <v>36759</v>
      </c>
      <c r="M84" s="15" t="s">
        <v>22</v>
      </c>
      <c r="N84" s="17" t="n">
        <v>36923</v>
      </c>
      <c r="O84" s="30" t="n">
        <v>267154</v>
      </c>
      <c r="P84" s="20" t="n">
        <v>267154</v>
      </c>
      <c r="Q84" s="13"/>
      <c r="R84" s="21"/>
    </row>
    <row r="85" customFormat="false" ht="12.75" hidden="false" customHeight="false" outlineLevel="1" collapsed="false">
      <c r="A85" s="13"/>
      <c r="B85" s="13"/>
      <c r="C85" s="23" t="s">
        <v>78</v>
      </c>
      <c r="D85" s="13"/>
      <c r="E85" s="13"/>
      <c r="F85" s="15"/>
      <c r="G85" s="16"/>
      <c r="H85" s="13"/>
      <c r="I85" s="15"/>
      <c r="J85" s="13"/>
      <c r="K85" s="17"/>
      <c r="L85" s="18"/>
      <c r="M85" s="15"/>
      <c r="N85" s="17"/>
      <c r="O85" s="30"/>
      <c r="P85" s="20" t="n">
        <f aca="false">SUBTOTAL(9,P83:P84)</f>
        <v>0</v>
      </c>
      <c r="Q85" s="13"/>
      <c r="R85" s="21" t="n">
        <f aca="false">-P85/$Q$2</f>
        <v>-0</v>
      </c>
    </row>
    <row r="86" customFormat="false" ht="12.75" hidden="false" customHeight="false" outlineLevel="2" collapsed="false">
      <c r="A86" s="13"/>
      <c r="B86" s="13" t="s">
        <v>27</v>
      </c>
      <c r="C86" s="14" t="n">
        <v>106905</v>
      </c>
      <c r="D86" s="13" t="s">
        <v>75</v>
      </c>
      <c r="E86" s="13" t="s">
        <v>39</v>
      </c>
      <c r="F86" s="15" t="n">
        <v>62389</v>
      </c>
      <c r="G86" s="16" t="n">
        <v>21228</v>
      </c>
      <c r="H86" s="13" t="s">
        <v>20</v>
      </c>
      <c r="I86" s="15" t="s">
        <v>40</v>
      </c>
      <c r="J86" s="13" t="s">
        <v>41</v>
      </c>
      <c r="K86" s="17" t="n">
        <v>36739</v>
      </c>
      <c r="L86" s="18" t="n">
        <v>36759</v>
      </c>
      <c r="M86" s="15" t="s">
        <v>22</v>
      </c>
      <c r="N86" s="17" t="n">
        <v>36892</v>
      </c>
      <c r="O86" s="30" t="n">
        <v>267154</v>
      </c>
      <c r="P86" s="20" t="n">
        <f aca="false">O86</f>
        <v>267154</v>
      </c>
      <c r="Q86" s="13"/>
      <c r="R86" s="21"/>
    </row>
    <row r="87" customFormat="false" ht="12.75" hidden="false" customHeight="false" outlineLevel="2" collapsed="false">
      <c r="A87" s="13"/>
      <c r="B87" s="13" t="s">
        <v>27</v>
      </c>
      <c r="C87" s="14" t="n">
        <v>106905</v>
      </c>
      <c r="D87" s="13" t="s">
        <v>75</v>
      </c>
      <c r="E87" s="13" t="s">
        <v>39</v>
      </c>
      <c r="F87" s="15" t="n">
        <v>62389</v>
      </c>
      <c r="G87" s="16" t="n">
        <v>21228</v>
      </c>
      <c r="H87" s="13" t="s">
        <v>20</v>
      </c>
      <c r="I87" s="15" t="s">
        <v>40</v>
      </c>
      <c r="J87" s="13" t="s">
        <v>41</v>
      </c>
      <c r="K87" s="17" t="n">
        <v>36739</v>
      </c>
      <c r="L87" s="18" t="n">
        <v>36759</v>
      </c>
      <c r="M87" s="15" t="s">
        <v>23</v>
      </c>
      <c r="N87" s="17" t="n">
        <v>36923</v>
      </c>
      <c r="O87" s="30" t="n">
        <v>-267154</v>
      </c>
      <c r="P87" s="20" t="n">
        <v>-267154</v>
      </c>
      <c r="Q87" s="13"/>
      <c r="R87" s="21"/>
    </row>
    <row r="88" customFormat="false" ht="12.75" hidden="false" customHeight="false" outlineLevel="1" collapsed="false">
      <c r="A88" s="13"/>
      <c r="B88" s="13"/>
      <c r="C88" s="23" t="s">
        <v>79</v>
      </c>
      <c r="D88" s="13"/>
      <c r="E88" s="13"/>
      <c r="F88" s="15"/>
      <c r="G88" s="16"/>
      <c r="H88" s="13"/>
      <c r="I88" s="15"/>
      <c r="J88" s="13"/>
      <c r="K88" s="17"/>
      <c r="L88" s="18"/>
      <c r="M88" s="15"/>
      <c r="N88" s="17"/>
      <c r="O88" s="30"/>
      <c r="P88" s="20" t="n">
        <f aca="false">SUBTOTAL(9,P86:P87)</f>
        <v>0</v>
      </c>
      <c r="Q88" s="13"/>
      <c r="R88" s="21" t="n">
        <f aca="false">-P88/$Q$2</f>
        <v>-0</v>
      </c>
    </row>
    <row r="89" customFormat="false" ht="12.75" hidden="false" customHeight="false" outlineLevel="2" collapsed="false">
      <c r="A89" s="13" t="s">
        <v>33</v>
      </c>
      <c r="B89" s="13" t="s">
        <v>27</v>
      </c>
      <c r="C89" s="14" t="n">
        <v>106923</v>
      </c>
      <c r="D89" s="13" t="s">
        <v>75</v>
      </c>
      <c r="E89" s="13" t="s">
        <v>39</v>
      </c>
      <c r="F89" s="15" t="n">
        <v>62389</v>
      </c>
      <c r="G89" s="16" t="n">
        <v>21228</v>
      </c>
      <c r="H89" s="13" t="s">
        <v>20</v>
      </c>
      <c r="I89" s="15" t="s">
        <v>40</v>
      </c>
      <c r="J89" s="13" t="s">
        <v>41</v>
      </c>
      <c r="K89" s="17" t="n">
        <v>36739</v>
      </c>
      <c r="L89" s="18" t="n">
        <v>36762</v>
      </c>
      <c r="M89" s="15" t="s">
        <v>22</v>
      </c>
      <c r="N89" s="17" t="n">
        <v>36892</v>
      </c>
      <c r="O89" s="30" t="n">
        <v>267154</v>
      </c>
      <c r="P89" s="20" t="n">
        <f aca="false">O89</f>
        <v>267154</v>
      </c>
      <c r="Q89" s="13"/>
      <c r="R89" s="21"/>
    </row>
    <row r="90" customFormat="false" ht="12.75" hidden="false" customHeight="false" outlineLevel="2" collapsed="false">
      <c r="A90" s="13" t="s">
        <v>34</v>
      </c>
      <c r="B90" s="13" t="s">
        <v>27</v>
      </c>
      <c r="C90" s="14" t="n">
        <v>106923</v>
      </c>
      <c r="D90" s="13" t="s">
        <v>75</v>
      </c>
      <c r="E90" s="13" t="s">
        <v>39</v>
      </c>
      <c r="F90" s="15" t="n">
        <v>62389</v>
      </c>
      <c r="G90" s="16" t="n">
        <v>21228</v>
      </c>
      <c r="H90" s="13" t="s">
        <v>20</v>
      </c>
      <c r="I90" s="15" t="s">
        <v>40</v>
      </c>
      <c r="J90" s="13" t="s">
        <v>41</v>
      </c>
      <c r="K90" s="17" t="n">
        <v>36739</v>
      </c>
      <c r="L90" s="18" t="n">
        <v>36762</v>
      </c>
      <c r="M90" s="15" t="s">
        <v>23</v>
      </c>
      <c r="N90" s="17" t="n">
        <v>36923</v>
      </c>
      <c r="O90" s="30" t="n">
        <v>-267154</v>
      </c>
      <c r="P90" s="20" t="n">
        <v>-267154</v>
      </c>
      <c r="Q90" s="13"/>
      <c r="R90" s="21"/>
    </row>
    <row r="91" customFormat="false" ht="12.75" hidden="false" customHeight="false" outlineLevel="1" collapsed="false">
      <c r="A91" s="13"/>
      <c r="B91" s="13"/>
      <c r="C91" s="23" t="s">
        <v>80</v>
      </c>
      <c r="D91" s="13"/>
      <c r="E91" s="13"/>
      <c r="F91" s="15"/>
      <c r="G91" s="16"/>
      <c r="H91" s="13"/>
      <c r="I91" s="15"/>
      <c r="J91" s="13"/>
      <c r="K91" s="17"/>
      <c r="L91" s="18"/>
      <c r="M91" s="15"/>
      <c r="N91" s="17"/>
      <c r="O91" s="30"/>
      <c r="P91" s="20" t="n">
        <f aca="false">SUBTOTAL(9,P89:P90)</f>
        <v>0</v>
      </c>
      <c r="Q91" s="13"/>
      <c r="R91" s="21" t="n">
        <f aca="false">-P91/$Q$2</f>
        <v>-0</v>
      </c>
    </row>
    <row r="92" customFormat="false" ht="12.75" hidden="false" customHeight="false" outlineLevel="2" collapsed="false">
      <c r="A92" s="13"/>
      <c r="B92" s="13" t="s">
        <v>27</v>
      </c>
      <c r="C92" s="14" t="n">
        <v>106926</v>
      </c>
      <c r="D92" s="13" t="s">
        <v>75</v>
      </c>
      <c r="E92" s="13" t="s">
        <v>39</v>
      </c>
      <c r="F92" s="15" t="n">
        <v>62389</v>
      </c>
      <c r="G92" s="16" t="n">
        <v>21228</v>
      </c>
      <c r="H92" s="31" t="s">
        <v>25</v>
      </c>
      <c r="I92" s="32" t="s">
        <v>43</v>
      </c>
      <c r="J92" s="13" t="s">
        <v>41</v>
      </c>
      <c r="K92" s="17" t="n">
        <v>36739</v>
      </c>
      <c r="L92" s="18" t="n">
        <v>36762</v>
      </c>
      <c r="M92" s="15" t="s">
        <v>23</v>
      </c>
      <c r="N92" s="17" t="n">
        <v>36892</v>
      </c>
      <c r="O92" s="30" t="n">
        <v>-267154</v>
      </c>
      <c r="P92" s="20" t="n">
        <f aca="false">O92</f>
        <v>-267154</v>
      </c>
      <c r="Q92" s="13"/>
      <c r="R92" s="21"/>
    </row>
    <row r="93" customFormat="false" ht="12.75" hidden="false" customHeight="false" outlineLevel="2" collapsed="false">
      <c r="C93" s="14" t="n">
        <v>106926</v>
      </c>
      <c r="D93" s="13" t="s">
        <v>75</v>
      </c>
      <c r="E93" s="13" t="s">
        <v>39</v>
      </c>
      <c r="F93" s="15" t="n">
        <v>62389</v>
      </c>
      <c r="G93" s="16" t="n">
        <v>21228</v>
      </c>
      <c r="H93" s="31" t="s">
        <v>25</v>
      </c>
      <c r="I93" s="32" t="s">
        <v>43</v>
      </c>
      <c r="J93" s="13" t="s">
        <v>41</v>
      </c>
      <c r="K93" s="17" t="n">
        <v>36739</v>
      </c>
      <c r="L93" s="18" t="n">
        <v>36762</v>
      </c>
      <c r="M93" s="15" t="s">
        <v>22</v>
      </c>
      <c r="N93" s="17" t="n">
        <v>36923</v>
      </c>
      <c r="O93" s="30" t="n">
        <v>267154</v>
      </c>
      <c r="P93" s="1" t="n">
        <v>267154</v>
      </c>
      <c r="R93" s="21"/>
    </row>
    <row r="94" customFormat="false" ht="12.75" hidden="false" customHeight="false" outlineLevel="1" collapsed="false">
      <c r="C94" s="23" t="s">
        <v>81</v>
      </c>
      <c r="D94" s="13"/>
      <c r="E94" s="13"/>
      <c r="F94" s="15"/>
      <c r="G94" s="16"/>
      <c r="H94" s="31"/>
      <c r="I94" s="32"/>
      <c r="J94" s="13"/>
      <c r="K94" s="17"/>
      <c r="L94" s="18"/>
      <c r="M94" s="15"/>
      <c r="N94" s="17"/>
      <c r="O94" s="30"/>
      <c r="P94" s="1" t="n">
        <f aca="false">SUBTOTAL(9,P92:P93)</f>
        <v>0</v>
      </c>
      <c r="R94" s="21" t="n">
        <f aca="false">-P94/$Q$2</f>
        <v>-0</v>
      </c>
    </row>
    <row r="95" customFormat="false" ht="12.75" hidden="false" customHeight="false" outlineLevel="1" collapsed="false">
      <c r="C95" s="27" t="s">
        <v>36</v>
      </c>
      <c r="P95" s="26" t="n">
        <f aca="false">SUBTOTAL(9,P2:P94)</f>
        <v>-78023</v>
      </c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L2" activePane="bottomRight" state="frozen"/>
      <selection pane="topLeft" activeCell="A1" activeCellId="0" sqref="A1"/>
      <selection pane="topRight" activeCell="L1" activeCellId="0" sqref="L1"/>
      <selection pane="bottomLeft" activeCell="A2" activeCellId="0" sqref="A2"/>
      <selection pane="bottomRight" activeCell="R4" activeCellId="0" sqref="R4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14"/>
    <col collapsed="false" customWidth="true" hidden="false" outlineLevel="0" max="16" min="16" style="1" width="8.85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82</v>
      </c>
      <c r="Q1" s="11" t="s">
        <v>16</v>
      </c>
      <c r="R1" s="12" t="s">
        <v>17</v>
      </c>
    </row>
    <row r="2" customFormat="false" ht="12.75" hidden="false" customHeight="false" outlineLevel="2" collapsed="false">
      <c r="A2" s="13"/>
      <c r="B2" s="13" t="s">
        <v>18</v>
      </c>
      <c r="C2" s="14" t="n">
        <v>107525</v>
      </c>
      <c r="D2" s="13" t="s">
        <v>38</v>
      </c>
      <c r="E2" s="13" t="s">
        <v>39</v>
      </c>
      <c r="F2" s="15" t="n">
        <v>62389</v>
      </c>
      <c r="G2" s="16" t="n">
        <v>21230</v>
      </c>
      <c r="H2" s="31" t="s">
        <v>25</v>
      </c>
      <c r="I2" s="32" t="s">
        <v>43</v>
      </c>
      <c r="J2" s="13" t="s">
        <v>41</v>
      </c>
      <c r="K2" s="17" t="n">
        <v>36892</v>
      </c>
      <c r="L2" s="18" t="n">
        <v>36922</v>
      </c>
      <c r="M2" s="15" t="s">
        <v>23</v>
      </c>
      <c r="N2" s="17" t="n">
        <v>36923</v>
      </c>
      <c r="O2" s="19" t="n">
        <v>-38000</v>
      </c>
      <c r="P2" s="20" t="n">
        <f aca="false">O2</f>
        <v>-38000</v>
      </c>
      <c r="Q2" s="0" t="n">
        <f aca="false">31-31</f>
        <v>0</v>
      </c>
      <c r="R2" s="25"/>
      <c r="S2" s="33"/>
      <c r="T2" s="19"/>
      <c r="U2" s="19"/>
      <c r="V2" s="34"/>
      <c r="Y2" s="35"/>
      <c r="Z2" s="36"/>
      <c r="AA2" s="36"/>
      <c r="AB2" s="36"/>
      <c r="AC2" s="36"/>
      <c r="AD2" s="36"/>
      <c r="AE2" s="37"/>
      <c r="AO2" s="38"/>
      <c r="AP2" s="39"/>
      <c r="AQ2" s="39"/>
      <c r="AR2" s="39"/>
      <c r="AS2" s="40"/>
      <c r="AT2" s="41"/>
      <c r="AU2" s="42"/>
      <c r="AV2" s="42"/>
    </row>
    <row r="3" customFormat="false" ht="12.75" hidden="false" customHeight="false" outlineLevel="2" collapsed="false">
      <c r="A3" s="13"/>
      <c r="B3" s="13" t="s">
        <v>18</v>
      </c>
      <c r="C3" s="14" t="n">
        <v>107525</v>
      </c>
      <c r="D3" s="13" t="s">
        <v>38</v>
      </c>
      <c r="E3" s="13" t="s">
        <v>39</v>
      </c>
      <c r="F3" s="15" t="n">
        <v>62389</v>
      </c>
      <c r="G3" s="16" t="n">
        <v>21230</v>
      </c>
      <c r="H3" s="31" t="s">
        <v>25</v>
      </c>
      <c r="I3" s="32" t="s">
        <v>43</v>
      </c>
      <c r="J3" s="13" t="s">
        <v>41</v>
      </c>
      <c r="K3" s="17" t="n">
        <v>36892</v>
      </c>
      <c r="L3" s="18" t="n">
        <v>36922</v>
      </c>
      <c r="M3" s="15" t="s">
        <v>22</v>
      </c>
      <c r="N3" s="17" t="n">
        <v>36951</v>
      </c>
      <c r="O3" s="19" t="n">
        <v>38000</v>
      </c>
      <c r="P3" s="20" t="n">
        <v>38006</v>
      </c>
      <c r="R3" s="25"/>
      <c r="S3" s="33"/>
      <c r="T3" s="19"/>
      <c r="U3" s="19"/>
      <c r="V3" s="34"/>
      <c r="Y3" s="35"/>
      <c r="Z3" s="36"/>
      <c r="AA3" s="36"/>
      <c r="AB3" s="36"/>
      <c r="AC3" s="36"/>
      <c r="AD3" s="36"/>
      <c r="AE3" s="37"/>
      <c r="AO3" s="38"/>
      <c r="AP3" s="39"/>
      <c r="AQ3" s="39"/>
      <c r="AR3" s="39"/>
      <c r="AS3" s="40"/>
      <c r="AT3" s="41"/>
      <c r="AU3" s="42"/>
      <c r="AV3" s="42"/>
    </row>
    <row r="4" customFormat="false" ht="12.75" hidden="false" customHeight="false" outlineLevel="1" collapsed="false">
      <c r="A4" s="13"/>
      <c r="B4" s="13"/>
      <c r="C4" s="22" t="s">
        <v>83</v>
      </c>
      <c r="D4" s="13"/>
      <c r="E4" s="13"/>
      <c r="F4" s="15"/>
      <c r="G4" s="16"/>
      <c r="H4" s="31"/>
      <c r="I4" s="32"/>
      <c r="J4" s="13"/>
      <c r="K4" s="17"/>
      <c r="L4" s="18"/>
      <c r="M4" s="15"/>
      <c r="N4" s="17"/>
      <c r="O4" s="19"/>
      <c r="P4" s="20" t="n">
        <f aca="false">SUBTOTAL(9,P2:P3)</f>
        <v>6</v>
      </c>
      <c r="R4" s="25" t="e">
        <f aca="false">P4/$Q$2</f>
        <v>#DIV/0!</v>
      </c>
      <c r="S4" s="33"/>
      <c r="T4" s="19"/>
      <c r="U4" s="19"/>
      <c r="V4" s="34"/>
      <c r="Y4" s="35"/>
      <c r="Z4" s="36"/>
      <c r="AA4" s="36"/>
      <c r="AB4" s="36"/>
      <c r="AC4" s="36"/>
      <c r="AD4" s="36"/>
      <c r="AE4" s="37"/>
      <c r="AO4" s="38"/>
      <c r="AP4" s="39"/>
      <c r="AQ4" s="39"/>
      <c r="AR4" s="39"/>
      <c r="AS4" s="40"/>
      <c r="AT4" s="41"/>
      <c r="AU4" s="42"/>
      <c r="AV4" s="42"/>
    </row>
    <row r="5" customFormat="false" ht="12.75" hidden="false" customHeight="false" outlineLevel="2" collapsed="false">
      <c r="A5" s="13"/>
      <c r="B5" s="13" t="s">
        <v>27</v>
      </c>
      <c r="C5" s="14" t="n">
        <v>106432</v>
      </c>
      <c r="D5" s="13" t="s">
        <v>47</v>
      </c>
      <c r="E5" s="13" t="s">
        <v>39</v>
      </c>
      <c r="F5" s="15" t="n">
        <v>71460</v>
      </c>
      <c r="G5" s="16" t="n">
        <v>21357</v>
      </c>
      <c r="H5" s="31" t="s">
        <v>25</v>
      </c>
      <c r="I5" s="32" t="s">
        <v>43</v>
      </c>
      <c r="J5" s="13" t="s">
        <v>31</v>
      </c>
      <c r="K5" s="17" t="n">
        <v>36586</v>
      </c>
      <c r="L5" s="18" t="n">
        <v>36600</v>
      </c>
      <c r="M5" s="15" t="s">
        <v>23</v>
      </c>
      <c r="N5" s="17" t="n">
        <v>36831</v>
      </c>
      <c r="O5" s="19" t="n">
        <v>-500996</v>
      </c>
      <c r="P5" s="20" t="n">
        <f aca="false">O5</f>
        <v>-500996</v>
      </c>
      <c r="R5" s="21"/>
    </row>
    <row r="6" customFormat="false" ht="12.75" hidden="false" customHeight="false" outlineLevel="2" collapsed="false">
      <c r="C6" s="14" t="n">
        <v>106432</v>
      </c>
      <c r="D6" s="13" t="s">
        <v>47</v>
      </c>
      <c r="E6" s="13" t="s">
        <v>39</v>
      </c>
      <c r="F6" s="15" t="n">
        <v>71460</v>
      </c>
      <c r="G6" s="16" t="n">
        <v>21357</v>
      </c>
      <c r="H6" s="31" t="s">
        <v>25</v>
      </c>
      <c r="I6" s="32" t="s">
        <v>43</v>
      </c>
      <c r="J6" s="13" t="s">
        <v>31</v>
      </c>
      <c r="K6" s="17" t="n">
        <v>36586</v>
      </c>
      <c r="L6" s="18" t="n">
        <v>36600</v>
      </c>
      <c r="M6" s="15" t="s">
        <v>22</v>
      </c>
      <c r="N6" s="17" t="n">
        <v>36923</v>
      </c>
      <c r="O6" s="19" t="n">
        <v>464393</v>
      </c>
      <c r="P6" s="1" t="n">
        <f aca="false">O6</f>
        <v>464393</v>
      </c>
      <c r="R6" s="21"/>
    </row>
    <row r="7" customFormat="false" ht="12.75" hidden="false" customHeight="false" outlineLevel="2" collapsed="false">
      <c r="C7" s="14" t="n">
        <v>106432</v>
      </c>
      <c r="D7" s="13" t="s">
        <v>47</v>
      </c>
      <c r="E7" s="13" t="s">
        <v>39</v>
      </c>
      <c r="F7" s="15" t="n">
        <v>71460</v>
      </c>
      <c r="G7" s="16" t="n">
        <v>21357</v>
      </c>
      <c r="H7" s="31" t="s">
        <v>25</v>
      </c>
      <c r="I7" s="32" t="s">
        <v>43</v>
      </c>
      <c r="J7" s="13" t="s">
        <v>31</v>
      </c>
      <c r="K7" s="17" t="n">
        <v>36586</v>
      </c>
      <c r="L7" s="18" t="n">
        <v>36600</v>
      </c>
      <c r="M7" s="15" t="s">
        <v>22</v>
      </c>
      <c r="N7" s="17" t="n">
        <v>36951</v>
      </c>
      <c r="O7" s="19" t="n">
        <v>36603</v>
      </c>
      <c r="P7" s="1" t="n">
        <v>36603</v>
      </c>
      <c r="R7" s="21"/>
    </row>
    <row r="8" customFormat="false" ht="12.75" hidden="false" customHeight="false" outlineLevel="1" collapsed="false">
      <c r="C8" s="23" t="s">
        <v>48</v>
      </c>
      <c r="D8" s="13"/>
      <c r="E8" s="13"/>
      <c r="F8" s="15"/>
      <c r="G8" s="16"/>
      <c r="H8" s="31"/>
      <c r="I8" s="32"/>
      <c r="J8" s="13"/>
      <c r="K8" s="17"/>
      <c r="L8" s="18"/>
      <c r="M8" s="15"/>
      <c r="N8" s="17"/>
      <c r="O8" s="19"/>
      <c r="P8" s="1" t="n">
        <f aca="false">SUBTOTAL(9,P5:P7)</f>
        <v>0</v>
      </c>
      <c r="R8" s="25" t="e">
        <f aca="false">P8/$Q$2</f>
        <v>#DIV/0!</v>
      </c>
    </row>
    <row r="9" customFormat="false" ht="12.75" hidden="false" customHeight="false" outlineLevel="2" collapsed="false">
      <c r="A9" s="13"/>
      <c r="B9" s="13" t="s">
        <v>18</v>
      </c>
      <c r="C9" s="14" t="n">
        <v>107529</v>
      </c>
      <c r="D9" s="13" t="s">
        <v>62</v>
      </c>
      <c r="E9" s="13" t="s">
        <v>39</v>
      </c>
      <c r="F9" s="15" t="n">
        <v>62389</v>
      </c>
      <c r="G9" s="16" t="n">
        <v>21229</v>
      </c>
      <c r="H9" s="31" t="s">
        <v>25</v>
      </c>
      <c r="I9" s="32" t="s">
        <v>43</v>
      </c>
      <c r="J9" s="13" t="s">
        <v>41</v>
      </c>
      <c r="K9" s="17" t="n">
        <v>36923</v>
      </c>
      <c r="L9" s="18" t="n">
        <v>36923</v>
      </c>
      <c r="M9" s="15" t="s">
        <v>23</v>
      </c>
      <c r="N9" s="17" t="n">
        <v>36923</v>
      </c>
      <c r="O9" s="19" t="n">
        <v>-20000</v>
      </c>
      <c r="P9" s="20" t="n">
        <f aca="false">O9</f>
        <v>-20000</v>
      </c>
      <c r="R9" s="25"/>
    </row>
    <row r="10" customFormat="false" ht="12.75" hidden="false" customHeight="false" outlineLevel="2" collapsed="false">
      <c r="A10" s="13"/>
      <c r="B10" s="13" t="s">
        <v>35</v>
      </c>
      <c r="C10" s="14" t="n">
        <v>107529</v>
      </c>
      <c r="D10" s="13" t="s">
        <v>62</v>
      </c>
      <c r="E10" s="13" t="s">
        <v>39</v>
      </c>
      <c r="F10" s="15" t="n">
        <v>62389</v>
      </c>
      <c r="G10" s="16" t="n">
        <v>21229</v>
      </c>
      <c r="H10" s="31" t="s">
        <v>25</v>
      </c>
      <c r="I10" s="32" t="s">
        <v>43</v>
      </c>
      <c r="J10" s="13" t="s">
        <v>41</v>
      </c>
      <c r="K10" s="17" t="n">
        <v>36923</v>
      </c>
      <c r="L10" s="18" t="n">
        <v>36923</v>
      </c>
      <c r="M10" s="15" t="s">
        <v>22</v>
      </c>
      <c r="N10" s="17" t="n">
        <v>36951</v>
      </c>
      <c r="O10" s="19" t="n">
        <v>20000</v>
      </c>
      <c r="P10" s="20" t="n">
        <v>20000</v>
      </c>
      <c r="R10" s="25"/>
    </row>
    <row r="11" customFormat="false" ht="12.75" hidden="false" customHeight="false" outlineLevel="1" collapsed="false">
      <c r="A11" s="13"/>
      <c r="B11" s="13"/>
      <c r="C11" s="23" t="s">
        <v>84</v>
      </c>
      <c r="D11" s="13"/>
      <c r="E11" s="13"/>
      <c r="F11" s="15"/>
      <c r="G11" s="16"/>
      <c r="H11" s="31"/>
      <c r="I11" s="32"/>
      <c r="J11" s="13"/>
      <c r="K11" s="17"/>
      <c r="L11" s="18"/>
      <c r="M11" s="15"/>
      <c r="N11" s="17"/>
      <c r="O11" s="19"/>
      <c r="P11" s="20" t="n">
        <f aca="false">SUBTOTAL(9,P9:P10)</f>
        <v>0</v>
      </c>
      <c r="R11" s="25" t="e">
        <f aca="false">P11/$Q$2</f>
        <v>#DIV/0!</v>
      </c>
    </row>
    <row r="12" customFormat="false" ht="12.75" hidden="false" customHeight="false" outlineLevel="2" collapsed="false">
      <c r="A12" s="13"/>
      <c r="B12" s="13" t="s">
        <v>35</v>
      </c>
      <c r="C12" s="14" t="n">
        <v>107530</v>
      </c>
      <c r="D12" s="13" t="s">
        <v>30</v>
      </c>
      <c r="E12" s="13" t="s">
        <v>39</v>
      </c>
      <c r="F12" s="15" t="n">
        <v>62389</v>
      </c>
      <c r="G12" s="16" t="n">
        <v>100648</v>
      </c>
      <c r="H12" s="31" t="s">
        <v>25</v>
      </c>
      <c r="I12" s="32" t="s">
        <v>43</v>
      </c>
      <c r="J12" s="13" t="s">
        <v>41</v>
      </c>
      <c r="K12" s="17" t="n">
        <v>36923</v>
      </c>
      <c r="L12" s="18" t="n">
        <v>36923</v>
      </c>
      <c r="M12" s="15" t="s">
        <v>23</v>
      </c>
      <c r="N12" s="17" t="n">
        <v>36923</v>
      </c>
      <c r="O12" s="19" t="n">
        <v>-40819</v>
      </c>
      <c r="P12" s="20" t="n">
        <f aca="false">O12</f>
        <v>-40819</v>
      </c>
      <c r="R12" s="25"/>
    </row>
    <row r="13" customFormat="false" ht="12.75" hidden="false" customHeight="false" outlineLevel="2" collapsed="false">
      <c r="A13" s="13"/>
      <c r="B13" s="13" t="s">
        <v>35</v>
      </c>
      <c r="C13" s="14" t="n">
        <v>107530</v>
      </c>
      <c r="D13" s="13" t="s">
        <v>30</v>
      </c>
      <c r="E13" s="13" t="s">
        <v>39</v>
      </c>
      <c r="F13" s="15" t="n">
        <v>62389</v>
      </c>
      <c r="G13" s="16" t="n">
        <v>100648</v>
      </c>
      <c r="H13" s="31" t="s">
        <v>25</v>
      </c>
      <c r="I13" s="32" t="s">
        <v>43</v>
      </c>
      <c r="J13" s="13" t="s">
        <v>41</v>
      </c>
      <c r="K13" s="17" t="n">
        <v>36923</v>
      </c>
      <c r="L13" s="18" t="n">
        <v>36923</v>
      </c>
      <c r="M13" s="15" t="s">
        <v>22</v>
      </c>
      <c r="N13" s="17" t="n">
        <v>36951</v>
      </c>
      <c r="O13" s="19" t="n">
        <v>40819</v>
      </c>
      <c r="P13" s="20" t="n">
        <v>40827</v>
      </c>
      <c r="R13" s="21"/>
    </row>
    <row r="14" customFormat="false" ht="12.75" hidden="false" customHeight="false" outlineLevel="1" collapsed="false">
      <c r="A14" s="13"/>
      <c r="B14" s="13"/>
      <c r="C14" s="23" t="s">
        <v>85</v>
      </c>
      <c r="D14" s="13"/>
      <c r="E14" s="13"/>
      <c r="F14" s="15"/>
      <c r="G14" s="16"/>
      <c r="H14" s="31"/>
      <c r="I14" s="32"/>
      <c r="J14" s="13"/>
      <c r="K14" s="17"/>
      <c r="L14" s="18"/>
      <c r="M14" s="15"/>
      <c r="N14" s="17"/>
      <c r="O14" s="19"/>
      <c r="P14" s="20" t="n">
        <f aca="false">SUBTOTAL(9,P12:P13)</f>
        <v>8</v>
      </c>
      <c r="R14" s="25" t="e">
        <f aca="false">P14/$Q$2</f>
        <v>#DIV/0!</v>
      </c>
    </row>
    <row r="15" customFormat="false" ht="12.75" hidden="false" customHeight="false" outlineLevel="0" collapsed="false">
      <c r="A15" s="13"/>
      <c r="B15" s="13"/>
      <c r="C15" s="23" t="s">
        <v>36</v>
      </c>
      <c r="D15" s="13"/>
      <c r="E15" s="13"/>
      <c r="F15" s="15"/>
      <c r="G15" s="16"/>
      <c r="H15" s="31"/>
      <c r="I15" s="32"/>
      <c r="J15" s="13"/>
      <c r="K15" s="17"/>
      <c r="L15" s="18"/>
      <c r="M15" s="15"/>
      <c r="N15" s="17"/>
      <c r="O15" s="19"/>
      <c r="P15" s="20" t="n">
        <f aca="false">SUBTOTAL(9,P2:P13)</f>
        <v>14</v>
      </c>
      <c r="R15" s="21"/>
    </row>
    <row r="16" customFormat="false" ht="12.75" hidden="false" customHeight="false" outlineLevel="0" collapsed="false">
      <c r="A16" s="13"/>
      <c r="B16" s="13" t="s">
        <v>27</v>
      </c>
      <c r="C16" s="14"/>
      <c r="D16" s="13"/>
      <c r="E16" s="13"/>
      <c r="F16" s="15"/>
      <c r="G16" s="16"/>
      <c r="H16" s="31"/>
      <c r="I16" s="32"/>
      <c r="J16" s="13"/>
      <c r="K16" s="17"/>
      <c r="L16" s="18"/>
      <c r="M16" s="15"/>
      <c r="N16" s="17"/>
      <c r="O16" s="30"/>
      <c r="P16" s="20"/>
      <c r="Q16" s="13"/>
      <c r="R16" s="21"/>
    </row>
    <row r="17" customFormat="false" ht="12.75" hidden="false" customHeight="false" outlineLevel="0" collapsed="false">
      <c r="A17" s="13"/>
      <c r="B17" s="13" t="s">
        <v>18</v>
      </c>
      <c r="C17" s="14"/>
      <c r="D17" s="13"/>
      <c r="E17" s="13"/>
      <c r="F17" s="15"/>
      <c r="G17" s="16"/>
      <c r="H17" s="31"/>
      <c r="I17" s="32"/>
      <c r="J17" s="13"/>
      <c r="K17" s="17"/>
      <c r="L17" s="18"/>
      <c r="M17" s="15"/>
      <c r="N17" s="17"/>
      <c r="O17" s="30"/>
      <c r="P17" s="20"/>
      <c r="Q17" s="13"/>
      <c r="R17" s="21"/>
    </row>
    <row r="18" customFormat="false" ht="12.75" hidden="false" customHeight="false" outlineLevel="0" collapsed="false">
      <c r="A18" s="13"/>
      <c r="B18" s="13" t="s">
        <v>18</v>
      </c>
      <c r="C18" s="14"/>
      <c r="D18" s="13"/>
      <c r="E18" s="13"/>
      <c r="F18" s="15"/>
      <c r="G18" s="16"/>
      <c r="H18" s="31"/>
      <c r="I18" s="32"/>
      <c r="J18" s="13"/>
      <c r="K18" s="17"/>
      <c r="L18" s="18"/>
      <c r="M18" s="15"/>
      <c r="N18" s="17"/>
      <c r="O18" s="30"/>
      <c r="P18" s="20"/>
      <c r="Q18" s="13"/>
      <c r="R18" s="21"/>
    </row>
    <row r="19" customFormat="false" ht="12.75" hidden="false" customHeight="false" outlineLevel="0" collapsed="false">
      <c r="A19" s="13"/>
      <c r="B19" s="13" t="s">
        <v>18</v>
      </c>
      <c r="C19" s="14"/>
      <c r="D19" s="13"/>
      <c r="E19" s="13"/>
      <c r="F19" s="15"/>
      <c r="G19" s="16"/>
      <c r="H19" s="13"/>
      <c r="I19" s="15"/>
      <c r="J19" s="13"/>
      <c r="K19" s="17"/>
      <c r="L19" s="18"/>
      <c r="M19" s="15"/>
      <c r="N19" s="17"/>
      <c r="O19" s="30"/>
      <c r="P19" s="20"/>
      <c r="Q19" s="24"/>
      <c r="R19" s="21"/>
    </row>
    <row r="20" customFormat="false" ht="12.75" hidden="false" customHeight="false" outlineLevel="0" collapsed="false">
      <c r="A20" s="13"/>
      <c r="B20" s="13" t="s">
        <v>27</v>
      </c>
      <c r="C20" s="14"/>
      <c r="D20" s="13"/>
      <c r="E20" s="13"/>
      <c r="F20" s="15"/>
      <c r="G20" s="16"/>
      <c r="H20" s="13"/>
      <c r="I20" s="15"/>
      <c r="J20" s="13"/>
      <c r="K20" s="17"/>
      <c r="L20" s="18"/>
      <c r="M20" s="15"/>
      <c r="N20" s="17"/>
      <c r="O20" s="30"/>
      <c r="P20" s="20"/>
      <c r="Q20" s="13"/>
      <c r="R20" s="21"/>
    </row>
    <row r="21" customFormat="false" ht="12.75" hidden="false" customHeight="false" outlineLevel="0" collapsed="false">
      <c r="A21" s="13"/>
      <c r="B21" s="13" t="s">
        <v>18</v>
      </c>
      <c r="C21" s="14"/>
      <c r="D21" s="13"/>
      <c r="E21" s="13"/>
      <c r="F21" s="15"/>
      <c r="G21" s="16"/>
      <c r="H21" s="13"/>
      <c r="I21" s="15"/>
      <c r="J21" s="13"/>
      <c r="K21" s="17"/>
      <c r="L21" s="18"/>
      <c r="M21" s="15"/>
      <c r="N21" s="17"/>
      <c r="O21" s="30"/>
      <c r="P21" s="20"/>
      <c r="Q21" s="13"/>
      <c r="R21" s="21"/>
    </row>
    <row r="22" customFormat="false" ht="12.75" hidden="false" customHeight="false" outlineLevel="0" collapsed="false">
      <c r="A22" s="13"/>
      <c r="B22" s="13" t="s">
        <v>18</v>
      </c>
      <c r="C22" s="14"/>
      <c r="D22" s="13"/>
      <c r="E22" s="13"/>
      <c r="F22" s="15"/>
      <c r="G22" s="16"/>
      <c r="H22" s="13"/>
      <c r="I22" s="15"/>
      <c r="J22" s="13"/>
      <c r="K22" s="17"/>
      <c r="L22" s="18"/>
      <c r="M22" s="15"/>
      <c r="N22" s="17"/>
      <c r="O22" s="30"/>
      <c r="P22" s="20"/>
      <c r="Q22" s="13"/>
      <c r="R22" s="21"/>
    </row>
    <row r="23" customFormat="false" ht="12.75" hidden="false" customHeight="false" outlineLevel="0" collapsed="false">
      <c r="A23" s="13"/>
      <c r="B23" s="13" t="s">
        <v>18</v>
      </c>
      <c r="C23" s="14"/>
      <c r="D23" s="13"/>
      <c r="E23" s="13"/>
      <c r="F23" s="15"/>
      <c r="G23" s="16"/>
      <c r="H23" s="31"/>
      <c r="I23" s="32"/>
      <c r="J23" s="13"/>
      <c r="K23" s="17"/>
      <c r="L23" s="18"/>
      <c r="M23" s="15"/>
      <c r="N23" s="17"/>
      <c r="O23" s="30"/>
      <c r="P23" s="20"/>
      <c r="Q23" s="13"/>
      <c r="R23" s="21"/>
    </row>
    <row r="24" customFormat="false" ht="12.75" hidden="false" customHeight="false" outlineLevel="0" collapsed="false">
      <c r="C24" s="14"/>
      <c r="D24" s="13"/>
      <c r="E24" s="13"/>
      <c r="F24" s="15"/>
      <c r="G24" s="16"/>
      <c r="H24" s="31"/>
      <c r="I24" s="32"/>
      <c r="J24" s="13"/>
      <c r="K24" s="17"/>
      <c r="L24" s="18"/>
      <c r="M24" s="15"/>
      <c r="N24" s="17"/>
      <c r="O24" s="30"/>
      <c r="P24" s="20"/>
      <c r="R24" s="21"/>
    </row>
    <row r="25" customFormat="false" ht="12.75" hidden="false" customHeight="false" outlineLevel="0" collapsed="false">
      <c r="C25" s="14"/>
      <c r="D25" s="13"/>
      <c r="E25" s="13"/>
      <c r="F25" s="15"/>
      <c r="G25" s="16"/>
      <c r="H25" s="13"/>
      <c r="I25" s="15"/>
      <c r="J25" s="13"/>
      <c r="K25" s="17"/>
      <c r="L25" s="18"/>
      <c r="M25" s="15"/>
      <c r="N25" s="17"/>
      <c r="O25" s="30"/>
      <c r="P25" s="20"/>
      <c r="R25" s="21"/>
    </row>
    <row r="26" customFormat="false" ht="12.75" hidden="false" customHeight="false" outlineLevel="0" collapsed="false">
      <c r="C26" s="14"/>
      <c r="D26" s="13"/>
      <c r="E26" s="13"/>
      <c r="F26" s="15"/>
      <c r="G26" s="16"/>
      <c r="H26" s="13"/>
      <c r="I26" s="15"/>
      <c r="J26" s="13"/>
      <c r="K26" s="17"/>
      <c r="L26" s="18"/>
      <c r="M26" s="15"/>
      <c r="N26" s="17"/>
      <c r="O26" s="30"/>
      <c r="P26" s="20"/>
      <c r="R26" s="21"/>
    </row>
    <row r="27" customFormat="false" ht="12.75" hidden="false" customHeight="false" outlineLevel="0" collapsed="false">
      <c r="C27" s="14"/>
      <c r="D27" s="13"/>
      <c r="E27" s="13"/>
      <c r="F27" s="15"/>
      <c r="G27" s="16"/>
      <c r="H27" s="31"/>
      <c r="I27" s="32"/>
      <c r="J27" s="13"/>
      <c r="K27" s="17"/>
      <c r="L27" s="18"/>
      <c r="M27" s="15"/>
      <c r="N27" s="17"/>
      <c r="O27" s="30"/>
      <c r="P27" s="20"/>
      <c r="R27" s="21"/>
    </row>
    <row r="28" customFormat="false" ht="12.75" hidden="false" customHeight="false" outlineLevel="0" collapsed="false">
      <c r="A28" s="13"/>
      <c r="B28" s="13" t="s">
        <v>18</v>
      </c>
      <c r="C28" s="14"/>
      <c r="D28" s="13"/>
      <c r="E28" s="13"/>
      <c r="F28" s="15"/>
      <c r="G28" s="16"/>
      <c r="H28" s="31"/>
      <c r="I28" s="32"/>
      <c r="J28" s="13"/>
      <c r="K28" s="17"/>
      <c r="L28" s="18"/>
      <c r="M28" s="15"/>
      <c r="N28" s="17"/>
      <c r="O28" s="30"/>
      <c r="P28" s="20"/>
      <c r="Q28" s="13"/>
      <c r="R28" s="21"/>
    </row>
    <row r="29" customFormat="false" ht="12.75" hidden="false" customHeight="false" outlineLevel="0" collapsed="false">
      <c r="A29" s="13"/>
      <c r="B29" s="13" t="s">
        <v>18</v>
      </c>
      <c r="C29" s="14"/>
      <c r="D29" s="13"/>
      <c r="E29" s="13"/>
      <c r="F29" s="15"/>
      <c r="G29" s="16"/>
      <c r="H29" s="31"/>
      <c r="I29" s="32"/>
      <c r="J29" s="13"/>
      <c r="K29" s="17"/>
      <c r="L29" s="18"/>
      <c r="M29" s="15"/>
      <c r="N29" s="17"/>
      <c r="O29" s="30"/>
      <c r="P29" s="20"/>
      <c r="Q29" s="13"/>
      <c r="R29" s="21"/>
    </row>
    <row r="30" customFormat="false" ht="12.75" hidden="false" customHeight="false" outlineLevel="0" collapsed="false">
      <c r="A30" s="13"/>
      <c r="B30" s="13" t="s">
        <v>18</v>
      </c>
      <c r="C30" s="14"/>
      <c r="D30" s="13"/>
      <c r="E30" s="13"/>
      <c r="F30" s="15"/>
      <c r="G30" s="16"/>
      <c r="H30" s="31"/>
      <c r="I30" s="32"/>
      <c r="J30" s="13"/>
      <c r="K30" s="17"/>
      <c r="L30" s="18"/>
      <c r="M30" s="15"/>
      <c r="N30" s="17"/>
      <c r="O30" s="30"/>
      <c r="P30" s="20"/>
      <c r="Q30" s="13"/>
      <c r="R30" s="21"/>
    </row>
    <row r="31" customFormat="false" ht="12.75" hidden="false" customHeight="false" outlineLevel="0" collapsed="false">
      <c r="A31" s="13"/>
      <c r="B31" s="13" t="s">
        <v>18</v>
      </c>
      <c r="C31" s="14"/>
      <c r="D31" s="13"/>
      <c r="E31" s="13"/>
      <c r="F31" s="15"/>
      <c r="G31" s="16"/>
      <c r="H31" s="13"/>
      <c r="I31" s="15"/>
      <c r="J31" s="13"/>
      <c r="K31" s="17"/>
      <c r="L31" s="18"/>
      <c r="M31" s="15"/>
      <c r="N31" s="17"/>
      <c r="O31" s="30"/>
      <c r="P31" s="20"/>
      <c r="Q31" s="13"/>
      <c r="R31" s="21"/>
    </row>
    <row r="32" customFormat="false" ht="12.75" hidden="false" customHeight="false" outlineLevel="0" collapsed="false">
      <c r="C32" s="14"/>
      <c r="D32" s="13"/>
      <c r="E32" s="13"/>
      <c r="F32" s="15"/>
      <c r="G32" s="16"/>
      <c r="H32" s="13"/>
      <c r="I32" s="15"/>
      <c r="J32" s="13"/>
      <c r="K32" s="17"/>
      <c r="L32" s="18"/>
      <c r="M32" s="15"/>
      <c r="N32" s="17"/>
      <c r="O32" s="30"/>
      <c r="P32" s="20"/>
      <c r="R32" s="21"/>
    </row>
    <row r="33" customFormat="false" ht="12.75" hidden="false" customHeight="false" outlineLevel="0" collapsed="false">
      <c r="C33" s="14"/>
      <c r="D33" s="13"/>
      <c r="E33" s="13"/>
      <c r="F33" s="15"/>
      <c r="G33" s="16"/>
      <c r="H33" s="31"/>
      <c r="I33" s="32"/>
      <c r="J33" s="13"/>
      <c r="K33" s="17"/>
      <c r="L33" s="18"/>
      <c r="M33" s="15"/>
      <c r="N33" s="17"/>
      <c r="O33" s="30"/>
      <c r="R33" s="21"/>
    </row>
    <row r="34" customFormat="false" ht="12.75" hidden="false" customHeight="false" outlineLevel="0" collapsed="false">
      <c r="C34" s="14"/>
      <c r="D34" s="13"/>
      <c r="E34" s="13"/>
      <c r="F34" s="15"/>
      <c r="G34" s="16"/>
      <c r="H34" s="31"/>
      <c r="I34" s="32"/>
      <c r="J34" s="13"/>
      <c r="K34" s="17"/>
      <c r="L34" s="18"/>
      <c r="M34" s="15"/>
      <c r="N34" s="17"/>
      <c r="O34" s="30"/>
      <c r="R34" s="21"/>
    </row>
    <row r="35" customFormat="false" ht="12.75" hidden="false" customHeight="false" outlineLevel="0" collapsed="false">
      <c r="C35" s="14"/>
      <c r="D35" s="13"/>
      <c r="E35" s="13"/>
      <c r="F35" s="15"/>
      <c r="G35" s="16"/>
      <c r="H35" s="13"/>
      <c r="I35" s="15"/>
      <c r="J35" s="13"/>
      <c r="K35" s="17"/>
      <c r="L35" s="18"/>
      <c r="M35" s="15"/>
      <c r="N35" s="17"/>
      <c r="O35" s="30"/>
      <c r="R35" s="21"/>
    </row>
    <row r="36" customFormat="false" ht="12.75" hidden="false" customHeight="false" outlineLevel="0" collapsed="false">
      <c r="C36" s="14"/>
      <c r="D36" s="13"/>
      <c r="E36" s="13"/>
      <c r="F36" s="15"/>
      <c r="G36" s="16"/>
      <c r="H36" s="13"/>
      <c r="I36" s="15"/>
      <c r="J36" s="13"/>
      <c r="K36" s="17"/>
      <c r="L36" s="18"/>
      <c r="M36" s="15"/>
      <c r="N36" s="17"/>
      <c r="O36" s="30"/>
      <c r="R36" s="21"/>
    </row>
    <row r="37" customFormat="false" ht="12.75" hidden="false" customHeight="false" outlineLevel="0" collapsed="false">
      <c r="C37" s="14"/>
      <c r="D37" s="13"/>
      <c r="E37" s="13"/>
      <c r="F37" s="15"/>
      <c r="G37" s="16"/>
      <c r="H37" s="31"/>
      <c r="I37" s="32"/>
      <c r="J37" s="13"/>
      <c r="K37" s="17"/>
      <c r="L37" s="18"/>
      <c r="M37" s="15"/>
      <c r="N37" s="17"/>
      <c r="O37" s="30"/>
      <c r="R37" s="21"/>
    </row>
    <row r="38" customFormat="false" ht="12.75" hidden="false" customHeight="false" outlineLevel="0" collapsed="false">
      <c r="C38" s="14"/>
      <c r="D38" s="13"/>
      <c r="E38" s="13"/>
      <c r="F38" s="15"/>
      <c r="G38" s="16"/>
      <c r="H38" s="31"/>
      <c r="I38" s="32"/>
      <c r="J38" s="13"/>
      <c r="K38" s="17"/>
      <c r="L38" s="18"/>
      <c r="M38" s="15"/>
      <c r="N38" s="17"/>
      <c r="O38" s="30"/>
      <c r="R38" s="21"/>
    </row>
    <row r="39" customFormat="false" ht="12.75" hidden="false" customHeight="false" outlineLevel="0" collapsed="false">
      <c r="C39" s="14"/>
      <c r="D39" s="13"/>
      <c r="E39" s="13"/>
      <c r="F39" s="15"/>
      <c r="G39" s="16"/>
      <c r="H39" s="13"/>
      <c r="I39" s="15"/>
      <c r="J39" s="13"/>
      <c r="K39" s="17"/>
      <c r="L39" s="18"/>
      <c r="M39" s="15"/>
      <c r="N39" s="17"/>
      <c r="O39" s="30"/>
      <c r="R39" s="21"/>
    </row>
    <row r="40" customFormat="false" ht="12.75" hidden="false" customHeight="false" outlineLevel="0" collapsed="false">
      <c r="C40" s="14"/>
      <c r="D40" s="13"/>
      <c r="E40" s="13"/>
      <c r="F40" s="15"/>
      <c r="G40" s="16"/>
      <c r="H40" s="13"/>
      <c r="I40" s="15"/>
      <c r="J40" s="13"/>
      <c r="K40" s="17"/>
      <c r="L40" s="18"/>
      <c r="M40" s="15"/>
      <c r="N40" s="17"/>
      <c r="O40" s="30"/>
      <c r="R40" s="21"/>
    </row>
    <row r="41" customFormat="false" ht="12.75" hidden="false" customHeight="false" outlineLevel="0" collapsed="false">
      <c r="C41" s="14"/>
      <c r="D41" s="13"/>
      <c r="E41" s="13"/>
      <c r="F41" s="15"/>
      <c r="G41" s="16"/>
      <c r="H41" s="13"/>
      <c r="I41" s="15"/>
      <c r="J41" s="13"/>
      <c r="K41" s="17"/>
      <c r="L41" s="18"/>
      <c r="M41" s="15"/>
      <c r="N41" s="17"/>
      <c r="O41" s="30"/>
      <c r="R41" s="21"/>
    </row>
    <row r="42" customFormat="false" ht="12.75" hidden="false" customHeight="false" outlineLevel="0" collapsed="false">
      <c r="C42" s="14"/>
      <c r="D42" s="13"/>
      <c r="E42" s="13"/>
      <c r="F42" s="15"/>
      <c r="G42" s="16"/>
      <c r="H42" s="13"/>
      <c r="I42" s="15"/>
      <c r="J42" s="13"/>
      <c r="K42" s="17"/>
      <c r="L42" s="18"/>
      <c r="M42" s="15"/>
      <c r="N42" s="17"/>
      <c r="O42" s="30"/>
      <c r="R42" s="21"/>
    </row>
    <row r="43" customFormat="false" ht="12.75" hidden="false" customHeight="false" outlineLevel="0" collapsed="false">
      <c r="C43" s="14"/>
      <c r="D43" s="13"/>
      <c r="E43" s="13"/>
      <c r="F43" s="15"/>
      <c r="G43" s="16"/>
      <c r="H43" s="13"/>
      <c r="I43" s="15"/>
      <c r="J43" s="13"/>
      <c r="K43" s="17"/>
      <c r="L43" s="18"/>
      <c r="M43" s="15"/>
      <c r="N43" s="17"/>
      <c r="O43" s="30"/>
      <c r="R43" s="21"/>
    </row>
    <row r="44" customFormat="false" ht="12.75" hidden="false" customHeight="false" outlineLevel="0" collapsed="false">
      <c r="C44" s="14"/>
      <c r="D44" s="13"/>
      <c r="E44" s="13"/>
      <c r="F44" s="15"/>
      <c r="G44" s="16"/>
      <c r="H44" s="13"/>
      <c r="I44" s="15"/>
      <c r="J44" s="13"/>
      <c r="K44" s="17"/>
      <c r="L44" s="18"/>
      <c r="M44" s="15"/>
      <c r="N44" s="17"/>
      <c r="O44" s="30"/>
      <c r="R44" s="21"/>
    </row>
    <row r="45" customFormat="false" ht="12.75" hidden="false" customHeight="false" outlineLevel="0" collapsed="false">
      <c r="C45" s="14"/>
      <c r="D45" s="13"/>
      <c r="E45" s="13"/>
      <c r="F45" s="15"/>
      <c r="G45" s="16"/>
      <c r="H45" s="31"/>
      <c r="I45" s="32"/>
      <c r="J45" s="13"/>
      <c r="K45" s="17"/>
      <c r="L45" s="18"/>
      <c r="M45" s="15"/>
      <c r="N45" s="17"/>
      <c r="O45" s="30"/>
      <c r="R45" s="21"/>
    </row>
    <row r="46" customFormat="false" ht="12.75" hidden="false" customHeight="false" outlineLevel="0" collapsed="false">
      <c r="C46" s="14"/>
      <c r="D46" s="13"/>
      <c r="E46" s="13"/>
      <c r="F46" s="15"/>
      <c r="G46" s="16"/>
      <c r="H46" s="31"/>
      <c r="I46" s="32"/>
      <c r="J46" s="13"/>
      <c r="K46" s="17"/>
      <c r="L46" s="18"/>
      <c r="M46" s="15"/>
      <c r="N46" s="17"/>
      <c r="O46" s="30"/>
      <c r="P46" s="20"/>
      <c r="R46" s="21"/>
    </row>
    <row r="47" customFormat="false" ht="12.75" hidden="false" customHeight="false" outlineLevel="0" collapsed="false">
      <c r="C47" s="14"/>
      <c r="D47" s="13"/>
      <c r="E47" s="13"/>
      <c r="F47" s="15"/>
      <c r="G47" s="16"/>
      <c r="H47" s="31"/>
      <c r="I47" s="32"/>
      <c r="J47" s="13"/>
      <c r="K47" s="17"/>
      <c r="L47" s="18"/>
      <c r="M47" s="15"/>
      <c r="N47" s="17"/>
      <c r="O47" s="30"/>
      <c r="P47" s="20"/>
      <c r="R47" s="21"/>
    </row>
    <row r="48" customFormat="false" ht="12.75" hidden="false" customHeight="false" outlineLevel="0" collapsed="false">
      <c r="C48" s="14"/>
      <c r="D48" s="13"/>
      <c r="E48" s="13"/>
      <c r="F48" s="15"/>
      <c r="G48" s="16"/>
      <c r="H48" s="31"/>
      <c r="I48" s="32"/>
      <c r="J48" s="13"/>
      <c r="K48" s="17"/>
      <c r="L48" s="18"/>
      <c r="M48" s="15"/>
      <c r="N48" s="17"/>
      <c r="O48" s="30"/>
      <c r="P48" s="20"/>
      <c r="R48" s="21"/>
    </row>
    <row r="49" customFormat="false" ht="12.75" hidden="false" customHeight="false" outlineLevel="0" collapsed="false">
      <c r="C49" s="14"/>
      <c r="D49" s="13"/>
      <c r="E49" s="13"/>
      <c r="F49" s="15"/>
      <c r="G49" s="16"/>
      <c r="H49" s="13"/>
      <c r="I49" s="15"/>
      <c r="J49" s="13"/>
      <c r="K49" s="17"/>
      <c r="L49" s="18"/>
      <c r="M49" s="15"/>
      <c r="N49" s="17"/>
      <c r="O49" s="30"/>
      <c r="P49" s="20"/>
      <c r="R49" s="21"/>
    </row>
    <row r="50" customFormat="false" ht="12.75" hidden="false" customHeight="false" outlineLevel="0" collapsed="false">
      <c r="C50" s="14"/>
      <c r="D50" s="13"/>
      <c r="E50" s="13"/>
      <c r="F50" s="15"/>
      <c r="G50" s="16"/>
      <c r="H50" s="13"/>
      <c r="I50" s="15"/>
      <c r="J50" s="13"/>
      <c r="K50" s="17"/>
      <c r="L50" s="18"/>
      <c r="M50" s="15"/>
      <c r="N50" s="17"/>
      <c r="O50" s="30"/>
      <c r="P50" s="20"/>
      <c r="R50" s="21"/>
    </row>
    <row r="51" customFormat="false" ht="12.75" hidden="false" customHeight="false" outlineLevel="0" collapsed="false">
      <c r="C51" s="14"/>
      <c r="D51" s="13"/>
      <c r="E51" s="13"/>
      <c r="F51" s="15"/>
      <c r="G51" s="16"/>
      <c r="H51" s="31"/>
      <c r="I51" s="32"/>
      <c r="J51" s="13"/>
      <c r="K51" s="17"/>
      <c r="L51" s="18"/>
      <c r="M51" s="15"/>
      <c r="N51" s="17"/>
      <c r="O51" s="30"/>
      <c r="P51" s="20"/>
      <c r="R51" s="21"/>
    </row>
    <row r="52" customFormat="false" ht="12.75" hidden="false" customHeight="false" outlineLevel="0" collapsed="false">
      <c r="C52" s="14"/>
      <c r="D52" s="13"/>
      <c r="E52" s="13"/>
      <c r="F52" s="15"/>
      <c r="G52" s="16"/>
      <c r="H52" s="31"/>
      <c r="I52" s="32"/>
      <c r="J52" s="13"/>
      <c r="K52" s="17"/>
      <c r="L52" s="18"/>
      <c r="M52" s="15"/>
      <c r="N52" s="17"/>
      <c r="O52" s="30"/>
      <c r="P52" s="20"/>
      <c r="R52" s="21"/>
    </row>
    <row r="53" customFormat="false" ht="12.75" hidden="false" customHeight="false" outlineLevel="0" collapsed="false">
      <c r="C53" s="14"/>
      <c r="D53" s="13"/>
      <c r="E53" s="13"/>
      <c r="F53" s="15"/>
      <c r="G53" s="16"/>
      <c r="H53" s="13"/>
      <c r="I53" s="15"/>
      <c r="J53" s="13"/>
      <c r="K53" s="17"/>
      <c r="L53" s="18"/>
      <c r="M53" s="15"/>
      <c r="N53" s="17"/>
      <c r="O53" s="30"/>
      <c r="P53" s="20"/>
      <c r="R53" s="21"/>
    </row>
    <row r="54" customFormat="false" ht="12.75" hidden="false" customHeight="false" outlineLevel="0" collapsed="false">
      <c r="A54" s="13"/>
      <c r="B54" s="13" t="s">
        <v>18</v>
      </c>
      <c r="C54" s="14"/>
      <c r="D54" s="13"/>
      <c r="E54" s="13"/>
      <c r="F54" s="15"/>
      <c r="G54" s="16"/>
      <c r="H54" s="13"/>
      <c r="I54" s="15"/>
      <c r="J54" s="13"/>
      <c r="K54" s="17"/>
      <c r="L54" s="18"/>
      <c r="M54" s="15"/>
      <c r="N54" s="17"/>
      <c r="O54" s="30"/>
      <c r="P54" s="20"/>
      <c r="Q54" s="13"/>
      <c r="R54" s="21"/>
    </row>
    <row r="55" customFormat="false" ht="12.75" hidden="false" customHeight="false" outlineLevel="0" collapsed="false">
      <c r="A55" s="13"/>
      <c r="B55" s="13" t="s">
        <v>18</v>
      </c>
      <c r="C55" s="14"/>
      <c r="D55" s="13"/>
      <c r="E55" s="13"/>
      <c r="F55" s="15"/>
      <c r="G55" s="16"/>
      <c r="H55" s="31"/>
      <c r="I55" s="32"/>
      <c r="J55" s="13"/>
      <c r="K55" s="17"/>
      <c r="L55" s="18"/>
      <c r="M55" s="15"/>
      <c r="N55" s="17"/>
      <c r="O55" s="30"/>
      <c r="P55" s="20"/>
      <c r="Q55" s="13"/>
      <c r="R55" s="21"/>
    </row>
    <row r="56" customFormat="false" ht="12.75" hidden="false" customHeight="false" outlineLevel="0" collapsed="false">
      <c r="A56" s="13"/>
      <c r="B56" s="13" t="s">
        <v>18</v>
      </c>
      <c r="C56" s="14"/>
      <c r="D56" s="13"/>
      <c r="E56" s="13"/>
      <c r="F56" s="15"/>
      <c r="G56" s="16"/>
      <c r="H56" s="31"/>
      <c r="I56" s="32"/>
      <c r="J56" s="13"/>
      <c r="K56" s="17"/>
      <c r="L56" s="18"/>
      <c r="M56" s="15"/>
      <c r="N56" s="17"/>
      <c r="O56" s="30"/>
      <c r="P56" s="20"/>
      <c r="Q56" s="13"/>
      <c r="R56" s="21"/>
    </row>
    <row r="57" customFormat="false" ht="12.75" hidden="false" customHeight="false" outlineLevel="0" collapsed="false">
      <c r="A57" s="13"/>
      <c r="B57" s="13" t="s">
        <v>18</v>
      </c>
      <c r="C57" s="14"/>
      <c r="D57" s="13"/>
      <c r="E57" s="13"/>
      <c r="F57" s="15"/>
      <c r="G57" s="16"/>
      <c r="H57" s="13"/>
      <c r="I57" s="15"/>
      <c r="J57" s="13"/>
      <c r="K57" s="17"/>
      <c r="L57" s="18"/>
      <c r="M57" s="15"/>
      <c r="N57" s="17"/>
      <c r="O57" s="30"/>
      <c r="P57" s="20"/>
      <c r="Q57" s="13"/>
      <c r="R57" s="21"/>
    </row>
    <row r="58" customFormat="false" ht="12.75" hidden="false" customHeight="false" outlineLevel="0" collapsed="false">
      <c r="A58" s="13"/>
      <c r="B58" s="13" t="s">
        <v>18</v>
      </c>
      <c r="C58" s="14"/>
      <c r="D58" s="13"/>
      <c r="E58" s="13"/>
      <c r="F58" s="15"/>
      <c r="G58" s="16"/>
      <c r="H58" s="13"/>
      <c r="I58" s="15"/>
      <c r="J58" s="13"/>
      <c r="K58" s="17"/>
      <c r="L58" s="18"/>
      <c r="M58" s="15"/>
      <c r="N58" s="17"/>
      <c r="O58" s="30"/>
      <c r="P58" s="20"/>
      <c r="Q58" s="13"/>
      <c r="R58" s="21"/>
    </row>
    <row r="59" customFormat="false" ht="12.75" hidden="false" customHeight="false" outlineLevel="0" collapsed="false">
      <c r="A59" s="13"/>
      <c r="B59" s="13" t="s">
        <v>27</v>
      </c>
      <c r="C59" s="14"/>
      <c r="D59" s="13"/>
      <c r="E59" s="13"/>
      <c r="F59" s="15"/>
      <c r="G59" s="16"/>
      <c r="H59" s="13"/>
      <c r="I59" s="15"/>
      <c r="J59" s="13"/>
      <c r="K59" s="17"/>
      <c r="L59" s="18"/>
      <c r="M59" s="15"/>
      <c r="N59" s="17"/>
      <c r="O59" s="30"/>
      <c r="P59" s="20"/>
      <c r="Q59" s="13"/>
      <c r="R59" s="21"/>
    </row>
    <row r="60" customFormat="false" ht="12.75" hidden="false" customHeight="false" outlineLevel="0" collapsed="false">
      <c r="A60" s="13"/>
      <c r="B60" s="13" t="s">
        <v>27</v>
      </c>
      <c r="C60" s="14"/>
      <c r="D60" s="13"/>
      <c r="E60" s="13"/>
      <c r="F60" s="15"/>
      <c r="G60" s="16"/>
      <c r="H60" s="13"/>
      <c r="I60" s="15"/>
      <c r="J60" s="13"/>
      <c r="K60" s="17"/>
      <c r="L60" s="18"/>
      <c r="M60" s="15"/>
      <c r="N60" s="17"/>
      <c r="O60" s="30"/>
      <c r="P60" s="20"/>
      <c r="Q60" s="13"/>
      <c r="R60" s="21"/>
    </row>
    <row r="61" customFormat="false" ht="12.75" hidden="false" customHeight="false" outlineLevel="0" collapsed="false">
      <c r="A61" s="13"/>
      <c r="B61" s="13" t="s">
        <v>27</v>
      </c>
      <c r="C61" s="14"/>
      <c r="D61" s="13"/>
      <c r="E61" s="13"/>
      <c r="F61" s="15"/>
      <c r="G61" s="16"/>
      <c r="H61" s="13"/>
      <c r="I61" s="15"/>
      <c r="J61" s="13"/>
      <c r="K61" s="17"/>
      <c r="L61" s="18"/>
      <c r="M61" s="15"/>
      <c r="N61" s="17"/>
      <c r="O61" s="30"/>
      <c r="P61" s="20"/>
      <c r="Q61" s="13"/>
      <c r="R61" s="21"/>
    </row>
    <row r="62" customFormat="false" ht="12.75" hidden="false" customHeight="false" outlineLevel="0" collapsed="false">
      <c r="A62" s="13"/>
      <c r="B62" s="13" t="s">
        <v>27</v>
      </c>
      <c r="C62" s="14"/>
      <c r="D62" s="13"/>
      <c r="E62" s="13"/>
      <c r="F62" s="15"/>
      <c r="G62" s="16"/>
      <c r="H62" s="13"/>
      <c r="I62" s="15"/>
      <c r="J62" s="13"/>
      <c r="K62" s="17"/>
      <c r="L62" s="18"/>
      <c r="M62" s="15"/>
      <c r="N62" s="17"/>
      <c r="O62" s="30"/>
      <c r="P62" s="20"/>
      <c r="Q62" s="13"/>
      <c r="R62" s="21"/>
    </row>
    <row r="63" customFormat="false" ht="12.75" hidden="false" customHeight="false" outlineLevel="0" collapsed="false">
      <c r="A63" s="13" t="s">
        <v>33</v>
      </c>
      <c r="B63" s="13" t="s">
        <v>27</v>
      </c>
      <c r="C63" s="14"/>
      <c r="D63" s="13"/>
      <c r="E63" s="13"/>
      <c r="F63" s="15"/>
      <c r="G63" s="16"/>
      <c r="H63" s="13"/>
      <c r="I63" s="15"/>
      <c r="J63" s="13"/>
      <c r="K63" s="17"/>
      <c r="L63" s="18"/>
      <c r="M63" s="15"/>
      <c r="N63" s="17"/>
      <c r="O63" s="30"/>
      <c r="P63" s="20"/>
      <c r="Q63" s="13"/>
      <c r="R63" s="21"/>
    </row>
    <row r="64" customFormat="false" ht="12.75" hidden="false" customHeight="false" outlineLevel="0" collapsed="false">
      <c r="A64" s="13" t="s">
        <v>34</v>
      </c>
      <c r="B64" s="13" t="s">
        <v>27</v>
      </c>
      <c r="C64" s="14"/>
      <c r="D64" s="13"/>
      <c r="E64" s="13"/>
      <c r="F64" s="15"/>
      <c r="G64" s="16"/>
      <c r="H64" s="13"/>
      <c r="I64" s="15"/>
      <c r="J64" s="13"/>
      <c r="K64" s="17"/>
      <c r="L64" s="18"/>
      <c r="M64" s="15"/>
      <c r="N64" s="17"/>
      <c r="O64" s="30"/>
      <c r="P64" s="20"/>
      <c r="Q64" s="13"/>
      <c r="R64" s="21"/>
    </row>
    <row r="65" customFormat="false" ht="12.75" hidden="false" customHeight="false" outlineLevel="0" collapsed="false">
      <c r="A65" s="13"/>
      <c r="B65" s="13" t="s">
        <v>27</v>
      </c>
      <c r="C65" s="14"/>
      <c r="D65" s="13"/>
      <c r="E65" s="13"/>
      <c r="F65" s="15"/>
      <c r="G65" s="16"/>
      <c r="H65" s="31"/>
      <c r="I65" s="32"/>
      <c r="J65" s="13"/>
      <c r="K65" s="17"/>
      <c r="L65" s="18"/>
      <c r="M65" s="15"/>
      <c r="N65" s="17"/>
      <c r="O65" s="30"/>
      <c r="P65" s="20"/>
      <c r="Q65" s="13"/>
      <c r="R65" s="21"/>
    </row>
    <row r="66" customFormat="false" ht="12.75" hidden="false" customHeight="false" outlineLevel="0" collapsed="false">
      <c r="C66" s="14"/>
      <c r="D66" s="13"/>
      <c r="E66" s="13"/>
      <c r="F66" s="15"/>
      <c r="G66" s="16"/>
      <c r="H66" s="31"/>
      <c r="I66" s="32"/>
      <c r="J66" s="13"/>
      <c r="K66" s="17"/>
      <c r="L66" s="18"/>
      <c r="M66" s="15"/>
      <c r="N66" s="17"/>
      <c r="O66" s="30"/>
      <c r="R66" s="21"/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M38" activePane="bottomRight" state="frozen"/>
      <selection pane="topLeft" activeCell="A1" activeCellId="0" sqref="A1"/>
      <selection pane="topRight" activeCell="M1" activeCellId="0" sqref="M1"/>
      <selection pane="bottomLeft" activeCell="A38" activeCellId="0" sqref="A38"/>
      <selection pane="bottomRight" activeCell="P47" activeCellId="0" sqref="P47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14"/>
    <col collapsed="false" customWidth="true" hidden="false" outlineLevel="0" max="16" min="16" style="1" width="8.85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86</v>
      </c>
      <c r="Q1" s="11" t="s">
        <v>16</v>
      </c>
      <c r="R1" s="12" t="s">
        <v>17</v>
      </c>
    </row>
    <row r="2" customFormat="false" ht="11.25" hidden="false" customHeight="false" outlineLevel="2" collapsed="false">
      <c r="A2" s="43"/>
      <c r="B2" s="43" t="s">
        <v>87</v>
      </c>
      <c r="C2" s="14" t="n">
        <v>107498</v>
      </c>
      <c r="D2" s="43" t="s">
        <v>38</v>
      </c>
      <c r="E2" s="43" t="s">
        <v>39</v>
      </c>
      <c r="F2" s="44" t="n">
        <v>62389</v>
      </c>
      <c r="G2" s="16" t="n">
        <v>21230</v>
      </c>
      <c r="H2" s="45" t="s">
        <v>25</v>
      </c>
      <c r="I2" s="46" t="s">
        <v>43</v>
      </c>
      <c r="J2" s="43" t="s">
        <v>41</v>
      </c>
      <c r="K2" s="47" t="n">
        <v>36892</v>
      </c>
      <c r="L2" s="48" t="n">
        <v>36917</v>
      </c>
      <c r="M2" s="44" t="s">
        <v>23</v>
      </c>
      <c r="N2" s="47" t="n">
        <v>36923</v>
      </c>
      <c r="O2" s="49" t="n">
        <v>-280000</v>
      </c>
      <c r="P2" s="20" t="n">
        <f aca="false">O2</f>
        <v>-280000</v>
      </c>
      <c r="Q2" s="49" t="n">
        <f aca="false">30-30</f>
        <v>0</v>
      </c>
      <c r="R2" s="50"/>
      <c r="S2" s="33"/>
      <c r="T2" s="49"/>
      <c r="U2" s="49"/>
      <c r="V2" s="51"/>
      <c r="W2" s="51"/>
      <c r="X2" s="51"/>
      <c r="Y2" s="51"/>
      <c r="Z2" s="52"/>
      <c r="AA2" s="52"/>
      <c r="AB2" s="52"/>
      <c r="AC2" s="52"/>
      <c r="AD2" s="52"/>
      <c r="AE2" s="53"/>
    </row>
    <row r="3" customFormat="false" ht="11.25" hidden="false" customHeight="false" outlineLevel="2" collapsed="false">
      <c r="A3" s="43"/>
      <c r="B3" s="43" t="s">
        <v>87</v>
      </c>
      <c r="C3" s="14" t="n">
        <v>107498</v>
      </c>
      <c r="D3" s="43" t="s">
        <v>38</v>
      </c>
      <c r="E3" s="43" t="s">
        <v>39</v>
      </c>
      <c r="F3" s="44" t="n">
        <v>62389</v>
      </c>
      <c r="G3" s="16" t="n">
        <v>21230</v>
      </c>
      <c r="H3" s="45" t="s">
        <v>25</v>
      </c>
      <c r="I3" s="46" t="s">
        <v>43</v>
      </c>
      <c r="J3" s="43" t="s">
        <v>41</v>
      </c>
      <c r="K3" s="47" t="n">
        <v>36892</v>
      </c>
      <c r="L3" s="48" t="n">
        <v>36917</v>
      </c>
      <c r="M3" s="44" t="s">
        <v>22</v>
      </c>
      <c r="N3" s="47" t="n">
        <v>36982</v>
      </c>
      <c r="O3" s="49" t="n">
        <v>280000</v>
      </c>
      <c r="P3" s="20" t="n">
        <v>280000</v>
      </c>
      <c r="Q3" s="49"/>
      <c r="R3" s="50"/>
      <c r="S3" s="33"/>
      <c r="T3" s="49"/>
      <c r="U3" s="49"/>
      <c r="V3" s="51"/>
      <c r="W3" s="51"/>
      <c r="X3" s="51"/>
      <c r="Y3" s="51"/>
      <c r="Z3" s="52"/>
      <c r="AA3" s="52"/>
      <c r="AB3" s="52"/>
      <c r="AC3" s="52"/>
      <c r="AD3" s="52"/>
      <c r="AE3" s="53"/>
    </row>
    <row r="4" customFormat="false" ht="12.75" hidden="false" customHeight="false" outlineLevel="1" collapsed="false">
      <c r="A4" s="43"/>
      <c r="B4" s="43"/>
      <c r="C4" s="22" t="s">
        <v>88</v>
      </c>
      <c r="D4" s="43"/>
      <c r="E4" s="43"/>
      <c r="F4" s="44"/>
      <c r="G4" s="16"/>
      <c r="H4" s="45"/>
      <c r="I4" s="46"/>
      <c r="J4" s="43"/>
      <c r="K4" s="47"/>
      <c r="L4" s="48"/>
      <c r="M4" s="44"/>
      <c r="N4" s="47"/>
      <c r="O4" s="49" t="n">
        <f aca="false">SUBTOTAL(9,O2:O3)</f>
        <v>0</v>
      </c>
      <c r="P4" s="20" t="n">
        <f aca="false">SUBTOTAL(9,P2:P3)</f>
        <v>0</v>
      </c>
      <c r="Q4" s="49"/>
      <c r="R4" s="25" t="n">
        <v>0</v>
      </c>
      <c r="S4" s="33"/>
      <c r="T4" s="49"/>
      <c r="U4" s="49"/>
      <c r="V4" s="51"/>
      <c r="W4" s="51"/>
      <c r="X4" s="51"/>
      <c r="Y4" s="51"/>
      <c r="Z4" s="52"/>
      <c r="AA4" s="52"/>
      <c r="AB4" s="52"/>
      <c r="AC4" s="52"/>
      <c r="AD4" s="52"/>
      <c r="AE4" s="53"/>
    </row>
    <row r="5" customFormat="false" ht="12.75" hidden="false" customHeight="false" outlineLevel="1" collapsed="false">
      <c r="A5" s="43"/>
      <c r="B5" s="43"/>
      <c r="C5" s="22"/>
      <c r="D5" s="43"/>
      <c r="E5" s="43"/>
      <c r="F5" s="44"/>
      <c r="G5" s="16"/>
      <c r="H5" s="45"/>
      <c r="I5" s="46"/>
      <c r="J5" s="43"/>
      <c r="K5" s="47"/>
      <c r="L5" s="48"/>
      <c r="M5" s="44"/>
      <c r="N5" s="47"/>
      <c r="O5" s="49"/>
      <c r="P5" s="20"/>
      <c r="Q5" s="49"/>
      <c r="R5" s="25"/>
      <c r="S5" s="33"/>
      <c r="T5" s="49"/>
      <c r="U5" s="49"/>
      <c r="V5" s="51"/>
      <c r="W5" s="51"/>
      <c r="X5" s="51"/>
      <c r="Y5" s="51"/>
      <c r="Z5" s="52"/>
      <c r="AA5" s="52"/>
      <c r="AB5" s="52"/>
      <c r="AC5" s="52"/>
      <c r="AD5" s="52"/>
      <c r="AE5" s="53"/>
    </row>
    <row r="6" customFormat="false" ht="12.75" hidden="false" customHeight="false" outlineLevel="2" collapsed="false">
      <c r="A6" s="43"/>
      <c r="B6" s="43" t="s">
        <v>87</v>
      </c>
      <c r="C6" s="14" t="n">
        <v>107500</v>
      </c>
      <c r="D6" s="43" t="s">
        <v>38</v>
      </c>
      <c r="E6" s="43" t="s">
        <v>39</v>
      </c>
      <c r="F6" s="44" t="n">
        <v>62389</v>
      </c>
      <c r="G6" s="16" t="n">
        <v>21230</v>
      </c>
      <c r="H6" s="45" t="s">
        <v>25</v>
      </c>
      <c r="I6" s="46" t="s">
        <v>43</v>
      </c>
      <c r="J6" s="43" t="s">
        <v>41</v>
      </c>
      <c r="K6" s="47" t="n">
        <v>36892</v>
      </c>
      <c r="L6" s="48" t="n">
        <v>36917</v>
      </c>
      <c r="M6" s="44" t="s">
        <v>23</v>
      </c>
      <c r="N6" s="47" t="n">
        <v>36951</v>
      </c>
      <c r="O6" s="49" t="n">
        <v>-280000</v>
      </c>
      <c r="P6" s="20" t="n">
        <f aca="false">O6</f>
        <v>-280000</v>
      </c>
      <c r="Q6" s="49"/>
      <c r="R6" s="21"/>
      <c r="S6" s="33"/>
      <c r="T6" s="49"/>
      <c r="U6" s="49"/>
      <c r="V6" s="51"/>
      <c r="W6" s="51"/>
      <c r="X6" s="51"/>
      <c r="Y6" s="51"/>
      <c r="Z6" s="52"/>
      <c r="AA6" s="52"/>
      <c r="AB6" s="52"/>
      <c r="AC6" s="52"/>
      <c r="AD6" s="52"/>
      <c r="AE6" s="53"/>
    </row>
    <row r="7" customFormat="false" ht="12.75" hidden="false" customHeight="false" outlineLevel="2" collapsed="false">
      <c r="A7" s="43"/>
      <c r="B7" s="43" t="s">
        <v>87</v>
      </c>
      <c r="C7" s="14" t="n">
        <v>107500</v>
      </c>
      <c r="D7" s="43" t="s">
        <v>38</v>
      </c>
      <c r="E7" s="43" t="s">
        <v>39</v>
      </c>
      <c r="F7" s="44" t="n">
        <v>62389</v>
      </c>
      <c r="G7" s="16" t="n">
        <v>21230</v>
      </c>
      <c r="H7" s="45" t="s">
        <v>25</v>
      </c>
      <c r="I7" s="46" t="s">
        <v>43</v>
      </c>
      <c r="J7" s="43" t="s">
        <v>41</v>
      </c>
      <c r="K7" s="47" t="n">
        <v>36892</v>
      </c>
      <c r="L7" s="48" t="n">
        <v>36917</v>
      </c>
      <c r="M7" s="44" t="s">
        <v>22</v>
      </c>
      <c r="N7" s="47" t="n">
        <v>36982</v>
      </c>
      <c r="O7" s="49" t="n">
        <v>280000</v>
      </c>
      <c r="P7" s="20" t="n">
        <v>280000</v>
      </c>
      <c r="Q7" s="49"/>
      <c r="R7" s="21"/>
      <c r="S7" s="33"/>
      <c r="T7" s="49"/>
      <c r="U7" s="49"/>
      <c r="V7" s="51"/>
      <c r="W7" s="51"/>
      <c r="X7" s="51"/>
      <c r="Y7" s="51"/>
      <c r="Z7" s="52"/>
      <c r="AA7" s="52"/>
      <c r="AB7" s="52"/>
      <c r="AC7" s="52"/>
      <c r="AD7" s="52"/>
      <c r="AE7" s="53"/>
    </row>
    <row r="8" customFormat="false" ht="12.75" hidden="false" customHeight="false" outlineLevel="1" collapsed="false">
      <c r="A8" s="43"/>
      <c r="B8" s="43"/>
      <c r="C8" s="23" t="s">
        <v>89</v>
      </c>
      <c r="D8" s="43"/>
      <c r="E8" s="43"/>
      <c r="F8" s="44"/>
      <c r="G8" s="16"/>
      <c r="H8" s="45"/>
      <c r="I8" s="46"/>
      <c r="J8" s="43"/>
      <c r="K8" s="47"/>
      <c r="L8" s="48"/>
      <c r="M8" s="44"/>
      <c r="N8" s="47"/>
      <c r="O8" s="49" t="n">
        <f aca="false">SUBTOTAL(9,O6:O7)</f>
        <v>0</v>
      </c>
      <c r="P8" s="20" t="n">
        <f aca="false">SUBTOTAL(9,P6:P7)</f>
        <v>0</v>
      </c>
      <c r="Q8" s="49"/>
      <c r="R8" s="21" t="n">
        <v>0</v>
      </c>
      <c r="S8" s="33"/>
      <c r="T8" s="49"/>
      <c r="U8" s="49"/>
      <c r="V8" s="51"/>
      <c r="W8" s="51"/>
      <c r="X8" s="51"/>
      <c r="Y8" s="51"/>
      <c r="Z8" s="52"/>
      <c r="AA8" s="52"/>
      <c r="AB8" s="52"/>
      <c r="AC8" s="52"/>
      <c r="AD8" s="52"/>
      <c r="AE8" s="53"/>
    </row>
    <row r="9" customFormat="false" ht="12.75" hidden="false" customHeight="false" outlineLevel="2" collapsed="false">
      <c r="A9" s="43"/>
      <c r="B9" s="43" t="s">
        <v>90</v>
      </c>
      <c r="C9" s="14" t="n">
        <v>107501</v>
      </c>
      <c r="D9" s="43" t="s">
        <v>38</v>
      </c>
      <c r="E9" s="43" t="s">
        <v>39</v>
      </c>
      <c r="F9" s="44" t="n">
        <v>62389</v>
      </c>
      <c r="G9" s="16" t="n">
        <v>21230</v>
      </c>
      <c r="H9" s="43" t="s">
        <v>20</v>
      </c>
      <c r="I9" s="44" t="s">
        <v>40</v>
      </c>
      <c r="J9" s="43" t="s">
        <v>41</v>
      </c>
      <c r="K9" s="47" t="n">
        <v>36892</v>
      </c>
      <c r="L9" s="48" t="n">
        <v>36917</v>
      </c>
      <c r="M9" s="44" t="s">
        <v>22</v>
      </c>
      <c r="N9" s="47" t="n">
        <v>36951</v>
      </c>
      <c r="O9" s="49" t="n">
        <v>280000</v>
      </c>
      <c r="P9" s="20" t="n">
        <f aca="false">O9</f>
        <v>280000</v>
      </c>
      <c r="Q9" s="49"/>
      <c r="R9" s="21"/>
      <c r="S9" s="33"/>
      <c r="T9" s="49"/>
      <c r="U9" s="49"/>
      <c r="V9" s="51"/>
      <c r="W9" s="51"/>
      <c r="X9" s="51"/>
      <c r="Y9" s="51"/>
      <c r="Z9" s="52"/>
      <c r="AA9" s="52"/>
      <c r="AB9" s="52"/>
      <c r="AC9" s="52"/>
      <c r="AD9" s="52"/>
      <c r="AE9" s="53"/>
    </row>
    <row r="10" customFormat="false" ht="12.75" hidden="false" customHeight="false" outlineLevel="2" collapsed="false">
      <c r="A10" s="43"/>
      <c r="B10" s="43" t="s">
        <v>90</v>
      </c>
      <c r="C10" s="14" t="n">
        <v>107501</v>
      </c>
      <c r="D10" s="43" t="s">
        <v>38</v>
      </c>
      <c r="E10" s="43" t="s">
        <v>39</v>
      </c>
      <c r="F10" s="44" t="n">
        <v>62389</v>
      </c>
      <c r="G10" s="16" t="n">
        <v>21230</v>
      </c>
      <c r="H10" s="43" t="s">
        <v>20</v>
      </c>
      <c r="I10" s="44" t="s">
        <v>40</v>
      </c>
      <c r="J10" s="43" t="s">
        <v>41</v>
      </c>
      <c r="K10" s="47" t="n">
        <v>36892</v>
      </c>
      <c r="L10" s="48" t="n">
        <v>36917</v>
      </c>
      <c r="M10" s="44" t="s">
        <v>23</v>
      </c>
      <c r="N10" s="47" t="n">
        <v>36982</v>
      </c>
      <c r="O10" s="49" t="n">
        <v>-280000</v>
      </c>
      <c r="P10" s="20" t="n">
        <v>-280000</v>
      </c>
      <c r="Q10" s="49"/>
      <c r="R10" s="21"/>
      <c r="S10" s="33"/>
      <c r="T10" s="49"/>
      <c r="U10" s="49"/>
      <c r="V10" s="51"/>
      <c r="W10" s="51"/>
      <c r="X10" s="51"/>
      <c r="Y10" s="51"/>
      <c r="Z10" s="52"/>
      <c r="AA10" s="52"/>
      <c r="AB10" s="52"/>
      <c r="AC10" s="52"/>
      <c r="AD10" s="52"/>
      <c r="AE10" s="53"/>
    </row>
    <row r="11" customFormat="false" ht="12.75" hidden="false" customHeight="false" outlineLevel="1" collapsed="false">
      <c r="A11" s="43"/>
      <c r="B11" s="43"/>
      <c r="C11" s="23" t="s">
        <v>91</v>
      </c>
      <c r="D11" s="43"/>
      <c r="E11" s="43"/>
      <c r="F11" s="44"/>
      <c r="G11" s="16"/>
      <c r="H11" s="43"/>
      <c r="I11" s="44"/>
      <c r="J11" s="43"/>
      <c r="K11" s="47"/>
      <c r="L11" s="48"/>
      <c r="M11" s="44"/>
      <c r="N11" s="47"/>
      <c r="O11" s="49" t="n">
        <f aca="false">SUBTOTAL(9,O9:O10)</f>
        <v>0</v>
      </c>
      <c r="P11" s="20" t="n">
        <f aca="false">SUBTOTAL(9,P9:P10)</f>
        <v>0</v>
      </c>
      <c r="Q11" s="49"/>
      <c r="R11" s="21" t="n">
        <v>0</v>
      </c>
      <c r="S11" s="33"/>
      <c r="T11" s="49"/>
      <c r="U11" s="49"/>
      <c r="V11" s="51"/>
      <c r="W11" s="51"/>
      <c r="X11" s="51"/>
      <c r="Y11" s="51"/>
      <c r="Z11" s="52"/>
      <c r="AA11" s="52"/>
      <c r="AB11" s="52"/>
      <c r="AC11" s="52"/>
      <c r="AD11" s="52"/>
      <c r="AE11" s="53"/>
    </row>
    <row r="12" customFormat="false" ht="12.75" hidden="false" customHeight="false" outlineLevel="2" collapsed="false">
      <c r="A12" s="43"/>
      <c r="B12" s="43" t="s">
        <v>90</v>
      </c>
      <c r="C12" s="14" t="n">
        <v>107235</v>
      </c>
      <c r="D12" s="43" t="s">
        <v>92</v>
      </c>
      <c r="E12" s="43" t="s">
        <v>39</v>
      </c>
      <c r="F12" s="44" t="n">
        <v>62389</v>
      </c>
      <c r="G12" s="16" t="n">
        <v>102612</v>
      </c>
      <c r="H12" s="45" t="s">
        <v>25</v>
      </c>
      <c r="I12" s="46" t="s">
        <v>43</v>
      </c>
      <c r="J12" s="43" t="s">
        <v>41</v>
      </c>
      <c r="K12" s="47" t="n">
        <v>36831</v>
      </c>
      <c r="L12" s="48" t="n">
        <v>36832</v>
      </c>
      <c r="M12" s="44" t="s">
        <v>23</v>
      </c>
      <c r="N12" s="47" t="n">
        <v>36892</v>
      </c>
      <c r="O12" s="49" t="n">
        <v>-130000</v>
      </c>
      <c r="P12" s="20" t="n">
        <f aca="false">O12</f>
        <v>-130000</v>
      </c>
      <c r="Q12" s="49"/>
      <c r="R12" s="21"/>
      <c r="S12" s="33"/>
      <c r="T12" s="49"/>
      <c r="U12" s="49"/>
      <c r="V12" s="51"/>
      <c r="W12" s="51"/>
      <c r="X12" s="51"/>
      <c r="Y12" s="51"/>
      <c r="Z12" s="52"/>
      <c r="AA12" s="52"/>
      <c r="AB12" s="52"/>
      <c r="AC12" s="52"/>
      <c r="AD12" s="52"/>
      <c r="AE12" s="53"/>
    </row>
    <row r="13" customFormat="false" ht="12.75" hidden="false" customHeight="false" outlineLevel="2" collapsed="false">
      <c r="A13" s="43"/>
      <c r="B13" s="43" t="s">
        <v>90</v>
      </c>
      <c r="C13" s="14" t="n">
        <v>107235</v>
      </c>
      <c r="D13" s="43" t="s">
        <v>92</v>
      </c>
      <c r="E13" s="43" t="s">
        <v>39</v>
      </c>
      <c r="F13" s="44" t="n">
        <v>62389</v>
      </c>
      <c r="G13" s="16" t="n">
        <v>102612</v>
      </c>
      <c r="H13" s="45" t="s">
        <v>25</v>
      </c>
      <c r="I13" s="46" t="s">
        <v>43</v>
      </c>
      <c r="J13" s="43" t="s">
        <v>41</v>
      </c>
      <c r="K13" s="47" t="n">
        <v>36831</v>
      </c>
      <c r="L13" s="48" t="n">
        <v>36832</v>
      </c>
      <c r="M13" s="44" t="s">
        <v>22</v>
      </c>
      <c r="N13" s="47" t="n">
        <v>36982</v>
      </c>
      <c r="O13" s="49" t="n">
        <v>130000</v>
      </c>
      <c r="P13" s="20" t="n">
        <v>130000</v>
      </c>
      <c r="Q13" s="49"/>
      <c r="R13" s="21"/>
      <c r="S13" s="33"/>
      <c r="T13" s="49"/>
      <c r="U13" s="49"/>
      <c r="V13" s="51"/>
      <c r="W13" s="51"/>
      <c r="X13" s="51"/>
      <c r="Y13" s="51"/>
      <c r="Z13" s="52"/>
      <c r="AA13" s="52"/>
      <c r="AB13" s="52"/>
      <c r="AC13" s="52"/>
      <c r="AD13" s="52"/>
      <c r="AE13" s="53"/>
    </row>
    <row r="14" customFormat="false" ht="12.75" hidden="false" customHeight="false" outlineLevel="1" collapsed="false">
      <c r="A14" s="43"/>
      <c r="B14" s="43"/>
      <c r="C14" s="23" t="s">
        <v>93</v>
      </c>
      <c r="D14" s="43"/>
      <c r="E14" s="43"/>
      <c r="F14" s="44"/>
      <c r="G14" s="16"/>
      <c r="H14" s="45"/>
      <c r="I14" s="46"/>
      <c r="J14" s="43"/>
      <c r="K14" s="47"/>
      <c r="L14" s="48"/>
      <c r="M14" s="44"/>
      <c r="N14" s="47"/>
      <c r="O14" s="49" t="n">
        <f aca="false">SUBTOTAL(9,O12:O13)</f>
        <v>0</v>
      </c>
      <c r="P14" s="20" t="n">
        <f aca="false">SUBTOTAL(9,P12:P13)</f>
        <v>0</v>
      </c>
      <c r="Q14" s="49"/>
      <c r="R14" s="21" t="n">
        <v>0</v>
      </c>
      <c r="S14" s="33"/>
      <c r="T14" s="49"/>
      <c r="U14" s="49"/>
      <c r="V14" s="51"/>
      <c r="W14" s="51"/>
      <c r="X14" s="51"/>
      <c r="Y14" s="51"/>
      <c r="Z14" s="52"/>
      <c r="AA14" s="52"/>
      <c r="AB14" s="52"/>
      <c r="AC14" s="52"/>
      <c r="AD14" s="52"/>
      <c r="AE14" s="53"/>
    </row>
    <row r="15" customFormat="false" ht="12.75" hidden="false" customHeight="false" outlineLevel="2" collapsed="false">
      <c r="A15" s="43"/>
      <c r="B15" s="43" t="s">
        <v>90</v>
      </c>
      <c r="C15" s="14" t="n">
        <v>107241</v>
      </c>
      <c r="D15" s="43" t="s">
        <v>92</v>
      </c>
      <c r="E15" s="43" t="s">
        <v>39</v>
      </c>
      <c r="F15" s="44" t="n">
        <v>62389</v>
      </c>
      <c r="G15" s="16" t="n">
        <v>102612</v>
      </c>
      <c r="H15" s="43" t="s">
        <v>20</v>
      </c>
      <c r="I15" s="44" t="s">
        <v>40</v>
      </c>
      <c r="J15" s="43" t="s">
        <v>41</v>
      </c>
      <c r="K15" s="47" t="n">
        <v>36831</v>
      </c>
      <c r="L15" s="48" t="n">
        <v>36832</v>
      </c>
      <c r="M15" s="44" t="s">
        <v>22</v>
      </c>
      <c r="N15" s="47" t="n">
        <v>36892</v>
      </c>
      <c r="O15" s="49" t="n">
        <v>130000</v>
      </c>
      <c r="P15" s="20" t="n">
        <f aca="false">O15</f>
        <v>130000</v>
      </c>
      <c r="Q15" s="49"/>
      <c r="R15" s="21"/>
      <c r="S15" s="33"/>
      <c r="T15" s="49"/>
      <c r="U15" s="49"/>
      <c r="V15" s="51"/>
      <c r="W15" s="51"/>
      <c r="X15" s="51"/>
      <c r="Y15" s="51"/>
      <c r="Z15" s="52"/>
      <c r="AA15" s="52"/>
      <c r="AB15" s="52"/>
      <c r="AC15" s="52"/>
      <c r="AD15" s="52"/>
      <c r="AE15" s="53"/>
    </row>
    <row r="16" customFormat="false" ht="12.75" hidden="false" customHeight="false" outlineLevel="2" collapsed="false">
      <c r="A16" s="43"/>
      <c r="B16" s="43" t="s">
        <v>90</v>
      </c>
      <c r="C16" s="14" t="n">
        <v>107241</v>
      </c>
      <c r="D16" s="43" t="s">
        <v>92</v>
      </c>
      <c r="E16" s="43" t="s">
        <v>39</v>
      </c>
      <c r="F16" s="44" t="n">
        <v>62389</v>
      </c>
      <c r="G16" s="16" t="n">
        <v>102612</v>
      </c>
      <c r="H16" s="43" t="s">
        <v>20</v>
      </c>
      <c r="I16" s="44" t="s">
        <v>40</v>
      </c>
      <c r="J16" s="43" t="s">
        <v>41</v>
      </c>
      <c r="K16" s="47" t="n">
        <v>36831</v>
      </c>
      <c r="L16" s="48" t="n">
        <v>36832</v>
      </c>
      <c r="M16" s="44" t="s">
        <v>23</v>
      </c>
      <c r="N16" s="47" t="n">
        <v>36982</v>
      </c>
      <c r="O16" s="49" t="n">
        <v>-130000</v>
      </c>
      <c r="P16" s="1" t="n">
        <v>-130000</v>
      </c>
      <c r="Q16" s="49"/>
      <c r="R16" s="21"/>
      <c r="S16" s="33"/>
      <c r="T16" s="49"/>
      <c r="U16" s="49"/>
      <c r="V16" s="51"/>
      <c r="W16" s="51"/>
      <c r="X16" s="51"/>
      <c r="Y16" s="51"/>
      <c r="Z16" s="52"/>
      <c r="AA16" s="52"/>
      <c r="AB16" s="52"/>
      <c r="AC16" s="52"/>
      <c r="AD16" s="52"/>
      <c r="AE16" s="53"/>
    </row>
    <row r="17" customFormat="false" ht="12.75" hidden="false" customHeight="false" outlineLevel="1" collapsed="false">
      <c r="A17" s="43"/>
      <c r="B17" s="43"/>
      <c r="C17" s="23" t="s">
        <v>94</v>
      </c>
      <c r="D17" s="43"/>
      <c r="E17" s="43"/>
      <c r="F17" s="44"/>
      <c r="G17" s="16"/>
      <c r="H17" s="43"/>
      <c r="I17" s="44"/>
      <c r="J17" s="43"/>
      <c r="K17" s="47"/>
      <c r="L17" s="48"/>
      <c r="M17" s="44"/>
      <c r="N17" s="47"/>
      <c r="O17" s="49" t="n">
        <f aca="false">SUBTOTAL(9,O15:O16)</f>
        <v>0</v>
      </c>
      <c r="P17" s="1" t="n">
        <f aca="false">SUBTOTAL(9,P15:P16)</f>
        <v>0</v>
      </c>
      <c r="Q17" s="49"/>
      <c r="R17" s="21" t="n">
        <v>0</v>
      </c>
      <c r="S17" s="33"/>
      <c r="T17" s="49"/>
      <c r="U17" s="49"/>
      <c r="V17" s="51"/>
      <c r="W17" s="51"/>
      <c r="X17" s="51"/>
      <c r="Y17" s="51"/>
      <c r="Z17" s="52"/>
      <c r="AA17" s="52"/>
      <c r="AB17" s="52"/>
      <c r="AC17" s="52"/>
      <c r="AD17" s="52"/>
      <c r="AE17" s="53"/>
    </row>
    <row r="18" customFormat="false" ht="12.75" hidden="false" customHeight="false" outlineLevel="2" collapsed="false">
      <c r="A18" s="43"/>
      <c r="B18" s="43" t="s">
        <v>87</v>
      </c>
      <c r="C18" s="14" t="n">
        <v>107249</v>
      </c>
      <c r="D18" s="43" t="s">
        <v>95</v>
      </c>
      <c r="E18" s="43" t="s">
        <v>39</v>
      </c>
      <c r="F18" s="44" t="n">
        <v>62389</v>
      </c>
      <c r="G18" s="16" t="n">
        <v>106069</v>
      </c>
      <c r="H18" s="43" t="s">
        <v>20</v>
      </c>
      <c r="I18" s="44" t="s">
        <v>40</v>
      </c>
      <c r="J18" s="43" t="s">
        <v>31</v>
      </c>
      <c r="K18" s="47" t="n">
        <v>36831</v>
      </c>
      <c r="L18" s="48" t="n">
        <v>36832</v>
      </c>
      <c r="M18" s="44" t="s">
        <v>22</v>
      </c>
      <c r="N18" s="47" t="n">
        <v>36892</v>
      </c>
      <c r="O18" s="49" t="n">
        <v>90000</v>
      </c>
      <c r="P18" s="1" t="n">
        <f aca="false">O18</f>
        <v>90000</v>
      </c>
      <c r="Q18" s="49"/>
      <c r="R18" s="21"/>
      <c r="S18" s="33"/>
      <c r="T18" s="49"/>
      <c r="U18" s="49"/>
      <c r="V18" s="51"/>
      <c r="W18" s="51"/>
      <c r="X18" s="51"/>
      <c r="Y18" s="51"/>
      <c r="Z18" s="52"/>
      <c r="AA18" s="52"/>
      <c r="AB18" s="52"/>
      <c r="AC18" s="52"/>
      <c r="AD18" s="52"/>
      <c r="AE18" s="53"/>
    </row>
    <row r="19" customFormat="false" ht="12.75" hidden="false" customHeight="false" outlineLevel="2" collapsed="false">
      <c r="A19" s="43"/>
      <c r="B19" s="43" t="s">
        <v>87</v>
      </c>
      <c r="C19" s="14" t="n">
        <v>107249</v>
      </c>
      <c r="D19" s="43" t="s">
        <v>95</v>
      </c>
      <c r="E19" s="43" t="s">
        <v>39</v>
      </c>
      <c r="F19" s="44" t="n">
        <v>62389</v>
      </c>
      <c r="G19" s="16" t="n">
        <v>106069</v>
      </c>
      <c r="H19" s="43" t="s">
        <v>20</v>
      </c>
      <c r="I19" s="44" t="s">
        <v>40</v>
      </c>
      <c r="J19" s="43" t="s">
        <v>31</v>
      </c>
      <c r="K19" s="47" t="n">
        <v>36831</v>
      </c>
      <c r="L19" s="48" t="n">
        <v>36832</v>
      </c>
      <c r="M19" s="44" t="s">
        <v>23</v>
      </c>
      <c r="N19" s="47" t="n">
        <v>36982</v>
      </c>
      <c r="O19" s="49" t="n">
        <v>-90000</v>
      </c>
      <c r="P19" s="20" t="n">
        <v>-90000</v>
      </c>
      <c r="Q19" s="49"/>
      <c r="R19" s="21"/>
      <c r="S19" s="33"/>
      <c r="T19" s="49"/>
      <c r="U19" s="49"/>
      <c r="V19" s="51"/>
      <c r="W19" s="51"/>
      <c r="X19" s="51"/>
      <c r="Y19" s="51"/>
      <c r="Z19" s="52"/>
      <c r="AA19" s="52"/>
      <c r="AB19" s="52"/>
      <c r="AC19" s="52"/>
      <c r="AD19" s="52"/>
      <c r="AE19" s="53"/>
    </row>
    <row r="20" customFormat="false" ht="12.75" hidden="false" customHeight="false" outlineLevel="1" collapsed="false">
      <c r="A20" s="43"/>
      <c r="B20" s="43"/>
      <c r="C20" s="23" t="s">
        <v>96</v>
      </c>
      <c r="D20" s="43"/>
      <c r="E20" s="43"/>
      <c r="F20" s="44"/>
      <c r="G20" s="16"/>
      <c r="H20" s="43"/>
      <c r="I20" s="44"/>
      <c r="J20" s="43"/>
      <c r="K20" s="47"/>
      <c r="L20" s="48"/>
      <c r="M20" s="44"/>
      <c r="N20" s="47"/>
      <c r="O20" s="49" t="n">
        <f aca="false">SUBTOTAL(9,O18:O19)</f>
        <v>0</v>
      </c>
      <c r="P20" s="20" t="n">
        <f aca="false">SUBTOTAL(9,P18:P19)</f>
        <v>0</v>
      </c>
      <c r="Q20" s="49"/>
      <c r="R20" s="21" t="n">
        <v>0</v>
      </c>
      <c r="S20" s="33"/>
      <c r="T20" s="49"/>
      <c r="U20" s="49"/>
      <c r="V20" s="51"/>
      <c r="W20" s="51"/>
      <c r="X20" s="51"/>
      <c r="Y20" s="51"/>
      <c r="Z20" s="52"/>
      <c r="AA20" s="52"/>
      <c r="AB20" s="52"/>
      <c r="AC20" s="52"/>
      <c r="AD20" s="52"/>
      <c r="AE20" s="53"/>
    </row>
    <row r="21" customFormat="false" ht="12.75" hidden="false" customHeight="false" outlineLevel="2" collapsed="false">
      <c r="A21" s="43"/>
      <c r="B21" s="43" t="s">
        <v>90</v>
      </c>
      <c r="C21" s="14" t="n">
        <v>107250</v>
      </c>
      <c r="D21" s="43" t="s">
        <v>95</v>
      </c>
      <c r="E21" s="43" t="s">
        <v>39</v>
      </c>
      <c r="F21" s="44" t="n">
        <v>62389</v>
      </c>
      <c r="G21" s="16" t="n">
        <v>106069</v>
      </c>
      <c r="H21" s="45" t="s">
        <v>25</v>
      </c>
      <c r="I21" s="46" t="s">
        <v>43</v>
      </c>
      <c r="J21" s="43" t="s">
        <v>31</v>
      </c>
      <c r="K21" s="47" t="n">
        <v>36831</v>
      </c>
      <c r="L21" s="48" t="n">
        <v>36832</v>
      </c>
      <c r="M21" s="44" t="s">
        <v>23</v>
      </c>
      <c r="N21" s="47" t="n">
        <v>36892</v>
      </c>
      <c r="O21" s="49" t="n">
        <v>-90000</v>
      </c>
      <c r="P21" s="20" t="n">
        <f aca="false">O21</f>
        <v>-90000</v>
      </c>
      <c r="Q21" s="49"/>
      <c r="R21" s="21"/>
      <c r="S21" s="33"/>
      <c r="T21" s="49"/>
      <c r="U21" s="49"/>
      <c r="V21" s="51"/>
      <c r="W21" s="51"/>
      <c r="X21" s="51"/>
      <c r="Y21" s="51"/>
      <c r="Z21" s="52"/>
      <c r="AA21" s="52"/>
      <c r="AB21" s="52"/>
      <c r="AC21" s="52"/>
      <c r="AD21" s="52"/>
      <c r="AE21" s="53"/>
    </row>
    <row r="22" customFormat="false" ht="12.75" hidden="false" customHeight="false" outlineLevel="2" collapsed="false">
      <c r="A22" s="43"/>
      <c r="B22" s="43" t="s">
        <v>90</v>
      </c>
      <c r="C22" s="14" t="n">
        <v>107250</v>
      </c>
      <c r="D22" s="43" t="s">
        <v>95</v>
      </c>
      <c r="E22" s="43" t="s">
        <v>39</v>
      </c>
      <c r="F22" s="44" t="n">
        <v>62389</v>
      </c>
      <c r="G22" s="16" t="n">
        <v>106069</v>
      </c>
      <c r="H22" s="45" t="s">
        <v>25</v>
      </c>
      <c r="I22" s="46" t="s">
        <v>43</v>
      </c>
      <c r="J22" s="43" t="s">
        <v>31</v>
      </c>
      <c r="K22" s="47" t="n">
        <v>36831</v>
      </c>
      <c r="L22" s="48" t="n">
        <v>36832</v>
      </c>
      <c r="M22" s="44" t="s">
        <v>22</v>
      </c>
      <c r="N22" s="47" t="n">
        <v>36982</v>
      </c>
      <c r="O22" s="49" t="n">
        <v>90000</v>
      </c>
      <c r="P22" s="20" t="n">
        <v>90000</v>
      </c>
      <c r="Q22" s="49"/>
      <c r="R22" s="21"/>
      <c r="S22" s="33"/>
      <c r="T22" s="49"/>
      <c r="U22" s="49"/>
      <c r="V22" s="51"/>
      <c r="W22" s="51"/>
      <c r="X22" s="51"/>
      <c r="Y22" s="51"/>
      <c r="Z22" s="52"/>
      <c r="AA22" s="52"/>
      <c r="AB22" s="52"/>
      <c r="AC22" s="52"/>
      <c r="AD22" s="52"/>
      <c r="AE22" s="53"/>
    </row>
    <row r="23" customFormat="false" ht="12.75" hidden="false" customHeight="false" outlineLevel="1" collapsed="false">
      <c r="A23" s="43"/>
      <c r="B23" s="43"/>
      <c r="C23" s="23" t="s">
        <v>97</v>
      </c>
      <c r="D23" s="43"/>
      <c r="E23" s="43"/>
      <c r="F23" s="44"/>
      <c r="G23" s="16"/>
      <c r="H23" s="45"/>
      <c r="I23" s="46"/>
      <c r="J23" s="43"/>
      <c r="K23" s="47"/>
      <c r="L23" s="48"/>
      <c r="M23" s="44"/>
      <c r="N23" s="47"/>
      <c r="O23" s="49" t="n">
        <f aca="false">SUBTOTAL(9,O21:O22)</f>
        <v>0</v>
      </c>
      <c r="P23" s="20" t="n">
        <f aca="false">SUBTOTAL(9,P21:P22)</f>
        <v>0</v>
      </c>
      <c r="Q23" s="49"/>
      <c r="R23" s="21" t="n">
        <v>0</v>
      </c>
      <c r="S23" s="33"/>
      <c r="T23" s="49"/>
      <c r="U23" s="49"/>
      <c r="V23" s="51"/>
      <c r="W23" s="51"/>
      <c r="X23" s="51"/>
      <c r="Y23" s="51"/>
      <c r="Z23" s="52"/>
      <c r="AA23" s="52"/>
      <c r="AB23" s="52"/>
      <c r="AC23" s="52"/>
      <c r="AD23" s="52"/>
      <c r="AE23" s="53"/>
    </row>
    <row r="24" customFormat="false" ht="12.75" hidden="false" customHeight="false" outlineLevel="2" collapsed="false">
      <c r="A24" s="43"/>
      <c r="B24" s="43" t="s">
        <v>87</v>
      </c>
      <c r="C24" s="14" t="n">
        <v>107640</v>
      </c>
      <c r="D24" s="43" t="s">
        <v>98</v>
      </c>
      <c r="E24" s="43" t="s">
        <v>39</v>
      </c>
      <c r="F24" s="44" t="n">
        <v>62389</v>
      </c>
      <c r="G24" s="16" t="n">
        <v>21357</v>
      </c>
      <c r="H24" s="45" t="s">
        <v>25</v>
      </c>
      <c r="I24" s="46" t="s">
        <v>43</v>
      </c>
      <c r="J24" s="43" t="s">
        <v>41</v>
      </c>
      <c r="K24" s="47" t="n">
        <v>36951</v>
      </c>
      <c r="L24" s="48" t="n">
        <v>36965</v>
      </c>
      <c r="M24" s="44" t="s">
        <v>23</v>
      </c>
      <c r="N24" s="47" t="n">
        <v>36951</v>
      </c>
      <c r="O24" s="49" t="n">
        <v>-160000</v>
      </c>
      <c r="P24" s="20" t="n">
        <f aca="false">O24</f>
        <v>-160000</v>
      </c>
      <c r="Q24" s="49"/>
      <c r="R24" s="21"/>
      <c r="S24" s="33"/>
      <c r="T24" s="49"/>
      <c r="U24" s="49"/>
      <c r="V24" s="51"/>
      <c r="W24" s="51"/>
      <c r="X24" s="51"/>
      <c r="Y24" s="51"/>
      <c r="Z24" s="52"/>
      <c r="AA24" s="52"/>
      <c r="AB24" s="52"/>
      <c r="AC24" s="52"/>
      <c r="AD24" s="52"/>
      <c r="AE24" s="53"/>
    </row>
    <row r="25" customFormat="false" ht="12.75" hidden="false" customHeight="false" outlineLevel="2" collapsed="false">
      <c r="A25" s="43"/>
      <c r="B25" s="43" t="s">
        <v>87</v>
      </c>
      <c r="C25" s="14" t="n">
        <v>107640</v>
      </c>
      <c r="D25" s="43" t="s">
        <v>98</v>
      </c>
      <c r="E25" s="43" t="s">
        <v>39</v>
      </c>
      <c r="F25" s="44" t="n">
        <v>62389</v>
      </c>
      <c r="G25" s="16" t="n">
        <v>21357</v>
      </c>
      <c r="H25" s="45" t="s">
        <v>25</v>
      </c>
      <c r="I25" s="46" t="s">
        <v>43</v>
      </c>
      <c r="J25" s="43" t="s">
        <v>41</v>
      </c>
      <c r="K25" s="47" t="n">
        <v>36951</v>
      </c>
      <c r="L25" s="48" t="n">
        <v>36965</v>
      </c>
      <c r="M25" s="44" t="s">
        <v>22</v>
      </c>
      <c r="N25" s="47" t="n">
        <v>36982</v>
      </c>
      <c r="O25" s="49" t="n">
        <v>160000</v>
      </c>
      <c r="P25" s="20" t="n">
        <v>160000</v>
      </c>
      <c r="Q25" s="49"/>
      <c r="R25" s="21"/>
      <c r="S25" s="33"/>
      <c r="T25" s="49"/>
      <c r="U25" s="49"/>
      <c r="V25" s="51"/>
      <c r="W25" s="51"/>
      <c r="X25" s="51"/>
      <c r="Y25" s="51"/>
      <c r="Z25" s="52"/>
      <c r="AA25" s="52"/>
      <c r="AB25" s="52"/>
      <c r="AC25" s="52"/>
      <c r="AD25" s="52"/>
      <c r="AE25" s="53"/>
    </row>
    <row r="26" customFormat="false" ht="12.75" hidden="false" customHeight="false" outlineLevel="1" collapsed="false">
      <c r="A26" s="43"/>
      <c r="B26" s="43"/>
      <c r="C26" s="23" t="s">
        <v>99</v>
      </c>
      <c r="D26" s="43"/>
      <c r="E26" s="43"/>
      <c r="F26" s="44"/>
      <c r="G26" s="16"/>
      <c r="H26" s="45"/>
      <c r="I26" s="46"/>
      <c r="J26" s="43"/>
      <c r="K26" s="47"/>
      <c r="L26" s="48"/>
      <c r="M26" s="44"/>
      <c r="N26" s="47"/>
      <c r="O26" s="49" t="n">
        <f aca="false">SUBTOTAL(9,O24:O25)</f>
        <v>0</v>
      </c>
      <c r="P26" s="20" t="n">
        <f aca="false">SUBTOTAL(9,P24:P25)</f>
        <v>0</v>
      </c>
      <c r="Q26" s="49"/>
      <c r="R26" s="21" t="n">
        <f aca="false">P26</f>
        <v>0</v>
      </c>
      <c r="S26" s="33"/>
      <c r="T26" s="49"/>
      <c r="U26" s="49"/>
      <c r="V26" s="51"/>
      <c r="W26" s="51"/>
      <c r="X26" s="51"/>
      <c r="Y26" s="51"/>
      <c r="Z26" s="52"/>
      <c r="AA26" s="52"/>
      <c r="AB26" s="52"/>
      <c r="AC26" s="52"/>
      <c r="AD26" s="52"/>
      <c r="AE26" s="53"/>
    </row>
    <row r="27" customFormat="false" ht="12.75" hidden="false" customHeight="false" outlineLevel="2" collapsed="false">
      <c r="A27" s="43"/>
      <c r="B27" s="43" t="s">
        <v>90</v>
      </c>
      <c r="C27" s="14" t="n">
        <v>107236</v>
      </c>
      <c r="D27" s="43" t="s">
        <v>51</v>
      </c>
      <c r="E27" s="43" t="s">
        <v>39</v>
      </c>
      <c r="F27" s="44" t="n">
        <v>62389</v>
      </c>
      <c r="G27" s="16" t="n">
        <v>104399</v>
      </c>
      <c r="H27" s="45" t="s">
        <v>25</v>
      </c>
      <c r="I27" s="46" t="s">
        <v>43</v>
      </c>
      <c r="J27" s="43" t="s">
        <v>31</v>
      </c>
      <c r="K27" s="47" t="n">
        <v>36831</v>
      </c>
      <c r="L27" s="48" t="n">
        <v>36832</v>
      </c>
      <c r="M27" s="44" t="s">
        <v>23</v>
      </c>
      <c r="N27" s="47" t="n">
        <v>36892</v>
      </c>
      <c r="O27" s="49" t="n">
        <v>-50000</v>
      </c>
      <c r="P27" s="20" t="n">
        <f aca="false">O27</f>
        <v>-50000</v>
      </c>
      <c r="Q27" s="49"/>
      <c r="R27" s="21"/>
      <c r="S27" s="33"/>
      <c r="T27" s="49"/>
      <c r="U27" s="49"/>
      <c r="V27" s="51"/>
      <c r="W27" s="51"/>
      <c r="X27" s="51"/>
      <c r="Y27" s="51"/>
      <c r="Z27" s="52"/>
      <c r="AA27" s="52"/>
      <c r="AB27" s="52"/>
      <c r="AC27" s="52"/>
      <c r="AD27" s="52"/>
      <c r="AE27" s="53"/>
    </row>
    <row r="28" customFormat="false" ht="12.75" hidden="false" customHeight="false" outlineLevel="2" collapsed="false">
      <c r="A28" s="43"/>
      <c r="B28" s="43" t="s">
        <v>90</v>
      </c>
      <c r="C28" s="14" t="n">
        <v>107236</v>
      </c>
      <c r="D28" s="43" t="s">
        <v>51</v>
      </c>
      <c r="E28" s="43" t="s">
        <v>39</v>
      </c>
      <c r="F28" s="44" t="n">
        <v>62389</v>
      </c>
      <c r="G28" s="16" t="n">
        <v>104399</v>
      </c>
      <c r="H28" s="45" t="s">
        <v>25</v>
      </c>
      <c r="I28" s="46" t="s">
        <v>43</v>
      </c>
      <c r="J28" s="43" t="s">
        <v>31</v>
      </c>
      <c r="K28" s="47" t="n">
        <v>36831</v>
      </c>
      <c r="L28" s="48" t="n">
        <v>36832</v>
      </c>
      <c r="M28" s="44" t="s">
        <v>22</v>
      </c>
      <c r="N28" s="47" t="n">
        <v>36982</v>
      </c>
      <c r="O28" s="49" t="n">
        <v>50000</v>
      </c>
      <c r="P28" s="20" t="n">
        <v>50000</v>
      </c>
      <c r="Q28" s="49"/>
      <c r="R28" s="21"/>
      <c r="S28" s="33"/>
      <c r="T28" s="49"/>
      <c r="U28" s="49"/>
      <c r="V28" s="51"/>
      <c r="W28" s="51"/>
      <c r="X28" s="51"/>
      <c r="Y28" s="51"/>
      <c r="Z28" s="52"/>
      <c r="AA28" s="52"/>
      <c r="AB28" s="52"/>
      <c r="AC28" s="52"/>
      <c r="AD28" s="52"/>
      <c r="AE28" s="53"/>
    </row>
    <row r="29" customFormat="false" ht="12.75" hidden="false" customHeight="false" outlineLevel="1" collapsed="false">
      <c r="A29" s="43"/>
      <c r="B29" s="43"/>
      <c r="C29" s="23" t="s">
        <v>100</v>
      </c>
      <c r="D29" s="43"/>
      <c r="E29" s="43"/>
      <c r="F29" s="44"/>
      <c r="G29" s="16"/>
      <c r="H29" s="45"/>
      <c r="I29" s="46"/>
      <c r="J29" s="43"/>
      <c r="K29" s="47"/>
      <c r="L29" s="48"/>
      <c r="M29" s="44"/>
      <c r="N29" s="47"/>
      <c r="O29" s="49" t="n">
        <f aca="false">SUBTOTAL(9,O27:O28)</f>
        <v>0</v>
      </c>
      <c r="P29" s="20" t="n">
        <f aca="false">SUBTOTAL(9,P27:P28)</f>
        <v>0</v>
      </c>
      <c r="Q29" s="49"/>
      <c r="R29" s="21" t="n">
        <v>0</v>
      </c>
      <c r="S29" s="33"/>
      <c r="T29" s="49"/>
      <c r="U29" s="49"/>
      <c r="V29" s="51"/>
      <c r="W29" s="51"/>
      <c r="X29" s="51"/>
      <c r="Y29" s="51"/>
      <c r="Z29" s="52"/>
      <c r="AA29" s="52"/>
      <c r="AB29" s="52"/>
      <c r="AC29" s="52"/>
      <c r="AD29" s="52"/>
      <c r="AE29" s="53"/>
    </row>
    <row r="30" customFormat="false" ht="12.75" hidden="false" customHeight="false" outlineLevel="2" collapsed="false">
      <c r="A30" s="43"/>
      <c r="B30" s="43" t="s">
        <v>87</v>
      </c>
      <c r="C30" s="14" t="n">
        <v>107238</v>
      </c>
      <c r="D30" s="43" t="s">
        <v>51</v>
      </c>
      <c r="E30" s="43" t="s">
        <v>39</v>
      </c>
      <c r="F30" s="44" t="n">
        <v>62389</v>
      </c>
      <c r="G30" s="16" t="n">
        <v>104399</v>
      </c>
      <c r="H30" s="43" t="s">
        <v>20</v>
      </c>
      <c r="I30" s="44" t="s">
        <v>40</v>
      </c>
      <c r="J30" s="43" t="s">
        <v>31</v>
      </c>
      <c r="K30" s="47" t="n">
        <v>36831</v>
      </c>
      <c r="L30" s="48" t="n">
        <v>36832</v>
      </c>
      <c r="M30" s="44" t="s">
        <v>22</v>
      </c>
      <c r="N30" s="47" t="n">
        <v>36892</v>
      </c>
      <c r="O30" s="49" t="n">
        <v>50000</v>
      </c>
      <c r="P30" s="20" t="n">
        <f aca="false">O30</f>
        <v>50000</v>
      </c>
      <c r="Q30" s="49"/>
      <c r="R30" s="21"/>
      <c r="S30" s="33"/>
      <c r="T30" s="49"/>
      <c r="U30" s="49"/>
      <c r="V30" s="51"/>
      <c r="W30" s="51"/>
      <c r="X30" s="51"/>
      <c r="Y30" s="51"/>
      <c r="Z30" s="52"/>
      <c r="AA30" s="52"/>
      <c r="AB30" s="52"/>
      <c r="AC30" s="52"/>
      <c r="AD30" s="52"/>
      <c r="AE30" s="53"/>
    </row>
    <row r="31" customFormat="false" ht="12.75" hidden="false" customHeight="false" outlineLevel="2" collapsed="false">
      <c r="A31" s="43"/>
      <c r="B31" s="43" t="s">
        <v>87</v>
      </c>
      <c r="C31" s="14" t="n">
        <v>107238</v>
      </c>
      <c r="D31" s="43" t="s">
        <v>51</v>
      </c>
      <c r="E31" s="43" t="s">
        <v>39</v>
      </c>
      <c r="F31" s="44" t="n">
        <v>62389</v>
      </c>
      <c r="G31" s="16" t="n">
        <v>104399</v>
      </c>
      <c r="H31" s="43" t="s">
        <v>20</v>
      </c>
      <c r="I31" s="44" t="s">
        <v>40</v>
      </c>
      <c r="J31" s="43" t="s">
        <v>31</v>
      </c>
      <c r="K31" s="47" t="n">
        <v>36831</v>
      </c>
      <c r="L31" s="48" t="n">
        <v>36832</v>
      </c>
      <c r="M31" s="44" t="s">
        <v>23</v>
      </c>
      <c r="N31" s="47" t="n">
        <v>36982</v>
      </c>
      <c r="O31" s="49" t="n">
        <v>-50000</v>
      </c>
      <c r="P31" s="20" t="n">
        <v>-50000</v>
      </c>
      <c r="Q31" s="49"/>
      <c r="R31" s="21"/>
      <c r="S31" s="33"/>
      <c r="T31" s="49"/>
      <c r="U31" s="49"/>
      <c r="V31" s="51"/>
      <c r="W31" s="51"/>
      <c r="X31" s="51"/>
      <c r="Y31" s="51"/>
      <c r="Z31" s="52"/>
      <c r="AA31" s="52"/>
      <c r="AB31" s="52"/>
      <c r="AC31" s="52"/>
      <c r="AD31" s="52"/>
      <c r="AE31" s="53"/>
    </row>
    <row r="32" customFormat="false" ht="12.75" hidden="false" customHeight="false" outlineLevel="1" collapsed="false">
      <c r="A32" s="43"/>
      <c r="B32" s="43"/>
      <c r="C32" s="23" t="s">
        <v>101</v>
      </c>
      <c r="D32" s="43"/>
      <c r="E32" s="43"/>
      <c r="F32" s="44"/>
      <c r="G32" s="16"/>
      <c r="H32" s="43"/>
      <c r="I32" s="44"/>
      <c r="J32" s="43"/>
      <c r="K32" s="47"/>
      <c r="L32" s="48"/>
      <c r="M32" s="44"/>
      <c r="N32" s="47"/>
      <c r="O32" s="49" t="n">
        <f aca="false">SUBTOTAL(9,O30:O31)</f>
        <v>0</v>
      </c>
      <c r="P32" s="20" t="n">
        <f aca="false">SUBTOTAL(9,P30:P31)</f>
        <v>0</v>
      </c>
      <c r="Q32" s="49"/>
      <c r="R32" s="21" t="n">
        <v>0</v>
      </c>
      <c r="S32" s="33"/>
      <c r="T32" s="49"/>
      <c r="U32" s="49"/>
      <c r="V32" s="51"/>
      <c r="W32" s="51"/>
      <c r="X32" s="51"/>
      <c r="Y32" s="51"/>
      <c r="Z32" s="52"/>
      <c r="AA32" s="52"/>
      <c r="AB32" s="52"/>
      <c r="AC32" s="52"/>
      <c r="AD32" s="52"/>
      <c r="AE32" s="53"/>
    </row>
    <row r="33" customFormat="false" ht="12.75" hidden="false" customHeight="false" outlineLevel="2" collapsed="false">
      <c r="A33" s="43"/>
      <c r="B33" s="43" t="s">
        <v>102</v>
      </c>
      <c r="C33" s="14" t="n">
        <v>107255</v>
      </c>
      <c r="D33" s="43" t="s">
        <v>56</v>
      </c>
      <c r="E33" s="43" t="s">
        <v>39</v>
      </c>
      <c r="F33" s="44" t="n">
        <v>71459</v>
      </c>
      <c r="G33" s="16" t="n">
        <v>22359</v>
      </c>
      <c r="H33" s="43" t="s">
        <v>20</v>
      </c>
      <c r="I33" s="44" t="s">
        <v>40</v>
      </c>
      <c r="J33" s="43" t="s">
        <v>31</v>
      </c>
      <c r="K33" s="47" t="n">
        <v>36831</v>
      </c>
      <c r="L33" s="48" t="n">
        <v>36832</v>
      </c>
      <c r="M33" s="44" t="s">
        <v>22</v>
      </c>
      <c r="N33" s="47" t="n">
        <v>36892</v>
      </c>
      <c r="O33" s="49" t="n">
        <v>90000</v>
      </c>
      <c r="P33" s="20" t="n">
        <v>89993</v>
      </c>
      <c r="Q33" s="49"/>
      <c r="R33" s="21"/>
      <c r="S33" s="33"/>
      <c r="T33" s="49"/>
      <c r="U33" s="49"/>
      <c r="V33" s="51"/>
      <c r="W33" s="51"/>
      <c r="X33" s="51"/>
      <c r="Y33" s="51"/>
      <c r="Z33" s="52"/>
      <c r="AA33" s="52"/>
      <c r="AB33" s="52"/>
      <c r="AC33" s="52"/>
      <c r="AD33" s="52"/>
      <c r="AE33" s="53"/>
    </row>
    <row r="34" customFormat="false" ht="12.75" hidden="false" customHeight="false" outlineLevel="2" collapsed="false">
      <c r="A34" s="43"/>
      <c r="B34" s="43" t="s">
        <v>102</v>
      </c>
      <c r="C34" s="14" t="n">
        <v>107255</v>
      </c>
      <c r="D34" s="43" t="s">
        <v>56</v>
      </c>
      <c r="E34" s="43" t="s">
        <v>39</v>
      </c>
      <c r="F34" s="44" t="n">
        <v>71459</v>
      </c>
      <c r="G34" s="16" t="n">
        <v>22359</v>
      </c>
      <c r="H34" s="43" t="s">
        <v>20</v>
      </c>
      <c r="I34" s="44" t="s">
        <v>40</v>
      </c>
      <c r="J34" s="43" t="s">
        <v>31</v>
      </c>
      <c r="K34" s="47" t="n">
        <v>36831</v>
      </c>
      <c r="L34" s="48" t="n">
        <v>36832</v>
      </c>
      <c r="M34" s="44" t="s">
        <v>23</v>
      </c>
      <c r="N34" s="47" t="n">
        <v>36982</v>
      </c>
      <c r="O34" s="49" t="n">
        <v>-89993</v>
      </c>
      <c r="P34" s="20" t="n">
        <v>-89993</v>
      </c>
      <c r="Q34" s="49"/>
      <c r="R34" s="21"/>
      <c r="S34" s="33"/>
      <c r="T34" s="49"/>
      <c r="U34" s="49"/>
      <c r="V34" s="51"/>
      <c r="W34" s="51"/>
      <c r="X34" s="51"/>
      <c r="Y34" s="51"/>
      <c r="Z34" s="52"/>
      <c r="AA34" s="52"/>
      <c r="AB34" s="52"/>
      <c r="AC34" s="52"/>
      <c r="AD34" s="52"/>
      <c r="AE34" s="53"/>
    </row>
    <row r="35" customFormat="false" ht="12.75" hidden="false" customHeight="false" outlineLevel="1" collapsed="false">
      <c r="A35" s="43"/>
      <c r="B35" s="43"/>
      <c r="C35" s="23" t="s">
        <v>103</v>
      </c>
      <c r="D35" s="43"/>
      <c r="E35" s="43"/>
      <c r="F35" s="44"/>
      <c r="G35" s="16"/>
      <c r="H35" s="43"/>
      <c r="I35" s="44"/>
      <c r="J35" s="43"/>
      <c r="K35" s="47"/>
      <c r="L35" s="48"/>
      <c r="M35" s="44"/>
      <c r="N35" s="47"/>
      <c r="O35" s="49" t="n">
        <f aca="false">SUBTOTAL(9,O33:O34)</f>
        <v>7</v>
      </c>
      <c r="P35" s="20" t="n">
        <f aca="false">SUBTOTAL(9,P33:P34)</f>
        <v>0</v>
      </c>
      <c r="Q35" s="49"/>
      <c r="R35" s="21" t="n">
        <f aca="false">P35</f>
        <v>0</v>
      </c>
      <c r="S35" s="33"/>
      <c r="T35" s="49"/>
      <c r="U35" s="49"/>
      <c r="V35" s="51"/>
      <c r="W35" s="51"/>
      <c r="X35" s="51"/>
      <c r="Y35" s="51"/>
      <c r="Z35" s="52"/>
      <c r="AA35" s="52"/>
      <c r="AB35" s="52"/>
      <c r="AC35" s="52"/>
      <c r="AD35" s="52"/>
      <c r="AE35" s="53"/>
    </row>
    <row r="36" customFormat="false" ht="12.75" hidden="false" customHeight="false" outlineLevel="2" collapsed="false">
      <c r="A36" s="43"/>
      <c r="B36" s="43" t="s">
        <v>102</v>
      </c>
      <c r="C36" s="14" t="n">
        <v>107256</v>
      </c>
      <c r="D36" s="43" t="s">
        <v>56</v>
      </c>
      <c r="E36" s="43" t="s">
        <v>39</v>
      </c>
      <c r="F36" s="44" t="n">
        <v>71459</v>
      </c>
      <c r="G36" s="16" t="n">
        <v>22359</v>
      </c>
      <c r="H36" s="45" t="s">
        <v>25</v>
      </c>
      <c r="I36" s="46" t="s">
        <v>43</v>
      </c>
      <c r="J36" s="43" t="s">
        <v>31</v>
      </c>
      <c r="K36" s="47" t="n">
        <v>36831</v>
      </c>
      <c r="L36" s="48" t="n">
        <v>36832</v>
      </c>
      <c r="M36" s="44" t="s">
        <v>23</v>
      </c>
      <c r="N36" s="47" t="n">
        <v>36892</v>
      </c>
      <c r="O36" s="49" t="n">
        <v>-90000</v>
      </c>
      <c r="P36" s="20" t="n">
        <v>-89993</v>
      </c>
      <c r="Q36" s="49"/>
      <c r="R36" s="21"/>
      <c r="S36" s="33"/>
      <c r="T36" s="49"/>
      <c r="U36" s="49"/>
      <c r="V36" s="51"/>
      <c r="W36" s="51"/>
      <c r="X36" s="51"/>
      <c r="Y36" s="51"/>
      <c r="Z36" s="52"/>
      <c r="AA36" s="52"/>
      <c r="AB36" s="52"/>
      <c r="AC36" s="52"/>
      <c r="AD36" s="52"/>
      <c r="AE36" s="53"/>
    </row>
    <row r="37" customFormat="false" ht="12.75" hidden="false" customHeight="false" outlineLevel="2" collapsed="false">
      <c r="A37" s="43"/>
      <c r="B37" s="43" t="s">
        <v>102</v>
      </c>
      <c r="C37" s="14" t="n">
        <v>107256</v>
      </c>
      <c r="D37" s="43" t="s">
        <v>56</v>
      </c>
      <c r="E37" s="43" t="s">
        <v>39</v>
      </c>
      <c r="F37" s="44" t="n">
        <v>71459</v>
      </c>
      <c r="G37" s="16" t="n">
        <v>22359</v>
      </c>
      <c r="H37" s="45" t="s">
        <v>25</v>
      </c>
      <c r="I37" s="46" t="s">
        <v>43</v>
      </c>
      <c r="J37" s="43" t="s">
        <v>31</v>
      </c>
      <c r="K37" s="47" t="n">
        <v>36831</v>
      </c>
      <c r="L37" s="48" t="n">
        <v>36832</v>
      </c>
      <c r="M37" s="44" t="s">
        <v>22</v>
      </c>
      <c r="N37" s="47" t="n">
        <v>36982</v>
      </c>
      <c r="O37" s="49" t="n">
        <v>89993</v>
      </c>
      <c r="P37" s="20" t="n">
        <v>89993</v>
      </c>
      <c r="Q37" s="49"/>
      <c r="R37" s="21"/>
      <c r="S37" s="33"/>
      <c r="T37" s="49"/>
      <c r="U37" s="49"/>
      <c r="V37" s="51"/>
      <c r="W37" s="51"/>
      <c r="X37" s="51"/>
      <c r="Y37" s="51"/>
      <c r="Z37" s="52"/>
      <c r="AA37" s="52"/>
      <c r="AB37" s="52"/>
      <c r="AC37" s="52"/>
      <c r="AD37" s="52"/>
      <c r="AE37" s="53"/>
    </row>
    <row r="38" customFormat="false" ht="12.75" hidden="false" customHeight="false" outlineLevel="1" collapsed="false">
      <c r="A38" s="43"/>
      <c r="B38" s="43"/>
      <c r="C38" s="23" t="s">
        <v>104</v>
      </c>
      <c r="D38" s="43"/>
      <c r="E38" s="43"/>
      <c r="F38" s="44"/>
      <c r="G38" s="16"/>
      <c r="H38" s="45"/>
      <c r="I38" s="46"/>
      <c r="J38" s="43"/>
      <c r="K38" s="47"/>
      <c r="L38" s="48"/>
      <c r="M38" s="44"/>
      <c r="N38" s="47"/>
      <c r="O38" s="49" t="n">
        <f aca="false">SUBTOTAL(9,O36:O37)</f>
        <v>-7</v>
      </c>
      <c r="P38" s="20" t="n">
        <f aca="false">SUBTOTAL(9,P36:P37)</f>
        <v>0</v>
      </c>
      <c r="Q38" s="49"/>
      <c r="R38" s="21" t="n">
        <f aca="false">P38</f>
        <v>0</v>
      </c>
      <c r="S38" s="33"/>
      <c r="T38" s="49"/>
      <c r="U38" s="49"/>
      <c r="V38" s="51"/>
      <c r="W38" s="51"/>
      <c r="X38" s="51"/>
      <c r="Y38" s="51"/>
      <c r="Z38" s="52"/>
      <c r="AA38" s="52"/>
      <c r="AB38" s="52"/>
      <c r="AC38" s="52"/>
      <c r="AD38" s="52"/>
      <c r="AE38" s="53"/>
    </row>
    <row r="39" customFormat="false" ht="12.75" hidden="false" customHeight="false" outlineLevel="2" collapsed="false">
      <c r="A39" s="43"/>
      <c r="B39" s="43" t="s">
        <v>105</v>
      </c>
      <c r="C39" s="14" t="n">
        <v>107348</v>
      </c>
      <c r="D39" s="43" t="s">
        <v>56</v>
      </c>
      <c r="E39" s="43" t="s">
        <v>39</v>
      </c>
      <c r="F39" s="44" t="n">
        <v>62389</v>
      </c>
      <c r="G39" s="16" t="n">
        <v>22359</v>
      </c>
      <c r="H39" s="43" t="s">
        <v>20</v>
      </c>
      <c r="I39" s="44" t="s">
        <v>40</v>
      </c>
      <c r="J39" s="43" t="s">
        <v>41</v>
      </c>
      <c r="K39" s="47" t="n">
        <v>36861</v>
      </c>
      <c r="L39" s="48" t="n">
        <v>36868</v>
      </c>
      <c r="M39" s="44" t="s">
        <v>22</v>
      </c>
      <c r="N39" s="47" t="n">
        <v>36951</v>
      </c>
      <c r="O39" s="49" t="n">
        <v>744927</v>
      </c>
      <c r="P39" s="20" t="n">
        <f aca="false">O39</f>
        <v>744927</v>
      </c>
      <c r="Q39" s="49"/>
      <c r="R39" s="21"/>
      <c r="S39" s="33"/>
      <c r="T39" s="49"/>
      <c r="U39" s="49"/>
      <c r="V39" s="51"/>
      <c r="W39" s="51"/>
      <c r="X39" s="51"/>
      <c r="Y39" s="51"/>
      <c r="Z39" s="52"/>
      <c r="AA39" s="52"/>
      <c r="AB39" s="52"/>
      <c r="AC39" s="52"/>
      <c r="AD39" s="52"/>
      <c r="AE39" s="53"/>
    </row>
    <row r="40" customFormat="false" ht="12.75" hidden="false" customHeight="false" outlineLevel="2" collapsed="false">
      <c r="A40" s="43"/>
      <c r="B40" s="43" t="s">
        <v>105</v>
      </c>
      <c r="C40" s="14" t="n">
        <v>107348</v>
      </c>
      <c r="D40" s="43" t="s">
        <v>56</v>
      </c>
      <c r="E40" s="43" t="s">
        <v>39</v>
      </c>
      <c r="F40" s="44" t="n">
        <v>62389</v>
      </c>
      <c r="G40" s="16" t="n">
        <v>22359</v>
      </c>
      <c r="H40" s="43" t="s">
        <v>20</v>
      </c>
      <c r="I40" s="44" t="s">
        <v>40</v>
      </c>
      <c r="J40" s="43" t="s">
        <v>41</v>
      </c>
      <c r="K40" s="47" t="n">
        <v>36861</v>
      </c>
      <c r="L40" s="48" t="n">
        <v>36868</v>
      </c>
      <c r="M40" s="44" t="s">
        <v>23</v>
      </c>
      <c r="N40" s="47" t="n">
        <v>36982</v>
      </c>
      <c r="O40" s="49" t="n">
        <v>-744930</v>
      </c>
      <c r="P40" s="20" t="n">
        <v>-744927</v>
      </c>
      <c r="Q40" s="49"/>
      <c r="R40" s="21"/>
      <c r="S40" s="33"/>
      <c r="T40" s="49"/>
      <c r="U40" s="49"/>
      <c r="V40" s="51"/>
      <c r="W40" s="51"/>
      <c r="X40" s="51"/>
      <c r="Y40" s="51"/>
      <c r="Z40" s="52"/>
      <c r="AA40" s="52"/>
      <c r="AB40" s="52"/>
      <c r="AC40" s="52"/>
      <c r="AD40" s="52"/>
      <c r="AE40" s="53"/>
    </row>
    <row r="41" customFormat="false" ht="12.75" hidden="false" customHeight="false" outlineLevel="1" collapsed="false">
      <c r="A41" s="43"/>
      <c r="B41" s="43"/>
      <c r="C41" s="23" t="s">
        <v>106</v>
      </c>
      <c r="D41" s="43"/>
      <c r="E41" s="43"/>
      <c r="F41" s="44"/>
      <c r="G41" s="16"/>
      <c r="H41" s="43"/>
      <c r="I41" s="44"/>
      <c r="J41" s="43"/>
      <c r="K41" s="47"/>
      <c r="L41" s="48"/>
      <c r="M41" s="44"/>
      <c r="N41" s="47"/>
      <c r="O41" s="49" t="n">
        <f aca="false">SUBTOTAL(9,O39:O40)</f>
        <v>-3</v>
      </c>
      <c r="P41" s="20" t="n">
        <f aca="false">SUBTOTAL(9,P39:P40)</f>
        <v>0</v>
      </c>
      <c r="Q41" s="49"/>
      <c r="R41" s="21" t="n">
        <f aca="false">P41</f>
        <v>0</v>
      </c>
      <c r="S41" s="33"/>
      <c r="T41" s="49"/>
      <c r="U41" s="49"/>
      <c r="V41" s="51"/>
      <c r="W41" s="51"/>
      <c r="X41" s="51"/>
      <c r="Y41" s="51"/>
      <c r="Z41" s="52"/>
      <c r="AA41" s="52"/>
      <c r="AB41" s="52"/>
      <c r="AC41" s="52"/>
      <c r="AD41" s="52"/>
      <c r="AE41" s="53"/>
    </row>
    <row r="42" customFormat="false" ht="12.75" hidden="false" customHeight="false" outlineLevel="2" collapsed="false">
      <c r="A42" s="43"/>
      <c r="B42" s="43" t="s">
        <v>105</v>
      </c>
      <c r="C42" s="14" t="n">
        <v>107350</v>
      </c>
      <c r="D42" s="43" t="s">
        <v>56</v>
      </c>
      <c r="E42" s="43" t="s">
        <v>39</v>
      </c>
      <c r="F42" s="44" t="n">
        <v>62389</v>
      </c>
      <c r="G42" s="16" t="n">
        <v>22359</v>
      </c>
      <c r="H42" s="45" t="s">
        <v>25</v>
      </c>
      <c r="I42" s="46" t="s">
        <v>43</v>
      </c>
      <c r="J42" s="43" t="s">
        <v>41</v>
      </c>
      <c r="K42" s="47" t="n">
        <v>36861</v>
      </c>
      <c r="L42" s="48" t="n">
        <v>36868</v>
      </c>
      <c r="M42" s="44" t="s">
        <v>23</v>
      </c>
      <c r="N42" s="47" t="n">
        <v>36951</v>
      </c>
      <c r="O42" s="49" t="n">
        <v>-744927</v>
      </c>
      <c r="P42" s="20" t="n">
        <f aca="false">O42</f>
        <v>-744927</v>
      </c>
      <c r="Q42" s="49"/>
      <c r="R42" s="21"/>
      <c r="S42" s="33"/>
      <c r="T42" s="49"/>
      <c r="U42" s="49"/>
      <c r="V42" s="51"/>
      <c r="W42" s="51"/>
      <c r="X42" s="51"/>
      <c r="Y42" s="51"/>
      <c r="Z42" s="52"/>
      <c r="AA42" s="52"/>
      <c r="AB42" s="52"/>
      <c r="AC42" s="52"/>
      <c r="AD42" s="52"/>
      <c r="AE42" s="53"/>
    </row>
    <row r="43" customFormat="false" ht="12.75" hidden="false" customHeight="false" outlineLevel="2" collapsed="false">
      <c r="A43" s="43"/>
      <c r="B43" s="43" t="s">
        <v>105</v>
      </c>
      <c r="C43" s="14" t="n">
        <v>107350</v>
      </c>
      <c r="D43" s="43" t="s">
        <v>56</v>
      </c>
      <c r="E43" s="43" t="s">
        <v>39</v>
      </c>
      <c r="F43" s="44" t="n">
        <v>62389</v>
      </c>
      <c r="G43" s="16" t="n">
        <v>22359</v>
      </c>
      <c r="H43" s="45" t="s">
        <v>25</v>
      </c>
      <c r="I43" s="46" t="s">
        <v>43</v>
      </c>
      <c r="J43" s="43" t="s">
        <v>41</v>
      </c>
      <c r="K43" s="47" t="n">
        <v>36861</v>
      </c>
      <c r="L43" s="48" t="n">
        <v>36868</v>
      </c>
      <c r="M43" s="44" t="s">
        <v>22</v>
      </c>
      <c r="N43" s="47" t="n">
        <v>36982</v>
      </c>
      <c r="O43" s="49" t="n">
        <v>744930</v>
      </c>
      <c r="P43" s="20" t="n">
        <v>744927</v>
      </c>
      <c r="Q43" s="49"/>
      <c r="R43" s="21"/>
      <c r="S43" s="33"/>
      <c r="T43" s="49"/>
      <c r="U43" s="49"/>
      <c r="V43" s="51"/>
      <c r="W43" s="51"/>
      <c r="X43" s="51"/>
      <c r="Y43" s="51"/>
      <c r="Z43" s="52"/>
      <c r="AA43" s="52"/>
      <c r="AB43" s="52"/>
      <c r="AC43" s="52"/>
      <c r="AD43" s="52"/>
      <c r="AE43" s="53"/>
    </row>
    <row r="44" customFormat="false" ht="12.75" hidden="false" customHeight="false" outlineLevel="1" collapsed="false">
      <c r="A44" s="43"/>
      <c r="B44" s="43"/>
      <c r="C44" s="23" t="s">
        <v>107</v>
      </c>
      <c r="D44" s="43"/>
      <c r="E44" s="43"/>
      <c r="F44" s="44"/>
      <c r="G44" s="16"/>
      <c r="H44" s="45"/>
      <c r="I44" s="46"/>
      <c r="J44" s="43"/>
      <c r="K44" s="47"/>
      <c r="L44" s="48"/>
      <c r="M44" s="44"/>
      <c r="N44" s="47"/>
      <c r="O44" s="49" t="n">
        <f aca="false">SUBTOTAL(9,O42:O43)</f>
        <v>3</v>
      </c>
      <c r="P44" s="20" t="n">
        <f aca="false">SUBTOTAL(9,P42:P43)</f>
        <v>0</v>
      </c>
      <c r="Q44" s="49"/>
      <c r="R44" s="21" t="n">
        <f aca="false">P44</f>
        <v>0</v>
      </c>
      <c r="S44" s="33"/>
      <c r="T44" s="49"/>
      <c r="U44" s="49"/>
      <c r="V44" s="51"/>
      <c r="W44" s="51"/>
      <c r="X44" s="51"/>
      <c r="Y44" s="51"/>
      <c r="Z44" s="52"/>
      <c r="AA44" s="52"/>
      <c r="AB44" s="52"/>
      <c r="AC44" s="52"/>
      <c r="AD44" s="52"/>
      <c r="AE44" s="53"/>
    </row>
    <row r="45" customFormat="false" ht="12.75" hidden="false" customHeight="false" outlineLevel="2" collapsed="false">
      <c r="A45" s="43"/>
      <c r="B45" s="43" t="s">
        <v>102</v>
      </c>
      <c r="C45" s="14" t="n">
        <v>107388</v>
      </c>
      <c r="D45" s="43" t="s">
        <v>56</v>
      </c>
      <c r="E45" s="43" t="s">
        <v>39</v>
      </c>
      <c r="F45" s="44" t="n">
        <v>71460</v>
      </c>
      <c r="G45" s="16" t="n">
        <v>22359</v>
      </c>
      <c r="H45" s="45" t="s">
        <v>25</v>
      </c>
      <c r="I45" s="46" t="s">
        <v>43</v>
      </c>
      <c r="J45" s="43" t="s">
        <v>41</v>
      </c>
      <c r="K45" s="47" t="n">
        <v>36861</v>
      </c>
      <c r="L45" s="48" t="n">
        <v>36880</v>
      </c>
      <c r="M45" s="44" t="s">
        <v>23</v>
      </c>
      <c r="N45" s="47" t="n">
        <v>36861</v>
      </c>
      <c r="O45" s="49" t="n">
        <v>-400000</v>
      </c>
      <c r="P45" s="1" t="n">
        <f aca="false">O45</f>
        <v>-400000</v>
      </c>
      <c r="Q45" s="49"/>
      <c r="R45" s="21"/>
      <c r="S45" s="33"/>
      <c r="T45" s="49"/>
      <c r="U45" s="49"/>
      <c r="V45" s="51"/>
      <c r="W45" s="51"/>
      <c r="X45" s="51"/>
      <c r="Y45" s="51"/>
      <c r="Z45" s="52"/>
      <c r="AA45" s="52"/>
      <c r="AB45" s="52"/>
      <c r="AC45" s="52"/>
      <c r="AD45" s="52"/>
      <c r="AE45" s="53"/>
    </row>
    <row r="46" customFormat="false" ht="12.75" hidden="false" customHeight="false" outlineLevel="2" collapsed="false">
      <c r="A46" s="43"/>
      <c r="B46" s="43" t="s">
        <v>102</v>
      </c>
      <c r="C46" s="14" t="n">
        <v>107388</v>
      </c>
      <c r="D46" s="43" t="s">
        <v>56</v>
      </c>
      <c r="E46" s="43" t="s">
        <v>39</v>
      </c>
      <c r="F46" s="44" t="n">
        <v>71460</v>
      </c>
      <c r="G46" s="16" t="n">
        <v>22359</v>
      </c>
      <c r="H46" s="45" t="s">
        <v>25</v>
      </c>
      <c r="I46" s="46" t="s">
        <v>43</v>
      </c>
      <c r="J46" s="43" t="s">
        <v>41</v>
      </c>
      <c r="K46" s="47" t="n">
        <v>36861</v>
      </c>
      <c r="L46" s="48" t="n">
        <v>36880</v>
      </c>
      <c r="M46" s="44" t="s">
        <v>22</v>
      </c>
      <c r="N46" s="47" t="n">
        <v>36982</v>
      </c>
      <c r="O46" s="49" t="n">
        <v>400000</v>
      </c>
      <c r="P46" s="1" t="n">
        <v>399990</v>
      </c>
      <c r="Q46" s="49"/>
      <c r="R46" s="54"/>
      <c r="S46" s="33"/>
      <c r="T46" s="49"/>
      <c r="U46" s="49"/>
      <c r="V46" s="51"/>
      <c r="W46" s="51"/>
      <c r="X46" s="51"/>
      <c r="Y46" s="51"/>
      <c r="Z46" s="52"/>
      <c r="AA46" s="52"/>
      <c r="AB46" s="52"/>
      <c r="AC46" s="52"/>
      <c r="AD46" s="52"/>
      <c r="AE46" s="53"/>
    </row>
    <row r="47" customFormat="false" ht="12.75" hidden="false" customHeight="false" outlineLevel="1" collapsed="false">
      <c r="A47" s="43"/>
      <c r="B47" s="43"/>
      <c r="C47" s="23" t="s">
        <v>108</v>
      </c>
      <c r="D47" s="43"/>
      <c r="E47" s="43"/>
      <c r="F47" s="44"/>
      <c r="G47" s="16"/>
      <c r="H47" s="45"/>
      <c r="I47" s="46"/>
      <c r="J47" s="43"/>
      <c r="K47" s="47"/>
      <c r="L47" s="48"/>
      <c r="M47" s="44"/>
      <c r="N47" s="47"/>
      <c r="O47" s="49" t="n">
        <f aca="false">SUBTOTAL(9,O45:O46)</f>
        <v>0</v>
      </c>
      <c r="P47" s="1" t="n">
        <f aca="false">SUBTOTAL(9,P45:P46)</f>
        <v>-10</v>
      </c>
      <c r="Q47" s="49"/>
      <c r="R47" s="21" t="n">
        <v>10</v>
      </c>
      <c r="S47" s="33"/>
      <c r="T47" s="49"/>
      <c r="U47" s="49"/>
      <c r="V47" s="51"/>
      <c r="W47" s="51"/>
      <c r="X47" s="51"/>
      <c r="Y47" s="51"/>
      <c r="Z47" s="52"/>
      <c r="AA47" s="52"/>
      <c r="AB47" s="52"/>
      <c r="AC47" s="52"/>
      <c r="AD47" s="52"/>
      <c r="AE47" s="53"/>
    </row>
    <row r="48" customFormat="false" ht="12.75" hidden="false" customHeight="false" outlineLevel="2" collapsed="false">
      <c r="A48" s="43"/>
      <c r="B48" s="43" t="s">
        <v>102</v>
      </c>
      <c r="C48" s="14" t="n">
        <v>107243</v>
      </c>
      <c r="D48" s="43" t="s">
        <v>19</v>
      </c>
      <c r="E48" s="43" t="s">
        <v>39</v>
      </c>
      <c r="F48" s="44" t="n">
        <v>62389</v>
      </c>
      <c r="G48" s="16" t="n">
        <v>106069</v>
      </c>
      <c r="H48" s="43" t="s">
        <v>20</v>
      </c>
      <c r="I48" s="44" t="s">
        <v>40</v>
      </c>
      <c r="J48" s="43" t="s">
        <v>31</v>
      </c>
      <c r="K48" s="47" t="n">
        <v>36831</v>
      </c>
      <c r="L48" s="48" t="n">
        <v>36832</v>
      </c>
      <c r="M48" s="44" t="s">
        <v>22</v>
      </c>
      <c r="N48" s="47" t="n">
        <v>36892</v>
      </c>
      <c r="O48" s="49" t="n">
        <v>60000</v>
      </c>
      <c r="P48" s="1" t="n">
        <f aca="false">O48</f>
        <v>60000</v>
      </c>
      <c r="Q48" s="49"/>
      <c r="R48" s="21"/>
      <c r="S48" s="33"/>
      <c r="T48" s="49"/>
      <c r="U48" s="49"/>
      <c r="V48" s="51"/>
      <c r="W48" s="51"/>
      <c r="X48" s="51"/>
      <c r="Y48" s="51"/>
      <c r="Z48" s="52"/>
      <c r="AA48" s="52"/>
      <c r="AB48" s="52"/>
      <c r="AC48" s="52"/>
      <c r="AD48" s="52"/>
      <c r="AE48" s="53"/>
    </row>
    <row r="49" customFormat="false" ht="12.75" hidden="false" customHeight="false" outlineLevel="2" collapsed="false">
      <c r="A49" s="43"/>
      <c r="B49" s="43" t="s">
        <v>102</v>
      </c>
      <c r="C49" s="14" t="n">
        <v>107243</v>
      </c>
      <c r="D49" s="43" t="s">
        <v>19</v>
      </c>
      <c r="E49" s="43" t="s">
        <v>39</v>
      </c>
      <c r="F49" s="44" t="n">
        <v>62389</v>
      </c>
      <c r="G49" s="16" t="n">
        <v>106069</v>
      </c>
      <c r="H49" s="43" t="s">
        <v>20</v>
      </c>
      <c r="I49" s="44" t="s">
        <v>40</v>
      </c>
      <c r="J49" s="43" t="s">
        <v>31</v>
      </c>
      <c r="K49" s="47" t="n">
        <v>36831</v>
      </c>
      <c r="L49" s="48" t="n">
        <v>36832</v>
      </c>
      <c r="M49" s="44" t="s">
        <v>23</v>
      </c>
      <c r="N49" s="47" t="n">
        <v>36982</v>
      </c>
      <c r="O49" s="49" t="n">
        <v>-60000</v>
      </c>
      <c r="P49" s="1" t="n">
        <v>-60000</v>
      </c>
      <c r="Q49" s="49"/>
      <c r="R49" s="54"/>
      <c r="S49" s="33"/>
      <c r="T49" s="49"/>
      <c r="U49" s="49"/>
      <c r="V49" s="51"/>
      <c r="W49" s="51"/>
      <c r="X49" s="51"/>
      <c r="Y49" s="51"/>
      <c r="Z49" s="52"/>
      <c r="AA49" s="52"/>
      <c r="AB49" s="52"/>
      <c r="AC49" s="52"/>
      <c r="AD49" s="52"/>
      <c r="AE49" s="53"/>
    </row>
    <row r="50" customFormat="false" ht="12.75" hidden="false" customHeight="false" outlineLevel="1" collapsed="false">
      <c r="A50" s="43"/>
      <c r="B50" s="43"/>
      <c r="C50" s="23" t="s">
        <v>109</v>
      </c>
      <c r="D50" s="43"/>
      <c r="E50" s="43"/>
      <c r="F50" s="44"/>
      <c r="G50" s="16"/>
      <c r="H50" s="43"/>
      <c r="I50" s="44"/>
      <c r="J50" s="43"/>
      <c r="K50" s="47"/>
      <c r="L50" s="48"/>
      <c r="M50" s="44"/>
      <c r="N50" s="47"/>
      <c r="O50" s="49" t="n">
        <f aca="false">SUBTOTAL(9,O48:O49)</f>
        <v>0</v>
      </c>
      <c r="P50" s="1" t="n">
        <f aca="false">SUBTOTAL(9,P48:P49)</f>
        <v>0</v>
      </c>
      <c r="Q50" s="49"/>
      <c r="R50" s="21" t="n">
        <v>0</v>
      </c>
      <c r="S50" s="33"/>
      <c r="T50" s="49"/>
      <c r="U50" s="49"/>
      <c r="V50" s="51"/>
      <c r="W50" s="51"/>
      <c r="X50" s="51"/>
      <c r="Y50" s="51"/>
      <c r="Z50" s="52"/>
      <c r="AA50" s="52"/>
      <c r="AB50" s="52"/>
      <c r="AC50" s="52"/>
      <c r="AD50" s="52"/>
      <c r="AE50" s="53"/>
    </row>
    <row r="51" customFormat="false" ht="12.75" hidden="false" customHeight="false" outlineLevel="2" collapsed="false">
      <c r="A51" s="43"/>
      <c r="B51" s="43" t="s">
        <v>18</v>
      </c>
      <c r="C51" s="14" t="n">
        <v>107244</v>
      </c>
      <c r="D51" s="43" t="s">
        <v>19</v>
      </c>
      <c r="E51" s="43" t="s">
        <v>39</v>
      </c>
      <c r="F51" s="44" t="n">
        <v>62389</v>
      </c>
      <c r="G51" s="16" t="n">
        <v>106069</v>
      </c>
      <c r="H51" s="45" t="s">
        <v>25</v>
      </c>
      <c r="I51" s="46" t="s">
        <v>43</v>
      </c>
      <c r="J51" s="43" t="s">
        <v>31</v>
      </c>
      <c r="K51" s="47" t="n">
        <v>36831</v>
      </c>
      <c r="L51" s="48" t="n">
        <v>36832</v>
      </c>
      <c r="M51" s="44" t="s">
        <v>23</v>
      </c>
      <c r="N51" s="47" t="n">
        <v>36892</v>
      </c>
      <c r="O51" s="49" t="n">
        <v>-60000</v>
      </c>
      <c r="P51" s="1" t="n">
        <f aca="false">O51</f>
        <v>-60000</v>
      </c>
      <c r="Q51" s="49"/>
      <c r="R51" s="21"/>
      <c r="S51" s="33"/>
      <c r="T51" s="49"/>
      <c r="U51" s="49"/>
      <c r="V51" s="51"/>
      <c r="W51" s="51"/>
      <c r="X51" s="51"/>
      <c r="Y51" s="51"/>
      <c r="Z51" s="52"/>
      <c r="AA51" s="52"/>
      <c r="AB51" s="52"/>
      <c r="AC51" s="52"/>
      <c r="AD51" s="52"/>
      <c r="AE51" s="53"/>
    </row>
    <row r="52" customFormat="false" ht="12.75" hidden="false" customHeight="false" outlineLevel="2" collapsed="false">
      <c r="A52" s="43"/>
      <c r="B52" s="43" t="s">
        <v>18</v>
      </c>
      <c r="C52" s="14" t="n">
        <v>107244</v>
      </c>
      <c r="D52" s="43" t="s">
        <v>19</v>
      </c>
      <c r="E52" s="43" t="s">
        <v>39</v>
      </c>
      <c r="F52" s="44" t="n">
        <v>62389</v>
      </c>
      <c r="G52" s="16" t="n">
        <v>106069</v>
      </c>
      <c r="H52" s="45" t="s">
        <v>25</v>
      </c>
      <c r="I52" s="46" t="s">
        <v>43</v>
      </c>
      <c r="J52" s="43" t="s">
        <v>31</v>
      </c>
      <c r="K52" s="47" t="n">
        <v>36831</v>
      </c>
      <c r="L52" s="48" t="n">
        <v>36832</v>
      </c>
      <c r="M52" s="44" t="s">
        <v>22</v>
      </c>
      <c r="N52" s="47" t="n">
        <v>36982</v>
      </c>
      <c r="O52" s="49" t="n">
        <v>60000</v>
      </c>
      <c r="P52" s="1" t="n">
        <v>60000</v>
      </c>
      <c r="Q52" s="49"/>
      <c r="R52" s="21"/>
      <c r="S52" s="33"/>
      <c r="T52" s="49"/>
      <c r="U52" s="49"/>
      <c r="V52" s="51"/>
      <c r="W52" s="51"/>
      <c r="X52" s="51"/>
      <c r="Y52" s="51"/>
      <c r="Z52" s="52"/>
      <c r="AA52" s="52"/>
      <c r="AB52" s="52"/>
      <c r="AC52" s="52"/>
      <c r="AD52" s="52"/>
      <c r="AE52" s="53"/>
    </row>
    <row r="53" customFormat="false" ht="12.75" hidden="false" customHeight="false" outlineLevel="1" collapsed="false">
      <c r="A53" s="43"/>
      <c r="B53" s="43"/>
      <c r="C53" s="23" t="s">
        <v>110</v>
      </c>
      <c r="D53" s="43"/>
      <c r="E53" s="43"/>
      <c r="F53" s="44"/>
      <c r="G53" s="16"/>
      <c r="H53" s="45"/>
      <c r="I53" s="46"/>
      <c r="J53" s="43"/>
      <c r="K53" s="47"/>
      <c r="L53" s="48"/>
      <c r="M53" s="44"/>
      <c r="N53" s="47"/>
      <c r="O53" s="49" t="n">
        <f aca="false">SUBTOTAL(9,O51:O52)</f>
        <v>0</v>
      </c>
      <c r="P53" s="1" t="n">
        <f aca="false">SUBTOTAL(9,P51:P52)</f>
        <v>0</v>
      </c>
      <c r="Q53" s="49"/>
      <c r="R53" s="21" t="n">
        <v>0</v>
      </c>
      <c r="S53" s="33"/>
      <c r="T53" s="49"/>
      <c r="U53" s="49"/>
      <c r="V53" s="51"/>
      <c r="W53" s="51"/>
      <c r="X53" s="51"/>
      <c r="Y53" s="51"/>
      <c r="Z53" s="52"/>
      <c r="AA53" s="52"/>
      <c r="AB53" s="52"/>
      <c r="AC53" s="52"/>
      <c r="AD53" s="52"/>
      <c r="AE53" s="53"/>
    </row>
    <row r="54" customFormat="false" ht="12.75" hidden="false" customHeight="false" outlineLevel="0" collapsed="false">
      <c r="A54" s="43"/>
      <c r="B54" s="43"/>
      <c r="C54" s="23" t="s">
        <v>36</v>
      </c>
      <c r="D54" s="43"/>
      <c r="E54" s="43"/>
      <c r="F54" s="44"/>
      <c r="G54" s="16"/>
      <c r="H54" s="45"/>
      <c r="I54" s="46"/>
      <c r="J54" s="43"/>
      <c r="K54" s="47"/>
      <c r="L54" s="48"/>
      <c r="M54" s="44"/>
      <c r="N54" s="47"/>
      <c r="O54" s="49" t="n">
        <f aca="false">SUBTOTAL(9,O2:O52)</f>
        <v>0</v>
      </c>
      <c r="Q54" s="49"/>
      <c r="R54" s="21"/>
      <c r="S54" s="33"/>
      <c r="T54" s="49"/>
      <c r="U54" s="49"/>
      <c r="V54" s="51"/>
      <c r="W54" s="51"/>
      <c r="X54" s="51"/>
      <c r="Y54" s="51"/>
      <c r="Z54" s="52"/>
      <c r="AA54" s="52"/>
      <c r="AB54" s="52"/>
      <c r="AC54" s="52"/>
      <c r="AD54" s="52"/>
      <c r="AE54" s="53"/>
    </row>
    <row r="55" customFormat="false" ht="12.75" hidden="false" customHeight="false" outlineLevel="0" collapsed="false">
      <c r="R55" s="21"/>
    </row>
    <row r="64" customFormat="false" ht="12.75" hidden="false" customHeight="false" outlineLevel="0" collapsed="false">
      <c r="P64" s="20"/>
    </row>
    <row r="65" customFormat="false" ht="12.75" hidden="false" customHeight="false" outlineLevel="0" collapsed="false">
      <c r="P65" s="20"/>
    </row>
    <row r="66" customFormat="false" ht="12.75" hidden="false" customHeight="false" outlineLevel="0" collapsed="false">
      <c r="P66" s="20"/>
    </row>
    <row r="67" customFormat="false" ht="12.75" hidden="false" customHeight="false" outlineLevel="0" collapsed="false">
      <c r="P67" s="20"/>
    </row>
    <row r="68" customFormat="false" ht="12.75" hidden="false" customHeight="false" outlineLevel="0" collapsed="false">
      <c r="P68" s="20"/>
    </row>
    <row r="69" customFormat="false" ht="12.75" hidden="false" customHeight="false" outlineLevel="0" collapsed="false">
      <c r="P69" s="20"/>
    </row>
    <row r="70" customFormat="false" ht="12.75" hidden="false" customHeight="false" outlineLevel="0" collapsed="false">
      <c r="P70" s="20"/>
    </row>
    <row r="71" customFormat="false" ht="12.75" hidden="false" customHeight="false" outlineLevel="0" collapsed="false">
      <c r="P71" s="20"/>
    </row>
    <row r="72" customFormat="false" ht="12.75" hidden="false" customHeight="false" outlineLevel="0" collapsed="false">
      <c r="P72" s="20"/>
    </row>
    <row r="73" customFormat="false" ht="12.75" hidden="false" customHeight="false" outlineLevel="0" collapsed="false">
      <c r="P73" s="20"/>
    </row>
    <row r="74" customFormat="false" ht="12.75" hidden="false" customHeight="false" outlineLevel="0" collapsed="false">
      <c r="P74" s="20"/>
    </row>
    <row r="75" customFormat="false" ht="12.75" hidden="false" customHeight="false" outlineLevel="0" collapsed="false">
      <c r="P75" s="20"/>
    </row>
    <row r="76" customFormat="false" ht="12.75" hidden="false" customHeight="false" outlineLevel="0" collapsed="false">
      <c r="P76" s="20"/>
    </row>
    <row r="77" customFormat="false" ht="12.75" hidden="false" customHeight="false" outlineLevel="0" collapsed="false">
      <c r="P77" s="20"/>
    </row>
    <row r="78" customFormat="false" ht="12.75" hidden="false" customHeight="false" outlineLevel="0" collapsed="false">
      <c r="P78" s="20"/>
    </row>
    <row r="79" customFormat="false" ht="12.75" hidden="false" customHeight="false" outlineLevel="0" collapsed="false">
      <c r="P79" s="20"/>
    </row>
    <row r="80" customFormat="false" ht="12.75" hidden="false" customHeight="false" outlineLevel="0" collapsed="false">
      <c r="P80" s="20"/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M2" activePane="bottomRight" state="frozen"/>
      <selection pane="topLeft" activeCell="A1" activeCellId="0" sqref="A1"/>
      <selection pane="topRight" activeCell="M1" activeCellId="0" sqref="M1"/>
      <selection pane="bottomLeft" activeCell="A2" activeCellId="0" sqref="A2"/>
      <selection pane="bottomRight" activeCell="C2" activeCellId="0" sqref="C2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56"/>
    <col collapsed="false" customWidth="true" hidden="false" outlineLevel="0" max="16" min="16" style="1" width="8.85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111</v>
      </c>
      <c r="Q1" s="11" t="s">
        <v>16</v>
      </c>
      <c r="R1" s="12" t="s">
        <v>17</v>
      </c>
      <c r="S1" s="3" t="s">
        <v>112</v>
      </c>
    </row>
    <row r="2" customFormat="false" ht="12.75" hidden="false" customHeight="false" outlineLevel="2" collapsed="false">
      <c r="A2" s="43"/>
      <c r="B2" s="43"/>
      <c r="C2" s="14" t="n">
        <v>107539</v>
      </c>
      <c r="D2" s="43" t="s">
        <v>38</v>
      </c>
      <c r="E2" s="43" t="s">
        <v>39</v>
      </c>
      <c r="F2" s="44" t="n">
        <v>62389</v>
      </c>
      <c r="G2" s="16" t="n">
        <v>21230</v>
      </c>
      <c r="H2" s="45" t="s">
        <v>25</v>
      </c>
      <c r="I2" s="46" t="s">
        <v>43</v>
      </c>
      <c r="J2" s="43" t="s">
        <v>41</v>
      </c>
      <c r="K2" s="47" t="n">
        <v>36923</v>
      </c>
      <c r="L2" s="48" t="n">
        <v>36928</v>
      </c>
      <c r="M2" s="44" t="s">
        <v>23</v>
      </c>
      <c r="N2" s="47" t="n">
        <v>36923</v>
      </c>
      <c r="O2" s="49" t="n">
        <v>-205000</v>
      </c>
      <c r="P2" s="1" t="n">
        <f aca="false">O2</f>
        <v>-205000</v>
      </c>
      <c r="Q2" s="49" t="n">
        <f aca="false">31-31</f>
        <v>0</v>
      </c>
      <c r="R2" s="54"/>
      <c r="S2" s="53"/>
      <c r="T2" s="49"/>
      <c r="U2" s="49"/>
      <c r="V2" s="51"/>
      <c r="W2" s="51"/>
      <c r="X2" s="51"/>
      <c r="Y2" s="51"/>
      <c r="Z2" s="52"/>
      <c r="AA2" s="52"/>
      <c r="AB2" s="52"/>
      <c r="AC2" s="52"/>
      <c r="AD2" s="52"/>
      <c r="AE2" s="53"/>
    </row>
    <row r="3" customFormat="false" ht="12.75" hidden="false" customHeight="false" outlineLevel="2" collapsed="false">
      <c r="C3" s="14" t="n">
        <v>107539</v>
      </c>
      <c r="D3" s="43" t="s">
        <v>38</v>
      </c>
      <c r="E3" s="43" t="s">
        <v>39</v>
      </c>
      <c r="F3" s="44" t="n">
        <v>62389</v>
      </c>
      <c r="G3" s="16" t="n">
        <v>21230</v>
      </c>
      <c r="H3" s="45" t="s">
        <v>25</v>
      </c>
      <c r="I3" s="46" t="s">
        <v>43</v>
      </c>
      <c r="J3" s="43" t="s">
        <v>41</v>
      </c>
      <c r="K3" s="47" t="n">
        <v>36923</v>
      </c>
      <c r="L3" s="48" t="n">
        <v>36928</v>
      </c>
      <c r="M3" s="44" t="s">
        <v>22</v>
      </c>
      <c r="N3" s="47" t="n">
        <v>37012</v>
      </c>
      <c r="O3" s="49" t="n">
        <v>205000</v>
      </c>
      <c r="P3" s="1" t="n">
        <v>205000</v>
      </c>
      <c r="R3" s="21"/>
      <c r="S3" s="53"/>
    </row>
    <row r="4" customFormat="false" ht="12.75" hidden="false" customHeight="false" outlineLevel="1" collapsed="false">
      <c r="C4" s="22" t="s">
        <v>113</v>
      </c>
      <c r="D4" s="43"/>
      <c r="E4" s="43"/>
      <c r="F4" s="44"/>
      <c r="G4" s="16"/>
      <c r="H4" s="45"/>
      <c r="I4" s="46"/>
      <c r="J4" s="43"/>
      <c r="K4" s="47"/>
      <c r="L4" s="48"/>
      <c r="M4" s="44"/>
      <c r="N4" s="47"/>
      <c r="O4" s="49"/>
      <c r="P4" s="1" t="n">
        <f aca="false">SUBTOTAL(9,P2:P3)</f>
        <v>0</v>
      </c>
      <c r="R4" s="21"/>
      <c r="S4" s="53"/>
    </row>
    <row r="5" customFormat="false" ht="12.75" hidden="false" customHeight="false" outlineLevel="2" collapsed="false">
      <c r="C5" s="14" t="n">
        <v>107543</v>
      </c>
      <c r="D5" s="43" t="s">
        <v>38</v>
      </c>
      <c r="E5" s="43" t="s">
        <v>39</v>
      </c>
      <c r="F5" s="44" t="n">
        <v>62389</v>
      </c>
      <c r="G5" s="16" t="n">
        <v>21230</v>
      </c>
      <c r="H5" s="45" t="s">
        <v>25</v>
      </c>
      <c r="I5" s="46" t="s">
        <v>43</v>
      </c>
      <c r="J5" s="43" t="s">
        <v>41</v>
      </c>
      <c r="K5" s="47" t="n">
        <v>36923</v>
      </c>
      <c r="L5" s="48" t="n">
        <v>36931</v>
      </c>
      <c r="M5" s="44" t="s">
        <v>23</v>
      </c>
      <c r="N5" s="47" t="n">
        <v>36951</v>
      </c>
      <c r="O5" s="49" t="n">
        <v>-210000</v>
      </c>
      <c r="P5" s="1" t="n">
        <v>-209994</v>
      </c>
      <c r="R5" s="21"/>
      <c r="S5" s="53"/>
    </row>
    <row r="6" customFormat="false" ht="12.75" hidden="false" customHeight="false" outlineLevel="2" collapsed="false">
      <c r="C6" s="14" t="n">
        <v>107543</v>
      </c>
      <c r="D6" s="43" t="s">
        <v>38</v>
      </c>
      <c r="E6" s="43" t="s">
        <v>39</v>
      </c>
      <c r="F6" s="44" t="n">
        <v>62389</v>
      </c>
      <c r="G6" s="16" t="n">
        <v>21230</v>
      </c>
      <c r="H6" s="45" t="s">
        <v>25</v>
      </c>
      <c r="I6" s="46" t="s">
        <v>43</v>
      </c>
      <c r="J6" s="43" t="s">
        <v>41</v>
      </c>
      <c r="K6" s="47" t="n">
        <v>36923</v>
      </c>
      <c r="L6" s="48" t="n">
        <v>36931</v>
      </c>
      <c r="M6" s="44" t="s">
        <v>22</v>
      </c>
      <c r="N6" s="47" t="n">
        <v>37012</v>
      </c>
      <c r="O6" s="49" t="n">
        <v>209994</v>
      </c>
      <c r="P6" s="1" t="n">
        <v>209994</v>
      </c>
      <c r="R6" s="21"/>
      <c r="S6" s="53"/>
    </row>
    <row r="7" customFormat="false" ht="12.75" hidden="false" customHeight="false" outlineLevel="1" collapsed="false">
      <c r="C7" s="23" t="s">
        <v>114</v>
      </c>
      <c r="D7" s="43"/>
      <c r="E7" s="43"/>
      <c r="F7" s="44"/>
      <c r="G7" s="16"/>
      <c r="H7" s="45"/>
      <c r="I7" s="46"/>
      <c r="J7" s="43"/>
      <c r="K7" s="47"/>
      <c r="L7" s="48"/>
      <c r="M7" s="44"/>
      <c r="N7" s="47"/>
      <c r="O7" s="49"/>
      <c r="P7" s="1" t="n">
        <f aca="false">SUBTOTAL(9,P5:P6)</f>
        <v>0</v>
      </c>
      <c r="R7" s="21"/>
      <c r="S7" s="53"/>
    </row>
    <row r="8" customFormat="false" ht="12.75" hidden="false" customHeight="false" outlineLevel="2" collapsed="false">
      <c r="C8" s="43" t="n">
        <v>107901</v>
      </c>
      <c r="D8" s="43" t="s">
        <v>115</v>
      </c>
      <c r="E8" s="43" t="s">
        <v>116</v>
      </c>
      <c r="F8" s="43" t="n">
        <v>98</v>
      </c>
      <c r="G8" s="43" t="n">
        <v>21395</v>
      </c>
      <c r="H8" s="43" t="s">
        <v>117</v>
      </c>
      <c r="I8" s="44" t="s">
        <v>117</v>
      </c>
      <c r="J8" s="43" t="s">
        <v>118</v>
      </c>
      <c r="K8" s="53" t="n">
        <v>36982</v>
      </c>
      <c r="L8" s="55" t="n">
        <v>37008</v>
      </c>
      <c r="M8" s="44" t="s">
        <v>22</v>
      </c>
      <c r="N8" s="53" t="n">
        <v>36982</v>
      </c>
      <c r="O8" s="49" t="n">
        <v>30000</v>
      </c>
      <c r="P8" s="1" t="n">
        <v>19912</v>
      </c>
      <c r="R8" s="21"/>
      <c r="S8" s="53"/>
    </row>
    <row r="9" customFormat="false" ht="12.75" hidden="false" customHeight="false" outlineLevel="2" collapsed="false">
      <c r="C9" s="43" t="n">
        <v>107901</v>
      </c>
      <c r="D9" s="43" t="s">
        <v>115</v>
      </c>
      <c r="E9" s="43" t="s">
        <v>116</v>
      </c>
      <c r="F9" s="43" t="n">
        <v>98</v>
      </c>
      <c r="G9" s="43" t="n">
        <v>21395</v>
      </c>
      <c r="H9" s="43" t="s">
        <v>117</v>
      </c>
      <c r="I9" s="44" t="s">
        <v>117</v>
      </c>
      <c r="J9" s="43" t="s">
        <v>118</v>
      </c>
      <c r="K9" s="53" t="n">
        <v>36982</v>
      </c>
      <c r="L9" s="55" t="n">
        <v>37008</v>
      </c>
      <c r="M9" s="44" t="s">
        <v>23</v>
      </c>
      <c r="N9" s="53" t="n">
        <v>37012</v>
      </c>
      <c r="O9" s="49" t="n">
        <v>-19912</v>
      </c>
      <c r="P9" s="1" t="n">
        <v>-19922</v>
      </c>
      <c r="R9" s="21"/>
      <c r="S9" s="53"/>
    </row>
    <row r="10" customFormat="false" ht="12.75" hidden="false" customHeight="false" outlineLevel="1" collapsed="false">
      <c r="C10" s="56" t="s">
        <v>119</v>
      </c>
      <c r="D10" s="43"/>
      <c r="E10" s="43"/>
      <c r="F10" s="43"/>
      <c r="G10" s="43"/>
      <c r="H10" s="43"/>
      <c r="I10" s="44"/>
      <c r="J10" s="43"/>
      <c r="K10" s="53"/>
      <c r="L10" s="55"/>
      <c r="M10" s="44"/>
      <c r="N10" s="53"/>
      <c r="O10" s="49"/>
      <c r="P10" s="1" t="n">
        <f aca="false">SUBTOTAL(9,P8:P9)</f>
        <v>-10</v>
      </c>
      <c r="R10" s="21" t="n">
        <f aca="false">-P10</f>
        <v>10</v>
      </c>
      <c r="S10" s="53"/>
    </row>
    <row r="11" customFormat="false" ht="12.75" hidden="false" customHeight="false" outlineLevel="2" collapsed="false">
      <c r="C11" s="43" t="n">
        <v>107805</v>
      </c>
      <c r="D11" s="43" t="s">
        <v>120</v>
      </c>
      <c r="E11" s="43" t="s">
        <v>39</v>
      </c>
      <c r="F11" s="43" t="n">
        <v>62389</v>
      </c>
      <c r="G11" s="43" t="n">
        <v>21410</v>
      </c>
      <c r="H11" s="43" t="s">
        <v>20</v>
      </c>
      <c r="I11" s="44" t="s">
        <v>40</v>
      </c>
      <c r="J11" s="43" t="s">
        <v>41</v>
      </c>
      <c r="K11" s="53" t="n">
        <v>36982</v>
      </c>
      <c r="L11" s="55" t="n">
        <v>36990</v>
      </c>
      <c r="M11" s="44" t="s">
        <v>22</v>
      </c>
      <c r="N11" s="53" t="n">
        <v>36982</v>
      </c>
      <c r="O11" s="49" t="n">
        <v>30000</v>
      </c>
      <c r="P11" s="1" t="n">
        <v>29710</v>
      </c>
      <c r="R11" s="21"/>
      <c r="S11" s="53"/>
    </row>
    <row r="12" customFormat="false" ht="12.75" hidden="false" customHeight="false" outlineLevel="2" collapsed="false">
      <c r="C12" s="43" t="n">
        <v>107805</v>
      </c>
      <c r="D12" s="43" t="s">
        <v>120</v>
      </c>
      <c r="E12" s="43" t="s">
        <v>39</v>
      </c>
      <c r="F12" s="43" t="n">
        <v>62389</v>
      </c>
      <c r="G12" s="43" t="n">
        <v>21410</v>
      </c>
      <c r="H12" s="43" t="s">
        <v>20</v>
      </c>
      <c r="I12" s="44" t="s">
        <v>40</v>
      </c>
      <c r="J12" s="43" t="s">
        <v>41</v>
      </c>
      <c r="K12" s="53" t="n">
        <v>36982</v>
      </c>
      <c r="L12" s="55" t="n">
        <v>36990</v>
      </c>
      <c r="M12" s="44" t="s">
        <v>23</v>
      </c>
      <c r="N12" s="53" t="n">
        <v>37012</v>
      </c>
      <c r="O12" s="49" t="n">
        <v>-29710</v>
      </c>
      <c r="P12" s="1" t="n">
        <v>-29710</v>
      </c>
      <c r="R12" s="21"/>
      <c r="S12" s="53"/>
    </row>
    <row r="13" customFormat="false" ht="12.75" hidden="false" customHeight="false" outlineLevel="1" collapsed="false">
      <c r="C13" s="56" t="s">
        <v>121</v>
      </c>
      <c r="D13" s="43"/>
      <c r="E13" s="43"/>
      <c r="F13" s="43"/>
      <c r="G13" s="43"/>
      <c r="H13" s="43"/>
      <c r="I13" s="44"/>
      <c r="J13" s="43"/>
      <c r="K13" s="53"/>
      <c r="L13" s="55"/>
      <c r="M13" s="44"/>
      <c r="N13" s="53"/>
      <c r="O13" s="49"/>
      <c r="P13" s="1" t="n">
        <f aca="false">SUBTOTAL(9,P11:P12)</f>
        <v>0</v>
      </c>
      <c r="R13" s="21"/>
      <c r="S13" s="53"/>
    </row>
    <row r="14" customFormat="false" ht="12.75" hidden="false" customHeight="false" outlineLevel="2" collapsed="false">
      <c r="A14" s="43"/>
      <c r="B14" s="43"/>
      <c r="C14" s="14" t="n">
        <v>107389</v>
      </c>
      <c r="D14" s="43" t="s">
        <v>56</v>
      </c>
      <c r="E14" s="43" t="s">
        <v>39</v>
      </c>
      <c r="F14" s="44" t="n">
        <v>71460</v>
      </c>
      <c r="G14" s="16" t="n">
        <v>22359</v>
      </c>
      <c r="H14" s="43" t="s">
        <v>20</v>
      </c>
      <c r="I14" s="44" t="s">
        <v>40</v>
      </c>
      <c r="J14" s="43" t="s">
        <v>41</v>
      </c>
      <c r="K14" s="47" t="n">
        <v>36861</v>
      </c>
      <c r="L14" s="48" t="n">
        <v>36880</v>
      </c>
      <c r="M14" s="44" t="s">
        <v>22</v>
      </c>
      <c r="N14" s="47" t="n">
        <v>36892</v>
      </c>
      <c r="O14" s="49" t="n">
        <v>553125</v>
      </c>
      <c r="P14" s="1" t="n">
        <f aca="false">O14</f>
        <v>553125</v>
      </c>
      <c r="Q14" s="49"/>
      <c r="R14" s="21"/>
      <c r="S14" s="53"/>
      <c r="T14" s="49"/>
      <c r="U14" s="49"/>
      <c r="V14" s="51"/>
      <c r="W14" s="51"/>
      <c r="X14" s="51"/>
      <c r="Y14" s="51"/>
      <c r="Z14" s="52"/>
      <c r="AA14" s="52"/>
      <c r="AB14" s="52"/>
      <c r="AC14" s="52"/>
      <c r="AD14" s="52"/>
      <c r="AE14" s="53"/>
    </row>
    <row r="15" customFormat="false" ht="12.75" hidden="false" customHeight="false" outlineLevel="2" collapsed="false">
      <c r="C15" s="14" t="n">
        <v>107389</v>
      </c>
      <c r="D15" s="43" t="s">
        <v>56</v>
      </c>
      <c r="E15" s="43" t="s">
        <v>39</v>
      </c>
      <c r="F15" s="44" t="n">
        <v>71460</v>
      </c>
      <c r="G15" s="16" t="n">
        <v>22359</v>
      </c>
      <c r="H15" s="43" t="s">
        <v>20</v>
      </c>
      <c r="I15" s="44" t="s">
        <v>40</v>
      </c>
      <c r="J15" s="43" t="s">
        <v>41</v>
      </c>
      <c r="K15" s="47" t="n">
        <v>36861</v>
      </c>
      <c r="L15" s="48" t="n">
        <v>36880</v>
      </c>
      <c r="M15" s="44" t="s">
        <v>23</v>
      </c>
      <c r="N15" s="47" t="n">
        <v>37012</v>
      </c>
      <c r="O15" s="49" t="n">
        <v>-553125</v>
      </c>
      <c r="P15" s="1" t="n">
        <v>-553133</v>
      </c>
      <c r="R15" s="21"/>
      <c r="S15" s="53"/>
    </row>
    <row r="16" customFormat="false" ht="12.75" hidden="false" customHeight="false" outlineLevel="1" collapsed="false">
      <c r="C16" s="23" t="s">
        <v>122</v>
      </c>
      <c r="D16" s="43"/>
      <c r="E16" s="43"/>
      <c r="F16" s="44"/>
      <c r="G16" s="16"/>
      <c r="H16" s="43"/>
      <c r="I16" s="44"/>
      <c r="J16" s="43"/>
      <c r="K16" s="47"/>
      <c r="L16" s="48"/>
      <c r="M16" s="44"/>
      <c r="N16" s="47"/>
      <c r="O16" s="49"/>
      <c r="P16" s="1" t="n">
        <f aca="false">SUBTOTAL(9,P14:P15)</f>
        <v>-8</v>
      </c>
      <c r="R16" s="21" t="n">
        <f aca="false">-P16</f>
        <v>8</v>
      </c>
      <c r="S16" s="53"/>
    </row>
    <row r="17" customFormat="false" ht="12.75" hidden="false" customHeight="false" outlineLevel="2" collapsed="false">
      <c r="C17" s="14" t="n">
        <v>107390</v>
      </c>
      <c r="D17" s="43" t="s">
        <v>56</v>
      </c>
      <c r="E17" s="43" t="s">
        <v>39</v>
      </c>
      <c r="F17" s="44" t="n">
        <v>71460</v>
      </c>
      <c r="G17" s="16" t="n">
        <v>22359</v>
      </c>
      <c r="H17" s="45" t="s">
        <v>25</v>
      </c>
      <c r="I17" s="46" t="s">
        <v>43</v>
      </c>
      <c r="J17" s="43" t="s">
        <v>41</v>
      </c>
      <c r="K17" s="47" t="n">
        <v>36861</v>
      </c>
      <c r="L17" s="48" t="n">
        <v>36880</v>
      </c>
      <c r="M17" s="44" t="s">
        <v>23</v>
      </c>
      <c r="N17" s="47" t="n">
        <v>36892</v>
      </c>
      <c r="O17" s="49" t="n">
        <v>-553125</v>
      </c>
      <c r="P17" s="1" t="n">
        <f aca="false">O17</f>
        <v>-553125</v>
      </c>
      <c r="R17" s="21"/>
      <c r="S17" s="53"/>
    </row>
    <row r="18" customFormat="false" ht="12.75" hidden="false" customHeight="false" outlineLevel="2" collapsed="false">
      <c r="C18" s="14" t="n">
        <v>107390</v>
      </c>
      <c r="D18" s="43" t="s">
        <v>56</v>
      </c>
      <c r="E18" s="43" t="s">
        <v>39</v>
      </c>
      <c r="F18" s="44" t="n">
        <v>71460</v>
      </c>
      <c r="G18" s="16" t="n">
        <v>22359</v>
      </c>
      <c r="H18" s="45" t="s">
        <v>25</v>
      </c>
      <c r="I18" s="46" t="s">
        <v>43</v>
      </c>
      <c r="J18" s="43" t="s">
        <v>41</v>
      </c>
      <c r="K18" s="47" t="n">
        <v>36861</v>
      </c>
      <c r="L18" s="48" t="n">
        <v>36880</v>
      </c>
      <c r="M18" s="44" t="s">
        <v>22</v>
      </c>
      <c r="N18" s="47" t="n">
        <v>37012</v>
      </c>
      <c r="O18" s="49" t="n">
        <v>553125</v>
      </c>
      <c r="P18" s="1" t="n">
        <v>553133</v>
      </c>
      <c r="R18" s="21"/>
      <c r="S18" s="53"/>
    </row>
    <row r="19" customFormat="false" ht="12.75" hidden="false" customHeight="false" outlineLevel="1" collapsed="false">
      <c r="C19" s="23" t="s">
        <v>123</v>
      </c>
      <c r="D19" s="43"/>
      <c r="E19" s="43"/>
      <c r="F19" s="44"/>
      <c r="G19" s="16"/>
      <c r="H19" s="45"/>
      <c r="I19" s="46"/>
      <c r="J19" s="43"/>
      <c r="K19" s="47"/>
      <c r="L19" s="48"/>
      <c r="M19" s="44"/>
      <c r="N19" s="47"/>
      <c r="O19" s="49"/>
      <c r="P19" s="1" t="n">
        <f aca="false">SUBTOTAL(9,P17:P18)</f>
        <v>8</v>
      </c>
      <c r="R19" s="21" t="n">
        <f aca="false">-P19</f>
        <v>-8</v>
      </c>
      <c r="S19" s="53"/>
    </row>
    <row r="20" customFormat="false" ht="12.75" hidden="false" customHeight="false" outlineLevel="2" collapsed="false">
      <c r="C20" s="14" t="n">
        <v>107533</v>
      </c>
      <c r="D20" s="43" t="s">
        <v>56</v>
      </c>
      <c r="E20" s="43" t="s">
        <v>39</v>
      </c>
      <c r="F20" s="44" t="n">
        <v>62389</v>
      </c>
      <c r="G20" s="16" t="n">
        <v>22359</v>
      </c>
      <c r="H20" s="45" t="s">
        <v>25</v>
      </c>
      <c r="I20" s="46" t="s">
        <v>43</v>
      </c>
      <c r="J20" s="43" t="s">
        <v>41</v>
      </c>
      <c r="K20" s="47" t="n">
        <v>36923</v>
      </c>
      <c r="L20" s="48" t="n">
        <v>36924</v>
      </c>
      <c r="M20" s="44" t="s">
        <v>23</v>
      </c>
      <c r="N20" s="47" t="n">
        <v>36923</v>
      </c>
      <c r="O20" s="49" t="n">
        <v>-100000</v>
      </c>
      <c r="P20" s="1" t="n">
        <v>-100004</v>
      </c>
      <c r="R20" s="21"/>
      <c r="S20" s="53"/>
    </row>
    <row r="21" customFormat="false" ht="12.75" hidden="false" customHeight="false" outlineLevel="2" collapsed="false">
      <c r="C21" s="14" t="n">
        <v>107533</v>
      </c>
      <c r="D21" s="43" t="s">
        <v>56</v>
      </c>
      <c r="E21" s="43" t="s">
        <v>39</v>
      </c>
      <c r="F21" s="44" t="n">
        <v>62389</v>
      </c>
      <c r="G21" s="16" t="n">
        <v>22359</v>
      </c>
      <c r="H21" s="45" t="s">
        <v>25</v>
      </c>
      <c r="I21" s="46" t="s">
        <v>43</v>
      </c>
      <c r="J21" s="43" t="s">
        <v>41</v>
      </c>
      <c r="K21" s="47" t="n">
        <v>36923</v>
      </c>
      <c r="L21" s="48" t="n">
        <v>36924</v>
      </c>
      <c r="M21" s="44" t="s">
        <v>22</v>
      </c>
      <c r="N21" s="47" t="n">
        <v>37012</v>
      </c>
      <c r="O21" s="49" t="n">
        <v>100004</v>
      </c>
      <c r="P21" s="1" t="n">
        <v>100006</v>
      </c>
      <c r="R21" s="21"/>
      <c r="S21" s="53"/>
    </row>
    <row r="22" customFormat="false" ht="12.75" hidden="false" customHeight="false" outlineLevel="1" collapsed="false">
      <c r="C22" s="23" t="s">
        <v>124</v>
      </c>
      <c r="D22" s="43"/>
      <c r="E22" s="43"/>
      <c r="F22" s="44"/>
      <c r="G22" s="16"/>
      <c r="H22" s="45"/>
      <c r="I22" s="46"/>
      <c r="J22" s="43"/>
      <c r="K22" s="47"/>
      <c r="L22" s="48"/>
      <c r="M22" s="44"/>
      <c r="N22" s="47"/>
      <c r="O22" s="49"/>
      <c r="P22" s="1" t="n">
        <f aca="false">SUBTOTAL(9,P20:P21)</f>
        <v>2</v>
      </c>
      <c r="R22" s="21" t="n">
        <f aca="false">-P22</f>
        <v>-2</v>
      </c>
      <c r="S22" s="53"/>
    </row>
    <row r="23" customFormat="false" ht="12.75" hidden="false" customHeight="false" outlineLevel="2" collapsed="false">
      <c r="C23" s="14" t="n">
        <v>107540</v>
      </c>
      <c r="D23" s="43" t="s">
        <v>56</v>
      </c>
      <c r="E23" s="43" t="s">
        <v>39</v>
      </c>
      <c r="F23" s="44" t="n">
        <v>62389</v>
      </c>
      <c r="G23" s="16" t="n">
        <v>22359</v>
      </c>
      <c r="H23" s="45" t="s">
        <v>25</v>
      </c>
      <c r="I23" s="46" t="s">
        <v>43</v>
      </c>
      <c r="J23" s="43" t="s">
        <v>41</v>
      </c>
      <c r="K23" s="47" t="n">
        <v>36923</v>
      </c>
      <c r="L23" s="48" t="n">
        <v>36928</v>
      </c>
      <c r="M23" s="44" t="s">
        <v>23</v>
      </c>
      <c r="N23" s="47" t="n">
        <v>36923</v>
      </c>
      <c r="O23" s="49" t="n">
        <v>-210000</v>
      </c>
      <c r="P23" s="1" t="n">
        <f aca="false">O23</f>
        <v>-210000</v>
      </c>
      <c r="R23" s="21"/>
      <c r="S23" s="53"/>
    </row>
    <row r="24" customFormat="false" ht="12.75" hidden="false" customHeight="false" outlineLevel="2" collapsed="false">
      <c r="A24" s="43"/>
      <c r="B24" s="43"/>
      <c r="C24" s="14" t="n">
        <v>107540</v>
      </c>
      <c r="D24" s="43" t="s">
        <v>56</v>
      </c>
      <c r="E24" s="43" t="s">
        <v>39</v>
      </c>
      <c r="F24" s="44" t="n">
        <v>62389</v>
      </c>
      <c r="G24" s="16" t="n">
        <v>22359</v>
      </c>
      <c r="H24" s="45" t="s">
        <v>25</v>
      </c>
      <c r="I24" s="46" t="s">
        <v>43</v>
      </c>
      <c r="J24" s="43" t="s">
        <v>41</v>
      </c>
      <c r="K24" s="47" t="n">
        <v>36923</v>
      </c>
      <c r="L24" s="48" t="n">
        <v>36928</v>
      </c>
      <c r="M24" s="44" t="s">
        <v>22</v>
      </c>
      <c r="N24" s="47" t="n">
        <v>37012</v>
      </c>
      <c r="O24" s="49" t="n">
        <v>210000</v>
      </c>
      <c r="P24" s="1" t="n">
        <v>209994</v>
      </c>
      <c r="Q24" s="49"/>
      <c r="R24" s="21"/>
      <c r="S24" s="53"/>
      <c r="T24" s="49"/>
      <c r="U24" s="49"/>
      <c r="V24" s="51"/>
      <c r="W24" s="51"/>
      <c r="X24" s="51"/>
      <c r="Y24" s="51"/>
      <c r="Z24" s="52"/>
      <c r="AA24" s="52"/>
      <c r="AB24" s="52"/>
      <c r="AC24" s="52"/>
      <c r="AD24" s="52"/>
      <c r="AE24" s="53"/>
    </row>
    <row r="25" customFormat="false" ht="12.75" hidden="false" customHeight="false" outlineLevel="1" collapsed="false">
      <c r="A25" s="43"/>
      <c r="B25" s="43"/>
      <c r="C25" s="23" t="s">
        <v>125</v>
      </c>
      <c r="D25" s="43"/>
      <c r="E25" s="43"/>
      <c r="F25" s="44"/>
      <c r="G25" s="16"/>
      <c r="H25" s="45"/>
      <c r="I25" s="46"/>
      <c r="J25" s="43"/>
      <c r="K25" s="47"/>
      <c r="L25" s="48"/>
      <c r="M25" s="44"/>
      <c r="N25" s="47"/>
      <c r="O25" s="49"/>
      <c r="P25" s="1" t="n">
        <f aca="false">SUBTOTAL(9,P23:P24)</f>
        <v>-6</v>
      </c>
      <c r="Q25" s="49"/>
      <c r="R25" s="21" t="n">
        <f aca="false">-P25</f>
        <v>6</v>
      </c>
      <c r="S25" s="53"/>
      <c r="T25" s="49"/>
      <c r="U25" s="49"/>
      <c r="V25" s="51"/>
      <c r="W25" s="51"/>
      <c r="X25" s="51"/>
      <c r="Y25" s="51"/>
      <c r="Z25" s="52"/>
      <c r="AA25" s="52"/>
      <c r="AB25" s="52"/>
      <c r="AC25" s="52"/>
      <c r="AD25" s="52"/>
      <c r="AE25" s="53"/>
    </row>
    <row r="26" customFormat="false" ht="12.75" hidden="false" customHeight="false" outlineLevel="2" collapsed="false">
      <c r="C26" s="43" t="n">
        <v>107803</v>
      </c>
      <c r="D26" s="43" t="s">
        <v>75</v>
      </c>
      <c r="E26" s="43" t="s">
        <v>39</v>
      </c>
      <c r="F26" s="43" t="n">
        <v>62389</v>
      </c>
      <c r="G26" s="43" t="n">
        <v>21228</v>
      </c>
      <c r="H26" s="43" t="s">
        <v>20</v>
      </c>
      <c r="I26" s="44" t="s">
        <v>40</v>
      </c>
      <c r="J26" s="43" t="s">
        <v>41</v>
      </c>
      <c r="K26" s="53" t="n">
        <v>36982</v>
      </c>
      <c r="L26" s="55" t="n">
        <v>36987</v>
      </c>
      <c r="M26" s="44" t="s">
        <v>22</v>
      </c>
      <c r="N26" s="53" t="n">
        <v>36982</v>
      </c>
      <c r="O26" s="49" t="n">
        <v>120000</v>
      </c>
      <c r="P26" s="1" t="n">
        <f aca="false">O26</f>
        <v>120000</v>
      </c>
      <c r="R26" s="21"/>
      <c r="S26" s="53"/>
    </row>
    <row r="27" customFormat="false" ht="12.75" hidden="false" customHeight="false" outlineLevel="2" collapsed="false">
      <c r="C27" s="43" t="n">
        <v>107803</v>
      </c>
      <c r="D27" s="43" t="s">
        <v>75</v>
      </c>
      <c r="E27" s="43" t="s">
        <v>39</v>
      </c>
      <c r="F27" s="43" t="n">
        <v>62389</v>
      </c>
      <c r="G27" s="43" t="n">
        <v>21228</v>
      </c>
      <c r="H27" s="43" t="s">
        <v>20</v>
      </c>
      <c r="I27" s="44" t="s">
        <v>40</v>
      </c>
      <c r="J27" s="43" t="s">
        <v>41</v>
      </c>
      <c r="K27" s="53" t="n">
        <v>36982</v>
      </c>
      <c r="L27" s="55" t="n">
        <v>36987</v>
      </c>
      <c r="M27" s="44" t="s">
        <v>23</v>
      </c>
      <c r="N27" s="53" t="n">
        <v>37012</v>
      </c>
      <c r="O27" s="49" t="n">
        <v>-120000</v>
      </c>
      <c r="P27" s="1" t="n">
        <v>-119967</v>
      </c>
      <c r="R27" s="21"/>
      <c r="S27" s="53"/>
    </row>
    <row r="28" customFormat="false" ht="12.75" hidden="false" customHeight="false" outlineLevel="1" collapsed="false">
      <c r="C28" s="56" t="s">
        <v>126</v>
      </c>
      <c r="D28" s="43"/>
      <c r="E28" s="43"/>
      <c r="F28" s="43"/>
      <c r="G28" s="43"/>
      <c r="H28" s="43"/>
      <c r="I28" s="44"/>
      <c r="J28" s="43"/>
      <c r="K28" s="53"/>
      <c r="L28" s="55"/>
      <c r="M28" s="44"/>
      <c r="N28" s="53"/>
      <c r="O28" s="49"/>
      <c r="P28" s="1" t="n">
        <f aca="false">SUBTOTAL(9,P26:P27)</f>
        <v>33</v>
      </c>
      <c r="R28" s="21" t="n">
        <f aca="false">-P28</f>
        <v>-33</v>
      </c>
      <c r="S28" s="53"/>
    </row>
    <row r="29" customFormat="false" ht="12.75" hidden="false" customHeight="false" outlineLevel="1" collapsed="false">
      <c r="C29" s="43"/>
      <c r="D29" s="43"/>
      <c r="E29" s="43"/>
      <c r="F29" s="43"/>
      <c r="G29" s="43"/>
      <c r="H29" s="43"/>
      <c r="I29" s="44"/>
      <c r="J29" s="43"/>
      <c r="K29" s="53"/>
      <c r="L29" s="55"/>
      <c r="M29" s="44"/>
      <c r="N29" s="53"/>
      <c r="O29" s="49"/>
      <c r="R29" s="21"/>
      <c r="S29" s="53"/>
    </row>
    <row r="30" customFormat="false" ht="12.75" hidden="false" customHeight="false" outlineLevel="1" collapsed="false"/>
    <row r="31" customFormat="false" ht="12.75" hidden="false" customHeight="false" outlineLevel="1" collapsed="false"/>
    <row r="32" customFormat="false" ht="12.75" hidden="false" customHeight="false" outlineLevel="1" collapsed="false">
      <c r="C32" s="27" t="s">
        <v>36</v>
      </c>
      <c r="P32" s="1" t="n">
        <f aca="false">SUBTOTAL(9,P2:P31)</f>
        <v>19</v>
      </c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M2" activePane="bottomRight" state="frozen"/>
      <selection pane="topLeft" activeCell="A1" activeCellId="0" sqref="A1"/>
      <selection pane="topRight" activeCell="M1" activeCellId="0" sqref="M1"/>
      <selection pane="bottomLeft" activeCell="A2" activeCellId="0" sqref="A2"/>
      <selection pane="bottomRight" activeCell="P5" activeCellId="0" sqref="P5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56"/>
    <col collapsed="false" customWidth="true" hidden="false" outlineLevel="0" max="16" min="16" style="1" width="10.28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127</v>
      </c>
      <c r="Q1" s="11" t="s">
        <v>16</v>
      </c>
      <c r="R1" s="12" t="s">
        <v>17</v>
      </c>
      <c r="S1" s="3" t="s">
        <v>112</v>
      </c>
    </row>
    <row r="2" customFormat="false" ht="12.75" hidden="false" customHeight="false" outlineLevel="2" collapsed="false">
      <c r="C2" s="14" t="n">
        <v>107545</v>
      </c>
      <c r="D2" s="43" t="s">
        <v>38</v>
      </c>
      <c r="E2" s="43" t="s">
        <v>39</v>
      </c>
      <c r="F2" s="44" t="n">
        <v>62389</v>
      </c>
      <c r="G2" s="16" t="n">
        <v>21230</v>
      </c>
      <c r="H2" s="45" t="s">
        <v>25</v>
      </c>
      <c r="I2" s="46" t="s">
        <v>40</v>
      </c>
      <c r="J2" s="43" t="s">
        <v>41</v>
      </c>
      <c r="K2" s="47" t="n">
        <v>36923</v>
      </c>
      <c r="L2" s="48" t="n">
        <v>36931</v>
      </c>
      <c r="M2" s="44" t="s">
        <v>23</v>
      </c>
      <c r="N2" s="47" t="n">
        <v>36951</v>
      </c>
      <c r="O2" s="49" t="n">
        <v>-210000</v>
      </c>
      <c r="P2" s="1" t="n">
        <v>-209994</v>
      </c>
      <c r="Q2" s="0" t="n">
        <f aca="false">30-30</f>
        <v>0</v>
      </c>
    </row>
    <row r="3" customFormat="false" ht="12.75" hidden="false" customHeight="false" outlineLevel="2" collapsed="false">
      <c r="C3" s="14" t="n">
        <v>107545</v>
      </c>
      <c r="D3" s="43" t="s">
        <v>38</v>
      </c>
      <c r="E3" s="43" t="s">
        <v>39</v>
      </c>
      <c r="F3" s="44" t="n">
        <v>62389</v>
      </c>
      <c r="G3" s="16" t="n">
        <v>21230</v>
      </c>
      <c r="H3" s="45" t="s">
        <v>25</v>
      </c>
      <c r="I3" s="46" t="s">
        <v>40</v>
      </c>
      <c r="J3" s="43" t="s">
        <v>41</v>
      </c>
      <c r="K3" s="47" t="n">
        <v>36923</v>
      </c>
      <c r="L3" s="48" t="n">
        <v>36931</v>
      </c>
      <c r="M3" s="44" t="s">
        <v>22</v>
      </c>
      <c r="N3" s="47" t="n">
        <v>37043</v>
      </c>
      <c r="O3" s="49" t="n">
        <v>209994</v>
      </c>
      <c r="P3" s="1" t="n">
        <v>209994</v>
      </c>
    </row>
    <row r="4" customFormat="false" ht="12.75" hidden="false" customHeight="false" outlineLevel="1" collapsed="false">
      <c r="C4" s="22" t="s">
        <v>128</v>
      </c>
      <c r="D4" s="43"/>
      <c r="E4" s="43"/>
      <c r="F4" s="44"/>
      <c r="G4" s="16"/>
      <c r="H4" s="45"/>
      <c r="I4" s="46"/>
      <c r="J4" s="43"/>
      <c r="K4" s="47"/>
      <c r="L4" s="48"/>
      <c r="M4" s="44"/>
      <c r="N4" s="47"/>
      <c r="O4" s="49"/>
      <c r="P4" s="1" t="n">
        <f aca="false">SUBTOTAL(9,P2:P3)</f>
        <v>0</v>
      </c>
      <c r="R4" s="2" t="n">
        <f aca="false">P4</f>
        <v>0</v>
      </c>
    </row>
    <row r="5" customFormat="false" ht="12.75" hidden="false" customHeight="false" outlineLevel="2" collapsed="false">
      <c r="C5" s="14" t="n">
        <v>107546</v>
      </c>
      <c r="D5" s="43" t="s">
        <v>38</v>
      </c>
      <c r="E5" s="43" t="s">
        <v>39</v>
      </c>
      <c r="F5" s="44" t="n">
        <v>62389</v>
      </c>
      <c r="G5" s="16" t="n">
        <v>21230</v>
      </c>
      <c r="H5" s="45" t="s">
        <v>20</v>
      </c>
      <c r="I5" s="46" t="s">
        <v>40</v>
      </c>
      <c r="J5" s="43" t="s">
        <v>41</v>
      </c>
      <c r="K5" s="47" t="n">
        <v>36923</v>
      </c>
      <c r="L5" s="48" t="n">
        <v>36931</v>
      </c>
      <c r="M5" s="44" t="s">
        <v>22</v>
      </c>
      <c r="N5" s="47" t="n">
        <v>36951</v>
      </c>
      <c r="O5" s="49" t="n">
        <v>210000</v>
      </c>
      <c r="P5" s="1" t="n">
        <v>209994</v>
      </c>
    </row>
    <row r="6" customFormat="false" ht="12.75" hidden="false" customHeight="false" outlineLevel="2" collapsed="false">
      <c r="C6" s="14" t="n">
        <v>107546</v>
      </c>
      <c r="D6" s="43" t="s">
        <v>38</v>
      </c>
      <c r="E6" s="43" t="s">
        <v>39</v>
      </c>
      <c r="F6" s="44" t="n">
        <v>62389</v>
      </c>
      <c r="G6" s="16" t="n">
        <v>21230</v>
      </c>
      <c r="H6" s="45" t="s">
        <v>20</v>
      </c>
      <c r="I6" s="46" t="s">
        <v>40</v>
      </c>
      <c r="J6" s="43" t="s">
        <v>41</v>
      </c>
      <c r="K6" s="47" t="n">
        <v>36923</v>
      </c>
      <c r="L6" s="48" t="n">
        <v>36931</v>
      </c>
      <c r="M6" s="44" t="s">
        <v>23</v>
      </c>
      <c r="N6" s="47" t="n">
        <v>37043</v>
      </c>
      <c r="O6" s="49" t="n">
        <v>-209994</v>
      </c>
      <c r="P6" s="1" t="n">
        <v>-209994</v>
      </c>
    </row>
    <row r="7" customFormat="false" ht="12.75" hidden="false" customHeight="false" outlineLevel="1" collapsed="false">
      <c r="C7" s="23" t="s">
        <v>129</v>
      </c>
      <c r="D7" s="43"/>
      <c r="E7" s="43"/>
      <c r="F7" s="44"/>
      <c r="G7" s="16"/>
      <c r="H7" s="45"/>
      <c r="I7" s="46"/>
      <c r="J7" s="43"/>
      <c r="K7" s="47"/>
      <c r="L7" s="48"/>
      <c r="M7" s="44"/>
      <c r="N7" s="47"/>
      <c r="O7" s="49"/>
      <c r="P7" s="1" t="n">
        <f aca="false">SUBTOTAL(9,P5:P6)</f>
        <v>0</v>
      </c>
      <c r="R7" s="2" t="n">
        <f aca="false">P7</f>
        <v>0</v>
      </c>
    </row>
    <row r="8" customFormat="false" ht="12.75" hidden="false" customHeight="false" outlineLevel="2" collapsed="false">
      <c r="A8" s="43"/>
      <c r="B8" s="43"/>
      <c r="C8" s="14" t="n">
        <v>106992</v>
      </c>
      <c r="D8" s="43" t="s">
        <v>56</v>
      </c>
      <c r="E8" s="43" t="s">
        <v>39</v>
      </c>
      <c r="F8" s="44" t="n">
        <v>71460</v>
      </c>
      <c r="G8" s="16" t="n">
        <v>22359</v>
      </c>
      <c r="H8" s="45" t="s">
        <v>25</v>
      </c>
      <c r="I8" s="46" t="s">
        <v>43</v>
      </c>
      <c r="J8" s="43" t="s">
        <v>41</v>
      </c>
      <c r="K8" s="47" t="n">
        <v>36770</v>
      </c>
      <c r="L8" s="48" t="n">
        <v>36790</v>
      </c>
      <c r="M8" s="44" t="s">
        <v>23</v>
      </c>
      <c r="N8" s="47" t="n">
        <v>36831</v>
      </c>
      <c r="O8" s="49" t="n">
        <v>-500000</v>
      </c>
      <c r="P8" s="1" t="n">
        <v>-500010</v>
      </c>
      <c r="Q8" s="49" t="n">
        <f aca="false">31-31</f>
        <v>0</v>
      </c>
      <c r="R8" s="45"/>
      <c r="S8" s="53"/>
      <c r="T8" s="49"/>
      <c r="U8" s="49"/>
      <c r="V8" s="51"/>
      <c r="W8" s="51"/>
      <c r="X8" s="51"/>
      <c r="Y8" s="51"/>
      <c r="Z8" s="52"/>
      <c r="AA8" s="52"/>
      <c r="AB8" s="52"/>
      <c r="AC8" s="52"/>
      <c r="AD8" s="52"/>
      <c r="AE8" s="53"/>
    </row>
    <row r="9" customFormat="false" ht="12.75" hidden="false" customHeight="false" outlineLevel="2" collapsed="false">
      <c r="C9" s="14" t="n">
        <v>106992</v>
      </c>
      <c r="D9" s="43" t="s">
        <v>56</v>
      </c>
      <c r="E9" s="43" t="s">
        <v>39</v>
      </c>
      <c r="F9" s="44" t="n">
        <v>71460</v>
      </c>
      <c r="G9" s="16" t="n">
        <v>22359</v>
      </c>
      <c r="H9" s="45" t="s">
        <v>25</v>
      </c>
      <c r="I9" s="46" t="s">
        <v>43</v>
      </c>
      <c r="J9" s="43" t="s">
        <v>41</v>
      </c>
      <c r="K9" s="47" t="n">
        <v>36770</v>
      </c>
      <c r="L9" s="48" t="n">
        <v>36790</v>
      </c>
      <c r="M9" s="44" t="s">
        <v>22</v>
      </c>
      <c r="N9" s="47" t="n">
        <v>37043</v>
      </c>
      <c r="O9" s="49" t="n">
        <v>500010</v>
      </c>
      <c r="P9" s="1" t="n">
        <v>500000</v>
      </c>
      <c r="R9" s="57"/>
      <c r="S9" s="53"/>
    </row>
    <row r="10" customFormat="false" ht="12.75" hidden="false" customHeight="false" outlineLevel="1" collapsed="false">
      <c r="C10" s="23" t="s">
        <v>130</v>
      </c>
      <c r="D10" s="43"/>
      <c r="E10" s="43"/>
      <c r="F10" s="44"/>
      <c r="G10" s="16"/>
      <c r="H10" s="45"/>
      <c r="I10" s="46"/>
      <c r="J10" s="43"/>
      <c r="K10" s="47"/>
      <c r="L10" s="48"/>
      <c r="M10" s="44"/>
      <c r="N10" s="47"/>
      <c r="O10" s="49"/>
      <c r="P10" s="1" t="n">
        <f aca="false">SUBTOTAL(9,P8:P9)</f>
        <v>-10</v>
      </c>
      <c r="R10" s="2" t="n">
        <f aca="false">-P10</f>
        <v>10</v>
      </c>
      <c r="S10" s="53"/>
    </row>
    <row r="11" customFormat="false" ht="12.75" hidden="false" customHeight="false" outlineLevel="2" collapsed="false">
      <c r="A11" s="43"/>
      <c r="B11" s="43"/>
      <c r="C11" s="14" t="n">
        <v>106993</v>
      </c>
      <c r="D11" s="43" t="s">
        <v>56</v>
      </c>
      <c r="E11" s="43" t="s">
        <v>39</v>
      </c>
      <c r="F11" s="44" t="n">
        <v>71323</v>
      </c>
      <c r="G11" s="16" t="n">
        <v>22359</v>
      </c>
      <c r="H11" s="43" t="s">
        <v>20</v>
      </c>
      <c r="I11" s="44" t="s">
        <v>40</v>
      </c>
      <c r="J11" s="43" t="s">
        <v>41</v>
      </c>
      <c r="K11" s="47" t="n">
        <v>36770</v>
      </c>
      <c r="L11" s="48" t="n">
        <v>36790</v>
      </c>
      <c r="M11" s="44" t="s">
        <v>22</v>
      </c>
      <c r="N11" s="47" t="n">
        <v>36831</v>
      </c>
      <c r="O11" s="49" t="n">
        <v>500000</v>
      </c>
      <c r="P11" s="1" t="n">
        <v>499309</v>
      </c>
      <c r="Q11" s="49"/>
      <c r="R11" s="57"/>
      <c r="S11" s="53"/>
      <c r="T11" s="49"/>
      <c r="U11" s="49"/>
      <c r="V11" s="51"/>
      <c r="W11" s="51"/>
      <c r="X11" s="51"/>
      <c r="Y11" s="51"/>
      <c r="Z11" s="52"/>
      <c r="AA11" s="52"/>
      <c r="AB11" s="52"/>
      <c r="AC11" s="52"/>
      <c r="AD11" s="52"/>
      <c r="AE11" s="53"/>
    </row>
    <row r="12" customFormat="false" ht="12.75" hidden="false" customHeight="false" outlineLevel="2" collapsed="false">
      <c r="A12" s="43"/>
      <c r="B12" s="43"/>
      <c r="C12" s="14" t="n">
        <v>106993</v>
      </c>
      <c r="D12" s="43" t="s">
        <v>56</v>
      </c>
      <c r="E12" s="43" t="s">
        <v>39</v>
      </c>
      <c r="F12" s="44" t="n">
        <v>71323</v>
      </c>
      <c r="G12" s="16" t="n">
        <v>22359</v>
      </c>
      <c r="H12" s="43" t="s">
        <v>20</v>
      </c>
      <c r="I12" s="44" t="s">
        <v>40</v>
      </c>
      <c r="J12" s="43" t="s">
        <v>41</v>
      </c>
      <c r="K12" s="47" t="n">
        <v>36770</v>
      </c>
      <c r="L12" s="48" t="n">
        <v>36790</v>
      </c>
      <c r="M12" s="44" t="s">
        <v>23</v>
      </c>
      <c r="N12" s="47" t="n">
        <v>37043</v>
      </c>
      <c r="O12" s="49" t="n">
        <v>-499309</v>
      </c>
      <c r="P12" s="1" t="n">
        <v>-499202</v>
      </c>
      <c r="Q12" s="49"/>
      <c r="R12" s="57"/>
      <c r="S12" s="53"/>
      <c r="T12" s="49"/>
      <c r="U12" s="49"/>
      <c r="V12" s="51"/>
      <c r="W12" s="51"/>
      <c r="X12" s="51"/>
      <c r="Y12" s="51"/>
      <c r="Z12" s="52"/>
      <c r="AA12" s="52"/>
      <c r="AB12" s="52"/>
      <c r="AC12" s="52"/>
      <c r="AD12" s="52"/>
      <c r="AE12" s="53"/>
    </row>
    <row r="13" customFormat="false" ht="12.75" hidden="false" customHeight="false" outlineLevel="1" collapsed="false">
      <c r="A13" s="43"/>
      <c r="B13" s="43"/>
      <c r="C13" s="23" t="s">
        <v>131</v>
      </c>
      <c r="D13" s="43"/>
      <c r="E13" s="43"/>
      <c r="F13" s="44"/>
      <c r="G13" s="16"/>
      <c r="H13" s="43"/>
      <c r="I13" s="44"/>
      <c r="J13" s="43"/>
      <c r="K13" s="47"/>
      <c r="L13" s="48"/>
      <c r="M13" s="44"/>
      <c r="N13" s="47"/>
      <c r="O13" s="49"/>
      <c r="P13" s="1" t="n">
        <f aca="false">SUBTOTAL(9,P11:P12)</f>
        <v>107</v>
      </c>
      <c r="Q13" s="49"/>
      <c r="R13" s="2" t="n">
        <f aca="false">-P13</f>
        <v>-107</v>
      </c>
      <c r="S13" s="53"/>
      <c r="T13" s="49"/>
      <c r="U13" s="49"/>
      <c r="V13" s="51"/>
      <c r="W13" s="51"/>
      <c r="X13" s="51"/>
      <c r="Y13" s="51"/>
      <c r="Z13" s="52"/>
      <c r="AA13" s="52"/>
      <c r="AB13" s="52"/>
      <c r="AC13" s="52"/>
      <c r="AD13" s="52"/>
      <c r="AE13" s="53"/>
    </row>
    <row r="14" customFormat="false" ht="12.75" hidden="false" customHeight="false" outlineLevel="2" collapsed="false">
      <c r="C14" s="14" t="n">
        <v>107351</v>
      </c>
      <c r="D14" s="43" t="s">
        <v>56</v>
      </c>
      <c r="E14" s="43" t="s">
        <v>39</v>
      </c>
      <c r="F14" s="44" t="n">
        <v>62389</v>
      </c>
      <c r="G14" s="16" t="n">
        <v>22359</v>
      </c>
      <c r="H14" s="43" t="s">
        <v>20</v>
      </c>
      <c r="I14" s="44" t="s">
        <v>40</v>
      </c>
      <c r="J14" s="43" t="s">
        <v>41</v>
      </c>
      <c r="K14" s="47" t="n">
        <v>36861</v>
      </c>
      <c r="L14" s="48" t="n">
        <v>36868</v>
      </c>
      <c r="M14" s="44" t="s">
        <v>22</v>
      </c>
      <c r="N14" s="47" t="n">
        <v>37012</v>
      </c>
      <c r="O14" s="49" t="n">
        <v>532329</v>
      </c>
      <c r="P14" s="1" t="n">
        <f aca="false">O14</f>
        <v>532329</v>
      </c>
      <c r="S14" s="53"/>
    </row>
    <row r="15" customFormat="false" ht="12.75" hidden="false" customHeight="false" outlineLevel="2" collapsed="false">
      <c r="C15" s="14" t="n">
        <v>107351</v>
      </c>
      <c r="D15" s="43" t="s">
        <v>56</v>
      </c>
      <c r="E15" s="43" t="s">
        <v>39</v>
      </c>
      <c r="F15" s="44" t="n">
        <v>62389</v>
      </c>
      <c r="G15" s="16" t="n">
        <v>22359</v>
      </c>
      <c r="H15" s="43" t="s">
        <v>20</v>
      </c>
      <c r="I15" s="44" t="s">
        <v>40</v>
      </c>
      <c r="J15" s="43" t="s">
        <v>41</v>
      </c>
      <c r="K15" s="47" t="n">
        <v>36861</v>
      </c>
      <c r="L15" s="48" t="n">
        <v>36868</v>
      </c>
      <c r="M15" s="44" t="s">
        <v>23</v>
      </c>
      <c r="N15" s="47" t="n">
        <v>37043</v>
      </c>
      <c r="O15" s="49" t="n">
        <v>-532329</v>
      </c>
      <c r="P15" s="1" t="n">
        <v>-532329</v>
      </c>
    </row>
    <row r="16" customFormat="false" ht="12.75" hidden="false" customHeight="false" outlineLevel="1" collapsed="false">
      <c r="C16" s="23" t="s">
        <v>132</v>
      </c>
      <c r="D16" s="43"/>
      <c r="E16" s="43"/>
      <c r="F16" s="44"/>
      <c r="G16" s="16"/>
      <c r="H16" s="43"/>
      <c r="I16" s="44"/>
      <c r="J16" s="43"/>
      <c r="K16" s="47"/>
      <c r="L16" s="48"/>
      <c r="M16" s="44"/>
      <c r="N16" s="47"/>
      <c r="O16" s="49"/>
      <c r="P16" s="1" t="n">
        <f aca="false">SUBTOTAL(9,P14:P15)</f>
        <v>0</v>
      </c>
      <c r="R16" s="2" t="n">
        <f aca="false">-P16</f>
        <v>-0</v>
      </c>
    </row>
    <row r="17" customFormat="false" ht="12.75" hidden="false" customHeight="false" outlineLevel="2" collapsed="false">
      <c r="C17" s="14" t="n">
        <v>107353</v>
      </c>
      <c r="D17" s="43" t="s">
        <v>56</v>
      </c>
      <c r="E17" s="43" t="s">
        <v>39</v>
      </c>
      <c r="F17" s="44" t="n">
        <v>62389</v>
      </c>
      <c r="G17" s="16" t="n">
        <v>22359</v>
      </c>
      <c r="H17" s="45" t="s">
        <v>25</v>
      </c>
      <c r="I17" s="46" t="s">
        <v>43</v>
      </c>
      <c r="J17" s="43" t="s">
        <v>41</v>
      </c>
      <c r="K17" s="47" t="n">
        <v>36861</v>
      </c>
      <c r="L17" s="48" t="n">
        <v>36868</v>
      </c>
      <c r="M17" s="44" t="s">
        <v>23</v>
      </c>
      <c r="N17" s="47" t="n">
        <v>37012</v>
      </c>
      <c r="O17" s="49" t="n">
        <v>-532329</v>
      </c>
      <c r="P17" s="1" t="n">
        <f aca="false">O17</f>
        <v>-532329</v>
      </c>
    </row>
    <row r="18" customFormat="false" ht="12.75" hidden="false" customHeight="false" outlineLevel="2" collapsed="false">
      <c r="C18" s="14" t="n">
        <v>107353</v>
      </c>
      <c r="D18" s="43" t="s">
        <v>56</v>
      </c>
      <c r="E18" s="43" t="s">
        <v>39</v>
      </c>
      <c r="F18" s="44" t="n">
        <v>62389</v>
      </c>
      <c r="G18" s="16" t="n">
        <v>22359</v>
      </c>
      <c r="H18" s="45" t="s">
        <v>25</v>
      </c>
      <c r="I18" s="46" t="s">
        <v>43</v>
      </c>
      <c r="J18" s="43" t="s">
        <v>41</v>
      </c>
      <c r="K18" s="47" t="n">
        <v>36861</v>
      </c>
      <c r="L18" s="48" t="n">
        <v>36868</v>
      </c>
      <c r="M18" s="44" t="s">
        <v>22</v>
      </c>
      <c r="N18" s="47" t="n">
        <v>37043</v>
      </c>
      <c r="O18" s="49" t="n">
        <v>532329</v>
      </c>
      <c r="P18" s="1" t="n">
        <v>532329</v>
      </c>
    </row>
    <row r="19" customFormat="false" ht="12.75" hidden="false" customHeight="false" outlineLevel="1" collapsed="false">
      <c r="C19" s="23" t="s">
        <v>133</v>
      </c>
      <c r="D19" s="43"/>
      <c r="E19" s="43"/>
      <c r="F19" s="44"/>
      <c r="G19" s="16"/>
      <c r="H19" s="45"/>
      <c r="I19" s="46"/>
      <c r="J19" s="43"/>
      <c r="K19" s="47"/>
      <c r="L19" s="48"/>
      <c r="M19" s="44"/>
      <c r="N19" s="47"/>
      <c r="O19" s="49"/>
      <c r="P19" s="1" t="n">
        <f aca="false">SUBTOTAL(9,P17:P18)</f>
        <v>0</v>
      </c>
      <c r="R19" s="2" t="n">
        <f aca="false">-P19</f>
        <v>-0</v>
      </c>
    </row>
    <row r="20" customFormat="false" ht="12.75" hidden="false" customHeight="false" outlineLevel="2" collapsed="false">
      <c r="C20" s="14" t="n">
        <v>107391</v>
      </c>
      <c r="D20" s="43" t="s">
        <v>56</v>
      </c>
      <c r="E20" s="43" t="s">
        <v>39</v>
      </c>
      <c r="F20" s="44" t="n">
        <v>71460</v>
      </c>
      <c r="G20" s="16" t="n">
        <v>22359</v>
      </c>
      <c r="H20" s="43" t="s">
        <v>20</v>
      </c>
      <c r="I20" s="44" t="s">
        <v>40</v>
      </c>
      <c r="J20" s="43" t="s">
        <v>41</v>
      </c>
      <c r="K20" s="47" t="n">
        <v>36861</v>
      </c>
      <c r="L20" s="48" t="n">
        <v>36880</v>
      </c>
      <c r="M20" s="44" t="s">
        <v>22</v>
      </c>
      <c r="N20" s="47" t="n">
        <v>36923</v>
      </c>
      <c r="O20" s="49" t="n">
        <v>531757</v>
      </c>
      <c r="P20" s="1" t="n">
        <f aca="false">O20</f>
        <v>531757</v>
      </c>
    </row>
    <row r="21" customFormat="false" ht="12.75" hidden="false" customHeight="false" outlineLevel="2" collapsed="false">
      <c r="C21" s="14" t="n">
        <v>107391</v>
      </c>
      <c r="D21" s="43" t="s">
        <v>56</v>
      </c>
      <c r="E21" s="43" t="s">
        <v>39</v>
      </c>
      <c r="F21" s="44" t="n">
        <v>71460</v>
      </c>
      <c r="G21" s="16" t="n">
        <v>22359</v>
      </c>
      <c r="H21" s="43" t="s">
        <v>20</v>
      </c>
      <c r="I21" s="44" t="s">
        <v>40</v>
      </c>
      <c r="J21" s="43" t="s">
        <v>41</v>
      </c>
      <c r="K21" s="47" t="n">
        <v>36861</v>
      </c>
      <c r="L21" s="48" t="n">
        <v>36880</v>
      </c>
      <c r="M21" s="44" t="s">
        <v>23</v>
      </c>
      <c r="N21" s="47" t="n">
        <v>37043</v>
      </c>
      <c r="O21" s="49" t="n">
        <v>-531757</v>
      </c>
      <c r="P21" s="1" t="n">
        <v>-531757</v>
      </c>
    </row>
    <row r="22" customFormat="false" ht="12.75" hidden="false" customHeight="false" outlineLevel="1" collapsed="false">
      <c r="C22" s="23" t="s">
        <v>134</v>
      </c>
      <c r="D22" s="43"/>
      <c r="E22" s="43"/>
      <c r="F22" s="44"/>
      <c r="G22" s="16"/>
      <c r="H22" s="43"/>
      <c r="I22" s="44"/>
      <c r="J22" s="43"/>
      <c r="K22" s="47"/>
      <c r="L22" s="48"/>
      <c r="M22" s="44"/>
      <c r="N22" s="47"/>
      <c r="O22" s="49"/>
      <c r="P22" s="1" t="n">
        <f aca="false">SUBTOTAL(9,P20:P21)</f>
        <v>0</v>
      </c>
      <c r="R22" s="2" t="n">
        <f aca="false">-P22</f>
        <v>-0</v>
      </c>
    </row>
    <row r="23" customFormat="false" ht="12.75" hidden="false" customHeight="false" outlineLevel="2" collapsed="false">
      <c r="C23" s="14" t="n">
        <v>107392</v>
      </c>
      <c r="D23" s="43" t="s">
        <v>56</v>
      </c>
      <c r="E23" s="43" t="s">
        <v>39</v>
      </c>
      <c r="F23" s="44" t="n">
        <v>71460</v>
      </c>
      <c r="G23" s="16" t="n">
        <v>22359</v>
      </c>
      <c r="H23" s="45" t="s">
        <v>25</v>
      </c>
      <c r="I23" s="46" t="s">
        <v>43</v>
      </c>
      <c r="J23" s="43" t="s">
        <v>41</v>
      </c>
      <c r="K23" s="47" t="n">
        <v>36861</v>
      </c>
      <c r="L23" s="48" t="n">
        <v>36880</v>
      </c>
      <c r="M23" s="44" t="s">
        <v>23</v>
      </c>
      <c r="N23" s="47" t="n">
        <v>36923</v>
      </c>
      <c r="O23" s="49" t="n">
        <v>-531757</v>
      </c>
      <c r="P23" s="1" t="n">
        <f aca="false">O23</f>
        <v>-531757</v>
      </c>
    </row>
    <row r="24" customFormat="false" ht="12.75" hidden="false" customHeight="false" outlineLevel="2" collapsed="false">
      <c r="C24" s="14" t="n">
        <v>107392</v>
      </c>
      <c r="D24" s="43" t="s">
        <v>56</v>
      </c>
      <c r="E24" s="43" t="s">
        <v>39</v>
      </c>
      <c r="F24" s="44" t="n">
        <v>71460</v>
      </c>
      <c r="G24" s="16" t="n">
        <v>22359</v>
      </c>
      <c r="H24" s="45" t="s">
        <v>25</v>
      </c>
      <c r="I24" s="46" t="s">
        <v>43</v>
      </c>
      <c r="J24" s="43" t="s">
        <v>41</v>
      </c>
      <c r="K24" s="47" t="n">
        <v>36861</v>
      </c>
      <c r="L24" s="48" t="n">
        <v>36880</v>
      </c>
      <c r="M24" s="44" t="s">
        <v>22</v>
      </c>
      <c r="N24" s="47" t="n">
        <v>37043</v>
      </c>
      <c r="O24" s="49" t="n">
        <v>531757</v>
      </c>
      <c r="P24" s="1" t="n">
        <v>531757</v>
      </c>
    </row>
    <row r="25" customFormat="false" ht="12.75" hidden="false" customHeight="false" outlineLevel="1" collapsed="false">
      <c r="C25" s="23" t="s">
        <v>135</v>
      </c>
      <c r="D25" s="43"/>
      <c r="E25" s="43"/>
      <c r="F25" s="44"/>
      <c r="G25" s="16"/>
      <c r="H25" s="45"/>
      <c r="I25" s="46"/>
      <c r="J25" s="43"/>
      <c r="K25" s="47"/>
      <c r="L25" s="48"/>
      <c r="M25" s="44"/>
      <c r="N25" s="47"/>
      <c r="O25" s="49"/>
      <c r="P25" s="1" t="n">
        <f aca="false">SUBTOTAL(9,P23:P24)</f>
        <v>0</v>
      </c>
      <c r="R25" s="2" t="n">
        <f aca="false">-P25</f>
        <v>-0</v>
      </c>
    </row>
    <row r="26" customFormat="false" ht="12.75" hidden="false" customHeight="false" outlineLevel="2" collapsed="false">
      <c r="C26" s="14" t="n">
        <v>107534</v>
      </c>
      <c r="D26" s="43" t="s">
        <v>56</v>
      </c>
      <c r="E26" s="43" t="s">
        <v>39</v>
      </c>
      <c r="F26" s="44" t="n">
        <v>62389</v>
      </c>
      <c r="G26" s="16" t="n">
        <v>22359</v>
      </c>
      <c r="H26" s="45" t="s">
        <v>20</v>
      </c>
      <c r="I26" s="46" t="s">
        <v>40</v>
      </c>
      <c r="J26" s="43" t="s">
        <v>41</v>
      </c>
      <c r="K26" s="47" t="n">
        <v>36923</v>
      </c>
      <c r="L26" s="48" t="n">
        <v>36924</v>
      </c>
      <c r="M26" s="44" t="s">
        <v>22</v>
      </c>
      <c r="N26" s="47" t="n">
        <v>36951</v>
      </c>
      <c r="O26" s="49" t="n">
        <v>100000</v>
      </c>
      <c r="P26" s="1" t="n">
        <v>100006</v>
      </c>
    </row>
    <row r="27" customFormat="false" ht="12.75" hidden="false" customHeight="false" outlineLevel="2" collapsed="false">
      <c r="C27" s="14" t="n">
        <v>107534</v>
      </c>
      <c r="D27" s="43" t="s">
        <v>56</v>
      </c>
      <c r="E27" s="43" t="s">
        <v>39</v>
      </c>
      <c r="F27" s="44" t="n">
        <v>62389</v>
      </c>
      <c r="G27" s="16" t="n">
        <v>22359</v>
      </c>
      <c r="H27" s="45" t="s">
        <v>20</v>
      </c>
      <c r="I27" s="46" t="s">
        <v>40</v>
      </c>
      <c r="J27" s="43" t="s">
        <v>41</v>
      </c>
      <c r="K27" s="47" t="n">
        <v>36923</v>
      </c>
      <c r="L27" s="48" t="n">
        <v>36924</v>
      </c>
      <c r="M27" s="44" t="s">
        <v>23</v>
      </c>
      <c r="N27" s="47" t="n">
        <v>37043</v>
      </c>
      <c r="O27" s="49" t="n">
        <v>-100006</v>
      </c>
      <c r="P27" s="1" t="n">
        <v>-100000</v>
      </c>
    </row>
    <row r="28" customFormat="false" ht="12.75" hidden="false" customHeight="false" outlineLevel="1" collapsed="false">
      <c r="C28" s="23" t="s">
        <v>136</v>
      </c>
      <c r="D28" s="43"/>
      <c r="E28" s="43"/>
      <c r="F28" s="44"/>
      <c r="G28" s="16"/>
      <c r="H28" s="45"/>
      <c r="I28" s="46"/>
      <c r="J28" s="43"/>
      <c r="K28" s="47"/>
      <c r="L28" s="48"/>
      <c r="M28" s="44"/>
      <c r="N28" s="47"/>
      <c r="O28" s="49"/>
      <c r="P28" s="1" t="n">
        <f aca="false">SUBTOTAL(9,P26:P27)</f>
        <v>6</v>
      </c>
      <c r="R28" s="2" t="n">
        <f aca="false">-P28</f>
        <v>-6</v>
      </c>
    </row>
    <row r="29" customFormat="false" ht="12.75" hidden="false" customHeight="false" outlineLevel="2" collapsed="false">
      <c r="C29" s="14" t="n">
        <v>107535</v>
      </c>
      <c r="D29" s="43" t="s">
        <v>56</v>
      </c>
      <c r="E29" s="43" t="s">
        <v>39</v>
      </c>
      <c r="F29" s="44" t="n">
        <v>62389</v>
      </c>
      <c r="G29" s="16" t="n">
        <v>22359</v>
      </c>
      <c r="H29" s="45" t="s">
        <v>25</v>
      </c>
      <c r="I29" s="46" t="s">
        <v>43</v>
      </c>
      <c r="J29" s="43" t="s">
        <v>41</v>
      </c>
      <c r="K29" s="47" t="n">
        <v>36923</v>
      </c>
      <c r="L29" s="48" t="n">
        <v>36924</v>
      </c>
      <c r="M29" s="44" t="s">
        <v>23</v>
      </c>
      <c r="N29" s="47" t="n">
        <v>36951</v>
      </c>
      <c r="O29" s="49" t="n">
        <v>-100000</v>
      </c>
      <c r="P29" s="1" t="n">
        <v>-100006</v>
      </c>
    </row>
    <row r="30" customFormat="false" ht="12.75" hidden="false" customHeight="false" outlineLevel="2" collapsed="false">
      <c r="C30" s="14" t="n">
        <v>107535</v>
      </c>
      <c r="D30" s="43" t="s">
        <v>56</v>
      </c>
      <c r="E30" s="43" t="s">
        <v>39</v>
      </c>
      <c r="F30" s="44" t="n">
        <v>62389</v>
      </c>
      <c r="G30" s="16" t="n">
        <v>22359</v>
      </c>
      <c r="H30" s="45" t="s">
        <v>25</v>
      </c>
      <c r="I30" s="46" t="s">
        <v>43</v>
      </c>
      <c r="J30" s="43" t="s">
        <v>41</v>
      </c>
      <c r="K30" s="47" t="n">
        <v>36923</v>
      </c>
      <c r="L30" s="48" t="n">
        <v>36924</v>
      </c>
      <c r="M30" s="44" t="s">
        <v>22</v>
      </c>
      <c r="N30" s="47" t="n">
        <v>37043</v>
      </c>
      <c r="O30" s="49" t="n">
        <v>100006</v>
      </c>
      <c r="P30" s="1" t="n">
        <v>100000</v>
      </c>
    </row>
    <row r="31" customFormat="false" ht="12.75" hidden="false" customHeight="false" outlineLevel="1" collapsed="false">
      <c r="C31" s="23" t="s">
        <v>137</v>
      </c>
      <c r="D31" s="43"/>
      <c r="E31" s="43"/>
      <c r="F31" s="44"/>
      <c r="G31" s="16"/>
      <c r="H31" s="45"/>
      <c r="I31" s="46"/>
      <c r="J31" s="43"/>
      <c r="K31" s="47"/>
      <c r="L31" s="48"/>
      <c r="M31" s="44"/>
      <c r="N31" s="47"/>
      <c r="O31" s="49"/>
      <c r="P31" s="1" t="n">
        <f aca="false">SUBTOTAL(9,P29:P30)</f>
        <v>-6</v>
      </c>
      <c r="R31" s="2" t="n">
        <f aca="false">-P31</f>
        <v>6</v>
      </c>
    </row>
    <row r="32" customFormat="false" ht="12.75" hidden="false" customHeight="false" outlineLevel="2" collapsed="false">
      <c r="C32" s="14" t="n">
        <v>107468</v>
      </c>
      <c r="D32" s="43" t="s">
        <v>62</v>
      </c>
      <c r="E32" s="43" t="s">
        <v>39</v>
      </c>
      <c r="F32" s="44" t="n">
        <v>62389</v>
      </c>
      <c r="G32" s="16" t="n">
        <v>21229</v>
      </c>
      <c r="H32" s="43" t="s">
        <v>117</v>
      </c>
      <c r="I32" s="44" t="s">
        <v>40</v>
      </c>
      <c r="J32" s="43" t="s">
        <v>41</v>
      </c>
      <c r="K32" s="47" t="n">
        <v>36892</v>
      </c>
      <c r="L32" s="48" t="n">
        <v>36903</v>
      </c>
      <c r="M32" s="44" t="s">
        <v>22</v>
      </c>
      <c r="N32" s="47" t="n">
        <v>36951</v>
      </c>
      <c r="O32" s="49" t="n">
        <v>70000</v>
      </c>
      <c r="P32" s="1" t="n">
        <f aca="false">O32</f>
        <v>70000</v>
      </c>
    </row>
    <row r="33" customFormat="false" ht="12.75" hidden="false" customHeight="false" outlineLevel="2" collapsed="false">
      <c r="C33" s="14" t="n">
        <v>107468</v>
      </c>
      <c r="D33" s="43" t="s">
        <v>62</v>
      </c>
      <c r="E33" s="43" t="s">
        <v>39</v>
      </c>
      <c r="F33" s="44" t="n">
        <v>62389</v>
      </c>
      <c r="G33" s="16" t="n">
        <v>21229</v>
      </c>
      <c r="H33" s="43" t="s">
        <v>117</v>
      </c>
      <c r="I33" s="44" t="s">
        <v>40</v>
      </c>
      <c r="J33" s="43" t="s">
        <v>41</v>
      </c>
      <c r="K33" s="47" t="n">
        <v>36892</v>
      </c>
      <c r="L33" s="48" t="n">
        <v>36903</v>
      </c>
      <c r="M33" s="44" t="s">
        <v>23</v>
      </c>
      <c r="N33" s="47" t="n">
        <v>37043</v>
      </c>
      <c r="O33" s="49" t="n">
        <v>-70000</v>
      </c>
      <c r="P33" s="1" t="n">
        <v>-70000</v>
      </c>
    </row>
    <row r="34" customFormat="false" ht="12.75" hidden="false" customHeight="false" outlineLevel="1" collapsed="false">
      <c r="C34" s="23" t="s">
        <v>138</v>
      </c>
      <c r="D34" s="43"/>
      <c r="E34" s="43"/>
      <c r="F34" s="44"/>
      <c r="G34" s="16"/>
      <c r="H34" s="43"/>
      <c r="I34" s="44"/>
      <c r="J34" s="43"/>
      <c r="K34" s="47"/>
      <c r="L34" s="48"/>
      <c r="M34" s="44"/>
      <c r="N34" s="47"/>
      <c r="O34" s="49"/>
      <c r="P34" s="1" t="n">
        <f aca="false">SUBTOTAL(9,P32:P33)</f>
        <v>0</v>
      </c>
      <c r="R34" s="2" t="n">
        <f aca="false">-P34</f>
        <v>-0</v>
      </c>
    </row>
    <row r="35" customFormat="false" ht="12.75" hidden="false" customHeight="false" outlineLevel="2" collapsed="false">
      <c r="C35" s="14" t="n">
        <v>107651</v>
      </c>
      <c r="D35" s="43" t="s">
        <v>62</v>
      </c>
      <c r="E35" s="43" t="s">
        <v>39</v>
      </c>
      <c r="F35" s="44" t="n">
        <v>62389</v>
      </c>
      <c r="G35" s="16" t="n">
        <v>21229</v>
      </c>
      <c r="H35" s="45" t="s">
        <v>117</v>
      </c>
      <c r="I35" s="46" t="s">
        <v>43</v>
      </c>
      <c r="J35" s="43" t="s">
        <v>41</v>
      </c>
      <c r="K35" s="47" t="n">
        <v>36951</v>
      </c>
      <c r="L35" s="48" t="n">
        <v>36969</v>
      </c>
      <c r="M35" s="44" t="s">
        <v>23</v>
      </c>
      <c r="N35" s="47" t="n">
        <v>37012</v>
      </c>
      <c r="O35" s="49" t="n">
        <v>-620000</v>
      </c>
      <c r="P35" s="1" t="n">
        <v>0</v>
      </c>
    </row>
    <row r="36" customFormat="false" ht="12.75" hidden="false" customHeight="false" outlineLevel="2" collapsed="false">
      <c r="C36" s="14" t="n">
        <v>107651</v>
      </c>
      <c r="D36" s="43" t="s">
        <v>62</v>
      </c>
      <c r="E36" s="43" t="s">
        <v>39</v>
      </c>
      <c r="F36" s="44" t="n">
        <v>62389</v>
      </c>
      <c r="G36" s="16" t="n">
        <v>21229</v>
      </c>
      <c r="H36" s="45" t="s">
        <v>117</v>
      </c>
      <c r="I36" s="46" t="s">
        <v>43</v>
      </c>
      <c r="J36" s="43" t="s">
        <v>41</v>
      </c>
      <c r="K36" s="47" t="n">
        <v>36951</v>
      </c>
      <c r="L36" s="48" t="n">
        <v>36969</v>
      </c>
      <c r="M36" s="44" t="s">
        <v>22</v>
      </c>
      <c r="N36" s="47" t="n">
        <v>37043</v>
      </c>
      <c r="O36" s="49" t="n">
        <v>0</v>
      </c>
      <c r="P36" s="1" t="n">
        <f aca="false">O36</f>
        <v>0</v>
      </c>
    </row>
    <row r="37" customFormat="false" ht="12.75" hidden="false" customHeight="false" outlineLevel="1" collapsed="false">
      <c r="C37" s="23" t="s">
        <v>139</v>
      </c>
      <c r="D37" s="43"/>
      <c r="E37" s="43"/>
      <c r="F37" s="44"/>
      <c r="G37" s="16"/>
      <c r="H37" s="45"/>
      <c r="I37" s="46"/>
      <c r="J37" s="43"/>
      <c r="K37" s="47"/>
      <c r="L37" s="48"/>
      <c r="M37" s="44"/>
      <c r="N37" s="47"/>
      <c r="O37" s="49"/>
      <c r="P37" s="1" t="n">
        <f aca="false">SUBTOTAL(9,P35:P36)</f>
        <v>0</v>
      </c>
      <c r="R37" s="2" t="n">
        <f aca="false">-P37</f>
        <v>-0</v>
      </c>
    </row>
    <row r="38" customFormat="false" ht="12.75" hidden="false" customHeight="false" outlineLevel="2" collapsed="false">
      <c r="C38" s="43" t="n">
        <v>107807</v>
      </c>
      <c r="D38" s="43" t="s">
        <v>62</v>
      </c>
      <c r="E38" s="43" t="s">
        <v>39</v>
      </c>
      <c r="F38" s="43" t="n">
        <v>62389</v>
      </c>
      <c r="G38" s="43" t="n">
        <v>21229</v>
      </c>
      <c r="H38" s="43" t="s">
        <v>20</v>
      </c>
      <c r="I38" s="44" t="s">
        <v>40</v>
      </c>
      <c r="J38" s="43" t="s">
        <v>41</v>
      </c>
      <c r="K38" s="53" t="n">
        <v>36982</v>
      </c>
      <c r="L38" s="55" t="n">
        <v>36992</v>
      </c>
      <c r="M38" s="44" t="s">
        <v>22</v>
      </c>
      <c r="N38" s="47" t="n">
        <v>36982</v>
      </c>
      <c r="O38" s="49" t="n">
        <v>1317126</v>
      </c>
      <c r="P38" s="1" t="n">
        <f aca="false">O38</f>
        <v>1317126</v>
      </c>
    </row>
    <row r="39" customFormat="false" ht="12.75" hidden="false" customHeight="false" outlineLevel="2" collapsed="false">
      <c r="C39" s="43" t="n">
        <v>107807</v>
      </c>
      <c r="D39" s="43" t="s">
        <v>62</v>
      </c>
      <c r="E39" s="43" t="s">
        <v>39</v>
      </c>
      <c r="F39" s="43" t="n">
        <v>62389</v>
      </c>
      <c r="G39" s="43" t="n">
        <v>21229</v>
      </c>
      <c r="H39" s="43" t="s">
        <v>20</v>
      </c>
      <c r="I39" s="44" t="s">
        <v>40</v>
      </c>
      <c r="J39" s="43" t="s">
        <v>41</v>
      </c>
      <c r="K39" s="53" t="n">
        <v>36982</v>
      </c>
      <c r="L39" s="55" t="n">
        <v>36992</v>
      </c>
      <c r="M39" s="44" t="s">
        <v>23</v>
      </c>
      <c r="N39" s="47" t="n">
        <v>37043</v>
      </c>
      <c r="O39" s="49" t="n">
        <v>-1317126</v>
      </c>
      <c r="P39" s="1" t="n">
        <v>-1317126</v>
      </c>
    </row>
    <row r="40" customFormat="false" ht="12.75" hidden="false" customHeight="false" outlineLevel="1" collapsed="false">
      <c r="C40" s="56" t="s">
        <v>140</v>
      </c>
      <c r="D40" s="43"/>
      <c r="E40" s="43"/>
      <c r="F40" s="43"/>
      <c r="G40" s="43"/>
      <c r="H40" s="43"/>
      <c r="I40" s="44"/>
      <c r="J40" s="43"/>
      <c r="K40" s="53"/>
      <c r="L40" s="55"/>
      <c r="M40" s="44"/>
      <c r="N40" s="47"/>
      <c r="O40" s="49"/>
      <c r="P40" s="1" t="n">
        <f aca="false">SUBTOTAL(9,P38:P39)</f>
        <v>0</v>
      </c>
      <c r="R40" s="2" t="n">
        <f aca="false">-P40</f>
        <v>-0</v>
      </c>
    </row>
    <row r="41" customFormat="false" ht="12.75" hidden="false" customHeight="false" outlineLevel="2" collapsed="false">
      <c r="C41" s="43" t="n">
        <v>107808</v>
      </c>
      <c r="D41" s="43" t="s">
        <v>62</v>
      </c>
      <c r="E41" s="43" t="s">
        <v>39</v>
      </c>
      <c r="F41" s="43" t="n">
        <v>62389</v>
      </c>
      <c r="G41" s="43" t="n">
        <v>21229</v>
      </c>
      <c r="H41" s="43" t="s">
        <v>25</v>
      </c>
      <c r="I41" s="44" t="s">
        <v>43</v>
      </c>
      <c r="J41" s="43" t="s">
        <v>41</v>
      </c>
      <c r="K41" s="53" t="n">
        <v>36982</v>
      </c>
      <c r="L41" s="55" t="n">
        <v>36992</v>
      </c>
      <c r="M41" s="44" t="s">
        <v>23</v>
      </c>
      <c r="N41" s="47" t="n">
        <v>36982</v>
      </c>
      <c r="O41" s="49" t="n">
        <v>-1317126</v>
      </c>
      <c r="P41" s="1" t="n">
        <f aca="false">O41</f>
        <v>-1317126</v>
      </c>
    </row>
    <row r="42" customFormat="false" ht="12.75" hidden="false" customHeight="false" outlineLevel="2" collapsed="false">
      <c r="C42" s="43" t="n">
        <v>107808</v>
      </c>
      <c r="D42" s="43" t="s">
        <v>62</v>
      </c>
      <c r="E42" s="43" t="s">
        <v>39</v>
      </c>
      <c r="F42" s="43" t="n">
        <v>62389</v>
      </c>
      <c r="G42" s="43" t="n">
        <v>21229</v>
      </c>
      <c r="H42" s="43" t="s">
        <v>25</v>
      </c>
      <c r="I42" s="44" t="s">
        <v>43</v>
      </c>
      <c r="J42" s="43" t="s">
        <v>41</v>
      </c>
      <c r="K42" s="53" t="n">
        <v>36982</v>
      </c>
      <c r="L42" s="55" t="n">
        <v>36992</v>
      </c>
      <c r="M42" s="44" t="s">
        <v>22</v>
      </c>
      <c r="N42" s="47" t="n">
        <v>37043</v>
      </c>
      <c r="O42" s="49" t="n">
        <v>1317126</v>
      </c>
      <c r="P42" s="1" t="n">
        <v>1317126</v>
      </c>
    </row>
    <row r="43" customFormat="false" ht="12.75" hidden="false" customHeight="false" outlineLevel="1" collapsed="false">
      <c r="C43" s="56" t="s">
        <v>141</v>
      </c>
      <c r="D43" s="43"/>
      <c r="E43" s="43"/>
      <c r="F43" s="43"/>
      <c r="G43" s="43"/>
      <c r="H43" s="43"/>
      <c r="I43" s="44"/>
      <c r="J43" s="43"/>
      <c r="K43" s="53"/>
      <c r="L43" s="55"/>
      <c r="M43" s="44"/>
      <c r="N43" s="47"/>
      <c r="O43" s="49"/>
      <c r="P43" s="1" t="n">
        <f aca="false">SUBTOTAL(9,P41:P42)</f>
        <v>0</v>
      </c>
      <c r="R43" s="2" t="n">
        <f aca="false">-P43</f>
        <v>-0</v>
      </c>
    </row>
    <row r="44" customFormat="false" ht="12.75" hidden="false" customHeight="false" outlineLevel="2" collapsed="false">
      <c r="C44" s="14" t="n">
        <v>107538</v>
      </c>
      <c r="D44" s="43" t="s">
        <v>142</v>
      </c>
      <c r="E44" s="43" t="s">
        <v>39</v>
      </c>
      <c r="F44" s="44" t="n">
        <v>98</v>
      </c>
      <c r="G44" s="16" t="n">
        <v>64522</v>
      </c>
      <c r="H44" s="45" t="s">
        <v>20</v>
      </c>
      <c r="I44" s="46" t="s">
        <v>40</v>
      </c>
      <c r="J44" s="43" t="s">
        <v>41</v>
      </c>
      <c r="K44" s="47" t="n">
        <v>36923</v>
      </c>
      <c r="L44" s="48" t="n">
        <v>36928</v>
      </c>
      <c r="M44" s="44" t="s">
        <v>22</v>
      </c>
      <c r="N44" s="47" t="n">
        <v>36923</v>
      </c>
      <c r="O44" s="49" t="n">
        <v>1000000</v>
      </c>
      <c r="P44" s="1" t="n">
        <f aca="false">O44</f>
        <v>1000000</v>
      </c>
    </row>
    <row r="45" customFormat="false" ht="12.75" hidden="false" customHeight="false" outlineLevel="2" collapsed="false">
      <c r="C45" s="14" t="n">
        <v>107538</v>
      </c>
      <c r="D45" s="43" t="s">
        <v>142</v>
      </c>
      <c r="E45" s="43" t="s">
        <v>39</v>
      </c>
      <c r="F45" s="44" t="n">
        <v>98</v>
      </c>
      <c r="G45" s="16" t="n">
        <v>64522</v>
      </c>
      <c r="H45" s="45" t="s">
        <v>20</v>
      </c>
      <c r="I45" s="46" t="s">
        <v>40</v>
      </c>
      <c r="J45" s="43" t="s">
        <v>41</v>
      </c>
      <c r="K45" s="47" t="n">
        <v>36923</v>
      </c>
      <c r="L45" s="48" t="n">
        <v>36928</v>
      </c>
      <c r="M45" s="44" t="s">
        <v>23</v>
      </c>
      <c r="N45" s="47" t="n">
        <v>37043</v>
      </c>
      <c r="O45" s="49" t="n">
        <v>-1000000</v>
      </c>
      <c r="P45" s="1" t="n">
        <v>-1000000</v>
      </c>
    </row>
    <row r="46" customFormat="false" ht="12.75" hidden="false" customHeight="false" outlineLevel="1" collapsed="false">
      <c r="C46" s="23" t="s">
        <v>143</v>
      </c>
      <c r="D46" s="43"/>
      <c r="E46" s="43"/>
      <c r="F46" s="44"/>
      <c r="G46" s="16"/>
      <c r="H46" s="45"/>
      <c r="I46" s="46"/>
      <c r="J46" s="43"/>
      <c r="K46" s="47"/>
      <c r="L46" s="48"/>
      <c r="M46" s="44"/>
      <c r="N46" s="47"/>
      <c r="O46" s="49"/>
      <c r="P46" s="1" t="n">
        <f aca="false">SUBTOTAL(9,P44:P45)</f>
        <v>0</v>
      </c>
    </row>
    <row r="47" customFormat="false" ht="12.75" hidden="false" customHeight="false" outlineLevel="0" collapsed="false">
      <c r="C47" s="23" t="s">
        <v>36</v>
      </c>
      <c r="D47" s="43"/>
      <c r="E47" s="43"/>
      <c r="F47" s="44"/>
      <c r="G47" s="16"/>
      <c r="H47" s="45"/>
      <c r="I47" s="46"/>
      <c r="J47" s="43"/>
      <c r="K47" s="47"/>
      <c r="L47" s="48"/>
      <c r="M47" s="44"/>
      <c r="N47" s="47"/>
      <c r="O47" s="49"/>
      <c r="P47" s="1" t="n">
        <f aca="false">SUBTOTAL(9,P2:P45)</f>
        <v>97</v>
      </c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9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M2" activePane="bottomRight" state="frozen"/>
      <selection pane="topLeft" activeCell="A1" activeCellId="0" sqref="A1"/>
      <selection pane="topRight" activeCell="M1" activeCellId="0" sqref="M1"/>
      <selection pane="bottomLeft" activeCell="A2" activeCellId="0" sqref="A2"/>
      <selection pane="bottomRight" activeCell="R10" activeCellId="0" sqref="R10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56"/>
    <col collapsed="false" customWidth="true" hidden="false" outlineLevel="0" max="16" min="16" style="1" width="10.28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144</v>
      </c>
      <c r="Q1" s="11" t="s">
        <v>16</v>
      </c>
      <c r="R1" s="12" t="s">
        <v>17</v>
      </c>
      <c r="S1" s="3" t="s">
        <v>112</v>
      </c>
    </row>
    <row r="2" customFormat="false" ht="11.25" hidden="false" customHeight="false" outlineLevel="2" collapsed="false">
      <c r="A2" s="43"/>
      <c r="B2" s="43" t="s">
        <v>145</v>
      </c>
      <c r="C2" s="14" t="n">
        <v>106869</v>
      </c>
      <c r="D2" s="43" t="s">
        <v>56</v>
      </c>
      <c r="E2" s="43" t="s">
        <v>39</v>
      </c>
      <c r="F2" s="44" t="n">
        <v>71460</v>
      </c>
      <c r="G2" s="16" t="n">
        <v>22359</v>
      </c>
      <c r="H2" s="43" t="s">
        <v>25</v>
      </c>
      <c r="I2" s="44" t="s">
        <v>146</v>
      </c>
      <c r="J2" s="43" t="s">
        <v>31</v>
      </c>
      <c r="K2" s="47" t="n">
        <v>36739</v>
      </c>
      <c r="L2" s="48" t="n">
        <v>36746</v>
      </c>
      <c r="M2" s="44" t="s">
        <v>23</v>
      </c>
      <c r="N2" s="47" t="n">
        <v>36923</v>
      </c>
      <c r="O2" s="49" t="n">
        <v>-100000</v>
      </c>
      <c r="P2" s="58" t="n">
        <v>-99988</v>
      </c>
      <c r="Q2" s="49" t="n">
        <f aca="false">31-30</f>
        <v>1</v>
      </c>
      <c r="R2" s="59"/>
      <c r="S2" s="33"/>
      <c r="T2" s="49"/>
      <c r="U2" s="49"/>
      <c r="V2" s="51"/>
      <c r="W2" s="51"/>
      <c r="X2" s="51"/>
      <c r="Y2" s="51"/>
      <c r="Z2" s="52"/>
      <c r="AA2" s="52"/>
      <c r="AB2" s="52"/>
      <c r="AC2" s="52"/>
      <c r="AD2" s="52"/>
      <c r="AE2" s="53"/>
    </row>
    <row r="3" customFormat="false" ht="11.25" hidden="false" customHeight="false" outlineLevel="2" collapsed="false">
      <c r="A3" s="43"/>
      <c r="B3" s="43" t="s">
        <v>145</v>
      </c>
      <c r="C3" s="14" t="n">
        <v>106869</v>
      </c>
      <c r="D3" s="43" t="s">
        <v>56</v>
      </c>
      <c r="E3" s="43" t="s">
        <v>39</v>
      </c>
      <c r="F3" s="44" t="n">
        <v>71460</v>
      </c>
      <c r="G3" s="16" t="n">
        <v>22359</v>
      </c>
      <c r="H3" s="43" t="s">
        <v>25</v>
      </c>
      <c r="I3" s="44" t="s">
        <v>146</v>
      </c>
      <c r="J3" s="43" t="s">
        <v>31</v>
      </c>
      <c r="K3" s="47" t="n">
        <v>36739</v>
      </c>
      <c r="L3" s="48" t="n">
        <v>36746</v>
      </c>
      <c r="M3" s="44" t="s">
        <v>22</v>
      </c>
      <c r="N3" s="47" t="n">
        <v>37073</v>
      </c>
      <c r="O3" s="49" t="n">
        <v>99988</v>
      </c>
      <c r="P3" s="58" t="n">
        <v>99988</v>
      </c>
      <c r="Q3" s="49"/>
      <c r="R3" s="59"/>
      <c r="S3" s="33"/>
      <c r="T3" s="49"/>
      <c r="U3" s="49"/>
      <c r="V3" s="51"/>
      <c r="W3" s="51"/>
      <c r="X3" s="51"/>
      <c r="Y3" s="51"/>
      <c r="Z3" s="52"/>
      <c r="AA3" s="52"/>
      <c r="AB3" s="52"/>
      <c r="AC3" s="52"/>
      <c r="AD3" s="52"/>
      <c r="AE3" s="53"/>
    </row>
    <row r="4" customFormat="false" ht="11.25" hidden="false" customHeight="false" outlineLevel="1" collapsed="false">
      <c r="A4" s="43"/>
      <c r="B4" s="43"/>
      <c r="C4" s="22" t="s">
        <v>147</v>
      </c>
      <c r="D4" s="43"/>
      <c r="E4" s="43"/>
      <c r="F4" s="44"/>
      <c r="G4" s="16"/>
      <c r="H4" s="43"/>
      <c r="I4" s="44"/>
      <c r="J4" s="43"/>
      <c r="K4" s="47"/>
      <c r="L4" s="48"/>
      <c r="M4" s="44"/>
      <c r="N4" s="47"/>
      <c r="O4" s="49"/>
      <c r="P4" s="58" t="n">
        <f aca="false">SUBTOTAL(9,P2:P3)</f>
        <v>0</v>
      </c>
      <c r="Q4" s="49"/>
      <c r="R4" s="59" t="n">
        <f aca="false">-P4/$Q$2</f>
        <v>-0</v>
      </c>
      <c r="S4" s="33"/>
      <c r="T4" s="49"/>
      <c r="U4" s="49"/>
      <c r="V4" s="51"/>
      <c r="W4" s="51"/>
      <c r="X4" s="51"/>
      <c r="Y4" s="51"/>
      <c r="Z4" s="52"/>
      <c r="AA4" s="52"/>
      <c r="AB4" s="52"/>
      <c r="AC4" s="52"/>
      <c r="AD4" s="52"/>
      <c r="AE4" s="53"/>
    </row>
    <row r="5" customFormat="false" ht="11.25" hidden="false" customHeight="false" outlineLevel="2" collapsed="false">
      <c r="A5" s="43"/>
      <c r="B5" s="43" t="s">
        <v>148</v>
      </c>
      <c r="C5" s="14" t="n">
        <v>106955</v>
      </c>
      <c r="D5" s="43" t="s">
        <v>56</v>
      </c>
      <c r="E5" s="43" t="s">
        <v>39</v>
      </c>
      <c r="F5" s="44" t="n">
        <v>62389</v>
      </c>
      <c r="G5" s="16" t="n">
        <v>22359</v>
      </c>
      <c r="H5" s="45" t="s">
        <v>25</v>
      </c>
      <c r="I5" s="46" t="s">
        <v>43</v>
      </c>
      <c r="J5" s="43" t="s">
        <v>31</v>
      </c>
      <c r="K5" s="47" t="n">
        <v>36770</v>
      </c>
      <c r="L5" s="48" t="n">
        <v>36776</v>
      </c>
      <c r="M5" s="44" t="s">
        <v>23</v>
      </c>
      <c r="N5" s="47" t="n">
        <v>36982</v>
      </c>
      <c r="O5" s="49" t="n">
        <v>-500000</v>
      </c>
      <c r="P5" s="58" t="n">
        <f aca="false">O5</f>
        <v>-500000</v>
      </c>
      <c r="Q5" s="49"/>
      <c r="R5" s="59"/>
      <c r="S5" s="33"/>
      <c r="T5" s="49"/>
      <c r="U5" s="49"/>
      <c r="V5" s="51"/>
      <c r="W5" s="51"/>
      <c r="X5" s="51"/>
      <c r="Y5" s="51"/>
      <c r="Z5" s="52"/>
      <c r="AA5" s="52"/>
      <c r="AB5" s="52"/>
      <c r="AC5" s="52"/>
      <c r="AD5" s="52"/>
      <c r="AE5" s="53"/>
    </row>
    <row r="6" customFormat="false" ht="11.25" hidden="false" customHeight="false" outlineLevel="2" collapsed="false">
      <c r="A6" s="43"/>
      <c r="B6" s="43" t="s">
        <v>148</v>
      </c>
      <c r="C6" s="14" t="n">
        <v>106955</v>
      </c>
      <c r="D6" s="43" t="s">
        <v>56</v>
      </c>
      <c r="E6" s="43" t="s">
        <v>39</v>
      </c>
      <c r="F6" s="44" t="n">
        <v>62389</v>
      </c>
      <c r="G6" s="16" t="n">
        <v>22359</v>
      </c>
      <c r="H6" s="45" t="s">
        <v>25</v>
      </c>
      <c r="I6" s="46" t="s">
        <v>43</v>
      </c>
      <c r="J6" s="43" t="s">
        <v>31</v>
      </c>
      <c r="K6" s="47" t="n">
        <v>36770</v>
      </c>
      <c r="L6" s="48" t="n">
        <v>36776</v>
      </c>
      <c r="M6" s="44" t="s">
        <v>22</v>
      </c>
      <c r="N6" s="47" t="n">
        <v>37073</v>
      </c>
      <c r="O6" s="49" t="n">
        <v>500000</v>
      </c>
      <c r="P6" s="58" t="n">
        <v>500000</v>
      </c>
      <c r="Q6" s="49"/>
      <c r="R6" s="59"/>
      <c r="S6" s="33"/>
      <c r="T6" s="49"/>
      <c r="U6" s="49"/>
      <c r="V6" s="51"/>
      <c r="W6" s="51"/>
      <c r="X6" s="51"/>
      <c r="Y6" s="51"/>
      <c r="Z6" s="52"/>
      <c r="AA6" s="52"/>
      <c r="AB6" s="52"/>
      <c r="AC6" s="52"/>
      <c r="AD6" s="52"/>
      <c r="AE6" s="53"/>
    </row>
    <row r="7" customFormat="false" ht="11.25" hidden="false" customHeight="false" outlineLevel="1" collapsed="false">
      <c r="A7" s="43"/>
      <c r="B7" s="43"/>
      <c r="C7" s="23" t="s">
        <v>149</v>
      </c>
      <c r="D7" s="43"/>
      <c r="E7" s="43"/>
      <c r="F7" s="44"/>
      <c r="G7" s="16"/>
      <c r="H7" s="45"/>
      <c r="I7" s="46"/>
      <c r="J7" s="43"/>
      <c r="K7" s="47"/>
      <c r="L7" s="48"/>
      <c r="M7" s="44"/>
      <c r="N7" s="47"/>
      <c r="O7" s="49"/>
      <c r="P7" s="58" t="n">
        <f aca="false">SUBTOTAL(9,P5:P6)</f>
        <v>0</v>
      </c>
      <c r="Q7" s="49"/>
      <c r="R7" s="59" t="n">
        <f aca="false">-P7/$Q$2</f>
        <v>-0</v>
      </c>
      <c r="S7" s="33"/>
      <c r="T7" s="49"/>
      <c r="U7" s="49"/>
      <c r="V7" s="51"/>
      <c r="W7" s="51"/>
      <c r="X7" s="51"/>
      <c r="Y7" s="51"/>
      <c r="Z7" s="52"/>
      <c r="AA7" s="52"/>
      <c r="AB7" s="52"/>
      <c r="AC7" s="52"/>
      <c r="AD7" s="52"/>
      <c r="AE7" s="53"/>
    </row>
    <row r="8" customFormat="false" ht="11.25" hidden="false" customHeight="false" outlineLevel="2" collapsed="false">
      <c r="A8" s="43"/>
      <c r="B8" s="43" t="s">
        <v>150</v>
      </c>
      <c r="C8" s="14" t="n">
        <v>107039</v>
      </c>
      <c r="D8" s="43" t="s">
        <v>56</v>
      </c>
      <c r="E8" s="43" t="s">
        <v>39</v>
      </c>
      <c r="F8" s="44" t="n">
        <v>71319</v>
      </c>
      <c r="G8" s="16" t="n">
        <v>22359</v>
      </c>
      <c r="H8" s="43" t="s">
        <v>20</v>
      </c>
      <c r="I8" s="44" t="s">
        <v>40</v>
      </c>
      <c r="J8" s="43" t="s">
        <v>41</v>
      </c>
      <c r="K8" s="47" t="n">
        <v>36770</v>
      </c>
      <c r="L8" s="48" t="n">
        <v>36796</v>
      </c>
      <c r="M8" s="44" t="s">
        <v>22</v>
      </c>
      <c r="N8" s="47" t="n">
        <v>36831</v>
      </c>
      <c r="O8" s="49" t="n">
        <v>500000</v>
      </c>
      <c r="P8" s="58" t="n">
        <v>500010</v>
      </c>
      <c r="Q8" s="49"/>
      <c r="R8" s="59"/>
      <c r="S8" s="33"/>
      <c r="T8" s="49"/>
      <c r="U8" s="49"/>
      <c r="V8" s="51"/>
      <c r="W8" s="51"/>
      <c r="X8" s="51"/>
      <c r="Y8" s="51"/>
      <c r="Z8" s="52"/>
      <c r="AA8" s="52"/>
      <c r="AB8" s="52"/>
      <c r="AC8" s="52"/>
      <c r="AD8" s="52"/>
      <c r="AE8" s="53"/>
    </row>
    <row r="9" customFormat="false" ht="11.25" hidden="false" customHeight="false" outlineLevel="2" collapsed="false">
      <c r="A9" s="43"/>
      <c r="B9" s="43" t="s">
        <v>150</v>
      </c>
      <c r="C9" s="14" t="n">
        <v>107039</v>
      </c>
      <c r="D9" s="43" t="s">
        <v>56</v>
      </c>
      <c r="E9" s="43" t="s">
        <v>39</v>
      </c>
      <c r="F9" s="44" t="n">
        <v>71319</v>
      </c>
      <c r="G9" s="16" t="n">
        <v>22359</v>
      </c>
      <c r="H9" s="43" t="s">
        <v>20</v>
      </c>
      <c r="I9" s="44" t="s">
        <v>40</v>
      </c>
      <c r="J9" s="43" t="s">
        <v>41</v>
      </c>
      <c r="K9" s="47" t="n">
        <v>36770</v>
      </c>
      <c r="L9" s="48" t="n">
        <v>36796</v>
      </c>
      <c r="M9" s="44" t="s">
        <v>23</v>
      </c>
      <c r="N9" s="47" t="n">
        <v>37073</v>
      </c>
      <c r="O9" s="49" t="n">
        <v>-500010</v>
      </c>
      <c r="P9" s="58" t="n">
        <v>-500009</v>
      </c>
      <c r="Q9" s="49"/>
      <c r="R9" s="59"/>
      <c r="S9" s="33"/>
      <c r="T9" s="49"/>
      <c r="U9" s="49"/>
      <c r="V9" s="51"/>
      <c r="W9" s="51"/>
      <c r="X9" s="51"/>
      <c r="Y9" s="51"/>
      <c r="Z9" s="52"/>
      <c r="AA9" s="52"/>
      <c r="AB9" s="52"/>
      <c r="AC9" s="52"/>
      <c r="AD9" s="52"/>
      <c r="AE9" s="53"/>
    </row>
    <row r="10" customFormat="false" ht="11.25" hidden="false" customHeight="false" outlineLevel="1" collapsed="false">
      <c r="A10" s="43"/>
      <c r="B10" s="43"/>
      <c r="C10" s="23" t="s">
        <v>151</v>
      </c>
      <c r="D10" s="43"/>
      <c r="E10" s="43"/>
      <c r="F10" s="44"/>
      <c r="G10" s="16"/>
      <c r="H10" s="43"/>
      <c r="I10" s="44"/>
      <c r="J10" s="43"/>
      <c r="K10" s="47"/>
      <c r="L10" s="48"/>
      <c r="M10" s="44"/>
      <c r="N10" s="47"/>
      <c r="O10" s="49"/>
      <c r="P10" s="58" t="n">
        <f aca="false">SUBTOTAL(9,P8:P9)</f>
        <v>1</v>
      </c>
      <c r="Q10" s="49"/>
      <c r="R10" s="59" t="n">
        <f aca="false">-P10/$Q$2</f>
        <v>-1</v>
      </c>
      <c r="S10" s="33"/>
      <c r="T10" s="49"/>
      <c r="U10" s="49"/>
      <c r="V10" s="51"/>
      <c r="W10" s="51"/>
      <c r="X10" s="51"/>
      <c r="Y10" s="51"/>
      <c r="Z10" s="52"/>
      <c r="AA10" s="52"/>
      <c r="AB10" s="52"/>
      <c r="AC10" s="52"/>
      <c r="AD10" s="52"/>
      <c r="AE10" s="53"/>
    </row>
    <row r="11" customFormat="false" ht="11.25" hidden="false" customHeight="false" outlineLevel="2" collapsed="false">
      <c r="A11" s="43"/>
      <c r="B11" s="43" t="s">
        <v>150</v>
      </c>
      <c r="C11" s="14" t="n">
        <v>107040</v>
      </c>
      <c r="D11" s="43" t="s">
        <v>56</v>
      </c>
      <c r="E11" s="43" t="s">
        <v>39</v>
      </c>
      <c r="F11" s="44" t="n">
        <v>71460</v>
      </c>
      <c r="G11" s="16" t="n">
        <v>22359</v>
      </c>
      <c r="H11" s="45" t="s">
        <v>25</v>
      </c>
      <c r="I11" s="46" t="s">
        <v>43</v>
      </c>
      <c r="J11" s="43" t="s">
        <v>41</v>
      </c>
      <c r="K11" s="47" t="n">
        <v>36770</v>
      </c>
      <c r="L11" s="48" t="n">
        <v>36796</v>
      </c>
      <c r="M11" s="44" t="s">
        <v>23</v>
      </c>
      <c r="N11" s="47" t="n">
        <v>36831</v>
      </c>
      <c r="O11" s="49" t="n">
        <v>-500000</v>
      </c>
      <c r="P11" s="58" t="n">
        <v>-492510</v>
      </c>
      <c r="Q11" s="49"/>
      <c r="R11" s="59"/>
      <c r="S11" s="33"/>
      <c r="T11" s="49"/>
      <c r="U11" s="49"/>
      <c r="V11" s="51"/>
      <c r="W11" s="51"/>
      <c r="X11" s="51"/>
      <c r="Y11" s="51"/>
      <c r="Z11" s="52"/>
      <c r="AA11" s="52"/>
      <c r="AB11" s="52"/>
      <c r="AC11" s="52"/>
      <c r="AD11" s="52"/>
      <c r="AE11" s="53"/>
    </row>
    <row r="12" customFormat="false" ht="11.25" hidden="false" customHeight="false" outlineLevel="2" collapsed="false">
      <c r="A12" s="43"/>
      <c r="B12" s="43" t="s">
        <v>150</v>
      </c>
      <c r="C12" s="14" t="n">
        <v>107040</v>
      </c>
      <c r="D12" s="43" t="s">
        <v>56</v>
      </c>
      <c r="E12" s="43" t="s">
        <v>39</v>
      </c>
      <c r="F12" s="44" t="n">
        <v>71460</v>
      </c>
      <c r="G12" s="16" t="n">
        <v>22359</v>
      </c>
      <c r="H12" s="45" t="s">
        <v>25</v>
      </c>
      <c r="I12" s="46" t="s">
        <v>43</v>
      </c>
      <c r="J12" s="43" t="s">
        <v>41</v>
      </c>
      <c r="K12" s="47" t="n">
        <v>36770</v>
      </c>
      <c r="L12" s="48" t="n">
        <v>36796</v>
      </c>
      <c r="M12" s="44" t="s">
        <v>22</v>
      </c>
      <c r="N12" s="47" t="n">
        <v>37073</v>
      </c>
      <c r="O12" s="49" t="n">
        <v>492510</v>
      </c>
      <c r="P12" s="58" t="n">
        <v>492510</v>
      </c>
      <c r="Q12" s="49"/>
      <c r="R12" s="59"/>
      <c r="S12" s="33"/>
      <c r="T12" s="49"/>
      <c r="U12" s="49"/>
      <c r="V12" s="51"/>
      <c r="W12" s="51"/>
      <c r="X12" s="51"/>
      <c r="Y12" s="51"/>
      <c r="Z12" s="52"/>
      <c r="AA12" s="52"/>
      <c r="AB12" s="52"/>
      <c r="AC12" s="52"/>
      <c r="AD12" s="52"/>
      <c r="AE12" s="53"/>
    </row>
    <row r="13" customFormat="false" ht="11.25" hidden="false" customHeight="false" outlineLevel="1" collapsed="false">
      <c r="A13" s="43"/>
      <c r="B13" s="43"/>
      <c r="C13" s="23" t="s">
        <v>152</v>
      </c>
      <c r="D13" s="43"/>
      <c r="E13" s="43"/>
      <c r="F13" s="44"/>
      <c r="G13" s="16"/>
      <c r="H13" s="45"/>
      <c r="I13" s="46"/>
      <c r="J13" s="43"/>
      <c r="K13" s="47"/>
      <c r="L13" s="48"/>
      <c r="M13" s="44"/>
      <c r="N13" s="47"/>
      <c r="O13" s="49"/>
      <c r="P13" s="58" t="n">
        <f aca="false">SUBTOTAL(9,P11:P12)</f>
        <v>0</v>
      </c>
      <c r="Q13" s="49"/>
      <c r="R13" s="59" t="n">
        <f aca="false">-P13/$Q$2</f>
        <v>-0</v>
      </c>
      <c r="S13" s="33"/>
      <c r="T13" s="49"/>
      <c r="U13" s="49"/>
      <c r="V13" s="51"/>
      <c r="W13" s="51"/>
      <c r="X13" s="51"/>
      <c r="Y13" s="51"/>
      <c r="Z13" s="52"/>
      <c r="AA13" s="52"/>
      <c r="AB13" s="52"/>
      <c r="AC13" s="52"/>
      <c r="AD13" s="52"/>
      <c r="AE13" s="53"/>
    </row>
    <row r="14" customFormat="false" ht="11.25" hidden="false" customHeight="false" outlineLevel="2" collapsed="false">
      <c r="A14" s="43"/>
      <c r="B14" s="43" t="s">
        <v>18</v>
      </c>
      <c r="C14" s="14" t="n">
        <v>107622</v>
      </c>
      <c r="D14" s="43" t="s">
        <v>56</v>
      </c>
      <c r="E14" s="43" t="s">
        <v>39</v>
      </c>
      <c r="F14" s="44" t="n">
        <v>71320</v>
      </c>
      <c r="G14" s="16" t="n">
        <v>22359</v>
      </c>
      <c r="H14" s="45" t="s">
        <v>20</v>
      </c>
      <c r="I14" s="46" t="s">
        <v>40</v>
      </c>
      <c r="J14" s="43" t="s">
        <v>41</v>
      </c>
      <c r="K14" s="47" t="n">
        <v>36951</v>
      </c>
      <c r="L14" s="48" t="n">
        <v>36958</v>
      </c>
      <c r="M14" s="44" t="s">
        <v>22</v>
      </c>
      <c r="N14" s="47" t="n">
        <v>36951</v>
      </c>
      <c r="O14" s="49" t="n">
        <v>499994</v>
      </c>
      <c r="P14" s="58" t="n">
        <v>499994</v>
      </c>
      <c r="Q14" s="49"/>
      <c r="R14" s="59"/>
      <c r="S14" s="33"/>
      <c r="T14" s="49"/>
      <c r="U14" s="49"/>
      <c r="V14" s="51"/>
      <c r="W14" s="51"/>
      <c r="X14" s="51"/>
      <c r="Y14" s="51"/>
      <c r="Z14" s="52"/>
      <c r="AA14" s="52"/>
      <c r="AB14" s="52"/>
      <c r="AC14" s="52"/>
      <c r="AD14" s="52"/>
      <c r="AE14" s="53"/>
    </row>
    <row r="15" customFormat="false" ht="11.25" hidden="false" customHeight="false" outlineLevel="2" collapsed="false">
      <c r="A15" s="43"/>
      <c r="B15" s="43" t="s">
        <v>18</v>
      </c>
      <c r="C15" s="14" t="n">
        <v>107622</v>
      </c>
      <c r="D15" s="43" t="s">
        <v>56</v>
      </c>
      <c r="E15" s="43" t="s">
        <v>39</v>
      </c>
      <c r="F15" s="44" t="n">
        <v>71320</v>
      </c>
      <c r="G15" s="16" t="n">
        <v>22359</v>
      </c>
      <c r="H15" s="45" t="s">
        <v>20</v>
      </c>
      <c r="I15" s="46" t="s">
        <v>40</v>
      </c>
      <c r="J15" s="43" t="s">
        <v>41</v>
      </c>
      <c r="K15" s="47" t="n">
        <v>36951</v>
      </c>
      <c r="L15" s="48" t="n">
        <v>36958</v>
      </c>
      <c r="M15" s="44" t="s">
        <v>23</v>
      </c>
      <c r="N15" s="47" t="n">
        <v>37073</v>
      </c>
      <c r="O15" s="49" t="n">
        <v>-499994</v>
      </c>
      <c r="P15" s="58" t="n">
        <v>-499780</v>
      </c>
      <c r="Q15" s="49"/>
      <c r="R15" s="59"/>
      <c r="S15" s="33"/>
      <c r="T15" s="49"/>
      <c r="U15" s="49"/>
      <c r="V15" s="51"/>
      <c r="W15" s="51"/>
      <c r="X15" s="51"/>
      <c r="Y15" s="51"/>
      <c r="Z15" s="52"/>
      <c r="AA15" s="52"/>
      <c r="AB15" s="52"/>
      <c r="AC15" s="52"/>
      <c r="AD15" s="52"/>
      <c r="AE15" s="53"/>
    </row>
    <row r="16" customFormat="false" ht="11.25" hidden="false" customHeight="false" outlineLevel="1" collapsed="false">
      <c r="A16" s="43"/>
      <c r="B16" s="43"/>
      <c r="C16" s="23" t="s">
        <v>153</v>
      </c>
      <c r="D16" s="43"/>
      <c r="E16" s="43"/>
      <c r="F16" s="44"/>
      <c r="G16" s="16"/>
      <c r="H16" s="45"/>
      <c r="I16" s="46"/>
      <c r="J16" s="43"/>
      <c r="K16" s="47"/>
      <c r="L16" s="48"/>
      <c r="M16" s="44"/>
      <c r="N16" s="47"/>
      <c r="O16" s="49"/>
      <c r="P16" s="58" t="n">
        <f aca="false">SUBTOTAL(9,P14:P15)</f>
        <v>214</v>
      </c>
      <c r="Q16" s="49"/>
      <c r="R16" s="59" t="n">
        <f aca="false">-P16/$Q$2</f>
        <v>-214</v>
      </c>
      <c r="S16" s="33"/>
      <c r="T16" s="49"/>
      <c r="U16" s="49"/>
      <c r="V16" s="51"/>
      <c r="W16" s="51"/>
      <c r="X16" s="51"/>
      <c r="Y16" s="51"/>
      <c r="Z16" s="52"/>
      <c r="AA16" s="52"/>
      <c r="AB16" s="52"/>
      <c r="AC16" s="52"/>
      <c r="AD16" s="52"/>
      <c r="AE16" s="53"/>
    </row>
    <row r="17" customFormat="false" ht="11.25" hidden="false" customHeight="false" outlineLevel="2" collapsed="false">
      <c r="A17" s="43"/>
      <c r="B17" s="43" t="s">
        <v>148</v>
      </c>
      <c r="C17" s="14" t="n">
        <v>106954</v>
      </c>
      <c r="D17" s="43" t="s">
        <v>59</v>
      </c>
      <c r="E17" s="43" t="s">
        <v>39</v>
      </c>
      <c r="F17" s="44" t="n">
        <v>62389</v>
      </c>
      <c r="G17" s="16" t="n">
        <v>100492</v>
      </c>
      <c r="H17" s="45" t="s">
        <v>25</v>
      </c>
      <c r="I17" s="46" t="s">
        <v>43</v>
      </c>
      <c r="J17" s="43" t="s">
        <v>31</v>
      </c>
      <c r="K17" s="47" t="n">
        <v>36770</v>
      </c>
      <c r="L17" s="48" t="n">
        <v>36776</v>
      </c>
      <c r="M17" s="44" t="s">
        <v>23</v>
      </c>
      <c r="N17" s="47" t="n">
        <v>36982</v>
      </c>
      <c r="O17" s="49" t="n">
        <v>-500000</v>
      </c>
      <c r="P17" s="58" t="n">
        <f aca="false">O17</f>
        <v>-500000</v>
      </c>
      <c r="Q17" s="49"/>
      <c r="R17" s="59"/>
      <c r="S17" s="33"/>
      <c r="T17" s="49"/>
      <c r="U17" s="49"/>
      <c r="V17" s="51"/>
      <c r="W17" s="51"/>
      <c r="X17" s="51"/>
      <c r="Y17" s="51"/>
      <c r="Z17" s="52"/>
      <c r="AA17" s="52"/>
      <c r="AB17" s="52"/>
      <c r="AC17" s="52"/>
      <c r="AD17" s="52"/>
      <c r="AE17" s="53"/>
    </row>
    <row r="18" customFormat="false" ht="11.25" hidden="false" customHeight="false" outlineLevel="2" collapsed="false">
      <c r="A18" s="43"/>
      <c r="B18" s="43" t="s">
        <v>148</v>
      </c>
      <c r="C18" s="14" t="n">
        <v>106954</v>
      </c>
      <c r="D18" s="43" t="s">
        <v>59</v>
      </c>
      <c r="E18" s="43" t="s">
        <v>39</v>
      </c>
      <c r="F18" s="44" t="n">
        <v>62389</v>
      </c>
      <c r="G18" s="16" t="n">
        <v>100492</v>
      </c>
      <c r="H18" s="45" t="s">
        <v>25</v>
      </c>
      <c r="I18" s="46" t="s">
        <v>43</v>
      </c>
      <c r="J18" s="43" t="s">
        <v>31</v>
      </c>
      <c r="K18" s="47" t="n">
        <v>36770</v>
      </c>
      <c r="L18" s="48" t="n">
        <v>36776</v>
      </c>
      <c r="M18" s="44" t="s">
        <v>22</v>
      </c>
      <c r="N18" s="47" t="n">
        <v>37073</v>
      </c>
      <c r="O18" s="49" t="n">
        <v>500000</v>
      </c>
      <c r="P18" s="58" t="n">
        <v>500000</v>
      </c>
      <c r="Q18" s="49"/>
      <c r="R18" s="59"/>
      <c r="S18" s="33"/>
      <c r="T18" s="49"/>
      <c r="U18" s="49"/>
      <c r="V18" s="51"/>
      <c r="W18" s="51"/>
      <c r="X18" s="51"/>
      <c r="Y18" s="51"/>
      <c r="Z18" s="52"/>
      <c r="AA18" s="52"/>
      <c r="AB18" s="52"/>
      <c r="AC18" s="52"/>
      <c r="AD18" s="52"/>
      <c r="AE18" s="53"/>
    </row>
    <row r="19" customFormat="false" ht="11.25" hidden="false" customHeight="false" outlineLevel="1" collapsed="false">
      <c r="A19" s="43"/>
      <c r="B19" s="43"/>
      <c r="C19" s="23" t="s">
        <v>154</v>
      </c>
      <c r="D19" s="43"/>
      <c r="E19" s="43"/>
      <c r="F19" s="44"/>
      <c r="G19" s="16"/>
      <c r="H19" s="45"/>
      <c r="I19" s="46"/>
      <c r="J19" s="43"/>
      <c r="K19" s="47"/>
      <c r="L19" s="48"/>
      <c r="M19" s="44"/>
      <c r="N19" s="47"/>
      <c r="O19" s="49"/>
      <c r="P19" s="58" t="n">
        <f aca="false">SUBTOTAL(9,P17:P18)</f>
        <v>0</v>
      </c>
      <c r="Q19" s="49"/>
      <c r="R19" s="59" t="n">
        <f aca="false">-P19/$Q$2</f>
        <v>-0</v>
      </c>
      <c r="S19" s="33"/>
      <c r="T19" s="49"/>
      <c r="U19" s="49"/>
      <c r="V19" s="51"/>
      <c r="W19" s="51"/>
      <c r="X19" s="51"/>
      <c r="Y19" s="51"/>
      <c r="Z19" s="52"/>
      <c r="AA19" s="52"/>
      <c r="AB19" s="52"/>
      <c r="AC19" s="52"/>
      <c r="AD19" s="52"/>
      <c r="AE19" s="53"/>
    </row>
    <row r="20" customFormat="false" ht="11.25" hidden="false" customHeight="false" outlineLevel="2" collapsed="false">
      <c r="A20" s="13"/>
      <c r="B20" s="13" t="s">
        <v>18</v>
      </c>
      <c r="C20" s="14" t="n">
        <v>107588</v>
      </c>
      <c r="D20" s="13" t="s">
        <v>62</v>
      </c>
      <c r="E20" s="13" t="s">
        <v>39</v>
      </c>
      <c r="F20" s="15" t="n">
        <v>71320</v>
      </c>
      <c r="G20" s="16" t="n">
        <v>21229</v>
      </c>
      <c r="H20" s="31" t="s">
        <v>20</v>
      </c>
      <c r="I20" s="32" t="s">
        <v>40</v>
      </c>
      <c r="J20" s="13" t="s">
        <v>41</v>
      </c>
      <c r="K20" s="17" t="n">
        <v>36923</v>
      </c>
      <c r="L20" s="18" t="n">
        <v>36949</v>
      </c>
      <c r="M20" s="15" t="s">
        <v>22</v>
      </c>
      <c r="N20" s="47" t="n">
        <v>36982</v>
      </c>
      <c r="O20" s="19" t="n">
        <v>100000</v>
      </c>
      <c r="P20" s="58" t="n">
        <f aca="false">O20</f>
        <v>100000</v>
      </c>
      <c r="Q20" s="41"/>
      <c r="R20" s="59"/>
      <c r="S20" s="33"/>
      <c r="T20" s="19"/>
      <c r="U20" s="19"/>
      <c r="V20" s="34"/>
      <c r="Y20" s="60"/>
      <c r="Z20" s="36"/>
      <c r="AA20" s="36"/>
      <c r="AB20" s="36"/>
      <c r="AC20" s="36"/>
      <c r="AD20" s="36"/>
      <c r="AE20" s="37"/>
      <c r="AO20" s="38"/>
      <c r="AP20" s="39"/>
      <c r="AQ20" s="39"/>
      <c r="AR20" s="39"/>
      <c r="AS20" s="40"/>
      <c r="AT20" s="41"/>
      <c r="AU20" s="42"/>
      <c r="AV20" s="42"/>
    </row>
    <row r="21" customFormat="false" ht="11.25" hidden="false" customHeight="false" outlineLevel="2" collapsed="false">
      <c r="A21" s="13"/>
      <c r="B21" s="13" t="s">
        <v>18</v>
      </c>
      <c r="C21" s="14" t="n">
        <v>107588</v>
      </c>
      <c r="D21" s="13" t="s">
        <v>62</v>
      </c>
      <c r="E21" s="13" t="s">
        <v>39</v>
      </c>
      <c r="F21" s="15" t="n">
        <v>71320</v>
      </c>
      <c r="G21" s="16" t="n">
        <v>21229</v>
      </c>
      <c r="H21" s="31" t="s">
        <v>20</v>
      </c>
      <c r="I21" s="32" t="s">
        <v>40</v>
      </c>
      <c r="J21" s="13" t="s">
        <v>41</v>
      </c>
      <c r="K21" s="17" t="n">
        <v>36923</v>
      </c>
      <c r="L21" s="18" t="n">
        <v>36949</v>
      </c>
      <c r="M21" s="15" t="s">
        <v>23</v>
      </c>
      <c r="N21" s="47" t="n">
        <v>37073</v>
      </c>
      <c r="O21" s="19" t="n">
        <v>-100000</v>
      </c>
      <c r="P21" s="58" t="n">
        <v>-100000</v>
      </c>
      <c r="Q21" s="41"/>
      <c r="R21" s="59" t="n">
        <f aca="false">(P20+P21)/Q2</f>
        <v>0</v>
      </c>
      <c r="S21" s="33"/>
      <c r="T21" s="19"/>
      <c r="U21" s="19"/>
      <c r="V21" s="34"/>
      <c r="Y21" s="60"/>
      <c r="Z21" s="36"/>
      <c r="AA21" s="36"/>
      <c r="AB21" s="36"/>
      <c r="AC21" s="36"/>
      <c r="AD21" s="36"/>
      <c r="AE21" s="37"/>
      <c r="AO21" s="38"/>
      <c r="AP21" s="39"/>
      <c r="AQ21" s="39"/>
      <c r="AR21" s="39"/>
      <c r="AS21" s="40"/>
      <c r="AT21" s="41"/>
      <c r="AU21" s="42"/>
      <c r="AV21" s="42"/>
    </row>
    <row r="22" customFormat="false" ht="11.25" hidden="false" customHeight="false" outlineLevel="2" collapsed="false">
      <c r="A22" s="13"/>
      <c r="B22" s="13" t="s">
        <v>18</v>
      </c>
      <c r="C22" s="14" t="n">
        <v>107588</v>
      </c>
      <c r="D22" s="13" t="s">
        <v>62</v>
      </c>
      <c r="E22" s="13" t="s">
        <v>39</v>
      </c>
      <c r="F22" s="15" t="n">
        <v>71322</v>
      </c>
      <c r="G22" s="16" t="n">
        <v>21229</v>
      </c>
      <c r="H22" s="31" t="s">
        <v>20</v>
      </c>
      <c r="I22" s="32" t="s">
        <v>40</v>
      </c>
      <c r="J22" s="13" t="s">
        <v>41</v>
      </c>
      <c r="K22" s="17" t="n">
        <v>36923</v>
      </c>
      <c r="L22" s="18" t="n">
        <v>36949</v>
      </c>
      <c r="M22" s="15" t="s">
        <v>22</v>
      </c>
      <c r="N22" s="47" t="n">
        <v>36982</v>
      </c>
      <c r="O22" s="19" t="n">
        <v>325000</v>
      </c>
      <c r="P22" s="58" t="n">
        <f aca="false">O22</f>
        <v>325000</v>
      </c>
      <c r="Q22" s="41"/>
      <c r="R22" s="59"/>
      <c r="S22" s="33"/>
      <c r="T22" s="19"/>
      <c r="U22" s="19"/>
      <c r="V22" s="34"/>
      <c r="Y22" s="60"/>
      <c r="Z22" s="36"/>
      <c r="AA22" s="36"/>
      <c r="AB22" s="36"/>
      <c r="AC22" s="36"/>
      <c r="AD22" s="36"/>
      <c r="AE22" s="37"/>
      <c r="AO22" s="38"/>
      <c r="AP22" s="39"/>
      <c r="AQ22" s="39"/>
      <c r="AR22" s="39"/>
      <c r="AS22" s="40"/>
      <c r="AT22" s="41"/>
      <c r="AU22" s="42"/>
      <c r="AV22" s="42"/>
    </row>
    <row r="23" customFormat="false" ht="11.25" hidden="false" customHeight="false" outlineLevel="2" collapsed="false">
      <c r="A23" s="13"/>
      <c r="B23" s="13" t="s">
        <v>18</v>
      </c>
      <c r="C23" s="14" t="n">
        <v>107588</v>
      </c>
      <c r="D23" s="13" t="s">
        <v>62</v>
      </c>
      <c r="E23" s="13" t="s">
        <v>39</v>
      </c>
      <c r="F23" s="15" t="n">
        <v>71322</v>
      </c>
      <c r="G23" s="16" t="n">
        <v>21229</v>
      </c>
      <c r="H23" s="31" t="s">
        <v>20</v>
      </c>
      <c r="I23" s="32" t="s">
        <v>40</v>
      </c>
      <c r="J23" s="13" t="s">
        <v>41</v>
      </c>
      <c r="K23" s="17" t="n">
        <v>36923</v>
      </c>
      <c r="L23" s="18" t="n">
        <v>36949</v>
      </c>
      <c r="M23" s="15" t="s">
        <v>23</v>
      </c>
      <c r="N23" s="47" t="n">
        <v>37073</v>
      </c>
      <c r="O23" s="19" t="n">
        <v>-325000</v>
      </c>
      <c r="P23" s="58" t="n">
        <v>-325000</v>
      </c>
      <c r="Q23" s="41"/>
      <c r="R23" s="59" t="n">
        <f aca="false">(P22+P23)/Q2</f>
        <v>0</v>
      </c>
      <c r="S23" s="33"/>
      <c r="T23" s="19"/>
      <c r="U23" s="19"/>
      <c r="V23" s="34"/>
      <c r="Y23" s="60"/>
      <c r="Z23" s="36"/>
      <c r="AA23" s="36"/>
      <c r="AB23" s="36"/>
      <c r="AC23" s="36"/>
      <c r="AD23" s="36"/>
      <c r="AE23" s="37"/>
      <c r="AO23" s="38"/>
      <c r="AP23" s="39"/>
      <c r="AQ23" s="39"/>
      <c r="AR23" s="39"/>
      <c r="AS23" s="40"/>
      <c r="AT23" s="41"/>
      <c r="AU23" s="42"/>
      <c r="AV23" s="42"/>
    </row>
    <row r="24" customFormat="false" ht="11.25" hidden="false" customHeight="false" outlineLevel="2" collapsed="false">
      <c r="A24" s="13"/>
      <c r="B24" s="13" t="s">
        <v>18</v>
      </c>
      <c r="C24" s="14" t="n">
        <v>107588</v>
      </c>
      <c r="D24" s="13" t="s">
        <v>62</v>
      </c>
      <c r="E24" s="13" t="s">
        <v>39</v>
      </c>
      <c r="F24" s="15" t="n">
        <v>71323</v>
      </c>
      <c r="G24" s="16" t="n">
        <v>21229</v>
      </c>
      <c r="H24" s="31" t="s">
        <v>20</v>
      </c>
      <c r="I24" s="32" t="s">
        <v>40</v>
      </c>
      <c r="J24" s="13" t="s">
        <v>41</v>
      </c>
      <c r="K24" s="17" t="n">
        <v>36923</v>
      </c>
      <c r="L24" s="18" t="n">
        <v>36949</v>
      </c>
      <c r="M24" s="15" t="s">
        <v>22</v>
      </c>
      <c r="N24" s="47" t="n">
        <v>36982</v>
      </c>
      <c r="O24" s="19" t="n">
        <v>75000</v>
      </c>
      <c r="P24" s="58" t="n">
        <f aca="false">O24</f>
        <v>75000</v>
      </c>
      <c r="Q24" s="41"/>
      <c r="R24" s="59"/>
      <c r="S24" s="33"/>
      <c r="T24" s="19"/>
      <c r="U24" s="19"/>
      <c r="V24" s="34"/>
      <c r="Y24" s="60"/>
      <c r="Z24" s="36"/>
      <c r="AA24" s="36"/>
      <c r="AB24" s="36"/>
      <c r="AC24" s="36"/>
      <c r="AD24" s="36"/>
      <c r="AE24" s="37"/>
      <c r="AO24" s="38"/>
      <c r="AP24" s="39"/>
      <c r="AQ24" s="39"/>
      <c r="AR24" s="39"/>
      <c r="AS24" s="40"/>
      <c r="AT24" s="41"/>
      <c r="AU24" s="42"/>
      <c r="AV24" s="42"/>
    </row>
    <row r="25" customFormat="false" ht="11.25" hidden="false" customHeight="false" outlineLevel="2" collapsed="false">
      <c r="A25" s="13"/>
      <c r="B25" s="13" t="s">
        <v>18</v>
      </c>
      <c r="C25" s="14" t="n">
        <v>107588</v>
      </c>
      <c r="D25" s="13" t="s">
        <v>62</v>
      </c>
      <c r="E25" s="13" t="s">
        <v>39</v>
      </c>
      <c r="F25" s="15" t="n">
        <v>71323</v>
      </c>
      <c r="G25" s="16" t="n">
        <v>21229</v>
      </c>
      <c r="H25" s="31" t="s">
        <v>20</v>
      </c>
      <c r="I25" s="32" t="s">
        <v>40</v>
      </c>
      <c r="J25" s="13" t="s">
        <v>41</v>
      </c>
      <c r="K25" s="17" t="n">
        <v>36923</v>
      </c>
      <c r="L25" s="18" t="n">
        <v>36949</v>
      </c>
      <c r="M25" s="15" t="s">
        <v>23</v>
      </c>
      <c r="N25" s="47" t="n">
        <v>37073</v>
      </c>
      <c r="O25" s="19" t="n">
        <v>-75000</v>
      </c>
      <c r="P25" s="58" t="n">
        <v>-75000</v>
      </c>
      <c r="Q25" s="41"/>
      <c r="R25" s="59" t="n">
        <f aca="false">(P24+P25)/Q2</f>
        <v>0</v>
      </c>
      <c r="S25" s="33"/>
      <c r="T25" s="19"/>
      <c r="U25" s="19"/>
      <c r="V25" s="34"/>
      <c r="Y25" s="60"/>
      <c r="Z25" s="36"/>
      <c r="AA25" s="36"/>
      <c r="AB25" s="36"/>
      <c r="AC25" s="36"/>
      <c r="AD25" s="36"/>
      <c r="AE25" s="37"/>
      <c r="AO25" s="38"/>
      <c r="AP25" s="39"/>
      <c r="AQ25" s="39"/>
      <c r="AR25" s="39"/>
      <c r="AS25" s="40"/>
      <c r="AT25" s="41"/>
      <c r="AU25" s="42"/>
      <c r="AV25" s="42"/>
    </row>
    <row r="26" customFormat="false" ht="11.25" hidden="false" customHeight="false" outlineLevel="1" collapsed="false">
      <c r="A26" s="13"/>
      <c r="B26" s="13"/>
      <c r="C26" s="23" t="s">
        <v>155</v>
      </c>
      <c r="D26" s="13"/>
      <c r="E26" s="13"/>
      <c r="F26" s="15"/>
      <c r="G26" s="16"/>
      <c r="H26" s="31"/>
      <c r="I26" s="32"/>
      <c r="J26" s="13"/>
      <c r="K26" s="17"/>
      <c r="L26" s="18"/>
      <c r="M26" s="15"/>
      <c r="N26" s="47"/>
      <c r="O26" s="19"/>
      <c r="P26" s="58" t="n">
        <f aca="false">SUBTOTAL(9,P20:P25)</f>
        <v>0</v>
      </c>
      <c r="Q26" s="41"/>
      <c r="R26" s="59"/>
      <c r="S26" s="33"/>
      <c r="T26" s="19"/>
      <c r="U26" s="19"/>
      <c r="V26" s="34"/>
      <c r="Y26" s="60"/>
      <c r="Z26" s="36"/>
      <c r="AA26" s="36"/>
      <c r="AB26" s="36"/>
      <c r="AC26" s="36"/>
      <c r="AD26" s="36"/>
      <c r="AE26" s="37"/>
      <c r="AO26" s="38"/>
      <c r="AP26" s="39"/>
      <c r="AQ26" s="39"/>
      <c r="AR26" s="39"/>
      <c r="AS26" s="40"/>
      <c r="AT26" s="41"/>
      <c r="AU26" s="42"/>
      <c r="AV26" s="42"/>
    </row>
    <row r="27" customFormat="false" ht="11.25" hidden="false" customHeight="false" outlineLevel="2" collapsed="false">
      <c r="A27" s="43"/>
      <c r="B27" s="43" t="s">
        <v>18</v>
      </c>
      <c r="C27" s="14" t="n">
        <v>107604</v>
      </c>
      <c r="D27" s="43" t="s">
        <v>62</v>
      </c>
      <c r="E27" s="43" t="s">
        <v>39</v>
      </c>
      <c r="F27" s="44" t="n">
        <v>61120</v>
      </c>
      <c r="G27" s="16" t="n">
        <v>21229</v>
      </c>
      <c r="H27" s="45" t="s">
        <v>20</v>
      </c>
      <c r="I27" s="46" t="s">
        <v>40</v>
      </c>
      <c r="J27" s="43" t="s">
        <v>41</v>
      </c>
      <c r="K27" s="47" t="n">
        <v>36923</v>
      </c>
      <c r="L27" s="48" t="n">
        <v>36950</v>
      </c>
      <c r="M27" s="44" t="s">
        <v>22</v>
      </c>
      <c r="N27" s="47" t="n">
        <v>36982</v>
      </c>
      <c r="O27" s="49" t="n">
        <v>500000</v>
      </c>
      <c r="P27" s="58" t="n">
        <f aca="false">O27</f>
        <v>500000</v>
      </c>
      <c r="Q27" s="49"/>
      <c r="R27" s="59"/>
      <c r="S27" s="33"/>
      <c r="T27" s="49"/>
      <c r="U27" s="49"/>
      <c r="V27" s="51"/>
      <c r="W27" s="51"/>
      <c r="X27" s="51"/>
      <c r="Y27" s="51"/>
      <c r="Z27" s="52"/>
      <c r="AA27" s="52"/>
      <c r="AB27" s="52"/>
      <c r="AC27" s="52"/>
      <c r="AD27" s="52"/>
      <c r="AE27" s="53"/>
    </row>
    <row r="28" customFormat="false" ht="11.25" hidden="false" customHeight="false" outlineLevel="2" collapsed="false">
      <c r="A28" s="43"/>
      <c r="B28" s="43" t="s">
        <v>18</v>
      </c>
      <c r="C28" s="14" t="n">
        <v>107604</v>
      </c>
      <c r="D28" s="43" t="s">
        <v>62</v>
      </c>
      <c r="E28" s="43" t="s">
        <v>39</v>
      </c>
      <c r="F28" s="44" t="n">
        <v>61120</v>
      </c>
      <c r="G28" s="16" t="n">
        <v>21229</v>
      </c>
      <c r="H28" s="45" t="s">
        <v>20</v>
      </c>
      <c r="I28" s="46" t="s">
        <v>40</v>
      </c>
      <c r="J28" s="43" t="s">
        <v>41</v>
      </c>
      <c r="K28" s="47" t="n">
        <v>36923</v>
      </c>
      <c r="L28" s="48" t="n">
        <v>36950</v>
      </c>
      <c r="M28" s="44" t="s">
        <v>23</v>
      </c>
      <c r="N28" s="47" t="n">
        <v>37073</v>
      </c>
      <c r="O28" s="49" t="n">
        <v>-500000</v>
      </c>
      <c r="P28" s="58" t="n">
        <v>-500000</v>
      </c>
      <c r="Q28" s="49"/>
      <c r="R28" s="59"/>
      <c r="S28" s="33"/>
      <c r="T28" s="49"/>
      <c r="U28" s="49"/>
      <c r="V28" s="51"/>
      <c r="W28" s="51"/>
      <c r="X28" s="51"/>
      <c r="Y28" s="51"/>
      <c r="Z28" s="52"/>
      <c r="AA28" s="52"/>
      <c r="AB28" s="52"/>
      <c r="AC28" s="52"/>
      <c r="AD28" s="52"/>
      <c r="AE28" s="53"/>
    </row>
    <row r="29" customFormat="false" ht="11.25" hidden="false" customHeight="false" outlineLevel="1" collapsed="false">
      <c r="A29" s="43"/>
      <c r="B29" s="43"/>
      <c r="C29" s="23" t="s">
        <v>156</v>
      </c>
      <c r="D29" s="43"/>
      <c r="E29" s="43"/>
      <c r="F29" s="44"/>
      <c r="G29" s="16"/>
      <c r="H29" s="45"/>
      <c r="I29" s="46"/>
      <c r="J29" s="43"/>
      <c r="K29" s="47"/>
      <c r="L29" s="48"/>
      <c r="M29" s="44"/>
      <c r="N29" s="47"/>
      <c r="O29" s="49"/>
      <c r="P29" s="58" t="n">
        <f aca="false">SUBTOTAL(9,P27:P28)</f>
        <v>0</v>
      </c>
      <c r="Q29" s="49"/>
      <c r="R29" s="59" t="n">
        <f aca="false">-P29/$Q$2</f>
        <v>-0</v>
      </c>
      <c r="S29" s="33"/>
      <c r="T29" s="49"/>
      <c r="U29" s="49"/>
      <c r="V29" s="51"/>
      <c r="W29" s="51"/>
      <c r="X29" s="51"/>
      <c r="Y29" s="51"/>
      <c r="Z29" s="52"/>
      <c r="AA29" s="52"/>
      <c r="AB29" s="52"/>
      <c r="AC29" s="52"/>
      <c r="AD29" s="52"/>
      <c r="AE29" s="53"/>
    </row>
    <row r="30" customFormat="false" ht="11.25" hidden="false" customHeight="false" outlineLevel="2" collapsed="false">
      <c r="A30" s="43"/>
      <c r="B30" s="43" t="s">
        <v>18</v>
      </c>
      <c r="C30" s="14" t="n">
        <v>107619</v>
      </c>
      <c r="D30" s="43" t="s">
        <v>62</v>
      </c>
      <c r="E30" s="43" t="s">
        <v>39</v>
      </c>
      <c r="F30" s="44" t="n">
        <v>78122</v>
      </c>
      <c r="G30" s="16" t="n">
        <v>21229</v>
      </c>
      <c r="H30" s="45" t="s">
        <v>20</v>
      </c>
      <c r="I30" s="46" t="s">
        <v>40</v>
      </c>
      <c r="J30" s="43" t="s">
        <v>41</v>
      </c>
      <c r="K30" s="47" t="n">
        <v>36951</v>
      </c>
      <c r="L30" s="48" t="n">
        <v>36957</v>
      </c>
      <c r="M30" s="44" t="s">
        <v>22</v>
      </c>
      <c r="N30" s="47" t="n">
        <v>36951</v>
      </c>
      <c r="O30" s="49" t="n">
        <v>310000</v>
      </c>
      <c r="P30" s="58" t="n">
        <f aca="false">O30</f>
        <v>310000</v>
      </c>
      <c r="Q30" s="49"/>
      <c r="R30" s="59"/>
      <c r="S30" s="33"/>
      <c r="T30" s="49"/>
      <c r="U30" s="49"/>
      <c r="V30" s="51"/>
      <c r="W30" s="51"/>
      <c r="X30" s="51"/>
      <c r="Y30" s="51"/>
      <c r="Z30" s="52"/>
      <c r="AA30" s="52"/>
      <c r="AB30" s="52"/>
      <c r="AC30" s="52"/>
      <c r="AD30" s="52"/>
      <c r="AE30" s="53"/>
    </row>
    <row r="31" customFormat="false" ht="11.25" hidden="false" customHeight="false" outlineLevel="2" collapsed="false">
      <c r="A31" s="43"/>
      <c r="B31" s="43" t="s">
        <v>18</v>
      </c>
      <c r="C31" s="14" t="n">
        <v>107619</v>
      </c>
      <c r="D31" s="43" t="s">
        <v>62</v>
      </c>
      <c r="E31" s="43" t="s">
        <v>39</v>
      </c>
      <c r="F31" s="44" t="n">
        <v>78122</v>
      </c>
      <c r="G31" s="16" t="n">
        <v>21229</v>
      </c>
      <c r="H31" s="45" t="s">
        <v>20</v>
      </c>
      <c r="I31" s="46" t="s">
        <v>40</v>
      </c>
      <c r="J31" s="43" t="s">
        <v>41</v>
      </c>
      <c r="K31" s="47" t="n">
        <v>36951</v>
      </c>
      <c r="L31" s="48" t="n">
        <v>36957</v>
      </c>
      <c r="M31" s="44" t="s">
        <v>23</v>
      </c>
      <c r="N31" s="47" t="n">
        <v>37073</v>
      </c>
      <c r="O31" s="49" t="n">
        <v>-310000</v>
      </c>
      <c r="P31" s="58" t="n">
        <v>-310000</v>
      </c>
      <c r="Q31" s="49"/>
      <c r="R31" s="59"/>
      <c r="S31" s="33"/>
      <c r="T31" s="49"/>
      <c r="U31" s="49"/>
      <c r="V31" s="51"/>
      <c r="W31" s="51"/>
      <c r="X31" s="51"/>
      <c r="Y31" s="51"/>
      <c r="Z31" s="52"/>
      <c r="AA31" s="52"/>
      <c r="AB31" s="52"/>
      <c r="AC31" s="52"/>
      <c r="AD31" s="52"/>
      <c r="AE31" s="53"/>
    </row>
    <row r="32" customFormat="false" ht="11.25" hidden="false" customHeight="false" outlineLevel="1" collapsed="false">
      <c r="A32" s="43"/>
      <c r="B32" s="43"/>
      <c r="C32" s="23" t="s">
        <v>157</v>
      </c>
      <c r="D32" s="43"/>
      <c r="E32" s="43"/>
      <c r="F32" s="44"/>
      <c r="G32" s="16"/>
      <c r="H32" s="45"/>
      <c r="I32" s="46"/>
      <c r="J32" s="43"/>
      <c r="K32" s="47"/>
      <c r="L32" s="48"/>
      <c r="M32" s="44"/>
      <c r="N32" s="47"/>
      <c r="O32" s="49"/>
      <c r="P32" s="58" t="n">
        <f aca="false">SUBTOTAL(9,P30:P31)</f>
        <v>0</v>
      </c>
      <c r="Q32" s="49"/>
      <c r="R32" s="59" t="n">
        <f aca="false">-P32/$Q$2</f>
        <v>-0</v>
      </c>
      <c r="S32" s="33"/>
      <c r="T32" s="49"/>
      <c r="U32" s="49"/>
      <c r="V32" s="51"/>
      <c r="W32" s="51"/>
      <c r="X32" s="51"/>
      <c r="Y32" s="51"/>
      <c r="Z32" s="52"/>
      <c r="AA32" s="52"/>
      <c r="AB32" s="52"/>
      <c r="AC32" s="52"/>
      <c r="AD32" s="52"/>
      <c r="AE32" s="53"/>
    </row>
    <row r="33" customFormat="false" ht="11.25" hidden="false" customHeight="false" outlineLevel="2" collapsed="false">
      <c r="A33" s="43"/>
      <c r="B33" s="43" t="s">
        <v>18</v>
      </c>
      <c r="C33" s="43" t="n">
        <v>108041</v>
      </c>
      <c r="D33" s="43" t="s">
        <v>62</v>
      </c>
      <c r="E33" s="43" t="s">
        <v>39</v>
      </c>
      <c r="F33" s="43" t="n">
        <v>61120</v>
      </c>
      <c r="G33" s="43" t="n">
        <v>21229</v>
      </c>
      <c r="H33" s="43" t="s">
        <v>25</v>
      </c>
      <c r="I33" s="44" t="s">
        <v>43</v>
      </c>
      <c r="J33" s="43" t="s">
        <v>41</v>
      </c>
      <c r="K33" s="53" t="n">
        <v>37043</v>
      </c>
      <c r="L33" s="55" t="n">
        <v>37061</v>
      </c>
      <c r="M33" s="44" t="s">
        <v>23</v>
      </c>
      <c r="N33" s="47" t="n">
        <v>37043</v>
      </c>
      <c r="O33" s="49" t="n">
        <v>-10000</v>
      </c>
      <c r="P33" s="58" t="n">
        <f aca="false">O33</f>
        <v>-10000</v>
      </c>
      <c r="Q33" s="49"/>
      <c r="R33" s="59"/>
      <c r="S33" s="55"/>
      <c r="T33" s="49"/>
      <c r="U33" s="49"/>
      <c r="V33" s="51"/>
      <c r="W33" s="51"/>
      <c r="X33" s="51"/>
      <c r="Y33" s="51"/>
      <c r="Z33" s="52"/>
      <c r="AA33" s="52"/>
      <c r="AB33" s="52"/>
      <c r="AC33" s="52"/>
      <c r="AD33" s="52"/>
      <c r="AE33" s="53"/>
    </row>
    <row r="34" customFormat="false" ht="11.25" hidden="false" customHeight="false" outlineLevel="2" collapsed="false">
      <c r="A34" s="43"/>
      <c r="B34" s="43" t="s">
        <v>18</v>
      </c>
      <c r="C34" s="43" t="n">
        <v>108041</v>
      </c>
      <c r="D34" s="43" t="s">
        <v>62</v>
      </c>
      <c r="E34" s="43" t="s">
        <v>39</v>
      </c>
      <c r="F34" s="43" t="n">
        <v>61120</v>
      </c>
      <c r="G34" s="43" t="n">
        <v>21229</v>
      </c>
      <c r="H34" s="43" t="s">
        <v>25</v>
      </c>
      <c r="I34" s="44" t="s">
        <v>43</v>
      </c>
      <c r="J34" s="43" t="s">
        <v>41</v>
      </c>
      <c r="K34" s="53" t="n">
        <v>37043</v>
      </c>
      <c r="L34" s="55" t="n">
        <v>37061</v>
      </c>
      <c r="M34" s="44" t="s">
        <v>22</v>
      </c>
      <c r="N34" s="47" t="n">
        <v>37073</v>
      </c>
      <c r="O34" s="49" t="n">
        <v>10000</v>
      </c>
      <c r="P34" s="58" t="n">
        <v>10000</v>
      </c>
      <c r="Q34" s="49"/>
      <c r="R34" s="59"/>
      <c r="S34" s="55"/>
      <c r="T34" s="49"/>
      <c r="U34" s="49"/>
      <c r="V34" s="51"/>
      <c r="W34" s="51"/>
      <c r="X34" s="51"/>
      <c r="Y34" s="51"/>
      <c r="Z34" s="52"/>
      <c r="AA34" s="52"/>
      <c r="AB34" s="52"/>
      <c r="AC34" s="52"/>
      <c r="AD34" s="52"/>
      <c r="AE34" s="53"/>
    </row>
    <row r="35" customFormat="false" ht="11.25" hidden="false" customHeight="false" outlineLevel="1" collapsed="false">
      <c r="A35" s="43"/>
      <c r="B35" s="43"/>
      <c r="C35" s="56" t="s">
        <v>158</v>
      </c>
      <c r="D35" s="43"/>
      <c r="E35" s="43"/>
      <c r="F35" s="43"/>
      <c r="G35" s="43"/>
      <c r="H35" s="43"/>
      <c r="I35" s="44"/>
      <c r="J35" s="43"/>
      <c r="K35" s="53"/>
      <c r="L35" s="55"/>
      <c r="M35" s="44"/>
      <c r="N35" s="47"/>
      <c r="O35" s="49"/>
      <c r="P35" s="58" t="n">
        <f aca="false">SUBTOTAL(9,P33:P34)</f>
        <v>0</v>
      </c>
      <c r="Q35" s="49"/>
      <c r="R35" s="59" t="n">
        <f aca="false">-P35/$Q$2</f>
        <v>-0</v>
      </c>
      <c r="S35" s="55"/>
      <c r="T35" s="49"/>
      <c r="U35" s="49"/>
      <c r="V35" s="51"/>
      <c r="W35" s="51"/>
      <c r="X35" s="51"/>
      <c r="Y35" s="51"/>
      <c r="Z35" s="52"/>
      <c r="AA35" s="52"/>
      <c r="AB35" s="52"/>
      <c r="AC35" s="52"/>
      <c r="AD35" s="52"/>
      <c r="AE35" s="53"/>
    </row>
    <row r="36" customFormat="false" ht="11.25" hidden="false" customHeight="false" outlineLevel="2" collapsed="false">
      <c r="A36" s="43"/>
      <c r="B36" s="43" t="s">
        <v>18</v>
      </c>
      <c r="C36" s="43" t="n">
        <v>108075</v>
      </c>
      <c r="D36" s="43" t="s">
        <v>62</v>
      </c>
      <c r="E36" s="43" t="s">
        <v>39</v>
      </c>
      <c r="F36" s="43" t="n">
        <v>61120</v>
      </c>
      <c r="G36" s="43" t="n">
        <v>21229</v>
      </c>
      <c r="H36" s="43" t="s">
        <v>25</v>
      </c>
      <c r="I36" s="44" t="s">
        <v>43</v>
      </c>
      <c r="J36" s="43" t="s">
        <v>41</v>
      </c>
      <c r="K36" s="53" t="n">
        <v>37043</v>
      </c>
      <c r="L36" s="55" t="n">
        <v>37069</v>
      </c>
      <c r="M36" s="44" t="s">
        <v>23</v>
      </c>
      <c r="N36" s="47" t="n">
        <v>37043</v>
      </c>
      <c r="O36" s="49" t="n">
        <v>-30000</v>
      </c>
      <c r="P36" s="58" t="n">
        <f aca="false">O36</f>
        <v>-30000</v>
      </c>
      <c r="Q36" s="49"/>
      <c r="R36" s="59"/>
      <c r="S36" s="55"/>
      <c r="T36" s="49"/>
      <c r="U36" s="49"/>
      <c r="V36" s="51"/>
      <c r="W36" s="51"/>
      <c r="X36" s="51"/>
      <c r="Y36" s="51"/>
      <c r="Z36" s="52"/>
      <c r="AA36" s="52"/>
      <c r="AB36" s="52"/>
      <c r="AC36" s="52"/>
      <c r="AD36" s="52"/>
      <c r="AE36" s="53"/>
    </row>
    <row r="37" customFormat="false" ht="11.25" hidden="false" customHeight="false" outlineLevel="2" collapsed="false">
      <c r="A37" s="43"/>
      <c r="B37" s="43" t="s">
        <v>18</v>
      </c>
      <c r="C37" s="43" t="n">
        <v>108075</v>
      </c>
      <c r="D37" s="43" t="s">
        <v>62</v>
      </c>
      <c r="E37" s="43" t="s">
        <v>39</v>
      </c>
      <c r="F37" s="43" t="n">
        <v>61120</v>
      </c>
      <c r="G37" s="43" t="n">
        <v>21229</v>
      </c>
      <c r="H37" s="43" t="s">
        <v>25</v>
      </c>
      <c r="I37" s="44" t="s">
        <v>43</v>
      </c>
      <c r="J37" s="43" t="s">
        <v>41</v>
      </c>
      <c r="K37" s="53" t="n">
        <v>37043</v>
      </c>
      <c r="L37" s="55" t="n">
        <v>37069</v>
      </c>
      <c r="M37" s="44" t="s">
        <v>22</v>
      </c>
      <c r="N37" s="47" t="n">
        <v>37073</v>
      </c>
      <c r="O37" s="49" t="n">
        <v>30000</v>
      </c>
      <c r="P37" s="58" t="n">
        <v>30000</v>
      </c>
      <c r="Q37" s="49"/>
      <c r="R37" s="59"/>
      <c r="S37" s="55"/>
      <c r="T37" s="49"/>
      <c r="U37" s="49"/>
      <c r="V37" s="51"/>
      <c r="W37" s="51"/>
      <c r="X37" s="51"/>
      <c r="Y37" s="51"/>
      <c r="Z37" s="52"/>
      <c r="AA37" s="52"/>
      <c r="AB37" s="52"/>
      <c r="AC37" s="52"/>
      <c r="AD37" s="52"/>
      <c r="AE37" s="53"/>
    </row>
    <row r="38" customFormat="false" ht="11.25" hidden="false" customHeight="false" outlineLevel="1" collapsed="false">
      <c r="A38" s="43"/>
      <c r="B38" s="43"/>
      <c r="C38" s="56" t="s">
        <v>159</v>
      </c>
      <c r="D38" s="43"/>
      <c r="E38" s="43"/>
      <c r="F38" s="43"/>
      <c r="G38" s="43"/>
      <c r="H38" s="43"/>
      <c r="I38" s="44"/>
      <c r="J38" s="43"/>
      <c r="K38" s="53"/>
      <c r="L38" s="55"/>
      <c r="M38" s="44"/>
      <c r="N38" s="47"/>
      <c r="O38" s="49"/>
      <c r="P38" s="58" t="n">
        <f aca="false">SUBTOTAL(9,P36:P37)</f>
        <v>0</v>
      </c>
      <c r="Q38" s="49"/>
      <c r="R38" s="59" t="n">
        <f aca="false">-P38/$Q$2</f>
        <v>-0</v>
      </c>
      <c r="S38" s="55"/>
      <c r="T38" s="49"/>
      <c r="U38" s="49"/>
      <c r="V38" s="51"/>
      <c r="W38" s="51"/>
      <c r="X38" s="51"/>
      <c r="Y38" s="51"/>
      <c r="Z38" s="52"/>
      <c r="AA38" s="52"/>
      <c r="AB38" s="52"/>
      <c r="AC38" s="52"/>
      <c r="AD38" s="52"/>
      <c r="AE38" s="53"/>
    </row>
    <row r="39" customFormat="false" ht="11.25" hidden="false" customHeight="false" outlineLevel="2" collapsed="false">
      <c r="A39" s="43"/>
      <c r="B39" s="43" t="s">
        <v>27</v>
      </c>
      <c r="C39" s="14" t="n">
        <v>106499</v>
      </c>
      <c r="D39" s="43" t="s">
        <v>19</v>
      </c>
      <c r="E39" s="43" t="s">
        <v>39</v>
      </c>
      <c r="F39" s="44" t="n">
        <v>71460</v>
      </c>
      <c r="G39" s="16" t="n">
        <v>21229</v>
      </c>
      <c r="H39" s="43" t="s">
        <v>25</v>
      </c>
      <c r="I39" s="44" t="s">
        <v>146</v>
      </c>
      <c r="J39" s="43" t="s">
        <v>21</v>
      </c>
      <c r="K39" s="47" t="n">
        <v>36617</v>
      </c>
      <c r="L39" s="48" t="n">
        <v>36629</v>
      </c>
      <c r="M39" s="44" t="s">
        <v>23</v>
      </c>
      <c r="N39" s="47" t="n">
        <v>36861</v>
      </c>
      <c r="O39" s="49" t="n">
        <v>-1225000</v>
      </c>
      <c r="P39" s="58" t="n">
        <f aca="false">O39</f>
        <v>-1225000</v>
      </c>
      <c r="Q39" s="49"/>
      <c r="R39" s="59"/>
      <c r="S39" s="33"/>
      <c r="T39" s="49"/>
      <c r="U39" s="49"/>
      <c r="V39" s="51"/>
      <c r="W39" s="51"/>
      <c r="X39" s="51"/>
      <c r="Y39" s="51"/>
      <c r="Z39" s="52"/>
      <c r="AA39" s="52"/>
      <c r="AB39" s="52"/>
      <c r="AC39" s="52"/>
      <c r="AD39" s="52"/>
      <c r="AE39" s="53"/>
    </row>
    <row r="40" customFormat="false" ht="11.25" hidden="false" customHeight="false" outlineLevel="2" collapsed="false">
      <c r="A40" s="43"/>
      <c r="B40" s="43" t="s">
        <v>27</v>
      </c>
      <c r="C40" s="14" t="n">
        <v>106499</v>
      </c>
      <c r="D40" s="43" t="s">
        <v>19</v>
      </c>
      <c r="E40" s="43" t="s">
        <v>39</v>
      </c>
      <c r="F40" s="44" t="n">
        <v>71460</v>
      </c>
      <c r="G40" s="16" t="n">
        <v>21229</v>
      </c>
      <c r="H40" s="43" t="s">
        <v>25</v>
      </c>
      <c r="I40" s="44" t="s">
        <v>146</v>
      </c>
      <c r="J40" s="43" t="s">
        <v>21</v>
      </c>
      <c r="K40" s="47" t="n">
        <v>36617</v>
      </c>
      <c r="L40" s="48" t="n">
        <v>36629</v>
      </c>
      <c r="M40" s="44" t="s">
        <v>22</v>
      </c>
      <c r="N40" s="47" t="n">
        <v>37073</v>
      </c>
      <c r="O40" s="49" t="n">
        <v>1225000</v>
      </c>
      <c r="P40" s="58" t="n">
        <v>1225000</v>
      </c>
      <c r="Q40" s="49"/>
      <c r="R40" s="59"/>
      <c r="S40" s="33"/>
      <c r="T40" s="49"/>
      <c r="U40" s="49"/>
      <c r="V40" s="51"/>
      <c r="W40" s="51"/>
      <c r="X40" s="51"/>
      <c r="Y40" s="51"/>
      <c r="Z40" s="52"/>
      <c r="AA40" s="52"/>
      <c r="AB40" s="52"/>
      <c r="AC40" s="52"/>
      <c r="AD40" s="52"/>
      <c r="AE40" s="53"/>
    </row>
    <row r="41" customFormat="false" ht="11.25" hidden="false" customHeight="false" outlineLevel="1" collapsed="false">
      <c r="A41" s="43"/>
      <c r="B41" s="43"/>
      <c r="C41" s="23" t="s">
        <v>160</v>
      </c>
      <c r="D41" s="43"/>
      <c r="E41" s="43"/>
      <c r="F41" s="44"/>
      <c r="G41" s="16"/>
      <c r="H41" s="43"/>
      <c r="I41" s="44"/>
      <c r="J41" s="43"/>
      <c r="K41" s="47"/>
      <c r="L41" s="48"/>
      <c r="M41" s="44"/>
      <c r="N41" s="47"/>
      <c r="O41" s="49"/>
      <c r="P41" s="58" t="n">
        <f aca="false">SUBTOTAL(9,P39:P40)</f>
        <v>0</v>
      </c>
      <c r="Q41" s="49"/>
      <c r="R41" s="59" t="n">
        <f aca="false">-P41/$Q$2</f>
        <v>-0</v>
      </c>
      <c r="S41" s="33"/>
      <c r="T41" s="49"/>
      <c r="U41" s="49"/>
      <c r="V41" s="51"/>
      <c r="W41" s="51"/>
      <c r="X41" s="51"/>
      <c r="Y41" s="51"/>
      <c r="Z41" s="52"/>
      <c r="AA41" s="52"/>
      <c r="AB41" s="52"/>
      <c r="AC41" s="52"/>
      <c r="AD41" s="52"/>
      <c r="AE41" s="53"/>
    </row>
    <row r="42" customFormat="false" ht="11.25" hidden="false" customHeight="false" outlineLevel="2" collapsed="false">
      <c r="A42" s="43"/>
      <c r="B42" s="43" t="s">
        <v>18</v>
      </c>
      <c r="C42" s="14" t="n">
        <v>107608</v>
      </c>
      <c r="D42" s="43" t="s">
        <v>75</v>
      </c>
      <c r="E42" s="43" t="s">
        <v>39</v>
      </c>
      <c r="F42" s="44" t="n">
        <v>62389</v>
      </c>
      <c r="G42" s="16" t="n">
        <v>21228</v>
      </c>
      <c r="H42" s="45" t="s">
        <v>20</v>
      </c>
      <c r="I42" s="46" t="s">
        <v>40</v>
      </c>
      <c r="J42" s="43" t="s">
        <v>41</v>
      </c>
      <c r="K42" s="47" t="n">
        <v>36951</v>
      </c>
      <c r="L42" s="48" t="n">
        <v>36951</v>
      </c>
      <c r="M42" s="44" t="s">
        <v>22</v>
      </c>
      <c r="N42" s="47" t="n">
        <v>36982</v>
      </c>
      <c r="O42" s="49" t="n">
        <v>500000</v>
      </c>
      <c r="P42" s="58" t="n">
        <v>499980</v>
      </c>
      <c r="Q42" s="49"/>
      <c r="R42" s="59"/>
      <c r="S42" s="33"/>
      <c r="T42" s="49"/>
      <c r="U42" s="49"/>
      <c r="V42" s="51"/>
      <c r="W42" s="51"/>
      <c r="X42" s="51"/>
      <c r="Y42" s="51"/>
      <c r="Z42" s="52"/>
      <c r="AA42" s="52"/>
      <c r="AB42" s="52"/>
      <c r="AC42" s="52"/>
      <c r="AD42" s="52"/>
      <c r="AE42" s="53"/>
    </row>
    <row r="43" customFormat="false" ht="11.25" hidden="false" customHeight="false" outlineLevel="2" collapsed="false">
      <c r="A43" s="43"/>
      <c r="B43" s="43" t="s">
        <v>18</v>
      </c>
      <c r="C43" s="14" t="n">
        <v>107608</v>
      </c>
      <c r="D43" s="43" t="s">
        <v>75</v>
      </c>
      <c r="E43" s="43" t="s">
        <v>39</v>
      </c>
      <c r="F43" s="44" t="n">
        <v>62389</v>
      </c>
      <c r="G43" s="16" t="n">
        <v>21228</v>
      </c>
      <c r="H43" s="45" t="s">
        <v>20</v>
      </c>
      <c r="I43" s="46" t="s">
        <v>40</v>
      </c>
      <c r="J43" s="43" t="s">
        <v>41</v>
      </c>
      <c r="K43" s="47" t="n">
        <v>36951</v>
      </c>
      <c r="L43" s="48" t="n">
        <v>36951</v>
      </c>
      <c r="M43" s="44" t="s">
        <v>23</v>
      </c>
      <c r="N43" s="47" t="n">
        <v>37073</v>
      </c>
      <c r="O43" s="49" t="n">
        <v>-499980</v>
      </c>
      <c r="P43" s="58" t="n">
        <v>-499999</v>
      </c>
      <c r="Q43" s="49"/>
      <c r="R43" s="59"/>
      <c r="S43" s="33"/>
      <c r="T43" s="49"/>
      <c r="U43" s="49"/>
      <c r="V43" s="51"/>
      <c r="W43" s="51"/>
      <c r="X43" s="51"/>
      <c r="Y43" s="51"/>
      <c r="Z43" s="52"/>
      <c r="AA43" s="52"/>
      <c r="AB43" s="52"/>
      <c r="AC43" s="52"/>
      <c r="AD43" s="52"/>
      <c r="AE43" s="53"/>
    </row>
    <row r="44" customFormat="false" ht="11.25" hidden="false" customHeight="false" outlineLevel="1" collapsed="false">
      <c r="A44" s="43"/>
      <c r="B44" s="43"/>
      <c r="C44" s="23" t="s">
        <v>161</v>
      </c>
      <c r="D44" s="43"/>
      <c r="E44" s="43"/>
      <c r="F44" s="44"/>
      <c r="G44" s="16"/>
      <c r="H44" s="45"/>
      <c r="I44" s="46"/>
      <c r="J44" s="43"/>
      <c r="K44" s="47"/>
      <c r="L44" s="48"/>
      <c r="M44" s="44"/>
      <c r="N44" s="47"/>
      <c r="O44" s="49"/>
      <c r="P44" s="58" t="n">
        <f aca="false">SUBTOTAL(9,P42:P43)</f>
        <v>-19</v>
      </c>
      <c r="Q44" s="49"/>
      <c r="R44" s="59" t="n">
        <f aca="false">-P44/$Q$2</f>
        <v>19</v>
      </c>
      <c r="S44" s="33"/>
      <c r="T44" s="49"/>
      <c r="U44" s="49"/>
      <c r="V44" s="51"/>
      <c r="W44" s="51"/>
      <c r="X44" s="51"/>
      <c r="Y44" s="51"/>
      <c r="Z44" s="52"/>
      <c r="AA44" s="52"/>
      <c r="AB44" s="52"/>
      <c r="AC44" s="52"/>
      <c r="AD44" s="52"/>
      <c r="AE44" s="53"/>
    </row>
    <row r="45" customFormat="false" ht="11.25" hidden="false" customHeight="false" outlineLevel="2" collapsed="false">
      <c r="A45" s="43"/>
      <c r="B45" s="43" t="s">
        <v>18</v>
      </c>
      <c r="C45" s="14" t="n">
        <v>107624</v>
      </c>
      <c r="D45" s="43" t="s">
        <v>30</v>
      </c>
      <c r="E45" s="43" t="s">
        <v>39</v>
      </c>
      <c r="F45" s="44" t="n">
        <v>62389</v>
      </c>
      <c r="G45" s="16" t="n">
        <v>100648</v>
      </c>
      <c r="H45" s="45" t="s">
        <v>20</v>
      </c>
      <c r="I45" s="46" t="s">
        <v>40</v>
      </c>
      <c r="J45" s="43" t="s">
        <v>41</v>
      </c>
      <c r="K45" s="47" t="n">
        <v>36951</v>
      </c>
      <c r="L45" s="48" t="n">
        <v>36959</v>
      </c>
      <c r="M45" s="44" t="s">
        <v>22</v>
      </c>
      <c r="N45" s="47" t="n">
        <v>36951</v>
      </c>
      <c r="O45" s="49" t="n">
        <v>60000</v>
      </c>
      <c r="P45" s="58" t="n">
        <f aca="false">O45</f>
        <v>60000</v>
      </c>
      <c r="Q45" s="49"/>
      <c r="R45" s="59"/>
      <c r="S45" s="33"/>
      <c r="T45" s="49"/>
      <c r="U45" s="49"/>
      <c r="V45" s="51"/>
      <c r="W45" s="51"/>
      <c r="X45" s="51"/>
      <c r="Y45" s="51"/>
      <c r="Z45" s="52"/>
      <c r="AA45" s="52"/>
      <c r="AB45" s="52"/>
      <c r="AC45" s="52"/>
      <c r="AD45" s="52"/>
      <c r="AE45" s="53"/>
    </row>
    <row r="46" customFormat="false" ht="11.25" hidden="false" customHeight="false" outlineLevel="2" collapsed="false">
      <c r="A46" s="43"/>
      <c r="B46" s="43" t="s">
        <v>18</v>
      </c>
      <c r="C46" s="14" t="n">
        <v>107624</v>
      </c>
      <c r="D46" s="43" t="s">
        <v>30</v>
      </c>
      <c r="E46" s="43" t="s">
        <v>39</v>
      </c>
      <c r="F46" s="44" t="n">
        <v>62389</v>
      </c>
      <c r="G46" s="16" t="n">
        <v>100648</v>
      </c>
      <c r="H46" s="45" t="s">
        <v>20</v>
      </c>
      <c r="I46" s="46" t="s">
        <v>40</v>
      </c>
      <c r="J46" s="43" t="s">
        <v>41</v>
      </c>
      <c r="K46" s="47" t="n">
        <v>36951</v>
      </c>
      <c r="L46" s="48" t="n">
        <v>36959</v>
      </c>
      <c r="M46" s="44" t="s">
        <v>23</v>
      </c>
      <c r="N46" s="47" t="n">
        <v>37073</v>
      </c>
      <c r="O46" s="49" t="n">
        <v>-60000</v>
      </c>
      <c r="P46" s="58" t="n">
        <v>-60000</v>
      </c>
      <c r="Q46" s="49"/>
      <c r="R46" s="59"/>
      <c r="S46" s="33"/>
      <c r="T46" s="49"/>
      <c r="U46" s="49"/>
      <c r="V46" s="51"/>
      <c r="W46" s="51"/>
      <c r="X46" s="51"/>
      <c r="Y46" s="51"/>
      <c r="Z46" s="52"/>
      <c r="AA46" s="52"/>
      <c r="AB46" s="52"/>
      <c r="AC46" s="52"/>
      <c r="AD46" s="52"/>
      <c r="AE46" s="53"/>
    </row>
    <row r="47" customFormat="false" ht="11.25" hidden="false" customHeight="false" outlineLevel="1" collapsed="false">
      <c r="A47" s="43"/>
      <c r="B47" s="43"/>
      <c r="C47" s="23" t="s">
        <v>162</v>
      </c>
      <c r="D47" s="43"/>
      <c r="E47" s="43"/>
      <c r="F47" s="44"/>
      <c r="G47" s="16"/>
      <c r="H47" s="45"/>
      <c r="I47" s="46"/>
      <c r="J47" s="43"/>
      <c r="K47" s="47"/>
      <c r="L47" s="48"/>
      <c r="M47" s="44"/>
      <c r="N47" s="47"/>
      <c r="O47" s="49"/>
      <c r="P47" s="58" t="n">
        <f aca="false">SUBTOTAL(9,P45:P46)</f>
        <v>0</v>
      </c>
      <c r="Q47" s="49"/>
      <c r="R47" s="59" t="n">
        <f aca="false">-P47/$Q$2</f>
        <v>-0</v>
      </c>
      <c r="S47" s="33"/>
      <c r="T47" s="49"/>
      <c r="U47" s="49"/>
      <c r="V47" s="51"/>
      <c r="W47" s="51"/>
      <c r="X47" s="51"/>
      <c r="Y47" s="51"/>
      <c r="Z47" s="52"/>
      <c r="AA47" s="52"/>
      <c r="AB47" s="52"/>
      <c r="AC47" s="52"/>
      <c r="AD47" s="52"/>
      <c r="AE47" s="53"/>
    </row>
    <row r="48" customFormat="false" ht="11.25" hidden="false" customHeight="false" outlineLevel="2" collapsed="false">
      <c r="A48" s="43"/>
      <c r="B48" s="43" t="s">
        <v>18</v>
      </c>
      <c r="C48" s="14" t="n">
        <v>107760</v>
      </c>
      <c r="D48" s="43" t="s">
        <v>30</v>
      </c>
      <c r="E48" s="43" t="s">
        <v>39</v>
      </c>
      <c r="F48" s="44" t="n">
        <v>62389</v>
      </c>
      <c r="G48" s="16" t="n">
        <v>100648</v>
      </c>
      <c r="H48" s="45" t="s">
        <v>20</v>
      </c>
      <c r="I48" s="46" t="s">
        <v>40</v>
      </c>
      <c r="J48" s="43" t="s">
        <v>41</v>
      </c>
      <c r="K48" s="47" t="n">
        <v>36951</v>
      </c>
      <c r="L48" s="48" t="n">
        <v>36980</v>
      </c>
      <c r="M48" s="44" t="s">
        <v>22</v>
      </c>
      <c r="N48" s="47" t="n">
        <v>36982</v>
      </c>
      <c r="O48" s="49" t="n">
        <v>50000</v>
      </c>
      <c r="P48" s="58" t="n">
        <f aca="false">O48</f>
        <v>50000</v>
      </c>
      <c r="Q48" s="49"/>
      <c r="R48" s="59"/>
      <c r="S48" s="33"/>
      <c r="T48" s="49"/>
      <c r="U48" s="49"/>
      <c r="V48" s="51"/>
      <c r="W48" s="51"/>
      <c r="X48" s="51"/>
      <c r="Y48" s="51"/>
      <c r="Z48" s="52"/>
      <c r="AA48" s="52"/>
      <c r="AB48" s="52"/>
      <c r="AC48" s="52"/>
      <c r="AD48" s="52"/>
      <c r="AE48" s="53"/>
    </row>
    <row r="49" customFormat="false" ht="11.25" hidden="false" customHeight="false" outlineLevel="2" collapsed="false">
      <c r="A49" s="43"/>
      <c r="B49" s="43" t="s">
        <v>18</v>
      </c>
      <c r="C49" s="14" t="n">
        <v>107760</v>
      </c>
      <c r="D49" s="43" t="s">
        <v>30</v>
      </c>
      <c r="E49" s="43" t="s">
        <v>39</v>
      </c>
      <c r="F49" s="44" t="n">
        <v>62389</v>
      </c>
      <c r="G49" s="16" t="n">
        <v>100648</v>
      </c>
      <c r="H49" s="45" t="s">
        <v>20</v>
      </c>
      <c r="I49" s="46" t="s">
        <v>40</v>
      </c>
      <c r="J49" s="43" t="s">
        <v>41</v>
      </c>
      <c r="K49" s="47" t="n">
        <v>36951</v>
      </c>
      <c r="L49" s="48" t="n">
        <v>36980</v>
      </c>
      <c r="M49" s="44" t="s">
        <v>23</v>
      </c>
      <c r="N49" s="47" t="n">
        <v>37073</v>
      </c>
      <c r="O49" s="49" t="n">
        <v>-50010</v>
      </c>
      <c r="P49" s="58" t="n">
        <v>-50010</v>
      </c>
      <c r="Q49" s="49"/>
      <c r="R49" s="59"/>
      <c r="S49" s="33"/>
      <c r="T49" s="49"/>
      <c r="U49" s="49"/>
      <c r="V49" s="51"/>
      <c r="W49" s="51"/>
      <c r="X49" s="51"/>
      <c r="Y49" s="51"/>
      <c r="Z49" s="52"/>
      <c r="AA49" s="52"/>
      <c r="AB49" s="52"/>
      <c r="AC49" s="52"/>
      <c r="AD49" s="52"/>
      <c r="AE49" s="53"/>
    </row>
    <row r="50" customFormat="false" ht="11.25" hidden="false" customHeight="false" outlineLevel="1" collapsed="false">
      <c r="A50" s="43"/>
      <c r="B50" s="43"/>
      <c r="C50" s="23" t="s">
        <v>163</v>
      </c>
      <c r="D50" s="43"/>
      <c r="E50" s="43"/>
      <c r="F50" s="44"/>
      <c r="G50" s="16"/>
      <c r="H50" s="45"/>
      <c r="I50" s="46"/>
      <c r="J50" s="43"/>
      <c r="K50" s="47"/>
      <c r="L50" s="48"/>
      <c r="M50" s="44"/>
      <c r="N50" s="47"/>
      <c r="O50" s="49"/>
      <c r="P50" s="58" t="n">
        <f aca="false">SUBTOTAL(9,P48:P49)</f>
        <v>-10</v>
      </c>
      <c r="Q50" s="49"/>
      <c r="R50" s="59" t="n">
        <f aca="false">-P50/$Q$2</f>
        <v>10</v>
      </c>
      <c r="S50" s="33"/>
      <c r="T50" s="49"/>
      <c r="U50" s="49"/>
      <c r="V50" s="51"/>
      <c r="W50" s="51"/>
      <c r="X50" s="51"/>
      <c r="Y50" s="51"/>
      <c r="Z50" s="52"/>
      <c r="AA50" s="52"/>
      <c r="AB50" s="52"/>
      <c r="AC50" s="52"/>
      <c r="AD50" s="52"/>
      <c r="AE50" s="53"/>
    </row>
    <row r="51" customFormat="false" ht="11.25" hidden="false" customHeight="false" outlineLevel="1" collapsed="false">
      <c r="A51" s="43"/>
      <c r="B51" s="43"/>
      <c r="C51" s="43"/>
      <c r="D51" s="43"/>
      <c r="E51" s="43"/>
      <c r="F51" s="43"/>
      <c r="G51" s="43"/>
      <c r="H51" s="43"/>
      <c r="I51" s="44"/>
      <c r="J51" s="43"/>
      <c r="K51" s="53"/>
      <c r="L51" s="55"/>
      <c r="M51" s="44"/>
      <c r="N51" s="47"/>
      <c r="O51" s="49"/>
      <c r="P51" s="61"/>
      <c r="Q51" s="49"/>
      <c r="R51" s="59"/>
      <c r="S51" s="55"/>
      <c r="T51" s="49"/>
      <c r="U51" s="49"/>
      <c r="V51" s="51"/>
      <c r="W51" s="51"/>
      <c r="X51" s="51"/>
      <c r="Y51" s="51"/>
      <c r="AE51" s="53"/>
    </row>
    <row r="52" customFormat="false" ht="11.25" hidden="false" customHeight="false" outlineLevel="1" collapsed="false">
      <c r="A52" s="43"/>
      <c r="B52" s="43"/>
      <c r="C52" s="43"/>
      <c r="D52" s="43"/>
      <c r="E52" s="43"/>
      <c r="F52" s="43"/>
      <c r="G52" s="43"/>
      <c r="H52" s="43"/>
      <c r="I52" s="44"/>
      <c r="J52" s="43"/>
      <c r="K52" s="53"/>
      <c r="L52" s="55"/>
      <c r="M52" s="44"/>
      <c r="N52" s="47"/>
      <c r="O52" s="49"/>
      <c r="P52" s="61"/>
      <c r="Q52" s="49"/>
      <c r="R52" s="59"/>
      <c r="S52" s="55"/>
      <c r="T52" s="49"/>
      <c r="U52" s="49"/>
      <c r="V52" s="51"/>
      <c r="W52" s="51"/>
      <c r="X52" s="51"/>
      <c r="Y52" s="51"/>
      <c r="AE52" s="53"/>
    </row>
    <row r="53" customFormat="false" ht="11.25" hidden="false" customHeight="false" outlineLevel="1" collapsed="false">
      <c r="A53" s="43"/>
      <c r="B53" s="43"/>
      <c r="C53" s="43"/>
      <c r="D53" s="43"/>
      <c r="E53" s="43"/>
      <c r="F53" s="43"/>
      <c r="G53" s="43"/>
      <c r="H53" s="43"/>
      <c r="I53" s="44"/>
      <c r="J53" s="43"/>
      <c r="K53" s="53"/>
      <c r="L53" s="55"/>
      <c r="M53" s="44"/>
      <c r="N53" s="47"/>
      <c r="O53" s="49"/>
      <c r="P53" s="61"/>
      <c r="Q53" s="49"/>
      <c r="R53" s="59"/>
      <c r="S53" s="55"/>
      <c r="T53" s="49"/>
      <c r="U53" s="49"/>
      <c r="V53" s="51"/>
      <c r="W53" s="51"/>
      <c r="X53" s="51"/>
      <c r="Y53" s="51"/>
      <c r="AE53" s="53"/>
    </row>
    <row r="54" customFormat="false" ht="12.75" hidden="false" customHeight="false" outlineLevel="1" collapsed="false">
      <c r="A54" s="43"/>
      <c r="B54" s="43"/>
      <c r="C54" s="43"/>
      <c r="D54" s="43"/>
      <c r="E54" s="43"/>
      <c r="F54" s="43"/>
      <c r="G54" s="43"/>
      <c r="H54" s="43"/>
      <c r="I54" s="44"/>
      <c r="J54" s="43"/>
      <c r="K54" s="53"/>
      <c r="L54" s="55"/>
      <c r="M54" s="44"/>
      <c r="N54" s="47"/>
      <c r="O54" s="49"/>
      <c r="P54" s="61"/>
      <c r="Q54" s="49"/>
      <c r="R54" s="59"/>
      <c r="S54" s="55"/>
      <c r="T54" s="49"/>
      <c r="U54" s="49"/>
      <c r="V54" s="51"/>
      <c r="W54" s="51"/>
      <c r="X54" s="51"/>
      <c r="Y54" s="51"/>
      <c r="Z54" s="43"/>
      <c r="AA54" s="43"/>
      <c r="AB54" s="43"/>
      <c r="AC54" s="43"/>
      <c r="AD54" s="43"/>
      <c r="AE54" s="5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</row>
    <row r="55" customFormat="false" ht="12.75" hidden="false" customHeight="false" outlineLevel="1" collapsed="false">
      <c r="R55" s="59"/>
    </row>
    <row r="56" customFormat="false" ht="12.75" hidden="false" customHeight="false" outlineLevel="1" collapsed="false">
      <c r="R56" s="59"/>
    </row>
    <row r="57" customFormat="false" ht="12.75" hidden="false" customHeight="false" outlineLevel="1" collapsed="false">
      <c r="R57" s="59"/>
    </row>
    <row r="58" customFormat="false" ht="12.75" hidden="false" customHeight="false" outlineLevel="1" collapsed="false">
      <c r="R58" s="59"/>
    </row>
    <row r="59" customFormat="false" ht="12.75" hidden="false" customHeight="false" outlineLevel="1" collapsed="false">
      <c r="R59" s="59"/>
    </row>
    <row r="60" customFormat="false" ht="12.75" hidden="false" customHeight="false" outlineLevel="1" collapsed="false">
      <c r="R60" s="59"/>
    </row>
    <row r="61" customFormat="false" ht="12.75" hidden="false" customHeight="false" outlineLevel="1" collapsed="false">
      <c r="R61" s="59"/>
    </row>
    <row r="62" customFormat="false" ht="12.75" hidden="false" customHeight="false" outlineLevel="1" collapsed="false">
      <c r="R62" s="59"/>
    </row>
    <row r="63" customFormat="false" ht="12.75" hidden="false" customHeight="false" outlineLevel="1" collapsed="false">
      <c r="R63" s="59"/>
    </row>
    <row r="64" customFormat="false" ht="12.75" hidden="false" customHeight="false" outlineLevel="1" collapsed="false">
      <c r="R64" s="59"/>
    </row>
    <row r="65" customFormat="false" ht="12.75" hidden="false" customHeight="false" outlineLevel="1" collapsed="false">
      <c r="R65" s="59"/>
    </row>
    <row r="66" customFormat="false" ht="12.75" hidden="false" customHeight="false" outlineLevel="1" collapsed="false">
      <c r="R66" s="59"/>
    </row>
    <row r="67" customFormat="false" ht="12.75" hidden="false" customHeight="false" outlineLevel="1" collapsed="false">
      <c r="R67" s="59"/>
    </row>
    <row r="68" customFormat="false" ht="12.75" hidden="false" customHeight="false" outlineLevel="1" collapsed="false">
      <c r="R68" s="59"/>
    </row>
    <row r="69" customFormat="false" ht="12.75" hidden="false" customHeight="false" outlineLevel="1" collapsed="false">
      <c r="R69" s="59"/>
    </row>
    <row r="70" customFormat="false" ht="12.75" hidden="false" customHeight="false" outlineLevel="1" collapsed="false">
      <c r="R70" s="59"/>
    </row>
    <row r="71" customFormat="false" ht="12.75" hidden="false" customHeight="false" outlineLevel="1" collapsed="false">
      <c r="C71" s="27" t="s">
        <v>36</v>
      </c>
      <c r="P71" s="1" t="n">
        <f aca="false">SUBTOTAL(9,P2:P70)</f>
        <v>186</v>
      </c>
      <c r="R71" s="59"/>
    </row>
    <row r="72" customFormat="false" ht="12.75" hidden="false" customHeight="false" outlineLevel="0" collapsed="false">
      <c r="R72" s="59"/>
    </row>
    <row r="73" customFormat="false" ht="12.75" hidden="false" customHeight="false" outlineLevel="0" collapsed="false">
      <c r="R73" s="59"/>
    </row>
    <row r="74" customFormat="false" ht="12.75" hidden="false" customHeight="false" outlineLevel="0" collapsed="false">
      <c r="R74" s="59"/>
    </row>
    <row r="75" customFormat="false" ht="12.75" hidden="false" customHeight="false" outlineLevel="0" collapsed="false">
      <c r="R75" s="59"/>
    </row>
    <row r="76" customFormat="false" ht="12.75" hidden="false" customHeight="false" outlineLevel="0" collapsed="false">
      <c r="R76" s="59"/>
    </row>
    <row r="77" customFormat="false" ht="12.75" hidden="false" customHeight="false" outlineLevel="0" collapsed="false">
      <c r="R77" s="59"/>
    </row>
    <row r="78" customFormat="false" ht="12.75" hidden="false" customHeight="false" outlineLevel="0" collapsed="false">
      <c r="R78" s="59"/>
    </row>
    <row r="79" customFormat="false" ht="12.75" hidden="false" customHeight="false" outlineLevel="0" collapsed="false">
      <c r="R79" s="59"/>
    </row>
    <row r="80" customFormat="false" ht="12.75" hidden="false" customHeight="false" outlineLevel="0" collapsed="false">
      <c r="R80" s="59"/>
    </row>
    <row r="81" customFormat="false" ht="12.75" hidden="false" customHeight="false" outlineLevel="0" collapsed="false">
      <c r="R81" s="59"/>
    </row>
    <row r="82" customFormat="false" ht="12.75" hidden="false" customHeight="false" outlineLevel="0" collapsed="false">
      <c r="R82" s="59"/>
    </row>
    <row r="83" customFormat="false" ht="12.75" hidden="false" customHeight="false" outlineLevel="0" collapsed="false">
      <c r="R83" s="59"/>
    </row>
    <row r="84" customFormat="false" ht="12.75" hidden="false" customHeight="false" outlineLevel="0" collapsed="false">
      <c r="R84" s="59"/>
    </row>
    <row r="85" customFormat="false" ht="12.75" hidden="false" customHeight="false" outlineLevel="0" collapsed="false">
      <c r="R85" s="59"/>
    </row>
    <row r="86" customFormat="false" ht="12.75" hidden="false" customHeight="false" outlineLevel="0" collapsed="false">
      <c r="R86" s="59"/>
    </row>
    <row r="87" customFormat="false" ht="12.75" hidden="false" customHeight="false" outlineLevel="0" collapsed="false">
      <c r="R87" s="59"/>
    </row>
    <row r="88" customFormat="false" ht="12.75" hidden="false" customHeight="false" outlineLevel="0" collapsed="false">
      <c r="R88" s="59"/>
    </row>
    <row r="89" customFormat="false" ht="12.75" hidden="false" customHeight="false" outlineLevel="0" collapsed="false">
      <c r="R89" s="59"/>
    </row>
    <row r="90" customFormat="false" ht="12.75" hidden="false" customHeight="false" outlineLevel="0" collapsed="false">
      <c r="R90" s="59"/>
    </row>
    <row r="91" customFormat="false" ht="12.75" hidden="false" customHeight="false" outlineLevel="0" collapsed="false">
      <c r="R91" s="59"/>
    </row>
    <row r="92" customFormat="false" ht="12.75" hidden="false" customHeight="false" outlineLevel="0" collapsed="false">
      <c r="R92" s="59"/>
    </row>
    <row r="93" customFormat="false" ht="12.75" hidden="false" customHeight="false" outlineLevel="0" collapsed="false">
      <c r="R93" s="59"/>
    </row>
    <row r="94" customFormat="false" ht="12.75" hidden="false" customHeight="false" outlineLevel="0" collapsed="false">
      <c r="R94" s="59"/>
    </row>
    <row r="95" customFormat="false" ht="12.75" hidden="false" customHeight="false" outlineLevel="0" collapsed="false">
      <c r="R95" s="59"/>
    </row>
    <row r="96" customFormat="false" ht="12.75" hidden="false" customHeight="false" outlineLevel="0" collapsed="false">
      <c r="R96" s="59"/>
    </row>
    <row r="97" customFormat="false" ht="12.75" hidden="false" customHeight="false" outlineLevel="0" collapsed="false">
      <c r="R97" s="59"/>
    </row>
    <row r="98" customFormat="false" ht="12.75" hidden="false" customHeight="false" outlineLevel="0" collapsed="false">
      <c r="R98" s="59"/>
    </row>
    <row r="99" customFormat="false" ht="12.75" hidden="false" customHeight="false" outlineLevel="0" collapsed="false">
      <c r="R99" s="59"/>
    </row>
    <row r="100" customFormat="false" ht="12.75" hidden="false" customHeight="false" outlineLevel="0" collapsed="false">
      <c r="R100" s="59"/>
    </row>
    <row r="101" customFormat="false" ht="12.75" hidden="false" customHeight="false" outlineLevel="0" collapsed="false">
      <c r="R101" s="59"/>
    </row>
    <row r="102" customFormat="false" ht="12.75" hidden="false" customHeight="false" outlineLevel="0" collapsed="false">
      <c r="R102" s="59"/>
    </row>
    <row r="103" customFormat="false" ht="12.75" hidden="false" customHeight="false" outlineLevel="0" collapsed="false">
      <c r="R103" s="59"/>
    </row>
    <row r="104" customFormat="false" ht="12.75" hidden="false" customHeight="false" outlineLevel="0" collapsed="false">
      <c r="R104" s="59"/>
    </row>
    <row r="105" customFormat="false" ht="12.75" hidden="false" customHeight="false" outlineLevel="0" collapsed="false">
      <c r="R105" s="59"/>
    </row>
    <row r="106" customFormat="false" ht="12.75" hidden="false" customHeight="false" outlineLevel="0" collapsed="false">
      <c r="R106" s="59"/>
    </row>
    <row r="107" customFormat="false" ht="12.75" hidden="false" customHeight="false" outlineLevel="0" collapsed="false">
      <c r="R107" s="59"/>
    </row>
    <row r="108" customFormat="false" ht="12.75" hidden="false" customHeight="false" outlineLevel="0" collapsed="false">
      <c r="R108" s="59"/>
    </row>
    <row r="109" customFormat="false" ht="12.75" hidden="false" customHeight="false" outlineLevel="0" collapsed="false">
      <c r="R109" s="59"/>
    </row>
    <row r="110" customFormat="false" ht="12.75" hidden="false" customHeight="false" outlineLevel="0" collapsed="false">
      <c r="R110" s="59"/>
    </row>
    <row r="111" customFormat="false" ht="12.75" hidden="false" customHeight="false" outlineLevel="0" collapsed="false">
      <c r="R111" s="59"/>
    </row>
    <row r="112" customFormat="false" ht="12.75" hidden="false" customHeight="false" outlineLevel="0" collapsed="false">
      <c r="R112" s="59"/>
    </row>
    <row r="113" customFormat="false" ht="12.75" hidden="false" customHeight="false" outlineLevel="0" collapsed="false">
      <c r="R113" s="59"/>
    </row>
    <row r="114" customFormat="false" ht="12.75" hidden="false" customHeight="false" outlineLevel="0" collapsed="false">
      <c r="R114" s="59"/>
    </row>
    <row r="115" customFormat="false" ht="12.75" hidden="false" customHeight="false" outlineLevel="0" collapsed="false">
      <c r="R115" s="59"/>
    </row>
    <row r="116" customFormat="false" ht="12.75" hidden="false" customHeight="false" outlineLevel="0" collapsed="false">
      <c r="R116" s="59"/>
    </row>
    <row r="117" customFormat="false" ht="12.75" hidden="false" customHeight="false" outlineLevel="0" collapsed="false">
      <c r="R117" s="59"/>
    </row>
    <row r="118" customFormat="false" ht="12.75" hidden="false" customHeight="false" outlineLevel="0" collapsed="false">
      <c r="R118" s="59"/>
    </row>
    <row r="119" customFormat="false" ht="12.75" hidden="false" customHeight="false" outlineLevel="0" collapsed="false">
      <c r="R119" s="59"/>
    </row>
    <row r="120" customFormat="false" ht="12.75" hidden="false" customHeight="false" outlineLevel="0" collapsed="false">
      <c r="R120" s="59"/>
    </row>
    <row r="121" customFormat="false" ht="12.75" hidden="false" customHeight="false" outlineLevel="0" collapsed="false">
      <c r="R121" s="59"/>
    </row>
    <row r="122" customFormat="false" ht="12.75" hidden="false" customHeight="false" outlineLevel="0" collapsed="false">
      <c r="R122" s="59"/>
    </row>
    <row r="123" customFormat="false" ht="12.75" hidden="false" customHeight="false" outlineLevel="0" collapsed="false">
      <c r="R123" s="59"/>
    </row>
    <row r="124" customFormat="false" ht="12.75" hidden="false" customHeight="false" outlineLevel="0" collapsed="false">
      <c r="R124" s="59"/>
    </row>
    <row r="125" customFormat="false" ht="12.75" hidden="false" customHeight="false" outlineLevel="0" collapsed="false">
      <c r="R125" s="59"/>
    </row>
    <row r="126" customFormat="false" ht="12.75" hidden="false" customHeight="false" outlineLevel="0" collapsed="false">
      <c r="R126" s="59"/>
    </row>
    <row r="127" customFormat="false" ht="12.75" hidden="false" customHeight="false" outlineLevel="0" collapsed="false">
      <c r="R127" s="59"/>
    </row>
    <row r="128" customFormat="false" ht="12.75" hidden="false" customHeight="false" outlineLevel="0" collapsed="false">
      <c r="R128" s="59"/>
    </row>
    <row r="129" customFormat="false" ht="12.75" hidden="false" customHeight="false" outlineLevel="0" collapsed="false">
      <c r="R129" s="59"/>
    </row>
    <row r="130" customFormat="false" ht="12.75" hidden="false" customHeight="false" outlineLevel="0" collapsed="false">
      <c r="R130" s="59"/>
    </row>
    <row r="131" customFormat="false" ht="12.75" hidden="false" customHeight="false" outlineLevel="0" collapsed="false">
      <c r="R131" s="59"/>
    </row>
    <row r="132" customFormat="false" ht="12.75" hidden="false" customHeight="false" outlineLevel="0" collapsed="false">
      <c r="R132" s="59"/>
    </row>
    <row r="133" customFormat="false" ht="12.75" hidden="false" customHeight="false" outlineLevel="0" collapsed="false">
      <c r="R133" s="59"/>
    </row>
    <row r="134" customFormat="false" ht="12.75" hidden="false" customHeight="false" outlineLevel="0" collapsed="false">
      <c r="R134" s="59"/>
    </row>
    <row r="135" customFormat="false" ht="12.75" hidden="false" customHeight="false" outlineLevel="0" collapsed="false">
      <c r="R135" s="59"/>
    </row>
    <row r="136" customFormat="false" ht="12.75" hidden="false" customHeight="false" outlineLevel="0" collapsed="false">
      <c r="R136" s="59"/>
    </row>
    <row r="137" customFormat="false" ht="12.75" hidden="false" customHeight="false" outlineLevel="0" collapsed="false">
      <c r="R137" s="59"/>
    </row>
    <row r="138" customFormat="false" ht="12.75" hidden="false" customHeight="false" outlineLevel="0" collapsed="false">
      <c r="R138" s="59"/>
    </row>
    <row r="139" customFormat="false" ht="12.75" hidden="false" customHeight="false" outlineLevel="0" collapsed="false">
      <c r="R139" s="59"/>
    </row>
    <row r="140" customFormat="false" ht="12.75" hidden="false" customHeight="false" outlineLevel="0" collapsed="false">
      <c r="R140" s="59"/>
    </row>
    <row r="141" customFormat="false" ht="12.75" hidden="false" customHeight="false" outlineLevel="0" collapsed="false">
      <c r="R141" s="59"/>
    </row>
    <row r="142" customFormat="false" ht="12.75" hidden="false" customHeight="false" outlineLevel="0" collapsed="false">
      <c r="R142" s="59"/>
    </row>
    <row r="143" customFormat="false" ht="12.75" hidden="false" customHeight="false" outlineLevel="0" collapsed="false">
      <c r="R143" s="59"/>
    </row>
    <row r="144" customFormat="false" ht="12.75" hidden="false" customHeight="false" outlineLevel="0" collapsed="false">
      <c r="R144" s="59"/>
    </row>
    <row r="145" customFormat="false" ht="12.75" hidden="false" customHeight="false" outlineLevel="0" collapsed="false">
      <c r="R145" s="59"/>
    </row>
    <row r="146" customFormat="false" ht="12.75" hidden="false" customHeight="false" outlineLevel="0" collapsed="false">
      <c r="R146" s="59"/>
    </row>
    <row r="147" customFormat="false" ht="12.75" hidden="false" customHeight="false" outlineLevel="0" collapsed="false">
      <c r="R147" s="59"/>
    </row>
    <row r="148" customFormat="false" ht="12.75" hidden="false" customHeight="false" outlineLevel="0" collapsed="false">
      <c r="R148" s="59"/>
    </row>
    <row r="149" customFormat="false" ht="12.75" hidden="false" customHeight="false" outlineLevel="0" collapsed="false">
      <c r="R149" s="59"/>
    </row>
    <row r="150" customFormat="false" ht="12.75" hidden="false" customHeight="false" outlineLevel="0" collapsed="false">
      <c r="R150" s="59"/>
    </row>
    <row r="151" customFormat="false" ht="12.75" hidden="false" customHeight="false" outlineLevel="0" collapsed="false">
      <c r="R151" s="59"/>
    </row>
    <row r="152" customFormat="false" ht="12.75" hidden="false" customHeight="false" outlineLevel="0" collapsed="false">
      <c r="R152" s="59"/>
    </row>
    <row r="153" customFormat="false" ht="12.75" hidden="false" customHeight="false" outlineLevel="0" collapsed="false">
      <c r="R153" s="59"/>
    </row>
    <row r="154" customFormat="false" ht="12.75" hidden="false" customHeight="false" outlineLevel="0" collapsed="false">
      <c r="R154" s="59"/>
    </row>
    <row r="155" customFormat="false" ht="12.75" hidden="false" customHeight="false" outlineLevel="0" collapsed="false">
      <c r="R155" s="59"/>
    </row>
    <row r="156" customFormat="false" ht="12.75" hidden="false" customHeight="false" outlineLevel="0" collapsed="false">
      <c r="R156" s="59"/>
    </row>
    <row r="157" customFormat="false" ht="12.75" hidden="false" customHeight="false" outlineLevel="0" collapsed="false">
      <c r="R157" s="59"/>
    </row>
    <row r="158" customFormat="false" ht="12.75" hidden="false" customHeight="false" outlineLevel="0" collapsed="false">
      <c r="R158" s="59"/>
    </row>
    <row r="159" customFormat="false" ht="12.75" hidden="false" customHeight="false" outlineLevel="0" collapsed="false">
      <c r="R159" s="59"/>
    </row>
    <row r="160" customFormat="false" ht="12.75" hidden="false" customHeight="false" outlineLevel="0" collapsed="false">
      <c r="R160" s="59"/>
    </row>
    <row r="161" customFormat="false" ht="12.75" hidden="false" customHeight="false" outlineLevel="0" collapsed="false">
      <c r="R161" s="59"/>
    </row>
    <row r="162" customFormat="false" ht="12.75" hidden="false" customHeight="false" outlineLevel="0" collapsed="false">
      <c r="R162" s="59"/>
    </row>
    <row r="163" customFormat="false" ht="12.75" hidden="false" customHeight="false" outlineLevel="0" collapsed="false">
      <c r="R163" s="59"/>
    </row>
    <row r="164" customFormat="false" ht="12.75" hidden="false" customHeight="false" outlineLevel="0" collapsed="false">
      <c r="R164" s="59"/>
    </row>
    <row r="165" customFormat="false" ht="12.75" hidden="false" customHeight="false" outlineLevel="0" collapsed="false">
      <c r="R165" s="59"/>
    </row>
    <row r="166" customFormat="false" ht="12.75" hidden="false" customHeight="false" outlineLevel="0" collapsed="false">
      <c r="R166" s="59"/>
    </row>
    <row r="167" customFormat="false" ht="12.75" hidden="false" customHeight="false" outlineLevel="0" collapsed="false">
      <c r="R167" s="59"/>
    </row>
    <row r="168" customFormat="false" ht="12.75" hidden="false" customHeight="false" outlineLevel="0" collapsed="false">
      <c r="R168" s="59"/>
    </row>
    <row r="169" customFormat="false" ht="12.75" hidden="false" customHeight="false" outlineLevel="0" collapsed="false">
      <c r="R169" s="59"/>
    </row>
    <row r="170" customFormat="false" ht="12.75" hidden="false" customHeight="false" outlineLevel="0" collapsed="false">
      <c r="R170" s="59"/>
    </row>
    <row r="171" customFormat="false" ht="12.75" hidden="false" customHeight="false" outlineLevel="0" collapsed="false">
      <c r="R171" s="59"/>
    </row>
    <row r="172" customFormat="false" ht="12.75" hidden="false" customHeight="false" outlineLevel="0" collapsed="false">
      <c r="R172" s="59"/>
    </row>
    <row r="173" customFormat="false" ht="12.75" hidden="false" customHeight="false" outlineLevel="0" collapsed="false">
      <c r="R173" s="59"/>
    </row>
    <row r="174" customFormat="false" ht="12.75" hidden="false" customHeight="false" outlineLevel="0" collapsed="false">
      <c r="R174" s="59"/>
    </row>
    <row r="175" customFormat="false" ht="12.75" hidden="false" customHeight="false" outlineLevel="0" collapsed="false">
      <c r="R175" s="59"/>
    </row>
    <row r="176" customFormat="false" ht="12.75" hidden="false" customHeight="false" outlineLevel="0" collapsed="false">
      <c r="R176" s="59"/>
    </row>
    <row r="177" customFormat="false" ht="12.75" hidden="false" customHeight="false" outlineLevel="0" collapsed="false">
      <c r="R177" s="59"/>
    </row>
    <row r="178" customFormat="false" ht="12.75" hidden="false" customHeight="false" outlineLevel="0" collapsed="false">
      <c r="R178" s="59"/>
    </row>
    <row r="179" customFormat="false" ht="12.75" hidden="false" customHeight="false" outlineLevel="0" collapsed="false">
      <c r="R179" s="59"/>
    </row>
    <row r="180" customFormat="false" ht="12.75" hidden="false" customHeight="false" outlineLevel="0" collapsed="false">
      <c r="R180" s="59"/>
    </row>
    <row r="181" customFormat="false" ht="12.75" hidden="false" customHeight="false" outlineLevel="0" collapsed="false">
      <c r="R181" s="59"/>
    </row>
    <row r="182" customFormat="false" ht="12.75" hidden="false" customHeight="false" outlineLevel="0" collapsed="false">
      <c r="R182" s="59"/>
    </row>
    <row r="183" customFormat="false" ht="12.75" hidden="false" customHeight="false" outlineLevel="0" collapsed="false">
      <c r="R183" s="59"/>
    </row>
    <row r="184" customFormat="false" ht="12.75" hidden="false" customHeight="false" outlineLevel="0" collapsed="false">
      <c r="R184" s="59"/>
    </row>
    <row r="185" customFormat="false" ht="12.75" hidden="false" customHeight="false" outlineLevel="0" collapsed="false">
      <c r="R185" s="59"/>
    </row>
    <row r="186" customFormat="false" ht="12.75" hidden="false" customHeight="false" outlineLevel="0" collapsed="false">
      <c r="R186" s="59"/>
    </row>
    <row r="187" customFormat="false" ht="12.75" hidden="false" customHeight="false" outlineLevel="0" collapsed="false">
      <c r="R187" s="59"/>
    </row>
    <row r="188" customFormat="false" ht="12.75" hidden="false" customHeight="false" outlineLevel="0" collapsed="false">
      <c r="R188" s="59"/>
    </row>
    <row r="189" customFormat="false" ht="12.75" hidden="false" customHeight="false" outlineLevel="0" collapsed="false">
      <c r="R189" s="59"/>
    </row>
    <row r="190" customFormat="false" ht="12.75" hidden="false" customHeight="false" outlineLevel="0" collapsed="false">
      <c r="R190" s="59"/>
    </row>
    <row r="191" customFormat="false" ht="12.75" hidden="false" customHeight="false" outlineLevel="0" collapsed="false">
      <c r="R191" s="59"/>
    </row>
    <row r="192" customFormat="false" ht="12.75" hidden="false" customHeight="false" outlineLevel="0" collapsed="false">
      <c r="R192" s="59"/>
    </row>
    <row r="193" customFormat="false" ht="12.75" hidden="false" customHeight="false" outlineLevel="0" collapsed="false">
      <c r="R193" s="59"/>
    </row>
    <row r="194" customFormat="false" ht="12.75" hidden="false" customHeight="false" outlineLevel="0" collapsed="false">
      <c r="R194" s="59"/>
    </row>
    <row r="195" customFormat="false" ht="12.75" hidden="false" customHeight="false" outlineLevel="0" collapsed="false">
      <c r="R195" s="59"/>
    </row>
    <row r="196" customFormat="false" ht="12.75" hidden="false" customHeight="false" outlineLevel="0" collapsed="false">
      <c r="R196" s="59"/>
    </row>
    <row r="197" customFormat="false" ht="12.75" hidden="false" customHeight="false" outlineLevel="0" collapsed="false">
      <c r="R197" s="59"/>
    </row>
    <row r="198" customFormat="false" ht="12.75" hidden="false" customHeight="false" outlineLevel="0" collapsed="false">
      <c r="R198" s="59"/>
    </row>
    <row r="199" customFormat="false" ht="12.75" hidden="false" customHeight="false" outlineLevel="0" collapsed="false">
      <c r="R199" s="59"/>
    </row>
    <row r="200" customFormat="false" ht="12.75" hidden="false" customHeight="false" outlineLevel="0" collapsed="false">
      <c r="R200" s="59"/>
    </row>
    <row r="201" customFormat="false" ht="12.75" hidden="false" customHeight="false" outlineLevel="0" collapsed="false">
      <c r="R201" s="59"/>
    </row>
    <row r="202" customFormat="false" ht="12.75" hidden="false" customHeight="false" outlineLevel="0" collapsed="false">
      <c r="R202" s="59"/>
    </row>
    <row r="203" customFormat="false" ht="12.75" hidden="false" customHeight="false" outlineLevel="0" collapsed="false">
      <c r="R203" s="59"/>
    </row>
    <row r="204" customFormat="false" ht="12.75" hidden="false" customHeight="false" outlineLevel="0" collapsed="false">
      <c r="R204" s="59"/>
    </row>
    <row r="205" customFormat="false" ht="12.75" hidden="false" customHeight="false" outlineLevel="0" collapsed="false">
      <c r="R205" s="59"/>
    </row>
    <row r="206" customFormat="false" ht="12.75" hidden="false" customHeight="false" outlineLevel="0" collapsed="false">
      <c r="R206" s="59"/>
    </row>
    <row r="207" customFormat="false" ht="12.75" hidden="false" customHeight="false" outlineLevel="0" collapsed="false">
      <c r="R207" s="59"/>
    </row>
    <row r="208" customFormat="false" ht="12.75" hidden="false" customHeight="false" outlineLevel="0" collapsed="false">
      <c r="R208" s="59"/>
    </row>
    <row r="209" customFormat="false" ht="12.75" hidden="false" customHeight="false" outlineLevel="0" collapsed="false">
      <c r="R209" s="59"/>
    </row>
    <row r="210" customFormat="false" ht="12.75" hidden="false" customHeight="false" outlineLevel="0" collapsed="false">
      <c r="R210" s="59"/>
    </row>
    <row r="211" customFormat="false" ht="12.75" hidden="false" customHeight="false" outlineLevel="0" collapsed="false">
      <c r="R211" s="59"/>
    </row>
    <row r="212" customFormat="false" ht="12.75" hidden="false" customHeight="false" outlineLevel="0" collapsed="false">
      <c r="R212" s="59"/>
    </row>
    <row r="213" customFormat="false" ht="12.75" hidden="false" customHeight="false" outlineLevel="0" collapsed="false">
      <c r="R213" s="59"/>
    </row>
    <row r="214" customFormat="false" ht="12.75" hidden="false" customHeight="false" outlineLevel="0" collapsed="false">
      <c r="R214" s="59"/>
    </row>
    <row r="215" customFormat="false" ht="12.75" hidden="false" customHeight="false" outlineLevel="0" collapsed="false">
      <c r="R215" s="59"/>
    </row>
    <row r="216" customFormat="false" ht="12.75" hidden="false" customHeight="false" outlineLevel="0" collapsed="false">
      <c r="R216" s="59"/>
    </row>
    <row r="217" customFormat="false" ht="12.75" hidden="false" customHeight="false" outlineLevel="0" collapsed="false">
      <c r="R217" s="59"/>
    </row>
    <row r="218" customFormat="false" ht="12.75" hidden="false" customHeight="false" outlineLevel="0" collapsed="false">
      <c r="R218" s="59"/>
    </row>
    <row r="219" customFormat="false" ht="12.75" hidden="false" customHeight="false" outlineLevel="0" collapsed="false">
      <c r="R219" s="59"/>
    </row>
    <row r="220" customFormat="false" ht="12.75" hidden="false" customHeight="false" outlineLevel="0" collapsed="false">
      <c r="R220" s="59"/>
    </row>
    <row r="221" customFormat="false" ht="12.75" hidden="false" customHeight="false" outlineLevel="0" collapsed="false">
      <c r="R221" s="59"/>
    </row>
    <row r="222" customFormat="false" ht="12.75" hidden="false" customHeight="false" outlineLevel="0" collapsed="false">
      <c r="R222" s="59"/>
    </row>
    <row r="223" customFormat="false" ht="12.75" hidden="false" customHeight="false" outlineLevel="0" collapsed="false">
      <c r="R223" s="59"/>
    </row>
    <row r="224" customFormat="false" ht="12.75" hidden="false" customHeight="false" outlineLevel="0" collapsed="false">
      <c r="R224" s="59"/>
    </row>
    <row r="225" customFormat="false" ht="12.75" hidden="false" customHeight="false" outlineLevel="0" collapsed="false">
      <c r="R225" s="59"/>
    </row>
    <row r="226" customFormat="false" ht="12.75" hidden="false" customHeight="false" outlineLevel="0" collapsed="false">
      <c r="R226" s="59"/>
    </row>
    <row r="227" customFormat="false" ht="12.75" hidden="false" customHeight="false" outlineLevel="0" collapsed="false">
      <c r="R227" s="59"/>
    </row>
    <row r="228" customFormat="false" ht="12.75" hidden="false" customHeight="false" outlineLevel="0" collapsed="false">
      <c r="R228" s="59"/>
    </row>
    <row r="229" customFormat="false" ht="12.75" hidden="false" customHeight="false" outlineLevel="0" collapsed="false">
      <c r="R229" s="59"/>
    </row>
    <row r="230" customFormat="false" ht="12.75" hidden="false" customHeight="false" outlineLevel="0" collapsed="false">
      <c r="R230" s="59"/>
    </row>
    <row r="231" customFormat="false" ht="12.75" hidden="false" customHeight="false" outlineLevel="0" collapsed="false">
      <c r="R231" s="59"/>
    </row>
    <row r="232" customFormat="false" ht="12.75" hidden="false" customHeight="false" outlineLevel="0" collapsed="false">
      <c r="R232" s="59"/>
    </row>
    <row r="233" customFormat="false" ht="12.75" hidden="false" customHeight="false" outlineLevel="0" collapsed="false">
      <c r="R233" s="59"/>
    </row>
    <row r="234" customFormat="false" ht="12.75" hidden="false" customHeight="false" outlineLevel="0" collapsed="false">
      <c r="R234" s="59"/>
    </row>
    <row r="235" customFormat="false" ht="12.75" hidden="false" customHeight="false" outlineLevel="0" collapsed="false">
      <c r="R235" s="59"/>
    </row>
    <row r="236" customFormat="false" ht="12.75" hidden="false" customHeight="false" outlineLevel="0" collapsed="false">
      <c r="R236" s="59"/>
    </row>
    <row r="237" customFormat="false" ht="12.75" hidden="false" customHeight="false" outlineLevel="0" collapsed="false">
      <c r="R237" s="59"/>
    </row>
    <row r="238" customFormat="false" ht="12.75" hidden="false" customHeight="false" outlineLevel="0" collapsed="false">
      <c r="R238" s="59"/>
    </row>
    <row r="239" customFormat="false" ht="12.75" hidden="false" customHeight="false" outlineLevel="0" collapsed="false">
      <c r="R239" s="59"/>
    </row>
    <row r="240" customFormat="false" ht="12.75" hidden="false" customHeight="false" outlineLevel="0" collapsed="false">
      <c r="R240" s="59"/>
    </row>
    <row r="241" customFormat="false" ht="12.75" hidden="false" customHeight="false" outlineLevel="0" collapsed="false">
      <c r="R241" s="59"/>
    </row>
    <row r="242" customFormat="false" ht="12.75" hidden="false" customHeight="false" outlineLevel="0" collapsed="false">
      <c r="R242" s="59"/>
    </row>
    <row r="243" customFormat="false" ht="12.75" hidden="false" customHeight="false" outlineLevel="0" collapsed="false">
      <c r="R243" s="59"/>
    </row>
    <row r="244" customFormat="false" ht="12.75" hidden="false" customHeight="false" outlineLevel="0" collapsed="false">
      <c r="R244" s="59"/>
    </row>
    <row r="245" customFormat="false" ht="12.75" hidden="false" customHeight="false" outlineLevel="0" collapsed="false">
      <c r="R245" s="59"/>
    </row>
    <row r="246" customFormat="false" ht="12.75" hidden="false" customHeight="false" outlineLevel="0" collapsed="false">
      <c r="R246" s="59"/>
    </row>
    <row r="247" customFormat="false" ht="12.75" hidden="false" customHeight="false" outlineLevel="0" collapsed="false">
      <c r="R247" s="59"/>
    </row>
    <row r="248" customFormat="false" ht="12.75" hidden="false" customHeight="false" outlineLevel="0" collapsed="false">
      <c r="R248" s="59"/>
    </row>
    <row r="249" customFormat="false" ht="12.75" hidden="false" customHeight="false" outlineLevel="0" collapsed="false">
      <c r="R249" s="59"/>
    </row>
    <row r="250" customFormat="false" ht="12.75" hidden="false" customHeight="false" outlineLevel="0" collapsed="false">
      <c r="R250" s="59"/>
    </row>
    <row r="251" customFormat="false" ht="12.75" hidden="false" customHeight="false" outlineLevel="0" collapsed="false">
      <c r="R251" s="59"/>
    </row>
    <row r="252" customFormat="false" ht="12.75" hidden="false" customHeight="false" outlineLevel="0" collapsed="false">
      <c r="R252" s="59"/>
    </row>
    <row r="253" customFormat="false" ht="12.75" hidden="false" customHeight="false" outlineLevel="0" collapsed="false">
      <c r="R253" s="59"/>
    </row>
    <row r="254" customFormat="false" ht="12.75" hidden="false" customHeight="false" outlineLevel="0" collapsed="false">
      <c r="R254" s="59"/>
    </row>
    <row r="255" customFormat="false" ht="12.75" hidden="false" customHeight="false" outlineLevel="0" collapsed="false">
      <c r="R255" s="59"/>
    </row>
    <row r="256" customFormat="false" ht="12.75" hidden="false" customHeight="false" outlineLevel="0" collapsed="false">
      <c r="R256" s="59"/>
    </row>
    <row r="257" customFormat="false" ht="12.75" hidden="false" customHeight="false" outlineLevel="0" collapsed="false">
      <c r="R257" s="59"/>
    </row>
    <row r="258" customFormat="false" ht="12.75" hidden="false" customHeight="false" outlineLevel="0" collapsed="false">
      <c r="R258" s="59"/>
    </row>
    <row r="259" customFormat="false" ht="12.75" hidden="false" customHeight="false" outlineLevel="0" collapsed="false">
      <c r="R259" s="59"/>
    </row>
    <row r="260" customFormat="false" ht="12.75" hidden="false" customHeight="false" outlineLevel="0" collapsed="false">
      <c r="R260" s="59"/>
    </row>
    <row r="261" customFormat="false" ht="12.75" hidden="false" customHeight="false" outlineLevel="0" collapsed="false">
      <c r="R261" s="59"/>
    </row>
    <row r="262" customFormat="false" ht="12.75" hidden="false" customHeight="false" outlineLevel="0" collapsed="false">
      <c r="R262" s="59"/>
    </row>
    <row r="263" customFormat="false" ht="12.75" hidden="false" customHeight="false" outlineLevel="0" collapsed="false">
      <c r="R263" s="59"/>
    </row>
    <row r="264" customFormat="false" ht="12.75" hidden="false" customHeight="false" outlineLevel="0" collapsed="false">
      <c r="R264" s="59"/>
    </row>
    <row r="265" customFormat="false" ht="12.75" hidden="false" customHeight="false" outlineLevel="0" collapsed="false">
      <c r="R265" s="59"/>
    </row>
    <row r="266" customFormat="false" ht="12.75" hidden="false" customHeight="false" outlineLevel="0" collapsed="false">
      <c r="R266" s="59"/>
    </row>
    <row r="267" customFormat="false" ht="12.75" hidden="false" customHeight="false" outlineLevel="0" collapsed="false">
      <c r="R267" s="59"/>
    </row>
    <row r="268" customFormat="false" ht="12.75" hidden="false" customHeight="false" outlineLevel="0" collapsed="false">
      <c r="R268" s="59"/>
    </row>
    <row r="269" customFormat="false" ht="12.75" hidden="false" customHeight="false" outlineLevel="0" collapsed="false">
      <c r="R269" s="59"/>
    </row>
    <row r="270" customFormat="false" ht="12.75" hidden="false" customHeight="false" outlineLevel="0" collapsed="false">
      <c r="R270" s="59"/>
    </row>
    <row r="271" customFormat="false" ht="12.75" hidden="false" customHeight="false" outlineLevel="0" collapsed="false">
      <c r="R271" s="59"/>
    </row>
    <row r="272" customFormat="false" ht="12.75" hidden="false" customHeight="false" outlineLevel="0" collapsed="false">
      <c r="R272" s="59"/>
    </row>
    <row r="273" customFormat="false" ht="12.75" hidden="false" customHeight="false" outlineLevel="0" collapsed="false">
      <c r="R273" s="59"/>
    </row>
    <row r="274" customFormat="false" ht="12.75" hidden="false" customHeight="false" outlineLevel="0" collapsed="false">
      <c r="R274" s="59"/>
    </row>
    <row r="275" customFormat="false" ht="12.75" hidden="false" customHeight="false" outlineLevel="0" collapsed="false">
      <c r="R275" s="59"/>
    </row>
    <row r="276" customFormat="false" ht="12.75" hidden="false" customHeight="false" outlineLevel="0" collapsed="false">
      <c r="R276" s="59"/>
    </row>
    <row r="277" customFormat="false" ht="12.75" hidden="false" customHeight="false" outlineLevel="0" collapsed="false">
      <c r="R277" s="59"/>
    </row>
    <row r="278" customFormat="false" ht="12.75" hidden="false" customHeight="false" outlineLevel="0" collapsed="false">
      <c r="R278" s="59"/>
    </row>
    <row r="279" customFormat="false" ht="12.75" hidden="false" customHeight="false" outlineLevel="0" collapsed="false">
      <c r="R279" s="59"/>
    </row>
    <row r="280" customFormat="false" ht="12.75" hidden="false" customHeight="false" outlineLevel="0" collapsed="false">
      <c r="R280" s="59"/>
    </row>
    <row r="281" customFormat="false" ht="12.75" hidden="false" customHeight="false" outlineLevel="0" collapsed="false">
      <c r="R281" s="59"/>
    </row>
    <row r="282" customFormat="false" ht="12.75" hidden="false" customHeight="false" outlineLevel="0" collapsed="false">
      <c r="R282" s="59"/>
    </row>
    <row r="283" customFormat="false" ht="12.75" hidden="false" customHeight="false" outlineLevel="0" collapsed="false">
      <c r="R283" s="59"/>
    </row>
    <row r="284" customFormat="false" ht="12.75" hidden="false" customHeight="false" outlineLevel="0" collapsed="false">
      <c r="R284" s="59"/>
    </row>
    <row r="285" customFormat="false" ht="12.75" hidden="false" customHeight="false" outlineLevel="0" collapsed="false">
      <c r="R285" s="59"/>
    </row>
    <row r="286" customFormat="false" ht="12.75" hidden="false" customHeight="false" outlineLevel="0" collapsed="false">
      <c r="R286" s="59"/>
    </row>
    <row r="287" customFormat="false" ht="12.75" hidden="false" customHeight="false" outlineLevel="0" collapsed="false">
      <c r="R287" s="59"/>
    </row>
    <row r="288" customFormat="false" ht="12.75" hidden="false" customHeight="false" outlineLevel="0" collapsed="false">
      <c r="R288" s="59"/>
    </row>
    <row r="289" customFormat="false" ht="12.75" hidden="false" customHeight="false" outlineLevel="0" collapsed="false">
      <c r="R289" s="59"/>
    </row>
    <row r="290" customFormat="false" ht="12.75" hidden="false" customHeight="false" outlineLevel="0" collapsed="false">
      <c r="R290" s="59"/>
    </row>
    <row r="291" customFormat="false" ht="12.75" hidden="false" customHeight="false" outlineLevel="0" collapsed="false">
      <c r="R291" s="59"/>
    </row>
    <row r="292" customFormat="false" ht="12.75" hidden="false" customHeight="false" outlineLevel="0" collapsed="false">
      <c r="R292" s="59"/>
    </row>
    <row r="293" customFormat="false" ht="12.75" hidden="false" customHeight="false" outlineLevel="0" collapsed="false">
      <c r="R293" s="59"/>
    </row>
    <row r="294" customFormat="false" ht="12.75" hidden="false" customHeight="false" outlineLevel="0" collapsed="false">
      <c r="R294" s="59"/>
    </row>
    <row r="295" customFormat="false" ht="12.75" hidden="false" customHeight="false" outlineLevel="0" collapsed="false">
      <c r="R295" s="59"/>
    </row>
    <row r="296" customFormat="false" ht="12.75" hidden="false" customHeight="false" outlineLevel="0" collapsed="false">
      <c r="R296" s="59"/>
    </row>
    <row r="297" customFormat="false" ht="12.75" hidden="false" customHeight="false" outlineLevel="0" collapsed="false">
      <c r="R297" s="59"/>
    </row>
    <row r="298" customFormat="false" ht="12.75" hidden="false" customHeight="false" outlineLevel="0" collapsed="false">
      <c r="R298" s="59"/>
    </row>
    <row r="299" customFormat="false" ht="12.75" hidden="false" customHeight="false" outlineLevel="0" collapsed="false">
      <c r="R299" s="59"/>
    </row>
    <row r="300" customFormat="false" ht="12.75" hidden="false" customHeight="false" outlineLevel="0" collapsed="false">
      <c r="R300" s="59"/>
    </row>
    <row r="301" customFormat="false" ht="12.75" hidden="false" customHeight="false" outlineLevel="0" collapsed="false">
      <c r="R301" s="59"/>
    </row>
    <row r="302" customFormat="false" ht="12.75" hidden="false" customHeight="false" outlineLevel="0" collapsed="false">
      <c r="R302" s="59"/>
    </row>
    <row r="303" customFormat="false" ht="12.75" hidden="false" customHeight="false" outlineLevel="0" collapsed="false">
      <c r="R303" s="59"/>
    </row>
    <row r="304" customFormat="false" ht="12.75" hidden="false" customHeight="false" outlineLevel="0" collapsed="false">
      <c r="R304" s="59"/>
    </row>
    <row r="305" customFormat="false" ht="12.75" hidden="false" customHeight="false" outlineLevel="0" collapsed="false">
      <c r="R305" s="59"/>
    </row>
    <row r="306" customFormat="false" ht="12.75" hidden="false" customHeight="false" outlineLevel="0" collapsed="false">
      <c r="R306" s="59"/>
    </row>
    <row r="307" customFormat="false" ht="12.75" hidden="false" customHeight="false" outlineLevel="0" collapsed="false">
      <c r="R307" s="59"/>
    </row>
    <row r="308" customFormat="false" ht="12.75" hidden="false" customHeight="false" outlineLevel="0" collapsed="false">
      <c r="R308" s="59"/>
    </row>
    <row r="309" customFormat="false" ht="12.75" hidden="false" customHeight="false" outlineLevel="0" collapsed="false">
      <c r="R309" s="59"/>
    </row>
    <row r="310" customFormat="false" ht="12.75" hidden="false" customHeight="false" outlineLevel="0" collapsed="false">
      <c r="R310" s="59"/>
    </row>
    <row r="311" customFormat="false" ht="12.75" hidden="false" customHeight="false" outlineLevel="0" collapsed="false">
      <c r="R311" s="59"/>
    </row>
    <row r="312" customFormat="false" ht="12.75" hidden="false" customHeight="false" outlineLevel="0" collapsed="false">
      <c r="R312" s="59"/>
    </row>
    <row r="313" customFormat="false" ht="12.75" hidden="false" customHeight="false" outlineLevel="0" collapsed="false">
      <c r="R313" s="59"/>
    </row>
    <row r="314" customFormat="false" ht="12.75" hidden="false" customHeight="false" outlineLevel="0" collapsed="false">
      <c r="R314" s="59"/>
    </row>
    <row r="315" customFormat="false" ht="12.75" hidden="false" customHeight="false" outlineLevel="0" collapsed="false">
      <c r="R315" s="59"/>
    </row>
    <row r="316" customFormat="false" ht="12.75" hidden="false" customHeight="false" outlineLevel="0" collapsed="false">
      <c r="R316" s="59"/>
    </row>
    <row r="317" customFormat="false" ht="12.75" hidden="false" customHeight="false" outlineLevel="0" collapsed="false">
      <c r="R317" s="59"/>
    </row>
    <row r="318" customFormat="false" ht="12.75" hidden="false" customHeight="false" outlineLevel="0" collapsed="false">
      <c r="R318" s="59"/>
    </row>
    <row r="319" customFormat="false" ht="12.75" hidden="false" customHeight="false" outlineLevel="0" collapsed="false">
      <c r="R319" s="59"/>
    </row>
    <row r="320" customFormat="false" ht="12.75" hidden="false" customHeight="false" outlineLevel="0" collapsed="false">
      <c r="R320" s="59"/>
    </row>
    <row r="321" customFormat="false" ht="12.75" hidden="false" customHeight="false" outlineLevel="0" collapsed="false">
      <c r="R321" s="59"/>
    </row>
    <row r="322" customFormat="false" ht="12.75" hidden="false" customHeight="false" outlineLevel="0" collapsed="false">
      <c r="R322" s="59"/>
    </row>
    <row r="323" customFormat="false" ht="12.75" hidden="false" customHeight="false" outlineLevel="0" collapsed="false">
      <c r="R323" s="59"/>
    </row>
    <row r="324" customFormat="false" ht="12.75" hidden="false" customHeight="false" outlineLevel="0" collapsed="false">
      <c r="R324" s="59"/>
    </row>
    <row r="325" customFormat="false" ht="12.75" hidden="false" customHeight="false" outlineLevel="0" collapsed="false">
      <c r="R325" s="59"/>
    </row>
    <row r="326" customFormat="false" ht="12.75" hidden="false" customHeight="false" outlineLevel="0" collapsed="false">
      <c r="R326" s="59"/>
    </row>
    <row r="327" customFormat="false" ht="12.75" hidden="false" customHeight="false" outlineLevel="0" collapsed="false">
      <c r="R327" s="59"/>
    </row>
    <row r="328" customFormat="false" ht="12.75" hidden="false" customHeight="false" outlineLevel="0" collapsed="false">
      <c r="R328" s="59"/>
    </row>
    <row r="329" customFormat="false" ht="12.75" hidden="false" customHeight="false" outlineLevel="0" collapsed="false">
      <c r="R329" s="59"/>
    </row>
    <row r="330" customFormat="false" ht="12.75" hidden="false" customHeight="false" outlineLevel="0" collapsed="false">
      <c r="R330" s="59"/>
    </row>
    <row r="331" customFormat="false" ht="12.75" hidden="false" customHeight="false" outlineLevel="0" collapsed="false">
      <c r="R331" s="59"/>
    </row>
    <row r="332" customFormat="false" ht="12.75" hidden="false" customHeight="false" outlineLevel="0" collapsed="false">
      <c r="R332" s="59"/>
    </row>
    <row r="333" customFormat="false" ht="12.75" hidden="false" customHeight="false" outlineLevel="0" collapsed="false">
      <c r="R333" s="59"/>
    </row>
    <row r="334" customFormat="false" ht="12.75" hidden="false" customHeight="false" outlineLevel="0" collapsed="false">
      <c r="R334" s="59"/>
    </row>
    <row r="335" customFormat="false" ht="12.75" hidden="false" customHeight="false" outlineLevel="0" collapsed="false">
      <c r="R335" s="59"/>
    </row>
    <row r="336" customFormat="false" ht="12.75" hidden="false" customHeight="false" outlineLevel="0" collapsed="false">
      <c r="R336" s="59"/>
    </row>
    <row r="337" customFormat="false" ht="12.75" hidden="false" customHeight="false" outlineLevel="0" collapsed="false">
      <c r="R337" s="59"/>
    </row>
    <row r="338" customFormat="false" ht="12.75" hidden="false" customHeight="false" outlineLevel="0" collapsed="false">
      <c r="R338" s="59"/>
    </row>
    <row r="339" customFormat="false" ht="12.75" hidden="false" customHeight="false" outlineLevel="0" collapsed="false">
      <c r="R339" s="59"/>
    </row>
    <row r="340" customFormat="false" ht="12.75" hidden="false" customHeight="false" outlineLevel="0" collapsed="false">
      <c r="R340" s="59"/>
    </row>
    <row r="341" customFormat="false" ht="12.75" hidden="false" customHeight="false" outlineLevel="0" collapsed="false">
      <c r="R341" s="59"/>
    </row>
    <row r="342" customFormat="false" ht="12.75" hidden="false" customHeight="false" outlineLevel="0" collapsed="false">
      <c r="R342" s="59"/>
    </row>
    <row r="343" customFormat="false" ht="12.75" hidden="false" customHeight="false" outlineLevel="0" collapsed="false">
      <c r="R343" s="59"/>
    </row>
    <row r="344" customFormat="false" ht="12.75" hidden="false" customHeight="false" outlineLevel="0" collapsed="false">
      <c r="R344" s="59"/>
    </row>
    <row r="345" customFormat="false" ht="12.75" hidden="false" customHeight="false" outlineLevel="0" collapsed="false">
      <c r="R345" s="59"/>
    </row>
    <row r="346" customFormat="false" ht="12.75" hidden="false" customHeight="false" outlineLevel="0" collapsed="false">
      <c r="R346" s="59"/>
    </row>
    <row r="347" customFormat="false" ht="12.75" hidden="false" customHeight="false" outlineLevel="0" collapsed="false">
      <c r="R347" s="59"/>
    </row>
    <row r="348" customFormat="false" ht="12.75" hidden="false" customHeight="false" outlineLevel="0" collapsed="false">
      <c r="R348" s="59"/>
    </row>
    <row r="349" customFormat="false" ht="12.75" hidden="false" customHeight="false" outlineLevel="0" collapsed="false">
      <c r="R349" s="59"/>
    </row>
    <row r="350" customFormat="false" ht="12.75" hidden="false" customHeight="false" outlineLevel="0" collapsed="false">
      <c r="R350" s="59"/>
    </row>
    <row r="351" customFormat="false" ht="12.75" hidden="false" customHeight="false" outlineLevel="0" collapsed="false">
      <c r="R351" s="59"/>
    </row>
    <row r="352" customFormat="false" ht="12.75" hidden="false" customHeight="false" outlineLevel="0" collapsed="false">
      <c r="R352" s="59"/>
    </row>
    <row r="353" customFormat="false" ht="12.75" hidden="false" customHeight="false" outlineLevel="0" collapsed="false">
      <c r="R353" s="59"/>
    </row>
    <row r="354" customFormat="false" ht="12.75" hidden="false" customHeight="false" outlineLevel="0" collapsed="false">
      <c r="R354" s="59"/>
    </row>
    <row r="355" customFormat="false" ht="12.75" hidden="false" customHeight="false" outlineLevel="0" collapsed="false">
      <c r="R355" s="59"/>
    </row>
    <row r="356" customFormat="false" ht="12.75" hidden="false" customHeight="false" outlineLevel="0" collapsed="false">
      <c r="R356" s="59"/>
    </row>
    <row r="357" customFormat="false" ht="12.75" hidden="false" customHeight="false" outlineLevel="0" collapsed="false">
      <c r="R357" s="59"/>
    </row>
    <row r="358" customFormat="false" ht="12.75" hidden="false" customHeight="false" outlineLevel="0" collapsed="false">
      <c r="R358" s="59"/>
    </row>
    <row r="359" customFormat="false" ht="12.75" hidden="false" customHeight="false" outlineLevel="0" collapsed="false">
      <c r="R359" s="59"/>
    </row>
    <row r="360" customFormat="false" ht="12.75" hidden="false" customHeight="false" outlineLevel="0" collapsed="false">
      <c r="R360" s="59"/>
    </row>
    <row r="361" customFormat="false" ht="12.75" hidden="false" customHeight="false" outlineLevel="0" collapsed="false">
      <c r="R361" s="59"/>
    </row>
    <row r="362" customFormat="false" ht="12.75" hidden="false" customHeight="false" outlineLevel="0" collapsed="false">
      <c r="R362" s="59"/>
    </row>
    <row r="363" customFormat="false" ht="12.75" hidden="false" customHeight="false" outlineLevel="0" collapsed="false">
      <c r="R363" s="59"/>
    </row>
    <row r="364" customFormat="false" ht="12.75" hidden="false" customHeight="false" outlineLevel="0" collapsed="false">
      <c r="R364" s="59"/>
    </row>
    <row r="365" customFormat="false" ht="12.75" hidden="false" customHeight="false" outlineLevel="0" collapsed="false">
      <c r="R365" s="59"/>
    </row>
    <row r="366" customFormat="false" ht="12.75" hidden="false" customHeight="false" outlineLevel="0" collapsed="false">
      <c r="R366" s="59"/>
    </row>
    <row r="367" customFormat="false" ht="12.75" hidden="false" customHeight="false" outlineLevel="0" collapsed="false">
      <c r="R367" s="59"/>
    </row>
    <row r="368" customFormat="false" ht="12.75" hidden="false" customHeight="false" outlineLevel="0" collapsed="false">
      <c r="R368" s="59"/>
    </row>
    <row r="369" customFormat="false" ht="12.75" hidden="false" customHeight="false" outlineLevel="0" collapsed="false">
      <c r="R369" s="59"/>
    </row>
    <row r="370" customFormat="false" ht="12.75" hidden="false" customHeight="false" outlineLevel="0" collapsed="false">
      <c r="R370" s="59"/>
    </row>
    <row r="371" customFormat="false" ht="12.75" hidden="false" customHeight="false" outlineLevel="0" collapsed="false">
      <c r="R371" s="59"/>
    </row>
    <row r="372" customFormat="false" ht="12.75" hidden="false" customHeight="false" outlineLevel="0" collapsed="false">
      <c r="R372" s="59"/>
    </row>
    <row r="373" customFormat="false" ht="12.75" hidden="false" customHeight="false" outlineLevel="0" collapsed="false">
      <c r="R373" s="59"/>
    </row>
    <row r="374" customFormat="false" ht="12.75" hidden="false" customHeight="false" outlineLevel="0" collapsed="false">
      <c r="R374" s="59"/>
    </row>
    <row r="375" customFormat="false" ht="12.75" hidden="false" customHeight="false" outlineLevel="0" collapsed="false">
      <c r="R375" s="59"/>
    </row>
    <row r="376" customFormat="false" ht="12.75" hidden="false" customHeight="false" outlineLevel="0" collapsed="false">
      <c r="R376" s="59"/>
    </row>
    <row r="377" customFormat="false" ht="12.75" hidden="false" customHeight="false" outlineLevel="0" collapsed="false">
      <c r="R377" s="59"/>
    </row>
    <row r="378" customFormat="false" ht="12.75" hidden="false" customHeight="false" outlineLevel="0" collapsed="false">
      <c r="R378" s="59"/>
    </row>
    <row r="379" customFormat="false" ht="12.75" hidden="false" customHeight="false" outlineLevel="0" collapsed="false">
      <c r="R379" s="59"/>
    </row>
    <row r="380" customFormat="false" ht="12.75" hidden="false" customHeight="false" outlineLevel="0" collapsed="false">
      <c r="R380" s="59"/>
    </row>
    <row r="381" customFormat="false" ht="12.75" hidden="false" customHeight="false" outlineLevel="0" collapsed="false">
      <c r="R381" s="59"/>
    </row>
    <row r="382" customFormat="false" ht="12.75" hidden="false" customHeight="false" outlineLevel="0" collapsed="false">
      <c r="R382" s="59"/>
    </row>
    <row r="383" customFormat="false" ht="12.75" hidden="false" customHeight="false" outlineLevel="0" collapsed="false">
      <c r="R383" s="59"/>
    </row>
    <row r="384" customFormat="false" ht="12.75" hidden="false" customHeight="false" outlineLevel="0" collapsed="false">
      <c r="R384" s="59"/>
    </row>
    <row r="385" customFormat="false" ht="12.75" hidden="false" customHeight="false" outlineLevel="0" collapsed="false">
      <c r="R385" s="59"/>
    </row>
    <row r="386" customFormat="false" ht="12.75" hidden="false" customHeight="false" outlineLevel="0" collapsed="false">
      <c r="R386" s="59"/>
    </row>
    <row r="387" customFormat="false" ht="12.75" hidden="false" customHeight="false" outlineLevel="0" collapsed="false">
      <c r="R387" s="59"/>
    </row>
    <row r="388" customFormat="false" ht="12.75" hidden="false" customHeight="false" outlineLevel="0" collapsed="false">
      <c r="R388" s="59"/>
    </row>
    <row r="389" customFormat="false" ht="12.75" hidden="false" customHeight="false" outlineLevel="0" collapsed="false">
      <c r="R389" s="59"/>
    </row>
    <row r="390" customFormat="false" ht="12.75" hidden="false" customHeight="false" outlineLevel="0" collapsed="false">
      <c r="R390" s="59"/>
    </row>
    <row r="391" customFormat="false" ht="12.75" hidden="false" customHeight="false" outlineLevel="0" collapsed="false">
      <c r="R391" s="59"/>
    </row>
    <row r="392" customFormat="false" ht="12.75" hidden="false" customHeight="false" outlineLevel="0" collapsed="false">
      <c r="R392" s="59"/>
    </row>
    <row r="393" customFormat="false" ht="12.75" hidden="false" customHeight="false" outlineLevel="0" collapsed="false">
      <c r="R393" s="59"/>
    </row>
    <row r="394" customFormat="false" ht="12.75" hidden="false" customHeight="false" outlineLevel="0" collapsed="false">
      <c r="R394" s="59"/>
    </row>
    <row r="395" customFormat="false" ht="12.75" hidden="false" customHeight="false" outlineLevel="0" collapsed="false">
      <c r="R395" s="59"/>
    </row>
    <row r="396" customFormat="false" ht="12.75" hidden="false" customHeight="false" outlineLevel="0" collapsed="false">
      <c r="R396" s="59"/>
    </row>
    <row r="397" customFormat="false" ht="12.75" hidden="false" customHeight="false" outlineLevel="0" collapsed="false">
      <c r="R397" s="59"/>
    </row>
    <row r="398" customFormat="false" ht="12.75" hidden="false" customHeight="false" outlineLevel="0" collapsed="false">
      <c r="R398" s="59"/>
    </row>
    <row r="399" customFormat="false" ht="12.75" hidden="false" customHeight="false" outlineLevel="0" collapsed="false">
      <c r="R399" s="59"/>
    </row>
    <row r="400" customFormat="false" ht="12.75" hidden="false" customHeight="false" outlineLevel="0" collapsed="false">
      <c r="R400" s="59"/>
    </row>
    <row r="401" customFormat="false" ht="12.75" hidden="false" customHeight="false" outlineLevel="0" collapsed="false">
      <c r="R401" s="59"/>
    </row>
    <row r="402" customFormat="false" ht="12.75" hidden="false" customHeight="false" outlineLevel="0" collapsed="false">
      <c r="R402" s="59"/>
    </row>
    <row r="403" customFormat="false" ht="12.75" hidden="false" customHeight="false" outlineLevel="0" collapsed="false">
      <c r="R403" s="59"/>
    </row>
    <row r="404" customFormat="false" ht="12.75" hidden="false" customHeight="false" outlineLevel="0" collapsed="false">
      <c r="R404" s="59"/>
    </row>
    <row r="405" customFormat="false" ht="12.75" hidden="false" customHeight="false" outlineLevel="0" collapsed="false">
      <c r="R405" s="59"/>
    </row>
    <row r="406" customFormat="false" ht="12.75" hidden="false" customHeight="false" outlineLevel="0" collapsed="false">
      <c r="R406" s="59"/>
    </row>
    <row r="407" customFormat="false" ht="12.75" hidden="false" customHeight="false" outlineLevel="0" collapsed="false">
      <c r="R407" s="59"/>
    </row>
    <row r="408" customFormat="false" ht="12.75" hidden="false" customHeight="false" outlineLevel="0" collapsed="false">
      <c r="R408" s="59"/>
    </row>
    <row r="409" customFormat="false" ht="12.75" hidden="false" customHeight="false" outlineLevel="0" collapsed="false">
      <c r="R409" s="59"/>
    </row>
    <row r="410" customFormat="false" ht="12.75" hidden="false" customHeight="false" outlineLevel="0" collapsed="false">
      <c r="R410" s="59"/>
    </row>
    <row r="411" customFormat="false" ht="12.75" hidden="false" customHeight="false" outlineLevel="0" collapsed="false">
      <c r="R411" s="59"/>
    </row>
    <row r="412" customFormat="false" ht="12.75" hidden="false" customHeight="false" outlineLevel="0" collapsed="false">
      <c r="R412" s="59"/>
    </row>
    <row r="413" customFormat="false" ht="12.75" hidden="false" customHeight="false" outlineLevel="0" collapsed="false">
      <c r="R413" s="59"/>
    </row>
    <row r="414" customFormat="false" ht="12.75" hidden="false" customHeight="false" outlineLevel="0" collapsed="false">
      <c r="R414" s="59"/>
    </row>
    <row r="415" customFormat="false" ht="12.75" hidden="false" customHeight="false" outlineLevel="0" collapsed="false">
      <c r="R415" s="59"/>
    </row>
    <row r="416" customFormat="false" ht="12.75" hidden="false" customHeight="false" outlineLevel="0" collapsed="false">
      <c r="R416" s="59"/>
    </row>
    <row r="417" customFormat="false" ht="12.75" hidden="false" customHeight="false" outlineLevel="0" collapsed="false">
      <c r="R417" s="59"/>
    </row>
    <row r="418" customFormat="false" ht="12.75" hidden="false" customHeight="false" outlineLevel="0" collapsed="false">
      <c r="R418" s="59"/>
    </row>
    <row r="419" customFormat="false" ht="12.75" hidden="false" customHeight="false" outlineLevel="0" collapsed="false">
      <c r="R419" s="59"/>
    </row>
    <row r="420" customFormat="false" ht="12.75" hidden="false" customHeight="false" outlineLevel="0" collapsed="false">
      <c r="R420" s="59"/>
    </row>
    <row r="421" customFormat="false" ht="12.75" hidden="false" customHeight="false" outlineLevel="0" collapsed="false">
      <c r="R421" s="59"/>
    </row>
    <row r="422" customFormat="false" ht="12.75" hidden="false" customHeight="false" outlineLevel="0" collapsed="false">
      <c r="R422" s="59"/>
    </row>
    <row r="423" customFormat="false" ht="12.75" hidden="false" customHeight="false" outlineLevel="0" collapsed="false">
      <c r="R423" s="59"/>
    </row>
    <row r="424" customFormat="false" ht="12.75" hidden="false" customHeight="false" outlineLevel="0" collapsed="false">
      <c r="R424" s="59"/>
    </row>
    <row r="425" customFormat="false" ht="12.75" hidden="false" customHeight="false" outlineLevel="0" collapsed="false">
      <c r="R425" s="59"/>
    </row>
    <row r="426" customFormat="false" ht="12.75" hidden="false" customHeight="false" outlineLevel="0" collapsed="false">
      <c r="R426" s="59"/>
    </row>
    <row r="427" customFormat="false" ht="12.75" hidden="false" customHeight="false" outlineLevel="0" collapsed="false">
      <c r="R427" s="59"/>
    </row>
    <row r="428" customFormat="false" ht="12.75" hidden="false" customHeight="false" outlineLevel="0" collapsed="false">
      <c r="R428" s="59"/>
    </row>
    <row r="429" customFormat="false" ht="12.75" hidden="false" customHeight="false" outlineLevel="0" collapsed="false">
      <c r="R429" s="59"/>
    </row>
    <row r="430" customFormat="false" ht="12.75" hidden="false" customHeight="false" outlineLevel="0" collapsed="false">
      <c r="R430" s="59"/>
    </row>
    <row r="431" customFormat="false" ht="12.75" hidden="false" customHeight="false" outlineLevel="0" collapsed="false">
      <c r="R431" s="59"/>
    </row>
    <row r="432" customFormat="false" ht="12.75" hidden="false" customHeight="false" outlineLevel="0" collapsed="false">
      <c r="R432" s="59"/>
    </row>
    <row r="433" customFormat="false" ht="12.75" hidden="false" customHeight="false" outlineLevel="0" collapsed="false">
      <c r="R433" s="59"/>
    </row>
    <row r="434" customFormat="false" ht="12.75" hidden="false" customHeight="false" outlineLevel="0" collapsed="false">
      <c r="R434" s="59"/>
    </row>
    <row r="435" customFormat="false" ht="12.75" hidden="false" customHeight="false" outlineLevel="0" collapsed="false">
      <c r="R435" s="59"/>
    </row>
    <row r="436" customFormat="false" ht="12.75" hidden="false" customHeight="false" outlineLevel="0" collapsed="false">
      <c r="R436" s="59"/>
    </row>
    <row r="437" customFormat="false" ht="12.75" hidden="false" customHeight="false" outlineLevel="0" collapsed="false">
      <c r="R437" s="59"/>
    </row>
    <row r="438" customFormat="false" ht="12.75" hidden="false" customHeight="false" outlineLevel="0" collapsed="false">
      <c r="R438" s="59"/>
    </row>
    <row r="439" customFormat="false" ht="12.75" hidden="false" customHeight="false" outlineLevel="0" collapsed="false">
      <c r="R439" s="59"/>
    </row>
    <row r="440" customFormat="false" ht="12.75" hidden="false" customHeight="false" outlineLevel="0" collapsed="false">
      <c r="R440" s="59"/>
    </row>
    <row r="441" customFormat="false" ht="12.75" hidden="false" customHeight="false" outlineLevel="0" collapsed="false">
      <c r="R441" s="59"/>
    </row>
    <row r="442" customFormat="false" ht="12.75" hidden="false" customHeight="false" outlineLevel="0" collapsed="false">
      <c r="R442" s="59"/>
    </row>
    <row r="443" customFormat="false" ht="12.75" hidden="false" customHeight="false" outlineLevel="0" collapsed="false">
      <c r="R443" s="59"/>
    </row>
    <row r="444" customFormat="false" ht="12.75" hidden="false" customHeight="false" outlineLevel="0" collapsed="false">
      <c r="R444" s="59"/>
    </row>
    <row r="445" customFormat="false" ht="12.75" hidden="false" customHeight="false" outlineLevel="0" collapsed="false">
      <c r="R445" s="59"/>
    </row>
    <row r="446" customFormat="false" ht="12.75" hidden="false" customHeight="false" outlineLevel="0" collapsed="false">
      <c r="R446" s="59"/>
    </row>
    <row r="447" customFormat="false" ht="12.75" hidden="false" customHeight="false" outlineLevel="0" collapsed="false">
      <c r="R447" s="59"/>
    </row>
    <row r="448" customFormat="false" ht="12.75" hidden="false" customHeight="false" outlineLevel="0" collapsed="false">
      <c r="R448" s="59"/>
    </row>
    <row r="449" customFormat="false" ht="12.75" hidden="false" customHeight="false" outlineLevel="0" collapsed="false">
      <c r="R449" s="59"/>
    </row>
    <row r="450" customFormat="false" ht="12.75" hidden="false" customHeight="false" outlineLevel="0" collapsed="false">
      <c r="R450" s="59"/>
    </row>
    <row r="451" customFormat="false" ht="12.75" hidden="false" customHeight="false" outlineLevel="0" collapsed="false">
      <c r="R451" s="59"/>
    </row>
    <row r="452" customFormat="false" ht="12.75" hidden="false" customHeight="false" outlineLevel="0" collapsed="false">
      <c r="R452" s="59"/>
    </row>
    <row r="453" customFormat="false" ht="12.75" hidden="false" customHeight="false" outlineLevel="0" collapsed="false">
      <c r="R453" s="59"/>
    </row>
    <row r="454" customFormat="false" ht="12.75" hidden="false" customHeight="false" outlineLevel="0" collapsed="false">
      <c r="R454" s="59"/>
    </row>
    <row r="455" customFormat="false" ht="12.75" hidden="false" customHeight="false" outlineLevel="0" collapsed="false">
      <c r="R455" s="59"/>
    </row>
    <row r="456" customFormat="false" ht="12.75" hidden="false" customHeight="false" outlineLevel="0" collapsed="false">
      <c r="R456" s="59"/>
    </row>
    <row r="457" customFormat="false" ht="12.75" hidden="false" customHeight="false" outlineLevel="0" collapsed="false">
      <c r="R457" s="59"/>
    </row>
    <row r="458" customFormat="false" ht="12.75" hidden="false" customHeight="false" outlineLevel="0" collapsed="false">
      <c r="R458" s="59"/>
    </row>
    <row r="459" customFormat="false" ht="12.75" hidden="false" customHeight="false" outlineLevel="0" collapsed="false">
      <c r="R459" s="59"/>
    </row>
    <row r="460" customFormat="false" ht="12.75" hidden="false" customHeight="false" outlineLevel="0" collapsed="false">
      <c r="R460" s="59"/>
    </row>
    <row r="461" customFormat="false" ht="12.75" hidden="false" customHeight="false" outlineLevel="0" collapsed="false">
      <c r="R461" s="59"/>
    </row>
    <row r="462" customFormat="false" ht="12.75" hidden="false" customHeight="false" outlineLevel="0" collapsed="false">
      <c r="R462" s="59"/>
    </row>
    <row r="463" customFormat="false" ht="12.75" hidden="false" customHeight="false" outlineLevel="0" collapsed="false">
      <c r="R463" s="59"/>
    </row>
    <row r="464" customFormat="false" ht="12.75" hidden="false" customHeight="false" outlineLevel="0" collapsed="false">
      <c r="R464" s="59"/>
    </row>
    <row r="465" customFormat="false" ht="12.75" hidden="false" customHeight="false" outlineLevel="0" collapsed="false">
      <c r="R465" s="59"/>
    </row>
    <row r="466" customFormat="false" ht="12.75" hidden="false" customHeight="false" outlineLevel="0" collapsed="false">
      <c r="R466" s="59"/>
    </row>
    <row r="467" customFormat="false" ht="12.75" hidden="false" customHeight="false" outlineLevel="0" collapsed="false">
      <c r="R467" s="59"/>
    </row>
    <row r="468" customFormat="false" ht="12.75" hidden="false" customHeight="false" outlineLevel="0" collapsed="false">
      <c r="R468" s="59"/>
    </row>
    <row r="469" customFormat="false" ht="12.75" hidden="false" customHeight="false" outlineLevel="0" collapsed="false">
      <c r="R469" s="59"/>
    </row>
    <row r="470" customFormat="false" ht="12.75" hidden="false" customHeight="false" outlineLevel="0" collapsed="false">
      <c r="R470" s="59"/>
    </row>
    <row r="471" customFormat="false" ht="12.75" hidden="false" customHeight="false" outlineLevel="0" collapsed="false">
      <c r="R471" s="59"/>
    </row>
    <row r="472" customFormat="false" ht="12.75" hidden="false" customHeight="false" outlineLevel="0" collapsed="false">
      <c r="R472" s="59"/>
    </row>
    <row r="473" customFormat="false" ht="12.75" hidden="false" customHeight="false" outlineLevel="0" collapsed="false">
      <c r="R473" s="59"/>
    </row>
    <row r="474" customFormat="false" ht="12.75" hidden="false" customHeight="false" outlineLevel="0" collapsed="false">
      <c r="R474" s="59"/>
    </row>
    <row r="475" customFormat="false" ht="12.75" hidden="false" customHeight="false" outlineLevel="0" collapsed="false">
      <c r="R475" s="59"/>
    </row>
    <row r="476" customFormat="false" ht="12.75" hidden="false" customHeight="false" outlineLevel="0" collapsed="false">
      <c r="R476" s="59"/>
    </row>
    <row r="477" customFormat="false" ht="12.75" hidden="false" customHeight="false" outlineLevel="0" collapsed="false">
      <c r="R477" s="59"/>
    </row>
    <row r="478" customFormat="false" ht="12.75" hidden="false" customHeight="false" outlineLevel="0" collapsed="false">
      <c r="R478" s="59"/>
    </row>
    <row r="479" customFormat="false" ht="12.75" hidden="false" customHeight="false" outlineLevel="0" collapsed="false">
      <c r="R479" s="59"/>
    </row>
    <row r="480" customFormat="false" ht="12.75" hidden="false" customHeight="false" outlineLevel="0" collapsed="false">
      <c r="R480" s="59"/>
    </row>
    <row r="481" customFormat="false" ht="12.75" hidden="false" customHeight="false" outlineLevel="0" collapsed="false">
      <c r="R481" s="59"/>
    </row>
    <row r="482" customFormat="false" ht="12.75" hidden="false" customHeight="false" outlineLevel="0" collapsed="false">
      <c r="R482" s="59"/>
    </row>
    <row r="483" customFormat="false" ht="12.75" hidden="false" customHeight="false" outlineLevel="0" collapsed="false">
      <c r="R483" s="59"/>
    </row>
    <row r="484" customFormat="false" ht="12.75" hidden="false" customHeight="false" outlineLevel="0" collapsed="false">
      <c r="R484" s="59"/>
    </row>
    <row r="485" customFormat="false" ht="12.75" hidden="false" customHeight="false" outlineLevel="0" collapsed="false">
      <c r="R485" s="59"/>
    </row>
    <row r="486" customFormat="false" ht="12.75" hidden="false" customHeight="false" outlineLevel="0" collapsed="false">
      <c r="R486" s="59"/>
    </row>
    <row r="487" customFormat="false" ht="12.75" hidden="false" customHeight="false" outlineLevel="0" collapsed="false">
      <c r="R487" s="59"/>
    </row>
    <row r="488" customFormat="false" ht="12.75" hidden="false" customHeight="false" outlineLevel="0" collapsed="false">
      <c r="R488" s="59"/>
    </row>
    <row r="489" customFormat="false" ht="12.75" hidden="false" customHeight="false" outlineLevel="0" collapsed="false">
      <c r="R489" s="59"/>
    </row>
    <row r="490" customFormat="false" ht="12.75" hidden="false" customHeight="false" outlineLevel="0" collapsed="false">
      <c r="R490" s="59"/>
    </row>
    <row r="491" customFormat="false" ht="12.75" hidden="false" customHeight="false" outlineLevel="0" collapsed="false">
      <c r="R491" s="59"/>
    </row>
    <row r="492" customFormat="false" ht="12.75" hidden="false" customHeight="false" outlineLevel="0" collapsed="false">
      <c r="R492" s="59"/>
    </row>
    <row r="493" customFormat="false" ht="12.75" hidden="false" customHeight="false" outlineLevel="0" collapsed="false">
      <c r="R493" s="59"/>
    </row>
    <row r="494" customFormat="false" ht="12.75" hidden="false" customHeight="false" outlineLevel="0" collapsed="false">
      <c r="R494" s="59"/>
    </row>
    <row r="495" customFormat="false" ht="12.75" hidden="false" customHeight="false" outlineLevel="0" collapsed="false">
      <c r="R495" s="59"/>
    </row>
    <row r="496" customFormat="false" ht="12.75" hidden="false" customHeight="false" outlineLevel="0" collapsed="false">
      <c r="R496" s="59"/>
    </row>
    <row r="497" customFormat="false" ht="12.75" hidden="false" customHeight="false" outlineLevel="0" collapsed="false">
      <c r="R497" s="59"/>
    </row>
    <row r="498" customFormat="false" ht="12.75" hidden="false" customHeight="false" outlineLevel="0" collapsed="false">
      <c r="R498" s="59"/>
    </row>
    <row r="499" customFormat="false" ht="12.75" hidden="false" customHeight="false" outlineLevel="0" collapsed="false">
      <c r="R499" s="59"/>
    </row>
    <row r="500" customFormat="false" ht="12.75" hidden="false" customHeight="false" outlineLevel="0" collapsed="false">
      <c r="R500" s="59"/>
    </row>
    <row r="501" customFormat="false" ht="12.75" hidden="false" customHeight="false" outlineLevel="0" collapsed="false">
      <c r="R501" s="59"/>
    </row>
    <row r="502" customFormat="false" ht="12.75" hidden="false" customHeight="false" outlineLevel="0" collapsed="false">
      <c r="R502" s="59"/>
    </row>
    <row r="503" customFormat="false" ht="12.75" hidden="false" customHeight="false" outlineLevel="0" collapsed="false">
      <c r="R503" s="59"/>
    </row>
    <row r="504" customFormat="false" ht="12.75" hidden="false" customHeight="false" outlineLevel="0" collapsed="false">
      <c r="R504" s="59"/>
    </row>
    <row r="505" customFormat="false" ht="12.75" hidden="false" customHeight="false" outlineLevel="0" collapsed="false">
      <c r="R505" s="59"/>
    </row>
    <row r="506" customFormat="false" ht="12.75" hidden="false" customHeight="false" outlineLevel="0" collapsed="false">
      <c r="R506" s="59"/>
    </row>
    <row r="507" customFormat="false" ht="12.75" hidden="false" customHeight="false" outlineLevel="0" collapsed="false">
      <c r="R507" s="59"/>
    </row>
    <row r="508" customFormat="false" ht="12.75" hidden="false" customHeight="false" outlineLevel="0" collapsed="false">
      <c r="R508" s="59"/>
    </row>
    <row r="509" customFormat="false" ht="12.75" hidden="false" customHeight="false" outlineLevel="0" collapsed="false">
      <c r="R509" s="59"/>
    </row>
    <row r="510" customFormat="false" ht="12.75" hidden="false" customHeight="false" outlineLevel="0" collapsed="false">
      <c r="R510" s="59"/>
    </row>
    <row r="511" customFormat="false" ht="12.75" hidden="false" customHeight="false" outlineLevel="0" collapsed="false">
      <c r="R511" s="59"/>
    </row>
    <row r="512" customFormat="false" ht="12.75" hidden="false" customHeight="false" outlineLevel="0" collapsed="false">
      <c r="R512" s="59"/>
    </row>
    <row r="513" customFormat="false" ht="12.75" hidden="false" customHeight="false" outlineLevel="0" collapsed="false">
      <c r="R513" s="59"/>
    </row>
    <row r="514" customFormat="false" ht="12.75" hidden="false" customHeight="false" outlineLevel="0" collapsed="false">
      <c r="R514" s="59"/>
    </row>
    <row r="515" customFormat="false" ht="12.75" hidden="false" customHeight="false" outlineLevel="0" collapsed="false">
      <c r="R515" s="59"/>
    </row>
    <row r="516" customFormat="false" ht="12.75" hidden="false" customHeight="false" outlineLevel="0" collapsed="false">
      <c r="R516" s="59"/>
    </row>
    <row r="517" customFormat="false" ht="12.75" hidden="false" customHeight="false" outlineLevel="0" collapsed="false">
      <c r="R517" s="59"/>
    </row>
    <row r="518" customFormat="false" ht="12.75" hidden="false" customHeight="false" outlineLevel="0" collapsed="false">
      <c r="R518" s="59"/>
    </row>
    <row r="519" customFormat="false" ht="12.75" hidden="false" customHeight="false" outlineLevel="0" collapsed="false">
      <c r="R519" s="59"/>
    </row>
    <row r="520" customFormat="false" ht="12.75" hidden="false" customHeight="false" outlineLevel="0" collapsed="false">
      <c r="R520" s="59"/>
    </row>
    <row r="521" customFormat="false" ht="12.75" hidden="false" customHeight="false" outlineLevel="0" collapsed="false">
      <c r="R521" s="59"/>
    </row>
    <row r="522" customFormat="false" ht="12.75" hidden="false" customHeight="false" outlineLevel="0" collapsed="false">
      <c r="R522" s="59"/>
    </row>
    <row r="523" customFormat="false" ht="12.75" hidden="false" customHeight="false" outlineLevel="0" collapsed="false">
      <c r="R523" s="59"/>
    </row>
    <row r="524" customFormat="false" ht="12.75" hidden="false" customHeight="false" outlineLevel="0" collapsed="false">
      <c r="R524" s="59"/>
    </row>
    <row r="525" customFormat="false" ht="12.75" hidden="false" customHeight="false" outlineLevel="0" collapsed="false">
      <c r="R525" s="59"/>
    </row>
    <row r="526" customFormat="false" ht="12.75" hidden="false" customHeight="false" outlineLevel="0" collapsed="false">
      <c r="R526" s="59"/>
    </row>
    <row r="527" customFormat="false" ht="12.75" hidden="false" customHeight="false" outlineLevel="0" collapsed="false">
      <c r="R527" s="59"/>
    </row>
    <row r="528" customFormat="false" ht="12.75" hidden="false" customHeight="false" outlineLevel="0" collapsed="false">
      <c r="R528" s="59"/>
    </row>
    <row r="529" customFormat="false" ht="12.75" hidden="false" customHeight="false" outlineLevel="0" collapsed="false">
      <c r="R529" s="59"/>
    </row>
    <row r="530" customFormat="false" ht="12.75" hidden="false" customHeight="false" outlineLevel="0" collapsed="false">
      <c r="R530" s="59"/>
    </row>
    <row r="531" customFormat="false" ht="12.75" hidden="false" customHeight="false" outlineLevel="0" collapsed="false">
      <c r="R531" s="59"/>
    </row>
    <row r="532" customFormat="false" ht="12.75" hidden="false" customHeight="false" outlineLevel="0" collapsed="false">
      <c r="R532" s="59"/>
    </row>
    <row r="533" customFormat="false" ht="12.75" hidden="false" customHeight="false" outlineLevel="0" collapsed="false">
      <c r="R533" s="59"/>
    </row>
    <row r="534" customFormat="false" ht="12.75" hidden="false" customHeight="false" outlineLevel="0" collapsed="false">
      <c r="R534" s="59"/>
    </row>
    <row r="535" customFormat="false" ht="12.75" hidden="false" customHeight="false" outlineLevel="0" collapsed="false">
      <c r="R535" s="59"/>
    </row>
    <row r="536" customFormat="false" ht="12.75" hidden="false" customHeight="false" outlineLevel="0" collapsed="false">
      <c r="R536" s="59"/>
    </row>
    <row r="537" customFormat="false" ht="12.75" hidden="false" customHeight="false" outlineLevel="0" collapsed="false">
      <c r="R537" s="59"/>
    </row>
    <row r="538" customFormat="false" ht="12.75" hidden="false" customHeight="false" outlineLevel="0" collapsed="false">
      <c r="R538" s="59"/>
    </row>
    <row r="539" customFormat="false" ht="12.75" hidden="false" customHeight="false" outlineLevel="0" collapsed="false">
      <c r="R539" s="59"/>
    </row>
    <row r="540" customFormat="false" ht="12.75" hidden="false" customHeight="false" outlineLevel="0" collapsed="false">
      <c r="R540" s="59"/>
    </row>
    <row r="541" customFormat="false" ht="12.75" hidden="false" customHeight="false" outlineLevel="0" collapsed="false">
      <c r="R541" s="59"/>
    </row>
    <row r="542" customFormat="false" ht="12.75" hidden="false" customHeight="false" outlineLevel="0" collapsed="false">
      <c r="R542" s="59"/>
    </row>
    <row r="543" customFormat="false" ht="12.75" hidden="false" customHeight="false" outlineLevel="0" collapsed="false">
      <c r="R543" s="59"/>
    </row>
    <row r="544" customFormat="false" ht="12.75" hidden="false" customHeight="false" outlineLevel="0" collapsed="false">
      <c r="R544" s="59"/>
    </row>
    <row r="545" customFormat="false" ht="12.75" hidden="false" customHeight="false" outlineLevel="0" collapsed="false">
      <c r="R545" s="59"/>
    </row>
    <row r="546" customFormat="false" ht="12.75" hidden="false" customHeight="false" outlineLevel="0" collapsed="false">
      <c r="R546" s="59"/>
    </row>
    <row r="547" customFormat="false" ht="12.75" hidden="false" customHeight="false" outlineLevel="0" collapsed="false">
      <c r="R547" s="59"/>
    </row>
    <row r="548" customFormat="false" ht="12.75" hidden="false" customHeight="false" outlineLevel="0" collapsed="false">
      <c r="R548" s="59"/>
    </row>
    <row r="549" customFormat="false" ht="12.75" hidden="false" customHeight="false" outlineLevel="0" collapsed="false">
      <c r="R549" s="59"/>
    </row>
    <row r="550" customFormat="false" ht="12.75" hidden="false" customHeight="false" outlineLevel="0" collapsed="false">
      <c r="R550" s="59"/>
    </row>
    <row r="551" customFormat="false" ht="12.75" hidden="false" customHeight="false" outlineLevel="0" collapsed="false">
      <c r="R551" s="59"/>
    </row>
    <row r="552" customFormat="false" ht="12.75" hidden="false" customHeight="false" outlineLevel="0" collapsed="false">
      <c r="R552" s="59"/>
    </row>
    <row r="553" customFormat="false" ht="12.75" hidden="false" customHeight="false" outlineLevel="0" collapsed="false">
      <c r="R553" s="59"/>
    </row>
    <row r="554" customFormat="false" ht="12.75" hidden="false" customHeight="false" outlineLevel="0" collapsed="false">
      <c r="R554" s="59"/>
    </row>
    <row r="555" customFormat="false" ht="12.75" hidden="false" customHeight="false" outlineLevel="0" collapsed="false">
      <c r="R555" s="59"/>
    </row>
    <row r="556" customFormat="false" ht="12.75" hidden="false" customHeight="false" outlineLevel="0" collapsed="false">
      <c r="R556" s="59"/>
    </row>
    <row r="557" customFormat="false" ht="12.75" hidden="false" customHeight="false" outlineLevel="0" collapsed="false">
      <c r="R557" s="59"/>
    </row>
    <row r="558" customFormat="false" ht="12.75" hidden="false" customHeight="false" outlineLevel="0" collapsed="false">
      <c r="R558" s="59"/>
    </row>
    <row r="559" customFormat="false" ht="12.75" hidden="false" customHeight="false" outlineLevel="0" collapsed="false">
      <c r="R559" s="59"/>
    </row>
    <row r="560" customFormat="false" ht="12.75" hidden="false" customHeight="false" outlineLevel="0" collapsed="false">
      <c r="R560" s="59"/>
    </row>
    <row r="561" customFormat="false" ht="12.75" hidden="false" customHeight="false" outlineLevel="0" collapsed="false">
      <c r="R561" s="59"/>
    </row>
    <row r="562" customFormat="false" ht="12.75" hidden="false" customHeight="false" outlineLevel="0" collapsed="false">
      <c r="R562" s="59"/>
    </row>
    <row r="563" customFormat="false" ht="12.75" hidden="false" customHeight="false" outlineLevel="0" collapsed="false">
      <c r="R563" s="59"/>
    </row>
    <row r="564" customFormat="false" ht="12.75" hidden="false" customHeight="false" outlineLevel="0" collapsed="false">
      <c r="R564" s="59"/>
    </row>
    <row r="565" customFormat="false" ht="12.75" hidden="false" customHeight="false" outlineLevel="0" collapsed="false">
      <c r="R565" s="59"/>
    </row>
    <row r="566" customFormat="false" ht="12.75" hidden="false" customHeight="false" outlineLevel="0" collapsed="false">
      <c r="R566" s="59"/>
    </row>
    <row r="567" customFormat="false" ht="12.75" hidden="false" customHeight="false" outlineLevel="0" collapsed="false">
      <c r="R567" s="59"/>
    </row>
    <row r="568" customFormat="false" ht="12.75" hidden="false" customHeight="false" outlineLevel="0" collapsed="false">
      <c r="R568" s="59"/>
    </row>
    <row r="569" customFormat="false" ht="12.75" hidden="false" customHeight="false" outlineLevel="0" collapsed="false">
      <c r="R569" s="59"/>
    </row>
    <row r="570" customFormat="false" ht="12.75" hidden="false" customHeight="false" outlineLevel="0" collapsed="false">
      <c r="R570" s="59"/>
    </row>
    <row r="571" customFormat="false" ht="12.75" hidden="false" customHeight="false" outlineLevel="0" collapsed="false">
      <c r="R571" s="59"/>
    </row>
    <row r="572" customFormat="false" ht="12.75" hidden="false" customHeight="false" outlineLevel="0" collapsed="false">
      <c r="R572" s="59"/>
    </row>
    <row r="573" customFormat="false" ht="12.75" hidden="false" customHeight="false" outlineLevel="0" collapsed="false">
      <c r="R573" s="59"/>
    </row>
    <row r="574" customFormat="false" ht="12.75" hidden="false" customHeight="false" outlineLevel="0" collapsed="false">
      <c r="R574" s="59"/>
    </row>
    <row r="575" customFormat="false" ht="12.75" hidden="false" customHeight="false" outlineLevel="0" collapsed="false">
      <c r="R575" s="59"/>
    </row>
    <row r="576" customFormat="false" ht="12.75" hidden="false" customHeight="false" outlineLevel="0" collapsed="false">
      <c r="R576" s="59"/>
    </row>
    <row r="577" customFormat="false" ht="12.75" hidden="false" customHeight="false" outlineLevel="0" collapsed="false">
      <c r="R577" s="59"/>
    </row>
    <row r="578" customFormat="false" ht="12.75" hidden="false" customHeight="false" outlineLevel="0" collapsed="false">
      <c r="R578" s="59"/>
    </row>
    <row r="579" customFormat="false" ht="12.75" hidden="false" customHeight="false" outlineLevel="0" collapsed="false">
      <c r="R579" s="59"/>
    </row>
    <row r="580" customFormat="false" ht="12.75" hidden="false" customHeight="false" outlineLevel="0" collapsed="false">
      <c r="R580" s="59"/>
    </row>
    <row r="581" customFormat="false" ht="12.75" hidden="false" customHeight="false" outlineLevel="0" collapsed="false">
      <c r="R581" s="59"/>
    </row>
    <row r="582" customFormat="false" ht="12.75" hidden="false" customHeight="false" outlineLevel="0" collapsed="false">
      <c r="R582" s="59"/>
    </row>
    <row r="583" customFormat="false" ht="12.75" hidden="false" customHeight="false" outlineLevel="0" collapsed="false">
      <c r="R583" s="59"/>
    </row>
    <row r="584" customFormat="false" ht="12.75" hidden="false" customHeight="false" outlineLevel="0" collapsed="false">
      <c r="R584" s="59"/>
    </row>
    <row r="585" customFormat="false" ht="12.75" hidden="false" customHeight="false" outlineLevel="0" collapsed="false">
      <c r="R585" s="59"/>
    </row>
    <row r="586" customFormat="false" ht="12.75" hidden="false" customHeight="false" outlineLevel="0" collapsed="false">
      <c r="R586" s="59"/>
    </row>
    <row r="587" customFormat="false" ht="12.75" hidden="false" customHeight="false" outlineLevel="0" collapsed="false">
      <c r="R587" s="59"/>
    </row>
    <row r="588" customFormat="false" ht="12.75" hidden="false" customHeight="false" outlineLevel="0" collapsed="false">
      <c r="R588" s="59"/>
    </row>
    <row r="589" customFormat="false" ht="12.75" hidden="false" customHeight="false" outlineLevel="0" collapsed="false">
      <c r="R589" s="59"/>
    </row>
    <row r="590" customFormat="false" ht="12.75" hidden="false" customHeight="false" outlineLevel="0" collapsed="false">
      <c r="R590" s="59"/>
    </row>
    <row r="591" customFormat="false" ht="12.75" hidden="false" customHeight="false" outlineLevel="0" collapsed="false">
      <c r="R591" s="59"/>
    </row>
    <row r="592" customFormat="false" ht="12.75" hidden="false" customHeight="false" outlineLevel="0" collapsed="false">
      <c r="R592" s="59"/>
    </row>
    <row r="593" customFormat="false" ht="12.75" hidden="false" customHeight="false" outlineLevel="0" collapsed="false">
      <c r="R593" s="59"/>
    </row>
    <row r="594" customFormat="false" ht="12.75" hidden="false" customHeight="false" outlineLevel="0" collapsed="false">
      <c r="R594" s="59"/>
    </row>
    <row r="595" customFormat="false" ht="12.75" hidden="false" customHeight="false" outlineLevel="0" collapsed="false">
      <c r="R595" s="59"/>
    </row>
    <row r="596" customFormat="false" ht="12.75" hidden="false" customHeight="false" outlineLevel="0" collapsed="false">
      <c r="R596" s="59"/>
    </row>
    <row r="597" customFormat="false" ht="12.75" hidden="false" customHeight="false" outlineLevel="0" collapsed="false">
      <c r="R597" s="59"/>
    </row>
    <row r="598" customFormat="false" ht="12.75" hidden="false" customHeight="false" outlineLevel="0" collapsed="false">
      <c r="R598" s="59"/>
    </row>
    <row r="599" customFormat="false" ht="12.75" hidden="false" customHeight="false" outlineLevel="0" collapsed="false">
      <c r="R599" s="59"/>
    </row>
    <row r="600" customFormat="false" ht="12.75" hidden="false" customHeight="false" outlineLevel="0" collapsed="false">
      <c r="R600" s="59"/>
    </row>
    <row r="601" customFormat="false" ht="12.75" hidden="false" customHeight="false" outlineLevel="0" collapsed="false">
      <c r="R601" s="59"/>
    </row>
    <row r="602" customFormat="false" ht="12.75" hidden="false" customHeight="false" outlineLevel="0" collapsed="false">
      <c r="R602" s="59"/>
    </row>
    <row r="603" customFormat="false" ht="12.75" hidden="false" customHeight="false" outlineLevel="0" collapsed="false">
      <c r="R603" s="59"/>
    </row>
    <row r="604" customFormat="false" ht="12.75" hidden="false" customHeight="false" outlineLevel="0" collapsed="false">
      <c r="R604" s="59"/>
    </row>
    <row r="605" customFormat="false" ht="12.75" hidden="false" customHeight="false" outlineLevel="0" collapsed="false">
      <c r="R605" s="59"/>
    </row>
    <row r="606" customFormat="false" ht="12.75" hidden="false" customHeight="false" outlineLevel="0" collapsed="false">
      <c r="R606" s="59"/>
    </row>
    <row r="607" customFormat="false" ht="12.75" hidden="false" customHeight="false" outlineLevel="0" collapsed="false">
      <c r="R607" s="59"/>
    </row>
    <row r="608" customFormat="false" ht="12.75" hidden="false" customHeight="false" outlineLevel="0" collapsed="false">
      <c r="R608" s="59"/>
    </row>
    <row r="609" customFormat="false" ht="12.75" hidden="false" customHeight="false" outlineLevel="0" collapsed="false">
      <c r="R609" s="59"/>
    </row>
    <row r="610" customFormat="false" ht="12.75" hidden="false" customHeight="false" outlineLevel="0" collapsed="false">
      <c r="R610" s="59"/>
    </row>
    <row r="611" customFormat="false" ht="12.75" hidden="false" customHeight="false" outlineLevel="0" collapsed="false">
      <c r="R611" s="59"/>
    </row>
    <row r="612" customFormat="false" ht="12.75" hidden="false" customHeight="false" outlineLevel="0" collapsed="false">
      <c r="R612" s="59"/>
    </row>
    <row r="613" customFormat="false" ht="12.75" hidden="false" customHeight="false" outlineLevel="0" collapsed="false">
      <c r="R613" s="59"/>
    </row>
    <row r="614" customFormat="false" ht="12.75" hidden="false" customHeight="false" outlineLevel="0" collapsed="false">
      <c r="R614" s="59"/>
    </row>
    <row r="615" customFormat="false" ht="12.75" hidden="false" customHeight="false" outlineLevel="0" collapsed="false">
      <c r="R615" s="59"/>
    </row>
    <row r="616" customFormat="false" ht="12.75" hidden="false" customHeight="false" outlineLevel="0" collapsed="false">
      <c r="R616" s="59"/>
    </row>
    <row r="617" customFormat="false" ht="12.75" hidden="false" customHeight="false" outlineLevel="0" collapsed="false">
      <c r="R617" s="59"/>
    </row>
    <row r="618" customFormat="false" ht="12.75" hidden="false" customHeight="false" outlineLevel="0" collapsed="false">
      <c r="R618" s="59"/>
    </row>
    <row r="619" customFormat="false" ht="12.75" hidden="false" customHeight="false" outlineLevel="0" collapsed="false">
      <c r="R619" s="59"/>
    </row>
    <row r="620" customFormat="false" ht="12.75" hidden="false" customHeight="false" outlineLevel="0" collapsed="false">
      <c r="R620" s="59"/>
    </row>
    <row r="621" customFormat="false" ht="12.75" hidden="false" customHeight="false" outlineLevel="0" collapsed="false">
      <c r="R621" s="59"/>
    </row>
    <row r="622" customFormat="false" ht="12.75" hidden="false" customHeight="false" outlineLevel="0" collapsed="false">
      <c r="R622" s="59"/>
    </row>
    <row r="623" customFormat="false" ht="12.75" hidden="false" customHeight="false" outlineLevel="0" collapsed="false">
      <c r="R623" s="59"/>
    </row>
    <row r="624" customFormat="false" ht="12.75" hidden="false" customHeight="false" outlineLevel="0" collapsed="false">
      <c r="R624" s="59"/>
    </row>
    <row r="625" customFormat="false" ht="12.75" hidden="false" customHeight="false" outlineLevel="0" collapsed="false">
      <c r="R625" s="59"/>
    </row>
    <row r="626" customFormat="false" ht="12.75" hidden="false" customHeight="false" outlineLevel="0" collapsed="false">
      <c r="R626" s="59"/>
    </row>
    <row r="627" customFormat="false" ht="12.75" hidden="false" customHeight="false" outlineLevel="0" collapsed="false">
      <c r="R627" s="59"/>
    </row>
    <row r="628" customFormat="false" ht="12.75" hidden="false" customHeight="false" outlineLevel="0" collapsed="false">
      <c r="R628" s="59"/>
    </row>
    <row r="629" customFormat="false" ht="12.75" hidden="false" customHeight="false" outlineLevel="0" collapsed="false">
      <c r="R629" s="59"/>
    </row>
    <row r="630" customFormat="false" ht="12.75" hidden="false" customHeight="false" outlineLevel="0" collapsed="false">
      <c r="R630" s="59"/>
    </row>
    <row r="631" customFormat="false" ht="12.75" hidden="false" customHeight="false" outlineLevel="0" collapsed="false">
      <c r="R631" s="59"/>
    </row>
    <row r="632" customFormat="false" ht="12.75" hidden="false" customHeight="false" outlineLevel="0" collapsed="false">
      <c r="R632" s="59"/>
    </row>
    <row r="633" customFormat="false" ht="12.75" hidden="false" customHeight="false" outlineLevel="0" collapsed="false">
      <c r="R633" s="59"/>
    </row>
    <row r="634" customFormat="false" ht="12.75" hidden="false" customHeight="false" outlineLevel="0" collapsed="false">
      <c r="R634" s="59"/>
    </row>
    <row r="635" customFormat="false" ht="12.75" hidden="false" customHeight="false" outlineLevel="0" collapsed="false">
      <c r="R635" s="59"/>
    </row>
    <row r="636" customFormat="false" ht="12.75" hidden="false" customHeight="false" outlineLevel="0" collapsed="false">
      <c r="R636" s="59"/>
    </row>
    <row r="637" customFormat="false" ht="12.75" hidden="false" customHeight="false" outlineLevel="0" collapsed="false">
      <c r="R637" s="59"/>
    </row>
    <row r="638" customFormat="false" ht="12.75" hidden="false" customHeight="false" outlineLevel="0" collapsed="false">
      <c r="R638" s="59"/>
    </row>
    <row r="639" customFormat="false" ht="12.75" hidden="false" customHeight="false" outlineLevel="0" collapsed="false">
      <c r="R639" s="59"/>
    </row>
    <row r="640" customFormat="false" ht="12.75" hidden="false" customHeight="false" outlineLevel="0" collapsed="false">
      <c r="R640" s="59"/>
    </row>
    <row r="641" customFormat="false" ht="12.75" hidden="false" customHeight="false" outlineLevel="0" collapsed="false">
      <c r="R641" s="59"/>
    </row>
    <row r="642" customFormat="false" ht="12.75" hidden="false" customHeight="false" outlineLevel="0" collapsed="false">
      <c r="R642" s="59"/>
    </row>
    <row r="643" customFormat="false" ht="12.75" hidden="false" customHeight="false" outlineLevel="0" collapsed="false">
      <c r="R643" s="59"/>
    </row>
    <row r="644" customFormat="false" ht="12.75" hidden="false" customHeight="false" outlineLevel="0" collapsed="false">
      <c r="R644" s="59"/>
    </row>
    <row r="645" customFormat="false" ht="12.75" hidden="false" customHeight="false" outlineLevel="0" collapsed="false">
      <c r="R645" s="59"/>
    </row>
    <row r="646" customFormat="false" ht="12.75" hidden="false" customHeight="false" outlineLevel="0" collapsed="false">
      <c r="R646" s="59"/>
    </row>
    <row r="647" customFormat="false" ht="12.75" hidden="false" customHeight="false" outlineLevel="0" collapsed="false">
      <c r="R647" s="59"/>
    </row>
    <row r="648" customFormat="false" ht="12.75" hidden="false" customHeight="false" outlineLevel="0" collapsed="false">
      <c r="R648" s="59"/>
    </row>
    <row r="649" customFormat="false" ht="12.75" hidden="false" customHeight="false" outlineLevel="0" collapsed="false">
      <c r="R649" s="59"/>
    </row>
    <row r="650" customFormat="false" ht="12.75" hidden="false" customHeight="false" outlineLevel="0" collapsed="false">
      <c r="R650" s="59"/>
    </row>
    <row r="651" customFormat="false" ht="12.75" hidden="false" customHeight="false" outlineLevel="0" collapsed="false">
      <c r="R651" s="59"/>
    </row>
    <row r="652" customFormat="false" ht="12.75" hidden="false" customHeight="false" outlineLevel="0" collapsed="false">
      <c r="R652" s="59"/>
    </row>
    <row r="653" customFormat="false" ht="12.75" hidden="false" customHeight="false" outlineLevel="0" collapsed="false">
      <c r="R653" s="59"/>
    </row>
    <row r="654" customFormat="false" ht="12.75" hidden="false" customHeight="false" outlineLevel="0" collapsed="false">
      <c r="R654" s="59"/>
    </row>
    <row r="655" customFormat="false" ht="12.75" hidden="false" customHeight="false" outlineLevel="0" collapsed="false">
      <c r="R655" s="59"/>
    </row>
    <row r="656" customFormat="false" ht="12.75" hidden="false" customHeight="false" outlineLevel="0" collapsed="false">
      <c r="R656" s="59"/>
    </row>
    <row r="657" customFormat="false" ht="12.75" hidden="false" customHeight="false" outlineLevel="0" collapsed="false">
      <c r="R657" s="59"/>
    </row>
    <row r="658" customFormat="false" ht="12.75" hidden="false" customHeight="false" outlineLevel="0" collapsed="false">
      <c r="R658" s="59"/>
    </row>
    <row r="659" customFormat="false" ht="12.75" hidden="false" customHeight="false" outlineLevel="0" collapsed="false">
      <c r="R659" s="59"/>
    </row>
    <row r="660" customFormat="false" ht="12.75" hidden="false" customHeight="false" outlineLevel="0" collapsed="false">
      <c r="R660" s="59"/>
    </row>
    <row r="661" customFormat="false" ht="12.75" hidden="false" customHeight="false" outlineLevel="0" collapsed="false">
      <c r="R661" s="59"/>
    </row>
    <row r="662" customFormat="false" ht="12.75" hidden="false" customHeight="false" outlineLevel="0" collapsed="false">
      <c r="R662" s="59"/>
    </row>
    <row r="663" customFormat="false" ht="12.75" hidden="false" customHeight="false" outlineLevel="0" collapsed="false">
      <c r="R663" s="59"/>
    </row>
    <row r="664" customFormat="false" ht="12.75" hidden="false" customHeight="false" outlineLevel="0" collapsed="false">
      <c r="R664" s="59"/>
    </row>
    <row r="665" customFormat="false" ht="12.75" hidden="false" customHeight="false" outlineLevel="0" collapsed="false">
      <c r="R665" s="59"/>
    </row>
    <row r="666" customFormat="false" ht="12.75" hidden="false" customHeight="false" outlineLevel="0" collapsed="false">
      <c r="R666" s="59"/>
    </row>
    <row r="667" customFormat="false" ht="12.75" hidden="false" customHeight="false" outlineLevel="0" collapsed="false">
      <c r="R667" s="59"/>
    </row>
    <row r="668" customFormat="false" ht="12.75" hidden="false" customHeight="false" outlineLevel="0" collapsed="false">
      <c r="R668" s="59"/>
    </row>
    <row r="669" customFormat="false" ht="12.75" hidden="false" customHeight="false" outlineLevel="0" collapsed="false">
      <c r="R669" s="59"/>
    </row>
    <row r="670" customFormat="false" ht="12.75" hidden="false" customHeight="false" outlineLevel="0" collapsed="false">
      <c r="R670" s="59"/>
    </row>
    <row r="671" customFormat="false" ht="12.75" hidden="false" customHeight="false" outlineLevel="0" collapsed="false">
      <c r="R671" s="59"/>
    </row>
    <row r="672" customFormat="false" ht="12.75" hidden="false" customHeight="false" outlineLevel="0" collapsed="false">
      <c r="R672" s="59"/>
    </row>
    <row r="673" customFormat="false" ht="12.75" hidden="false" customHeight="false" outlineLevel="0" collapsed="false">
      <c r="R673" s="59"/>
    </row>
    <row r="674" customFormat="false" ht="12.75" hidden="false" customHeight="false" outlineLevel="0" collapsed="false">
      <c r="R674" s="59"/>
    </row>
    <row r="675" customFormat="false" ht="12.75" hidden="false" customHeight="false" outlineLevel="0" collapsed="false">
      <c r="R675" s="59"/>
    </row>
    <row r="676" customFormat="false" ht="12.75" hidden="false" customHeight="false" outlineLevel="0" collapsed="false">
      <c r="R676" s="59"/>
    </row>
    <row r="677" customFormat="false" ht="12.75" hidden="false" customHeight="false" outlineLevel="0" collapsed="false">
      <c r="R677" s="59"/>
    </row>
    <row r="678" customFormat="false" ht="12.75" hidden="false" customHeight="false" outlineLevel="0" collapsed="false">
      <c r="R678" s="59"/>
    </row>
    <row r="679" customFormat="false" ht="12.75" hidden="false" customHeight="false" outlineLevel="0" collapsed="false">
      <c r="R679" s="59"/>
    </row>
    <row r="680" customFormat="false" ht="12.75" hidden="false" customHeight="false" outlineLevel="0" collapsed="false">
      <c r="R680" s="59"/>
    </row>
    <row r="681" customFormat="false" ht="12.75" hidden="false" customHeight="false" outlineLevel="0" collapsed="false">
      <c r="R681" s="59"/>
    </row>
    <row r="682" customFormat="false" ht="12.75" hidden="false" customHeight="false" outlineLevel="0" collapsed="false">
      <c r="R682" s="59"/>
    </row>
    <row r="683" customFormat="false" ht="12.75" hidden="false" customHeight="false" outlineLevel="0" collapsed="false">
      <c r="R683" s="59"/>
    </row>
    <row r="684" customFormat="false" ht="12.75" hidden="false" customHeight="false" outlineLevel="0" collapsed="false">
      <c r="R684" s="59"/>
    </row>
    <row r="685" customFormat="false" ht="12.75" hidden="false" customHeight="false" outlineLevel="0" collapsed="false">
      <c r="R685" s="59"/>
    </row>
    <row r="686" customFormat="false" ht="12.75" hidden="false" customHeight="false" outlineLevel="0" collapsed="false">
      <c r="R686" s="59"/>
    </row>
    <row r="687" customFormat="false" ht="12.75" hidden="false" customHeight="false" outlineLevel="0" collapsed="false">
      <c r="R687" s="59"/>
    </row>
    <row r="688" customFormat="false" ht="12.75" hidden="false" customHeight="false" outlineLevel="0" collapsed="false">
      <c r="R688" s="59"/>
    </row>
    <row r="689" customFormat="false" ht="12.75" hidden="false" customHeight="false" outlineLevel="0" collapsed="false">
      <c r="R689" s="59"/>
    </row>
    <row r="690" customFormat="false" ht="12.75" hidden="false" customHeight="false" outlineLevel="0" collapsed="false">
      <c r="R690" s="59"/>
    </row>
    <row r="691" customFormat="false" ht="12.75" hidden="false" customHeight="false" outlineLevel="0" collapsed="false">
      <c r="R691" s="59"/>
    </row>
    <row r="692" customFormat="false" ht="12.75" hidden="false" customHeight="false" outlineLevel="0" collapsed="false">
      <c r="R692" s="59"/>
    </row>
    <row r="693" customFormat="false" ht="12.75" hidden="false" customHeight="false" outlineLevel="0" collapsed="false">
      <c r="R693" s="59"/>
    </row>
    <row r="694" customFormat="false" ht="12.75" hidden="false" customHeight="false" outlineLevel="0" collapsed="false">
      <c r="R694" s="59"/>
    </row>
    <row r="695" customFormat="false" ht="12.75" hidden="false" customHeight="false" outlineLevel="0" collapsed="false">
      <c r="R695" s="59"/>
    </row>
    <row r="696" customFormat="false" ht="12.75" hidden="false" customHeight="false" outlineLevel="0" collapsed="false">
      <c r="R696" s="59"/>
    </row>
    <row r="697" customFormat="false" ht="12.75" hidden="false" customHeight="false" outlineLevel="0" collapsed="false">
      <c r="R697" s="59"/>
    </row>
    <row r="698" customFormat="false" ht="12.75" hidden="false" customHeight="false" outlineLevel="0" collapsed="false">
      <c r="R698" s="59"/>
    </row>
    <row r="699" customFormat="false" ht="12.75" hidden="false" customHeight="false" outlineLevel="0" collapsed="false">
      <c r="R699" s="59"/>
    </row>
    <row r="700" customFormat="false" ht="12.75" hidden="false" customHeight="false" outlineLevel="0" collapsed="false">
      <c r="R700" s="59"/>
    </row>
    <row r="701" customFormat="false" ht="12.75" hidden="false" customHeight="false" outlineLevel="0" collapsed="false">
      <c r="R701" s="59"/>
    </row>
    <row r="702" customFormat="false" ht="12.75" hidden="false" customHeight="false" outlineLevel="0" collapsed="false">
      <c r="R702" s="59"/>
    </row>
    <row r="703" customFormat="false" ht="12.75" hidden="false" customHeight="false" outlineLevel="0" collapsed="false">
      <c r="R703" s="59"/>
    </row>
    <row r="704" customFormat="false" ht="12.75" hidden="false" customHeight="false" outlineLevel="0" collapsed="false">
      <c r="R704" s="59"/>
    </row>
    <row r="705" customFormat="false" ht="12.75" hidden="false" customHeight="false" outlineLevel="0" collapsed="false">
      <c r="R705" s="59"/>
    </row>
    <row r="706" customFormat="false" ht="12.75" hidden="false" customHeight="false" outlineLevel="0" collapsed="false">
      <c r="R706" s="59"/>
    </row>
    <row r="707" customFormat="false" ht="12.75" hidden="false" customHeight="false" outlineLevel="0" collapsed="false">
      <c r="R707" s="59"/>
    </row>
    <row r="708" customFormat="false" ht="12.75" hidden="false" customHeight="false" outlineLevel="0" collapsed="false">
      <c r="R708" s="59"/>
    </row>
    <row r="709" customFormat="false" ht="12.75" hidden="false" customHeight="false" outlineLevel="0" collapsed="false">
      <c r="R709" s="59"/>
    </row>
    <row r="710" customFormat="false" ht="12.75" hidden="false" customHeight="false" outlineLevel="0" collapsed="false">
      <c r="R710" s="59"/>
    </row>
    <row r="711" customFormat="false" ht="12.75" hidden="false" customHeight="false" outlineLevel="0" collapsed="false">
      <c r="R711" s="59"/>
    </row>
    <row r="712" customFormat="false" ht="12.75" hidden="false" customHeight="false" outlineLevel="0" collapsed="false">
      <c r="R712" s="59"/>
    </row>
    <row r="713" customFormat="false" ht="12.75" hidden="false" customHeight="false" outlineLevel="0" collapsed="false">
      <c r="R713" s="59"/>
    </row>
    <row r="714" customFormat="false" ht="12.75" hidden="false" customHeight="false" outlineLevel="0" collapsed="false">
      <c r="R714" s="59"/>
    </row>
    <row r="715" customFormat="false" ht="12.75" hidden="false" customHeight="false" outlineLevel="0" collapsed="false">
      <c r="R715" s="59"/>
    </row>
    <row r="716" customFormat="false" ht="12.75" hidden="false" customHeight="false" outlineLevel="0" collapsed="false">
      <c r="R716" s="59"/>
    </row>
    <row r="717" customFormat="false" ht="12.75" hidden="false" customHeight="false" outlineLevel="0" collapsed="false">
      <c r="R717" s="59"/>
    </row>
    <row r="718" customFormat="false" ht="12.75" hidden="false" customHeight="false" outlineLevel="0" collapsed="false">
      <c r="R718" s="59"/>
    </row>
    <row r="719" customFormat="false" ht="12.75" hidden="false" customHeight="false" outlineLevel="0" collapsed="false">
      <c r="R719" s="59"/>
    </row>
    <row r="720" customFormat="false" ht="12.75" hidden="false" customHeight="false" outlineLevel="0" collapsed="false">
      <c r="R720" s="59"/>
    </row>
    <row r="721" customFormat="false" ht="12.75" hidden="false" customHeight="false" outlineLevel="0" collapsed="false">
      <c r="R721" s="59"/>
    </row>
    <row r="722" customFormat="false" ht="12.75" hidden="false" customHeight="false" outlineLevel="0" collapsed="false">
      <c r="R722" s="59"/>
    </row>
    <row r="723" customFormat="false" ht="12.75" hidden="false" customHeight="false" outlineLevel="0" collapsed="false">
      <c r="R723" s="59"/>
    </row>
    <row r="724" customFormat="false" ht="12.75" hidden="false" customHeight="false" outlineLevel="0" collapsed="false">
      <c r="R724" s="59"/>
    </row>
    <row r="725" customFormat="false" ht="12.75" hidden="false" customHeight="false" outlineLevel="0" collapsed="false">
      <c r="R725" s="59"/>
    </row>
    <row r="726" customFormat="false" ht="12.75" hidden="false" customHeight="false" outlineLevel="0" collapsed="false">
      <c r="R726" s="59"/>
    </row>
    <row r="727" customFormat="false" ht="12.75" hidden="false" customHeight="false" outlineLevel="0" collapsed="false">
      <c r="R727" s="59"/>
    </row>
    <row r="728" customFormat="false" ht="12.75" hidden="false" customHeight="false" outlineLevel="0" collapsed="false">
      <c r="R728" s="59"/>
    </row>
    <row r="729" customFormat="false" ht="12.75" hidden="false" customHeight="false" outlineLevel="0" collapsed="false">
      <c r="R729" s="59"/>
    </row>
    <row r="730" customFormat="false" ht="12.75" hidden="false" customHeight="false" outlineLevel="0" collapsed="false">
      <c r="R730" s="59"/>
    </row>
    <row r="731" customFormat="false" ht="12.75" hidden="false" customHeight="false" outlineLevel="0" collapsed="false">
      <c r="R731" s="59"/>
    </row>
    <row r="732" customFormat="false" ht="12.75" hidden="false" customHeight="false" outlineLevel="0" collapsed="false">
      <c r="R732" s="59"/>
    </row>
    <row r="733" customFormat="false" ht="12.75" hidden="false" customHeight="false" outlineLevel="0" collapsed="false">
      <c r="R733" s="59"/>
    </row>
    <row r="734" customFormat="false" ht="12.75" hidden="false" customHeight="false" outlineLevel="0" collapsed="false">
      <c r="R734" s="59"/>
    </row>
    <row r="735" customFormat="false" ht="12.75" hidden="false" customHeight="false" outlineLevel="0" collapsed="false">
      <c r="R735" s="59"/>
    </row>
    <row r="736" customFormat="false" ht="12.75" hidden="false" customHeight="false" outlineLevel="0" collapsed="false">
      <c r="R736" s="59"/>
    </row>
    <row r="737" customFormat="false" ht="12.75" hidden="false" customHeight="false" outlineLevel="0" collapsed="false">
      <c r="R737" s="59"/>
    </row>
    <row r="738" customFormat="false" ht="12.75" hidden="false" customHeight="false" outlineLevel="0" collapsed="false">
      <c r="R738" s="59"/>
    </row>
    <row r="739" customFormat="false" ht="12.75" hidden="false" customHeight="false" outlineLevel="0" collapsed="false">
      <c r="R739" s="59"/>
    </row>
    <row r="740" customFormat="false" ht="12.75" hidden="false" customHeight="false" outlineLevel="0" collapsed="false">
      <c r="R740" s="59"/>
    </row>
    <row r="741" customFormat="false" ht="12.75" hidden="false" customHeight="false" outlineLevel="0" collapsed="false">
      <c r="R741" s="59"/>
    </row>
    <row r="742" customFormat="false" ht="12.75" hidden="false" customHeight="false" outlineLevel="0" collapsed="false">
      <c r="R742" s="59"/>
    </row>
    <row r="743" customFormat="false" ht="12.75" hidden="false" customHeight="false" outlineLevel="0" collapsed="false">
      <c r="R743" s="59"/>
    </row>
    <row r="744" customFormat="false" ht="12.75" hidden="false" customHeight="false" outlineLevel="0" collapsed="false">
      <c r="R744" s="59"/>
    </row>
    <row r="745" customFormat="false" ht="12.75" hidden="false" customHeight="false" outlineLevel="0" collapsed="false">
      <c r="R745" s="59"/>
    </row>
    <row r="746" customFormat="false" ht="12.75" hidden="false" customHeight="false" outlineLevel="0" collapsed="false">
      <c r="R746" s="59"/>
    </row>
    <row r="747" customFormat="false" ht="12.75" hidden="false" customHeight="false" outlineLevel="0" collapsed="false">
      <c r="R747" s="59"/>
    </row>
    <row r="748" customFormat="false" ht="12.75" hidden="false" customHeight="false" outlineLevel="0" collapsed="false">
      <c r="R748" s="59"/>
    </row>
    <row r="749" customFormat="false" ht="12.75" hidden="false" customHeight="false" outlineLevel="0" collapsed="false">
      <c r="R749" s="59"/>
    </row>
    <row r="750" customFormat="false" ht="12.75" hidden="false" customHeight="false" outlineLevel="0" collapsed="false">
      <c r="R750" s="59"/>
    </row>
    <row r="751" customFormat="false" ht="12.75" hidden="false" customHeight="false" outlineLevel="0" collapsed="false">
      <c r="R751" s="59"/>
    </row>
    <row r="752" customFormat="false" ht="12.75" hidden="false" customHeight="false" outlineLevel="0" collapsed="false">
      <c r="R752" s="59"/>
    </row>
    <row r="753" customFormat="false" ht="12.75" hidden="false" customHeight="false" outlineLevel="0" collapsed="false">
      <c r="R753" s="59"/>
    </row>
    <row r="754" customFormat="false" ht="12.75" hidden="false" customHeight="false" outlineLevel="0" collapsed="false">
      <c r="R754" s="59"/>
    </row>
    <row r="755" customFormat="false" ht="12.75" hidden="false" customHeight="false" outlineLevel="0" collapsed="false">
      <c r="R755" s="59"/>
    </row>
    <row r="756" customFormat="false" ht="12.75" hidden="false" customHeight="false" outlineLevel="0" collapsed="false">
      <c r="R756" s="59"/>
    </row>
    <row r="757" customFormat="false" ht="12.75" hidden="false" customHeight="false" outlineLevel="0" collapsed="false">
      <c r="R757" s="59"/>
    </row>
    <row r="758" customFormat="false" ht="12.75" hidden="false" customHeight="false" outlineLevel="0" collapsed="false">
      <c r="R758" s="59"/>
    </row>
    <row r="759" customFormat="false" ht="12.75" hidden="false" customHeight="false" outlineLevel="0" collapsed="false">
      <c r="R759" s="59"/>
    </row>
    <row r="760" customFormat="false" ht="12.75" hidden="false" customHeight="false" outlineLevel="0" collapsed="false">
      <c r="R760" s="59"/>
    </row>
    <row r="761" customFormat="false" ht="12.75" hidden="false" customHeight="false" outlineLevel="0" collapsed="false">
      <c r="R761" s="59"/>
    </row>
    <row r="762" customFormat="false" ht="12.75" hidden="false" customHeight="false" outlineLevel="0" collapsed="false">
      <c r="R762" s="59"/>
    </row>
    <row r="763" customFormat="false" ht="12.75" hidden="false" customHeight="false" outlineLevel="0" collapsed="false">
      <c r="R763" s="59"/>
    </row>
    <row r="764" customFormat="false" ht="12.75" hidden="false" customHeight="false" outlineLevel="0" collapsed="false">
      <c r="R764" s="59"/>
    </row>
    <row r="765" customFormat="false" ht="12.75" hidden="false" customHeight="false" outlineLevel="0" collapsed="false">
      <c r="R765" s="59"/>
    </row>
    <row r="766" customFormat="false" ht="12.75" hidden="false" customHeight="false" outlineLevel="0" collapsed="false">
      <c r="R766" s="59"/>
    </row>
    <row r="767" customFormat="false" ht="12.75" hidden="false" customHeight="false" outlineLevel="0" collapsed="false">
      <c r="R767" s="59"/>
    </row>
    <row r="768" customFormat="false" ht="12.75" hidden="false" customHeight="false" outlineLevel="0" collapsed="false">
      <c r="R768" s="59"/>
    </row>
    <row r="769" customFormat="false" ht="12.75" hidden="false" customHeight="false" outlineLevel="0" collapsed="false">
      <c r="R769" s="59"/>
    </row>
    <row r="770" customFormat="false" ht="12.75" hidden="false" customHeight="false" outlineLevel="0" collapsed="false">
      <c r="R770" s="59"/>
    </row>
    <row r="771" customFormat="false" ht="12.75" hidden="false" customHeight="false" outlineLevel="0" collapsed="false">
      <c r="R771" s="59"/>
    </row>
    <row r="772" customFormat="false" ht="12.75" hidden="false" customHeight="false" outlineLevel="0" collapsed="false">
      <c r="R772" s="59"/>
    </row>
    <row r="773" customFormat="false" ht="12.75" hidden="false" customHeight="false" outlineLevel="0" collapsed="false">
      <c r="R773" s="59"/>
    </row>
    <row r="774" customFormat="false" ht="12.75" hidden="false" customHeight="false" outlineLevel="0" collapsed="false">
      <c r="R774" s="59"/>
    </row>
    <row r="775" customFormat="false" ht="12.75" hidden="false" customHeight="false" outlineLevel="0" collapsed="false">
      <c r="R775" s="59"/>
    </row>
    <row r="776" customFormat="false" ht="12.75" hidden="false" customHeight="false" outlineLevel="0" collapsed="false">
      <c r="R776" s="59"/>
    </row>
    <row r="777" customFormat="false" ht="12.75" hidden="false" customHeight="false" outlineLevel="0" collapsed="false">
      <c r="R777" s="59"/>
    </row>
    <row r="778" customFormat="false" ht="12.75" hidden="false" customHeight="false" outlineLevel="0" collapsed="false">
      <c r="R778" s="59"/>
    </row>
    <row r="779" customFormat="false" ht="12.75" hidden="false" customHeight="false" outlineLevel="0" collapsed="false">
      <c r="R779" s="59"/>
    </row>
    <row r="780" customFormat="false" ht="12.75" hidden="false" customHeight="false" outlineLevel="0" collapsed="false">
      <c r="R780" s="59"/>
    </row>
    <row r="781" customFormat="false" ht="12.75" hidden="false" customHeight="false" outlineLevel="0" collapsed="false">
      <c r="R781" s="59"/>
    </row>
    <row r="782" customFormat="false" ht="12.75" hidden="false" customHeight="false" outlineLevel="0" collapsed="false">
      <c r="R782" s="59"/>
    </row>
    <row r="783" customFormat="false" ht="12.75" hidden="false" customHeight="false" outlineLevel="0" collapsed="false">
      <c r="R783" s="59"/>
    </row>
    <row r="784" customFormat="false" ht="12.75" hidden="false" customHeight="false" outlineLevel="0" collapsed="false">
      <c r="R784" s="59"/>
    </row>
    <row r="785" customFormat="false" ht="12.75" hidden="false" customHeight="false" outlineLevel="0" collapsed="false">
      <c r="R785" s="59"/>
    </row>
    <row r="786" customFormat="false" ht="12.75" hidden="false" customHeight="false" outlineLevel="0" collapsed="false">
      <c r="R786" s="59"/>
    </row>
    <row r="787" customFormat="false" ht="12.75" hidden="false" customHeight="false" outlineLevel="0" collapsed="false">
      <c r="R787" s="59"/>
    </row>
    <row r="788" customFormat="false" ht="12.75" hidden="false" customHeight="false" outlineLevel="0" collapsed="false">
      <c r="R788" s="59"/>
    </row>
    <row r="789" customFormat="false" ht="12.75" hidden="false" customHeight="false" outlineLevel="0" collapsed="false">
      <c r="R789" s="59"/>
    </row>
    <row r="790" customFormat="false" ht="12.75" hidden="false" customHeight="false" outlineLevel="0" collapsed="false">
      <c r="R790" s="59"/>
    </row>
    <row r="791" customFormat="false" ht="12.75" hidden="false" customHeight="false" outlineLevel="0" collapsed="false">
      <c r="R791" s="59"/>
    </row>
    <row r="792" customFormat="false" ht="12.75" hidden="false" customHeight="false" outlineLevel="0" collapsed="false">
      <c r="R792" s="59"/>
    </row>
    <row r="793" customFormat="false" ht="12.75" hidden="false" customHeight="false" outlineLevel="0" collapsed="false">
      <c r="R793" s="59"/>
    </row>
    <row r="794" customFormat="false" ht="12.75" hidden="false" customHeight="false" outlineLevel="0" collapsed="false">
      <c r="R794" s="59"/>
    </row>
    <row r="795" customFormat="false" ht="12.75" hidden="false" customHeight="false" outlineLevel="0" collapsed="false">
      <c r="R795" s="59"/>
    </row>
    <row r="796" customFormat="false" ht="12.75" hidden="false" customHeight="false" outlineLevel="0" collapsed="false">
      <c r="R796" s="59"/>
    </row>
    <row r="797" customFormat="false" ht="12.75" hidden="false" customHeight="false" outlineLevel="0" collapsed="false">
      <c r="R797" s="59"/>
    </row>
    <row r="798" customFormat="false" ht="12.75" hidden="false" customHeight="false" outlineLevel="0" collapsed="false">
      <c r="R798" s="59"/>
    </row>
    <row r="799" customFormat="false" ht="12.75" hidden="false" customHeight="false" outlineLevel="0" collapsed="false">
      <c r="R799" s="59"/>
    </row>
    <row r="800" customFormat="false" ht="12.75" hidden="false" customHeight="false" outlineLevel="0" collapsed="false">
      <c r="R800" s="59"/>
    </row>
    <row r="801" customFormat="false" ht="12.75" hidden="false" customHeight="false" outlineLevel="0" collapsed="false">
      <c r="R801" s="59"/>
    </row>
    <row r="802" customFormat="false" ht="12.75" hidden="false" customHeight="false" outlineLevel="0" collapsed="false">
      <c r="R802" s="59"/>
    </row>
    <row r="803" customFormat="false" ht="12.75" hidden="false" customHeight="false" outlineLevel="0" collapsed="false">
      <c r="R803" s="59"/>
    </row>
    <row r="804" customFormat="false" ht="12.75" hidden="false" customHeight="false" outlineLevel="0" collapsed="false">
      <c r="R804" s="59"/>
    </row>
    <row r="805" customFormat="false" ht="12.75" hidden="false" customHeight="false" outlineLevel="0" collapsed="false">
      <c r="R805" s="59"/>
    </row>
    <row r="806" customFormat="false" ht="12.75" hidden="false" customHeight="false" outlineLevel="0" collapsed="false">
      <c r="R806" s="59"/>
    </row>
    <row r="807" customFormat="false" ht="12.75" hidden="false" customHeight="false" outlineLevel="0" collapsed="false">
      <c r="R807" s="59"/>
    </row>
    <row r="808" customFormat="false" ht="12.75" hidden="false" customHeight="false" outlineLevel="0" collapsed="false">
      <c r="R808" s="59"/>
    </row>
    <row r="809" customFormat="false" ht="12.75" hidden="false" customHeight="false" outlineLevel="0" collapsed="false">
      <c r="R809" s="59"/>
    </row>
    <row r="810" customFormat="false" ht="12.75" hidden="false" customHeight="false" outlineLevel="0" collapsed="false">
      <c r="R810" s="59"/>
    </row>
    <row r="811" customFormat="false" ht="12.75" hidden="false" customHeight="false" outlineLevel="0" collapsed="false">
      <c r="R811" s="59"/>
    </row>
    <row r="812" customFormat="false" ht="12.75" hidden="false" customHeight="false" outlineLevel="0" collapsed="false">
      <c r="R812" s="59"/>
    </row>
    <row r="813" customFormat="false" ht="12.75" hidden="false" customHeight="false" outlineLevel="0" collapsed="false">
      <c r="R813" s="59"/>
    </row>
    <row r="814" customFormat="false" ht="12.75" hidden="false" customHeight="false" outlineLevel="0" collapsed="false">
      <c r="R814" s="59"/>
    </row>
    <row r="815" customFormat="false" ht="12.75" hidden="false" customHeight="false" outlineLevel="0" collapsed="false">
      <c r="R815" s="59"/>
    </row>
    <row r="816" customFormat="false" ht="12.75" hidden="false" customHeight="false" outlineLevel="0" collapsed="false">
      <c r="R816" s="59"/>
    </row>
    <row r="817" customFormat="false" ht="12.75" hidden="false" customHeight="false" outlineLevel="0" collapsed="false">
      <c r="R817" s="59"/>
    </row>
    <row r="818" customFormat="false" ht="12.75" hidden="false" customHeight="false" outlineLevel="0" collapsed="false">
      <c r="R818" s="59"/>
    </row>
    <row r="819" customFormat="false" ht="12.75" hidden="false" customHeight="false" outlineLevel="0" collapsed="false">
      <c r="R819" s="59"/>
    </row>
    <row r="820" customFormat="false" ht="12.75" hidden="false" customHeight="false" outlineLevel="0" collapsed="false">
      <c r="R820" s="59"/>
    </row>
    <row r="821" customFormat="false" ht="12.75" hidden="false" customHeight="false" outlineLevel="0" collapsed="false">
      <c r="R821" s="59"/>
    </row>
    <row r="822" customFormat="false" ht="12.75" hidden="false" customHeight="false" outlineLevel="0" collapsed="false">
      <c r="R822" s="59"/>
    </row>
    <row r="823" customFormat="false" ht="12.75" hidden="false" customHeight="false" outlineLevel="0" collapsed="false">
      <c r="R823" s="59"/>
    </row>
    <row r="824" customFormat="false" ht="12.75" hidden="false" customHeight="false" outlineLevel="0" collapsed="false">
      <c r="R824" s="59"/>
    </row>
    <row r="825" customFormat="false" ht="12.75" hidden="false" customHeight="false" outlineLevel="0" collapsed="false">
      <c r="R825" s="59"/>
    </row>
    <row r="826" customFormat="false" ht="12.75" hidden="false" customHeight="false" outlineLevel="0" collapsed="false">
      <c r="R826" s="59"/>
    </row>
    <row r="827" customFormat="false" ht="12.75" hidden="false" customHeight="false" outlineLevel="0" collapsed="false">
      <c r="R827" s="59"/>
    </row>
    <row r="828" customFormat="false" ht="12.75" hidden="false" customHeight="false" outlineLevel="0" collapsed="false">
      <c r="R828" s="59"/>
    </row>
    <row r="829" customFormat="false" ht="12.75" hidden="false" customHeight="false" outlineLevel="0" collapsed="false">
      <c r="R829" s="59"/>
    </row>
    <row r="830" customFormat="false" ht="12.75" hidden="false" customHeight="false" outlineLevel="0" collapsed="false">
      <c r="R830" s="59"/>
    </row>
    <row r="831" customFormat="false" ht="12.75" hidden="false" customHeight="false" outlineLevel="0" collapsed="false">
      <c r="R831" s="59"/>
    </row>
    <row r="832" customFormat="false" ht="12.75" hidden="false" customHeight="false" outlineLevel="0" collapsed="false">
      <c r="R832" s="59"/>
    </row>
    <row r="833" customFormat="false" ht="12.75" hidden="false" customHeight="false" outlineLevel="0" collapsed="false">
      <c r="R833" s="59"/>
    </row>
    <row r="834" customFormat="false" ht="12.75" hidden="false" customHeight="false" outlineLevel="0" collapsed="false">
      <c r="R834" s="59"/>
    </row>
    <row r="835" customFormat="false" ht="12.75" hidden="false" customHeight="false" outlineLevel="0" collapsed="false">
      <c r="R835" s="59"/>
    </row>
    <row r="836" customFormat="false" ht="12.75" hidden="false" customHeight="false" outlineLevel="0" collapsed="false">
      <c r="R836" s="59"/>
    </row>
    <row r="837" customFormat="false" ht="12.75" hidden="false" customHeight="false" outlineLevel="0" collapsed="false">
      <c r="R837" s="59"/>
    </row>
    <row r="838" customFormat="false" ht="12.75" hidden="false" customHeight="false" outlineLevel="0" collapsed="false">
      <c r="R838" s="59"/>
    </row>
    <row r="839" customFormat="false" ht="12.75" hidden="false" customHeight="false" outlineLevel="0" collapsed="false">
      <c r="R839" s="59"/>
    </row>
    <row r="840" customFormat="false" ht="12.75" hidden="false" customHeight="false" outlineLevel="0" collapsed="false">
      <c r="R840" s="59"/>
    </row>
    <row r="841" customFormat="false" ht="12.75" hidden="false" customHeight="false" outlineLevel="0" collapsed="false">
      <c r="R841" s="59"/>
    </row>
    <row r="842" customFormat="false" ht="12.75" hidden="false" customHeight="false" outlineLevel="0" collapsed="false">
      <c r="R842" s="59"/>
    </row>
    <row r="843" customFormat="false" ht="12.75" hidden="false" customHeight="false" outlineLevel="0" collapsed="false">
      <c r="R843" s="59"/>
    </row>
    <row r="844" customFormat="false" ht="12.75" hidden="false" customHeight="false" outlineLevel="0" collapsed="false">
      <c r="R844" s="59"/>
    </row>
    <row r="845" customFormat="false" ht="12.75" hidden="false" customHeight="false" outlineLevel="0" collapsed="false">
      <c r="R845" s="59"/>
    </row>
    <row r="846" customFormat="false" ht="12.75" hidden="false" customHeight="false" outlineLevel="0" collapsed="false">
      <c r="R846" s="59"/>
    </row>
    <row r="847" customFormat="false" ht="12.75" hidden="false" customHeight="false" outlineLevel="0" collapsed="false">
      <c r="R847" s="59"/>
    </row>
    <row r="848" customFormat="false" ht="12.75" hidden="false" customHeight="false" outlineLevel="0" collapsed="false">
      <c r="R848" s="59"/>
    </row>
    <row r="849" customFormat="false" ht="12.75" hidden="false" customHeight="false" outlineLevel="0" collapsed="false">
      <c r="R849" s="59"/>
    </row>
    <row r="850" customFormat="false" ht="12.75" hidden="false" customHeight="false" outlineLevel="0" collapsed="false">
      <c r="R850" s="59"/>
    </row>
    <row r="851" customFormat="false" ht="12.75" hidden="false" customHeight="false" outlineLevel="0" collapsed="false">
      <c r="R851" s="59"/>
    </row>
    <row r="852" customFormat="false" ht="12.75" hidden="false" customHeight="false" outlineLevel="0" collapsed="false">
      <c r="R852" s="59"/>
    </row>
    <row r="853" customFormat="false" ht="12.75" hidden="false" customHeight="false" outlineLevel="0" collapsed="false">
      <c r="R853" s="59"/>
    </row>
    <row r="854" customFormat="false" ht="12.75" hidden="false" customHeight="false" outlineLevel="0" collapsed="false">
      <c r="R854" s="59"/>
    </row>
    <row r="855" customFormat="false" ht="12.75" hidden="false" customHeight="false" outlineLevel="0" collapsed="false">
      <c r="R855" s="59"/>
    </row>
    <row r="856" customFormat="false" ht="12.75" hidden="false" customHeight="false" outlineLevel="0" collapsed="false">
      <c r="R856" s="59"/>
    </row>
    <row r="857" customFormat="false" ht="12.75" hidden="false" customHeight="false" outlineLevel="0" collapsed="false">
      <c r="R857" s="59"/>
    </row>
    <row r="858" customFormat="false" ht="12.75" hidden="false" customHeight="false" outlineLevel="0" collapsed="false">
      <c r="R858" s="59"/>
    </row>
    <row r="859" customFormat="false" ht="12.75" hidden="false" customHeight="false" outlineLevel="0" collapsed="false">
      <c r="R859" s="59"/>
    </row>
    <row r="860" customFormat="false" ht="12.75" hidden="false" customHeight="false" outlineLevel="0" collapsed="false">
      <c r="R860" s="59"/>
    </row>
    <row r="861" customFormat="false" ht="12.75" hidden="false" customHeight="false" outlineLevel="0" collapsed="false">
      <c r="R861" s="59"/>
    </row>
    <row r="862" customFormat="false" ht="12.75" hidden="false" customHeight="false" outlineLevel="0" collapsed="false">
      <c r="R862" s="59"/>
    </row>
    <row r="863" customFormat="false" ht="12.75" hidden="false" customHeight="false" outlineLevel="0" collapsed="false">
      <c r="R863" s="59"/>
    </row>
    <row r="864" customFormat="false" ht="12.75" hidden="false" customHeight="false" outlineLevel="0" collapsed="false">
      <c r="R864" s="59"/>
    </row>
    <row r="865" customFormat="false" ht="12.75" hidden="false" customHeight="false" outlineLevel="0" collapsed="false">
      <c r="R865" s="59"/>
    </row>
    <row r="866" customFormat="false" ht="12.75" hidden="false" customHeight="false" outlineLevel="0" collapsed="false">
      <c r="R866" s="59"/>
    </row>
    <row r="867" customFormat="false" ht="12.75" hidden="false" customHeight="false" outlineLevel="0" collapsed="false">
      <c r="R867" s="59"/>
    </row>
    <row r="868" customFormat="false" ht="12.75" hidden="false" customHeight="false" outlineLevel="0" collapsed="false">
      <c r="R868" s="59"/>
    </row>
    <row r="869" customFormat="false" ht="12.75" hidden="false" customHeight="false" outlineLevel="0" collapsed="false">
      <c r="R869" s="59"/>
    </row>
    <row r="870" customFormat="false" ht="12.75" hidden="false" customHeight="false" outlineLevel="0" collapsed="false">
      <c r="R870" s="59"/>
    </row>
    <row r="871" customFormat="false" ht="12.75" hidden="false" customHeight="false" outlineLevel="0" collapsed="false">
      <c r="R871" s="59"/>
    </row>
    <row r="872" customFormat="false" ht="12.75" hidden="false" customHeight="false" outlineLevel="0" collapsed="false">
      <c r="R872" s="59"/>
    </row>
    <row r="873" customFormat="false" ht="12.75" hidden="false" customHeight="false" outlineLevel="0" collapsed="false">
      <c r="R873" s="59"/>
    </row>
    <row r="874" customFormat="false" ht="12.75" hidden="false" customHeight="false" outlineLevel="0" collapsed="false">
      <c r="R874" s="59"/>
    </row>
    <row r="875" customFormat="false" ht="12.75" hidden="false" customHeight="false" outlineLevel="0" collapsed="false">
      <c r="R875" s="59"/>
    </row>
    <row r="876" customFormat="false" ht="12.75" hidden="false" customHeight="false" outlineLevel="0" collapsed="false">
      <c r="R876" s="59"/>
    </row>
    <row r="877" customFormat="false" ht="12.75" hidden="false" customHeight="false" outlineLevel="0" collapsed="false">
      <c r="R877" s="59"/>
    </row>
    <row r="878" customFormat="false" ht="12.75" hidden="false" customHeight="false" outlineLevel="0" collapsed="false">
      <c r="R878" s="59"/>
    </row>
    <row r="879" customFormat="false" ht="12.75" hidden="false" customHeight="false" outlineLevel="0" collapsed="false">
      <c r="R879" s="59"/>
    </row>
    <row r="880" customFormat="false" ht="12.75" hidden="false" customHeight="false" outlineLevel="0" collapsed="false">
      <c r="R880" s="59"/>
    </row>
    <row r="881" customFormat="false" ht="12.75" hidden="false" customHeight="false" outlineLevel="0" collapsed="false">
      <c r="R881" s="59"/>
    </row>
    <row r="882" customFormat="false" ht="12.75" hidden="false" customHeight="false" outlineLevel="0" collapsed="false">
      <c r="R882" s="59"/>
    </row>
    <row r="883" customFormat="false" ht="12.75" hidden="false" customHeight="false" outlineLevel="0" collapsed="false">
      <c r="R883" s="59"/>
    </row>
    <row r="884" customFormat="false" ht="12.75" hidden="false" customHeight="false" outlineLevel="0" collapsed="false">
      <c r="R884" s="59"/>
    </row>
    <row r="885" customFormat="false" ht="12.75" hidden="false" customHeight="false" outlineLevel="0" collapsed="false">
      <c r="R885" s="59"/>
    </row>
    <row r="886" customFormat="false" ht="12.75" hidden="false" customHeight="false" outlineLevel="0" collapsed="false">
      <c r="R886" s="59"/>
    </row>
    <row r="887" customFormat="false" ht="12.75" hidden="false" customHeight="false" outlineLevel="0" collapsed="false">
      <c r="R887" s="59"/>
    </row>
    <row r="888" customFormat="false" ht="12.75" hidden="false" customHeight="false" outlineLevel="0" collapsed="false">
      <c r="R888" s="59"/>
    </row>
    <row r="889" customFormat="false" ht="12.75" hidden="false" customHeight="false" outlineLevel="0" collapsed="false">
      <c r="R889" s="59"/>
    </row>
    <row r="890" customFormat="false" ht="12.75" hidden="false" customHeight="false" outlineLevel="0" collapsed="false">
      <c r="R890" s="59"/>
    </row>
    <row r="891" customFormat="false" ht="12.75" hidden="false" customHeight="false" outlineLevel="0" collapsed="false">
      <c r="R891" s="59"/>
    </row>
    <row r="892" customFormat="false" ht="12.75" hidden="false" customHeight="false" outlineLevel="0" collapsed="false">
      <c r="R892" s="59"/>
    </row>
    <row r="893" customFormat="false" ht="12.75" hidden="false" customHeight="false" outlineLevel="0" collapsed="false">
      <c r="R893" s="59"/>
    </row>
    <row r="894" customFormat="false" ht="12.75" hidden="false" customHeight="false" outlineLevel="0" collapsed="false">
      <c r="R894" s="59"/>
    </row>
    <row r="895" customFormat="false" ht="12.75" hidden="false" customHeight="false" outlineLevel="0" collapsed="false">
      <c r="R895" s="59"/>
    </row>
    <row r="896" customFormat="false" ht="12.75" hidden="false" customHeight="false" outlineLevel="0" collapsed="false">
      <c r="R896" s="59"/>
    </row>
    <row r="897" customFormat="false" ht="12.75" hidden="false" customHeight="false" outlineLevel="0" collapsed="false">
      <c r="R897" s="59"/>
    </row>
    <row r="898" customFormat="false" ht="12.75" hidden="false" customHeight="false" outlineLevel="0" collapsed="false">
      <c r="R898" s="59"/>
    </row>
    <row r="899" customFormat="false" ht="12.75" hidden="false" customHeight="false" outlineLevel="0" collapsed="false">
      <c r="R899" s="59"/>
    </row>
    <row r="900" customFormat="false" ht="12.75" hidden="false" customHeight="false" outlineLevel="0" collapsed="false">
      <c r="R900" s="59"/>
    </row>
    <row r="901" customFormat="false" ht="12.75" hidden="false" customHeight="false" outlineLevel="0" collapsed="false">
      <c r="R901" s="59"/>
    </row>
    <row r="902" customFormat="false" ht="12.75" hidden="false" customHeight="false" outlineLevel="0" collapsed="false">
      <c r="R902" s="59"/>
    </row>
    <row r="903" customFormat="false" ht="12.75" hidden="false" customHeight="false" outlineLevel="0" collapsed="false">
      <c r="R903" s="59"/>
    </row>
    <row r="904" customFormat="false" ht="12.75" hidden="false" customHeight="false" outlineLevel="0" collapsed="false">
      <c r="R904" s="59"/>
    </row>
    <row r="905" customFormat="false" ht="12.75" hidden="false" customHeight="false" outlineLevel="0" collapsed="false">
      <c r="R905" s="59"/>
    </row>
    <row r="906" customFormat="false" ht="12.75" hidden="false" customHeight="false" outlineLevel="0" collapsed="false">
      <c r="R906" s="59"/>
    </row>
    <row r="907" customFormat="false" ht="12.75" hidden="false" customHeight="false" outlineLevel="0" collapsed="false">
      <c r="R907" s="59"/>
    </row>
    <row r="908" customFormat="false" ht="12.75" hidden="false" customHeight="false" outlineLevel="0" collapsed="false">
      <c r="R908" s="59"/>
    </row>
    <row r="909" customFormat="false" ht="12.75" hidden="false" customHeight="false" outlineLevel="0" collapsed="false">
      <c r="R909" s="59"/>
    </row>
    <row r="910" customFormat="false" ht="12.75" hidden="false" customHeight="false" outlineLevel="0" collapsed="false">
      <c r="R910" s="59"/>
    </row>
    <row r="911" customFormat="false" ht="12.75" hidden="false" customHeight="false" outlineLevel="0" collapsed="false">
      <c r="R911" s="59"/>
    </row>
    <row r="912" customFormat="false" ht="12.75" hidden="false" customHeight="false" outlineLevel="0" collapsed="false">
      <c r="R912" s="59"/>
    </row>
    <row r="913" customFormat="false" ht="12.75" hidden="false" customHeight="false" outlineLevel="0" collapsed="false">
      <c r="R913" s="59"/>
    </row>
    <row r="914" customFormat="false" ht="12.75" hidden="false" customHeight="false" outlineLevel="0" collapsed="false">
      <c r="R914" s="59"/>
    </row>
    <row r="915" customFormat="false" ht="12.75" hidden="false" customHeight="false" outlineLevel="0" collapsed="false">
      <c r="R915" s="59"/>
    </row>
    <row r="916" customFormat="false" ht="12.75" hidden="false" customHeight="false" outlineLevel="0" collapsed="false">
      <c r="R916" s="59"/>
    </row>
    <row r="917" customFormat="false" ht="12.75" hidden="false" customHeight="false" outlineLevel="0" collapsed="false">
      <c r="R917" s="59"/>
    </row>
    <row r="918" customFormat="false" ht="12.75" hidden="false" customHeight="false" outlineLevel="0" collapsed="false">
      <c r="R918" s="59"/>
    </row>
    <row r="919" customFormat="false" ht="12.75" hidden="false" customHeight="false" outlineLevel="0" collapsed="false">
      <c r="R919" s="59"/>
    </row>
    <row r="920" customFormat="false" ht="12.75" hidden="false" customHeight="false" outlineLevel="0" collapsed="false">
      <c r="R920" s="59"/>
    </row>
    <row r="921" customFormat="false" ht="12.75" hidden="false" customHeight="false" outlineLevel="0" collapsed="false">
      <c r="R921" s="59"/>
    </row>
    <row r="922" customFormat="false" ht="12.75" hidden="false" customHeight="false" outlineLevel="0" collapsed="false">
      <c r="R922" s="59"/>
    </row>
    <row r="923" customFormat="false" ht="12.75" hidden="false" customHeight="false" outlineLevel="0" collapsed="false">
      <c r="R923" s="59"/>
    </row>
    <row r="924" customFormat="false" ht="12.75" hidden="false" customHeight="false" outlineLevel="0" collapsed="false">
      <c r="R924" s="59"/>
    </row>
    <row r="925" customFormat="false" ht="12.75" hidden="false" customHeight="false" outlineLevel="0" collapsed="false">
      <c r="R925" s="59"/>
    </row>
    <row r="926" customFormat="false" ht="12.75" hidden="false" customHeight="false" outlineLevel="0" collapsed="false">
      <c r="R926" s="59"/>
    </row>
    <row r="927" customFormat="false" ht="12.75" hidden="false" customHeight="false" outlineLevel="0" collapsed="false">
      <c r="R927" s="59"/>
    </row>
    <row r="928" customFormat="false" ht="12.75" hidden="false" customHeight="false" outlineLevel="0" collapsed="false">
      <c r="R928" s="59"/>
    </row>
    <row r="929" customFormat="false" ht="12.75" hidden="false" customHeight="false" outlineLevel="0" collapsed="false">
      <c r="R929" s="59"/>
    </row>
    <row r="930" customFormat="false" ht="12.75" hidden="false" customHeight="false" outlineLevel="0" collapsed="false">
      <c r="R930" s="59"/>
    </row>
    <row r="931" customFormat="false" ht="12.75" hidden="false" customHeight="false" outlineLevel="0" collapsed="false">
      <c r="R931" s="59"/>
    </row>
    <row r="932" customFormat="false" ht="12.75" hidden="false" customHeight="false" outlineLevel="0" collapsed="false">
      <c r="R932" s="59"/>
    </row>
    <row r="933" customFormat="false" ht="12.75" hidden="false" customHeight="false" outlineLevel="0" collapsed="false">
      <c r="R933" s="59"/>
    </row>
    <row r="934" customFormat="false" ht="12.75" hidden="false" customHeight="false" outlineLevel="0" collapsed="false">
      <c r="R934" s="59"/>
    </row>
    <row r="935" customFormat="false" ht="12.75" hidden="false" customHeight="false" outlineLevel="0" collapsed="false">
      <c r="R935" s="59"/>
    </row>
    <row r="936" customFormat="false" ht="12.75" hidden="false" customHeight="false" outlineLevel="0" collapsed="false">
      <c r="R936" s="59"/>
    </row>
    <row r="937" customFormat="false" ht="12.75" hidden="false" customHeight="false" outlineLevel="0" collapsed="false">
      <c r="R937" s="59"/>
    </row>
    <row r="938" customFormat="false" ht="12.75" hidden="false" customHeight="false" outlineLevel="0" collapsed="false">
      <c r="R938" s="59"/>
    </row>
    <row r="939" customFormat="false" ht="12.75" hidden="false" customHeight="false" outlineLevel="0" collapsed="false">
      <c r="R939" s="59"/>
    </row>
    <row r="940" customFormat="false" ht="12.75" hidden="false" customHeight="false" outlineLevel="0" collapsed="false">
      <c r="R940" s="59"/>
    </row>
    <row r="941" customFormat="false" ht="12.75" hidden="false" customHeight="false" outlineLevel="0" collapsed="false">
      <c r="R941" s="59"/>
    </row>
    <row r="942" customFormat="false" ht="12.75" hidden="false" customHeight="false" outlineLevel="0" collapsed="false">
      <c r="R942" s="59"/>
    </row>
    <row r="943" customFormat="false" ht="12.75" hidden="false" customHeight="false" outlineLevel="0" collapsed="false">
      <c r="R943" s="59"/>
    </row>
    <row r="944" customFormat="false" ht="12.75" hidden="false" customHeight="false" outlineLevel="0" collapsed="false">
      <c r="R944" s="59"/>
    </row>
    <row r="945" customFormat="false" ht="12.75" hidden="false" customHeight="false" outlineLevel="0" collapsed="false">
      <c r="R945" s="59"/>
    </row>
    <row r="946" customFormat="false" ht="12.75" hidden="false" customHeight="false" outlineLevel="0" collapsed="false">
      <c r="R946" s="59"/>
    </row>
    <row r="947" customFormat="false" ht="12.75" hidden="false" customHeight="false" outlineLevel="0" collapsed="false">
      <c r="R947" s="59"/>
    </row>
    <row r="948" customFormat="false" ht="12.75" hidden="false" customHeight="false" outlineLevel="0" collapsed="false">
      <c r="R948" s="59"/>
    </row>
    <row r="949" customFormat="false" ht="12.75" hidden="false" customHeight="false" outlineLevel="0" collapsed="false">
      <c r="R949" s="59"/>
    </row>
    <row r="950" customFormat="false" ht="12.75" hidden="false" customHeight="false" outlineLevel="0" collapsed="false">
      <c r="R950" s="59"/>
    </row>
    <row r="951" customFormat="false" ht="12.75" hidden="false" customHeight="false" outlineLevel="0" collapsed="false">
      <c r="R951" s="59"/>
    </row>
    <row r="952" customFormat="false" ht="12.75" hidden="false" customHeight="false" outlineLevel="0" collapsed="false">
      <c r="R952" s="59"/>
    </row>
    <row r="953" customFormat="false" ht="12.75" hidden="false" customHeight="false" outlineLevel="0" collapsed="false">
      <c r="R953" s="59"/>
    </row>
    <row r="954" customFormat="false" ht="12.75" hidden="false" customHeight="false" outlineLevel="0" collapsed="false">
      <c r="R954" s="59"/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H2" activePane="bottomRight" state="frozen"/>
      <selection pane="topLeft" activeCell="A1" activeCellId="0" sqref="A1"/>
      <selection pane="topRight" activeCell="H1" activeCellId="0" sqref="H1"/>
      <selection pane="bottomLeft" activeCell="A2" activeCellId="0" sqref="A2"/>
      <selection pane="bottomRight" activeCell="A2" activeCellId="0" sqref="A2:IV1594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56"/>
    <col collapsed="false" customWidth="true" hidden="false" outlineLevel="0" max="16" min="16" style="1" width="10.28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164</v>
      </c>
      <c r="Q1" s="11" t="s">
        <v>16</v>
      </c>
      <c r="R1" s="12" t="s">
        <v>17</v>
      </c>
      <c r="S1" s="3" t="s">
        <v>112</v>
      </c>
    </row>
    <row r="2" customFormat="false" ht="12.75" hidden="false" customHeight="false" outlineLevel="2" collapsed="false">
      <c r="A2" s="43"/>
      <c r="B2" s="43" t="s">
        <v>18</v>
      </c>
      <c r="C2" s="14" t="n">
        <v>106498</v>
      </c>
      <c r="D2" s="43" t="s">
        <v>38</v>
      </c>
      <c r="E2" s="43" t="s">
        <v>39</v>
      </c>
      <c r="F2" s="44" t="n">
        <v>71460</v>
      </c>
      <c r="G2" s="16" t="n">
        <v>21230</v>
      </c>
      <c r="H2" s="43" t="s">
        <v>25</v>
      </c>
      <c r="I2" s="44" t="s">
        <v>146</v>
      </c>
      <c r="J2" s="43" t="s">
        <v>21</v>
      </c>
      <c r="K2" s="47" t="n">
        <v>36586</v>
      </c>
      <c r="L2" s="48" t="n">
        <v>36613</v>
      </c>
      <c r="M2" s="44" t="s">
        <v>23</v>
      </c>
      <c r="N2" s="47" t="n">
        <v>36861</v>
      </c>
      <c r="O2" s="49" t="n">
        <v>-620000</v>
      </c>
      <c r="P2" s="1" t="n">
        <v>-604614</v>
      </c>
      <c r="Q2" s="49" t="n">
        <f aca="false">31-31</f>
        <v>0</v>
      </c>
      <c r="R2" s="59"/>
      <c r="S2" s="33"/>
      <c r="T2" s="49"/>
      <c r="U2" s="49"/>
      <c r="V2" s="51"/>
      <c r="W2" s="51"/>
      <c r="X2" s="51"/>
      <c r="Y2" s="51"/>
      <c r="Z2" s="52"/>
      <c r="AA2" s="52"/>
      <c r="AB2" s="52"/>
      <c r="AC2" s="52"/>
      <c r="AD2" s="52"/>
      <c r="AE2" s="53"/>
    </row>
    <row r="3" customFormat="false" ht="12.75" hidden="false" customHeight="false" outlineLevel="2" collapsed="false">
      <c r="A3" s="13"/>
      <c r="B3" s="13" t="s">
        <v>18</v>
      </c>
      <c r="C3" s="14" t="n">
        <v>106498</v>
      </c>
      <c r="D3" s="43" t="s">
        <v>38</v>
      </c>
      <c r="E3" s="43" t="s">
        <v>39</v>
      </c>
      <c r="F3" s="44" t="n">
        <v>71460</v>
      </c>
      <c r="G3" s="16" t="n">
        <v>21230</v>
      </c>
      <c r="H3" s="43" t="s">
        <v>25</v>
      </c>
      <c r="I3" s="44" t="s">
        <v>146</v>
      </c>
      <c r="J3" s="43" t="s">
        <v>21</v>
      </c>
      <c r="K3" s="47" t="n">
        <v>36586</v>
      </c>
      <c r="L3" s="48" t="n">
        <v>36613</v>
      </c>
      <c r="M3" s="44" t="s">
        <v>22</v>
      </c>
      <c r="N3" s="47" t="n">
        <v>37104</v>
      </c>
      <c r="O3" s="49" t="n">
        <v>604614</v>
      </c>
      <c r="P3" s="1" t="n">
        <v>604614</v>
      </c>
      <c r="Q3" s="41"/>
      <c r="R3" s="59"/>
      <c r="S3" s="33"/>
      <c r="T3" s="19"/>
      <c r="U3" s="19"/>
      <c r="V3" s="34"/>
      <c r="Y3" s="60"/>
      <c r="Z3" s="36"/>
      <c r="AA3" s="36"/>
      <c r="AB3" s="36"/>
      <c r="AC3" s="36"/>
      <c r="AD3" s="36"/>
      <c r="AE3" s="37"/>
      <c r="AO3" s="38"/>
      <c r="AP3" s="39"/>
      <c r="AQ3" s="39"/>
      <c r="AR3" s="39"/>
      <c r="AS3" s="40"/>
      <c r="AT3" s="41"/>
      <c r="AU3" s="42"/>
      <c r="AV3" s="42"/>
    </row>
    <row r="4" customFormat="false" ht="12.75" hidden="false" customHeight="false" outlineLevel="1" collapsed="false">
      <c r="A4" s="13"/>
      <c r="B4" s="13"/>
      <c r="C4" s="22" t="s">
        <v>165</v>
      </c>
      <c r="D4" s="43"/>
      <c r="E4" s="43"/>
      <c r="F4" s="44"/>
      <c r="G4" s="16"/>
      <c r="H4" s="43"/>
      <c r="I4" s="44"/>
      <c r="J4" s="43"/>
      <c r="K4" s="47"/>
      <c r="L4" s="48"/>
      <c r="M4" s="44"/>
      <c r="N4" s="47"/>
      <c r="O4" s="49"/>
      <c r="P4" s="1" t="n">
        <f aca="false">SUBTOTAL(9,P2:P3)</f>
        <v>0</v>
      </c>
      <c r="Q4" s="41"/>
      <c r="R4" s="59" t="e">
        <f aca="false">-P4/$Q$2</f>
        <v>#DIV/0!</v>
      </c>
      <c r="S4" s="33"/>
      <c r="T4" s="19"/>
      <c r="U4" s="19"/>
      <c r="V4" s="34"/>
      <c r="Y4" s="60"/>
      <c r="Z4" s="36"/>
      <c r="AA4" s="36"/>
      <c r="AB4" s="36"/>
      <c r="AC4" s="36"/>
      <c r="AD4" s="36"/>
      <c r="AE4" s="37"/>
      <c r="AO4" s="38"/>
      <c r="AP4" s="39"/>
      <c r="AQ4" s="39"/>
      <c r="AR4" s="39"/>
      <c r="AS4" s="40"/>
      <c r="AT4" s="41"/>
      <c r="AU4" s="42"/>
      <c r="AV4" s="42"/>
    </row>
    <row r="5" customFormat="false" ht="12.75" hidden="false" customHeight="false" outlineLevel="2" collapsed="false">
      <c r="A5" s="43"/>
      <c r="B5" s="43" t="s">
        <v>18</v>
      </c>
      <c r="C5" s="14" t="n">
        <v>106544</v>
      </c>
      <c r="D5" s="43" t="s">
        <v>38</v>
      </c>
      <c r="E5" s="43" t="s">
        <v>39</v>
      </c>
      <c r="F5" s="44" t="n">
        <v>71460</v>
      </c>
      <c r="G5" s="16" t="n">
        <v>21230</v>
      </c>
      <c r="H5" s="43" t="s">
        <v>25</v>
      </c>
      <c r="I5" s="44" t="s">
        <v>146</v>
      </c>
      <c r="J5" s="43" t="s">
        <v>21</v>
      </c>
      <c r="K5" s="47" t="n">
        <v>36923</v>
      </c>
      <c r="L5" s="48" t="n">
        <v>36623</v>
      </c>
      <c r="M5" s="44" t="s">
        <v>23</v>
      </c>
      <c r="N5" s="47" t="n">
        <v>36923</v>
      </c>
      <c r="O5" s="49" t="n">
        <v>-450000</v>
      </c>
      <c r="P5" s="1" t="n">
        <v>-449988</v>
      </c>
      <c r="Q5" s="49"/>
      <c r="R5" s="59"/>
      <c r="S5" s="33"/>
      <c r="T5" s="49"/>
      <c r="U5" s="49"/>
      <c r="V5" s="51"/>
      <c r="W5" s="51"/>
      <c r="X5" s="51"/>
      <c r="Y5" s="51"/>
      <c r="Z5" s="52"/>
      <c r="AA5" s="52"/>
      <c r="AB5" s="52"/>
      <c r="AC5" s="52"/>
      <c r="AD5" s="52"/>
      <c r="AE5" s="53"/>
    </row>
    <row r="6" customFormat="false" ht="12.75" hidden="false" customHeight="false" outlineLevel="2" collapsed="false">
      <c r="A6" s="43"/>
      <c r="B6" s="43" t="s">
        <v>18</v>
      </c>
      <c r="C6" s="14" t="n">
        <v>106544</v>
      </c>
      <c r="D6" s="43" t="s">
        <v>38</v>
      </c>
      <c r="E6" s="43" t="s">
        <v>39</v>
      </c>
      <c r="F6" s="44" t="n">
        <v>71460</v>
      </c>
      <c r="G6" s="16" t="n">
        <v>21230</v>
      </c>
      <c r="H6" s="43" t="s">
        <v>25</v>
      </c>
      <c r="I6" s="44" t="s">
        <v>146</v>
      </c>
      <c r="J6" s="43" t="s">
        <v>21</v>
      </c>
      <c r="K6" s="47" t="n">
        <v>37104</v>
      </c>
      <c r="L6" s="48" t="n">
        <v>36623</v>
      </c>
      <c r="M6" s="44" t="s">
        <v>22</v>
      </c>
      <c r="N6" s="47" t="n">
        <v>37104</v>
      </c>
      <c r="O6" s="49" t="n">
        <v>449988</v>
      </c>
      <c r="P6" s="1" t="n">
        <v>449988</v>
      </c>
      <c r="Q6" s="49"/>
      <c r="R6" s="59"/>
      <c r="S6" s="55"/>
      <c r="T6" s="49"/>
      <c r="U6" s="49"/>
      <c r="V6" s="51"/>
      <c r="W6" s="51"/>
      <c r="X6" s="51"/>
      <c r="Y6" s="51"/>
      <c r="Z6" s="52"/>
      <c r="AA6" s="52"/>
      <c r="AB6" s="52"/>
      <c r="AC6" s="52"/>
      <c r="AD6" s="52"/>
      <c r="AE6" s="53"/>
    </row>
    <row r="7" customFormat="false" ht="12.75" hidden="false" customHeight="false" outlineLevel="1" collapsed="false">
      <c r="A7" s="43"/>
      <c r="B7" s="43"/>
      <c r="C7" s="23" t="s">
        <v>166</v>
      </c>
      <c r="D7" s="43"/>
      <c r="E7" s="43"/>
      <c r="F7" s="44"/>
      <c r="G7" s="16"/>
      <c r="H7" s="43"/>
      <c r="I7" s="44"/>
      <c r="J7" s="43"/>
      <c r="K7" s="47"/>
      <c r="L7" s="48"/>
      <c r="M7" s="44"/>
      <c r="N7" s="47"/>
      <c r="O7" s="49"/>
      <c r="P7" s="1" t="n">
        <f aca="false">SUBTOTAL(9,P5:P6)</f>
        <v>0</v>
      </c>
      <c r="Q7" s="49"/>
      <c r="R7" s="59" t="e">
        <f aca="false">-P7/$Q$2</f>
        <v>#DIV/0!</v>
      </c>
      <c r="S7" s="55"/>
      <c r="T7" s="49"/>
      <c r="U7" s="49"/>
      <c r="V7" s="51"/>
      <c r="W7" s="51"/>
      <c r="X7" s="51"/>
      <c r="Y7" s="51"/>
      <c r="Z7" s="52"/>
      <c r="AA7" s="52"/>
      <c r="AB7" s="52"/>
      <c r="AC7" s="52"/>
      <c r="AD7" s="52"/>
      <c r="AE7" s="53"/>
    </row>
    <row r="8" customFormat="false" ht="12.75" hidden="false" customHeight="false" outlineLevel="2" collapsed="false">
      <c r="A8" s="43"/>
      <c r="B8" s="43" t="s">
        <v>18</v>
      </c>
      <c r="C8" s="14" t="n">
        <v>106659</v>
      </c>
      <c r="D8" s="43" t="s">
        <v>38</v>
      </c>
      <c r="E8" s="43" t="s">
        <v>39</v>
      </c>
      <c r="F8" s="44" t="n">
        <v>71460</v>
      </c>
      <c r="G8" s="16" t="n">
        <v>21230</v>
      </c>
      <c r="H8" s="43" t="s">
        <v>25</v>
      </c>
      <c r="I8" s="44" t="s">
        <v>146</v>
      </c>
      <c r="J8" s="43" t="s">
        <v>21</v>
      </c>
      <c r="K8" s="47" t="n">
        <v>36647</v>
      </c>
      <c r="L8" s="48" t="n">
        <v>36661</v>
      </c>
      <c r="M8" s="44" t="s">
        <v>23</v>
      </c>
      <c r="N8" s="47" t="n">
        <v>36861</v>
      </c>
      <c r="O8" s="49" t="n">
        <v>-500000</v>
      </c>
      <c r="P8" s="1" t="n">
        <v>-498509</v>
      </c>
      <c r="Q8" s="49"/>
      <c r="R8" s="59"/>
      <c r="S8" s="55"/>
      <c r="T8" s="49"/>
      <c r="U8" s="49"/>
      <c r="V8" s="51"/>
      <c r="W8" s="51"/>
      <c r="X8" s="51"/>
      <c r="Y8" s="51"/>
      <c r="Z8" s="52"/>
      <c r="AA8" s="52"/>
      <c r="AB8" s="52"/>
      <c r="AC8" s="52"/>
      <c r="AD8" s="52"/>
      <c r="AE8" s="53"/>
    </row>
    <row r="9" customFormat="false" ht="12.75" hidden="false" customHeight="false" outlineLevel="2" collapsed="false">
      <c r="A9" s="43"/>
      <c r="B9" s="43" t="s">
        <v>18</v>
      </c>
      <c r="C9" s="14" t="n">
        <v>106659</v>
      </c>
      <c r="D9" s="43" t="s">
        <v>38</v>
      </c>
      <c r="E9" s="43" t="s">
        <v>39</v>
      </c>
      <c r="F9" s="44" t="n">
        <v>71460</v>
      </c>
      <c r="G9" s="16" t="n">
        <v>21230</v>
      </c>
      <c r="H9" s="43" t="s">
        <v>25</v>
      </c>
      <c r="I9" s="44" t="s">
        <v>146</v>
      </c>
      <c r="J9" s="43" t="s">
        <v>21</v>
      </c>
      <c r="K9" s="47" t="n">
        <v>36647</v>
      </c>
      <c r="L9" s="48" t="n">
        <v>36661</v>
      </c>
      <c r="M9" s="44" t="s">
        <v>22</v>
      </c>
      <c r="N9" s="47" t="n">
        <v>37104</v>
      </c>
      <c r="O9" s="49" t="n">
        <v>498509</v>
      </c>
      <c r="P9" s="1" t="n">
        <v>498509</v>
      </c>
      <c r="Q9" s="49"/>
      <c r="R9" s="59"/>
      <c r="S9" s="33"/>
      <c r="T9" s="49"/>
      <c r="U9" s="49"/>
      <c r="V9" s="51"/>
      <c r="W9" s="51"/>
      <c r="X9" s="51"/>
      <c r="Y9" s="51"/>
      <c r="Z9" s="52"/>
      <c r="AA9" s="52"/>
      <c r="AB9" s="52"/>
      <c r="AC9" s="52"/>
      <c r="AD9" s="52"/>
      <c r="AE9" s="53"/>
    </row>
    <row r="10" customFormat="false" ht="12.75" hidden="false" customHeight="false" outlineLevel="1" collapsed="false">
      <c r="A10" s="43"/>
      <c r="B10" s="43"/>
      <c r="C10" s="23" t="s">
        <v>167</v>
      </c>
      <c r="D10" s="43"/>
      <c r="E10" s="43"/>
      <c r="F10" s="44"/>
      <c r="G10" s="16"/>
      <c r="H10" s="43"/>
      <c r="I10" s="44"/>
      <c r="J10" s="43"/>
      <c r="K10" s="47"/>
      <c r="L10" s="48"/>
      <c r="M10" s="44"/>
      <c r="N10" s="47"/>
      <c r="O10" s="49"/>
      <c r="P10" s="1" t="n">
        <f aca="false">SUBTOTAL(9,P8:P9)</f>
        <v>0</v>
      </c>
      <c r="Q10" s="49"/>
      <c r="R10" s="59" t="e">
        <f aca="false">-P10/$Q$2</f>
        <v>#DIV/0!</v>
      </c>
      <c r="S10" s="33"/>
      <c r="T10" s="49"/>
      <c r="U10" s="49"/>
      <c r="V10" s="51"/>
      <c r="W10" s="51"/>
      <c r="X10" s="51"/>
      <c r="Y10" s="51"/>
      <c r="Z10" s="52"/>
      <c r="AA10" s="52"/>
      <c r="AB10" s="52"/>
      <c r="AC10" s="52"/>
      <c r="AD10" s="52"/>
      <c r="AE10" s="53"/>
    </row>
    <row r="11" customFormat="false" ht="12.75" hidden="false" customHeight="false" outlineLevel="2" collapsed="false">
      <c r="C11" s="14" t="n">
        <v>106876</v>
      </c>
      <c r="D11" s="43" t="s">
        <v>38</v>
      </c>
      <c r="E11" s="43" t="s">
        <v>39</v>
      </c>
      <c r="F11" s="44" t="n">
        <v>62389</v>
      </c>
      <c r="G11" s="16" t="n">
        <v>21230</v>
      </c>
      <c r="H11" s="45" t="s">
        <v>25</v>
      </c>
      <c r="I11" s="46" t="s">
        <v>43</v>
      </c>
      <c r="J11" s="43" t="s">
        <v>41</v>
      </c>
      <c r="K11" s="47" t="n">
        <v>36739</v>
      </c>
      <c r="L11" s="48" t="n">
        <v>36754</v>
      </c>
      <c r="M11" s="44" t="s">
        <v>23</v>
      </c>
      <c r="N11" s="47" t="n">
        <v>37012</v>
      </c>
      <c r="O11" s="49" t="n">
        <v>-310000</v>
      </c>
      <c r="P11" s="1" t="n">
        <f aca="false">O11</f>
        <v>-310000</v>
      </c>
      <c r="R11" s="59"/>
    </row>
    <row r="12" customFormat="false" ht="12.75" hidden="false" customHeight="false" outlineLevel="2" collapsed="false">
      <c r="C12" s="14" t="n">
        <v>106876</v>
      </c>
      <c r="D12" s="43" t="s">
        <v>38</v>
      </c>
      <c r="E12" s="43" t="s">
        <v>39</v>
      </c>
      <c r="F12" s="44" t="n">
        <v>62389</v>
      </c>
      <c r="G12" s="16" t="n">
        <v>21230</v>
      </c>
      <c r="H12" s="45" t="s">
        <v>25</v>
      </c>
      <c r="I12" s="46" t="s">
        <v>43</v>
      </c>
      <c r="J12" s="43" t="s">
        <v>41</v>
      </c>
      <c r="K12" s="47" t="n">
        <v>36739</v>
      </c>
      <c r="L12" s="48" t="n">
        <v>36754</v>
      </c>
      <c r="M12" s="44" t="s">
        <v>22</v>
      </c>
      <c r="N12" s="47" t="n">
        <v>37104</v>
      </c>
      <c r="O12" s="49" t="n">
        <v>310000</v>
      </c>
      <c r="P12" s="1" t="n">
        <v>310000</v>
      </c>
      <c r="R12" s="59"/>
    </row>
    <row r="13" customFormat="false" ht="12.75" hidden="false" customHeight="false" outlineLevel="1" collapsed="false">
      <c r="C13" s="23" t="s">
        <v>168</v>
      </c>
      <c r="D13" s="43"/>
      <c r="E13" s="43"/>
      <c r="F13" s="44"/>
      <c r="G13" s="16"/>
      <c r="H13" s="45"/>
      <c r="I13" s="46"/>
      <c r="J13" s="43"/>
      <c r="K13" s="47"/>
      <c r="L13" s="48"/>
      <c r="M13" s="44"/>
      <c r="N13" s="47"/>
      <c r="O13" s="49"/>
      <c r="P13" s="1" t="n">
        <f aca="false">SUBTOTAL(9,P11:P12)</f>
        <v>0</v>
      </c>
      <c r="R13" s="59" t="e">
        <f aca="false">-P13/$Q$2</f>
        <v>#DIV/0!</v>
      </c>
    </row>
    <row r="14" customFormat="false" ht="12.75" hidden="false" customHeight="false" outlineLevel="2" collapsed="false">
      <c r="C14" s="43" t="n">
        <v>108061</v>
      </c>
      <c r="D14" s="43" t="s">
        <v>38</v>
      </c>
      <c r="E14" s="43" t="s">
        <v>39</v>
      </c>
      <c r="F14" s="43" t="n">
        <v>62389</v>
      </c>
      <c r="G14" s="43" t="n">
        <v>21230</v>
      </c>
      <c r="H14" s="43" t="s">
        <v>25</v>
      </c>
      <c r="I14" s="44" t="s">
        <v>43</v>
      </c>
      <c r="J14" s="43" t="s">
        <v>169</v>
      </c>
      <c r="K14" s="53" t="n">
        <v>37043</v>
      </c>
      <c r="L14" s="55" t="n">
        <v>37067</v>
      </c>
      <c r="M14" s="44" t="s">
        <v>23</v>
      </c>
      <c r="N14" s="47" t="n">
        <v>37043</v>
      </c>
      <c r="O14" s="49" t="n">
        <v>-101047</v>
      </c>
      <c r="P14" s="1" t="n">
        <f aca="false">O14</f>
        <v>-101047</v>
      </c>
      <c r="R14" s="59"/>
    </row>
    <row r="15" customFormat="false" ht="12.75" hidden="false" customHeight="false" outlineLevel="2" collapsed="false">
      <c r="C15" s="43" t="n">
        <v>108061</v>
      </c>
      <c r="D15" s="43" t="s">
        <v>38</v>
      </c>
      <c r="E15" s="43" t="s">
        <v>39</v>
      </c>
      <c r="F15" s="43" t="n">
        <v>62389</v>
      </c>
      <c r="G15" s="43" t="n">
        <v>21230</v>
      </c>
      <c r="H15" s="43" t="s">
        <v>25</v>
      </c>
      <c r="I15" s="44" t="s">
        <v>43</v>
      </c>
      <c r="J15" s="43" t="s">
        <v>169</v>
      </c>
      <c r="K15" s="53" t="n">
        <v>37043</v>
      </c>
      <c r="L15" s="55" t="n">
        <v>37067</v>
      </c>
      <c r="M15" s="44" t="s">
        <v>22</v>
      </c>
      <c r="N15" s="47" t="n">
        <v>37104</v>
      </c>
      <c r="O15" s="49" t="n">
        <v>101047</v>
      </c>
      <c r="P15" s="1" t="n">
        <v>101047</v>
      </c>
      <c r="R15" s="59"/>
    </row>
    <row r="16" customFormat="false" ht="12.75" hidden="false" customHeight="false" outlineLevel="1" collapsed="false">
      <c r="C16" s="56" t="s">
        <v>170</v>
      </c>
      <c r="D16" s="43"/>
      <c r="E16" s="43"/>
      <c r="F16" s="43"/>
      <c r="G16" s="43"/>
      <c r="H16" s="43"/>
      <c r="I16" s="44"/>
      <c r="J16" s="43"/>
      <c r="K16" s="53"/>
      <c r="L16" s="55"/>
      <c r="M16" s="44"/>
      <c r="N16" s="47"/>
      <c r="O16" s="49"/>
      <c r="P16" s="1" t="n">
        <f aca="false">SUBTOTAL(9,P14:P15)</f>
        <v>0</v>
      </c>
      <c r="R16" s="59" t="e">
        <f aca="false">-P16/$Q$2</f>
        <v>#DIV/0!</v>
      </c>
    </row>
    <row r="17" customFormat="false" ht="12.75" hidden="false" customHeight="false" outlineLevel="2" collapsed="false">
      <c r="C17" s="43" t="n">
        <v>108151</v>
      </c>
      <c r="D17" s="43" t="s">
        <v>38</v>
      </c>
      <c r="E17" s="43" t="s">
        <v>39</v>
      </c>
      <c r="F17" s="43" t="n">
        <v>62389</v>
      </c>
      <c r="G17" s="43" t="n">
        <v>21230</v>
      </c>
      <c r="H17" s="43" t="s">
        <v>25</v>
      </c>
      <c r="I17" s="44" t="s">
        <v>43</v>
      </c>
      <c r="J17" s="43" t="s">
        <v>41</v>
      </c>
      <c r="K17" s="53" t="n">
        <v>37073</v>
      </c>
      <c r="L17" s="55" t="n">
        <v>37088</v>
      </c>
      <c r="M17" s="44" t="s">
        <v>23</v>
      </c>
      <c r="N17" s="47" t="n">
        <v>37073</v>
      </c>
      <c r="O17" s="49" t="n">
        <v>-457000</v>
      </c>
      <c r="P17" s="1" t="n">
        <f aca="false">O17</f>
        <v>-457000</v>
      </c>
      <c r="R17" s="59"/>
    </row>
    <row r="18" customFormat="false" ht="12.75" hidden="false" customHeight="false" outlineLevel="2" collapsed="false">
      <c r="C18" s="43" t="n">
        <v>108151</v>
      </c>
      <c r="D18" s="43" t="s">
        <v>38</v>
      </c>
      <c r="E18" s="43" t="s">
        <v>39</v>
      </c>
      <c r="F18" s="43" t="n">
        <v>62389</v>
      </c>
      <c r="G18" s="43" t="n">
        <v>21230</v>
      </c>
      <c r="H18" s="43" t="s">
        <v>25</v>
      </c>
      <c r="I18" s="44" t="s">
        <v>43</v>
      </c>
      <c r="J18" s="43" t="s">
        <v>41</v>
      </c>
      <c r="K18" s="53" t="n">
        <v>37073</v>
      </c>
      <c r="L18" s="55" t="n">
        <v>37088</v>
      </c>
      <c r="M18" s="44" t="s">
        <v>22</v>
      </c>
      <c r="N18" s="47" t="n">
        <v>37104</v>
      </c>
      <c r="O18" s="49" t="n">
        <v>457000</v>
      </c>
      <c r="P18" s="1" t="n">
        <v>457000</v>
      </c>
      <c r="R18" s="59"/>
    </row>
    <row r="19" customFormat="false" ht="12.75" hidden="false" customHeight="false" outlineLevel="1" collapsed="false">
      <c r="C19" s="56" t="s">
        <v>171</v>
      </c>
      <c r="D19" s="43"/>
      <c r="E19" s="43"/>
      <c r="F19" s="43"/>
      <c r="G19" s="43"/>
      <c r="H19" s="43"/>
      <c r="I19" s="44"/>
      <c r="J19" s="43"/>
      <c r="K19" s="53"/>
      <c r="L19" s="55"/>
      <c r="M19" s="44"/>
      <c r="N19" s="47"/>
      <c r="O19" s="49"/>
      <c r="P19" s="1" t="n">
        <f aca="false">SUBTOTAL(9,P17:P18)</f>
        <v>0</v>
      </c>
      <c r="R19" s="59" t="e">
        <f aca="false">-P19/$Q$2</f>
        <v>#DIV/0!</v>
      </c>
    </row>
    <row r="20" customFormat="false" ht="12.75" hidden="false" customHeight="false" outlineLevel="2" collapsed="false">
      <c r="C20" s="14" t="n">
        <v>107623</v>
      </c>
      <c r="D20" s="43" t="s">
        <v>92</v>
      </c>
      <c r="E20" s="43" t="s">
        <v>39</v>
      </c>
      <c r="F20" s="44" t="n">
        <v>71322</v>
      </c>
      <c r="G20" s="16" t="n">
        <v>102612</v>
      </c>
      <c r="H20" s="45" t="s">
        <v>20</v>
      </c>
      <c r="I20" s="46" t="s">
        <v>40</v>
      </c>
      <c r="J20" s="43" t="s">
        <v>41</v>
      </c>
      <c r="K20" s="47" t="n">
        <v>36951</v>
      </c>
      <c r="L20" s="48" t="n">
        <v>36959</v>
      </c>
      <c r="M20" s="44" t="s">
        <v>22</v>
      </c>
      <c r="N20" s="47" t="n">
        <v>36951</v>
      </c>
      <c r="O20" s="49" t="n">
        <v>220000</v>
      </c>
      <c r="P20" s="1" t="n">
        <f aca="false">O20</f>
        <v>220000</v>
      </c>
      <c r="R20" s="59"/>
    </row>
    <row r="21" customFormat="false" ht="12.75" hidden="false" customHeight="false" outlineLevel="2" collapsed="false">
      <c r="C21" s="14" t="n">
        <v>107623</v>
      </c>
      <c r="D21" s="43" t="s">
        <v>92</v>
      </c>
      <c r="E21" s="43" t="s">
        <v>39</v>
      </c>
      <c r="F21" s="44" t="n">
        <v>71322</v>
      </c>
      <c r="G21" s="16" t="n">
        <v>102612</v>
      </c>
      <c r="H21" s="45" t="s">
        <v>20</v>
      </c>
      <c r="I21" s="46" t="s">
        <v>40</v>
      </c>
      <c r="J21" s="43" t="s">
        <v>41</v>
      </c>
      <c r="K21" s="47" t="n">
        <v>36951</v>
      </c>
      <c r="L21" s="48" t="n">
        <v>36959</v>
      </c>
      <c r="M21" s="44" t="s">
        <v>23</v>
      </c>
      <c r="N21" s="47" t="n">
        <v>37104</v>
      </c>
      <c r="O21" s="49" t="n">
        <v>-220000</v>
      </c>
      <c r="P21" s="1" t="n">
        <v>-220000</v>
      </c>
      <c r="R21" s="59"/>
    </row>
    <row r="22" customFormat="false" ht="12.75" hidden="false" customHeight="false" outlineLevel="1" collapsed="false">
      <c r="C22" s="23" t="s">
        <v>172</v>
      </c>
      <c r="D22" s="43"/>
      <c r="E22" s="43"/>
      <c r="F22" s="44"/>
      <c r="G22" s="16"/>
      <c r="H22" s="45"/>
      <c r="I22" s="46"/>
      <c r="J22" s="43"/>
      <c r="K22" s="47"/>
      <c r="L22" s="48"/>
      <c r="M22" s="44"/>
      <c r="N22" s="47"/>
      <c r="O22" s="49"/>
      <c r="P22" s="1" t="n">
        <f aca="false">SUBTOTAL(9,P20:P21)</f>
        <v>0</v>
      </c>
      <c r="R22" s="59" t="e">
        <f aca="false">-P22/$Q$2</f>
        <v>#DIV/0!</v>
      </c>
    </row>
    <row r="23" customFormat="false" ht="12.75" hidden="false" customHeight="false" outlineLevel="2" collapsed="false">
      <c r="C23" s="14" t="n">
        <v>107625</v>
      </c>
      <c r="D23" s="43" t="s">
        <v>95</v>
      </c>
      <c r="E23" s="43" t="s">
        <v>39</v>
      </c>
      <c r="F23" s="44" t="n">
        <v>62389</v>
      </c>
      <c r="G23" s="16" t="n">
        <v>106069</v>
      </c>
      <c r="H23" s="45" t="s">
        <v>20</v>
      </c>
      <c r="I23" s="46" t="s">
        <v>40</v>
      </c>
      <c r="J23" s="43" t="s">
        <v>31</v>
      </c>
      <c r="K23" s="47" t="n">
        <v>36951</v>
      </c>
      <c r="L23" s="48" t="n">
        <v>36959</v>
      </c>
      <c r="M23" s="44" t="s">
        <v>22</v>
      </c>
      <c r="N23" s="47" t="n">
        <v>36951</v>
      </c>
      <c r="O23" s="49" t="n">
        <v>30000</v>
      </c>
      <c r="P23" s="1" t="n">
        <f aca="false">O23</f>
        <v>30000</v>
      </c>
      <c r="R23" s="59"/>
    </row>
    <row r="24" customFormat="false" ht="12.75" hidden="false" customHeight="false" outlineLevel="2" collapsed="false">
      <c r="C24" s="14" t="n">
        <v>107625</v>
      </c>
      <c r="D24" s="43" t="s">
        <v>95</v>
      </c>
      <c r="E24" s="43" t="s">
        <v>39</v>
      </c>
      <c r="F24" s="44" t="n">
        <v>62389</v>
      </c>
      <c r="G24" s="16" t="n">
        <v>106069</v>
      </c>
      <c r="H24" s="45" t="s">
        <v>20</v>
      </c>
      <c r="I24" s="46" t="s">
        <v>40</v>
      </c>
      <c r="J24" s="43" t="s">
        <v>31</v>
      </c>
      <c r="K24" s="47" t="n">
        <v>36951</v>
      </c>
      <c r="L24" s="48" t="n">
        <v>36959</v>
      </c>
      <c r="M24" s="44" t="s">
        <v>23</v>
      </c>
      <c r="N24" s="47" t="n">
        <v>37104</v>
      </c>
      <c r="O24" s="49" t="n">
        <v>-30000</v>
      </c>
      <c r="P24" s="1" t="n">
        <v>-30000</v>
      </c>
      <c r="R24" s="59"/>
    </row>
    <row r="25" customFormat="false" ht="12.75" hidden="false" customHeight="false" outlineLevel="1" collapsed="false">
      <c r="C25" s="23" t="s">
        <v>173</v>
      </c>
      <c r="D25" s="43"/>
      <c r="E25" s="43"/>
      <c r="F25" s="44"/>
      <c r="G25" s="16"/>
      <c r="H25" s="45"/>
      <c r="I25" s="46"/>
      <c r="J25" s="43"/>
      <c r="K25" s="47"/>
      <c r="L25" s="48"/>
      <c r="M25" s="44"/>
      <c r="N25" s="47"/>
      <c r="O25" s="49"/>
      <c r="P25" s="1" t="n">
        <f aca="false">SUBTOTAL(9,P23:P24)</f>
        <v>0</v>
      </c>
      <c r="R25" s="59" t="e">
        <f aca="false">-P25/$Q$2</f>
        <v>#DIV/0!</v>
      </c>
    </row>
    <row r="26" customFormat="false" ht="12.75" hidden="false" customHeight="false" outlineLevel="2" collapsed="false">
      <c r="C26" s="14" t="n">
        <v>107656</v>
      </c>
      <c r="D26" s="43" t="s">
        <v>98</v>
      </c>
      <c r="E26" s="43" t="s">
        <v>39</v>
      </c>
      <c r="F26" s="44" t="n">
        <v>62389</v>
      </c>
      <c r="G26" s="16" t="n">
        <v>21357</v>
      </c>
      <c r="H26" s="45" t="s">
        <v>20</v>
      </c>
      <c r="I26" s="46" t="s">
        <v>40</v>
      </c>
      <c r="J26" s="43" t="s">
        <v>41</v>
      </c>
      <c r="K26" s="47" t="n">
        <v>36951</v>
      </c>
      <c r="L26" s="48" t="n">
        <v>36971</v>
      </c>
      <c r="M26" s="44" t="s">
        <v>22</v>
      </c>
      <c r="N26" s="47" t="n">
        <v>36951</v>
      </c>
      <c r="O26" s="49" t="n">
        <v>15000</v>
      </c>
      <c r="P26" s="1" t="n">
        <f aca="false">O26</f>
        <v>15000</v>
      </c>
      <c r="R26" s="59"/>
    </row>
    <row r="27" customFormat="false" ht="12.75" hidden="false" customHeight="false" outlineLevel="2" collapsed="false">
      <c r="C27" s="14" t="n">
        <v>107656</v>
      </c>
      <c r="D27" s="43" t="s">
        <v>98</v>
      </c>
      <c r="E27" s="43" t="s">
        <v>39</v>
      </c>
      <c r="F27" s="44" t="n">
        <v>62389</v>
      </c>
      <c r="G27" s="16" t="n">
        <v>21357</v>
      </c>
      <c r="H27" s="45" t="s">
        <v>20</v>
      </c>
      <c r="I27" s="46" t="s">
        <v>40</v>
      </c>
      <c r="J27" s="43" t="s">
        <v>41</v>
      </c>
      <c r="K27" s="47" t="n">
        <v>36951</v>
      </c>
      <c r="L27" s="48" t="n">
        <v>36971</v>
      </c>
      <c r="M27" s="44" t="s">
        <v>23</v>
      </c>
      <c r="N27" s="47" t="n">
        <v>37104</v>
      </c>
      <c r="O27" s="49" t="n">
        <v>-15000</v>
      </c>
      <c r="P27" s="1" t="n">
        <v>-15000</v>
      </c>
      <c r="R27" s="59"/>
    </row>
    <row r="28" customFormat="false" ht="12.75" hidden="false" customHeight="false" outlineLevel="1" collapsed="false">
      <c r="C28" s="23" t="s">
        <v>174</v>
      </c>
      <c r="D28" s="43"/>
      <c r="E28" s="43"/>
      <c r="F28" s="44"/>
      <c r="G28" s="16"/>
      <c r="H28" s="45"/>
      <c r="I28" s="46"/>
      <c r="J28" s="43"/>
      <c r="K28" s="47"/>
      <c r="L28" s="48"/>
      <c r="M28" s="44"/>
      <c r="N28" s="47"/>
      <c r="O28" s="49"/>
      <c r="P28" s="1" t="n">
        <f aca="false">SUBTOTAL(9,P26:P27)</f>
        <v>0</v>
      </c>
      <c r="R28" s="59" t="e">
        <f aca="false">-P28/$Q$2</f>
        <v>#DIV/0!</v>
      </c>
    </row>
    <row r="29" customFormat="false" ht="12.75" hidden="false" customHeight="false" outlineLevel="2" collapsed="false">
      <c r="C29" s="14" t="n">
        <v>107701</v>
      </c>
      <c r="D29" s="43" t="s">
        <v>98</v>
      </c>
      <c r="E29" s="43" t="s">
        <v>39</v>
      </c>
      <c r="F29" s="44" t="n">
        <v>71322</v>
      </c>
      <c r="G29" s="16" t="n">
        <v>21357</v>
      </c>
      <c r="H29" s="45" t="s">
        <v>20</v>
      </c>
      <c r="I29" s="46" t="s">
        <v>40</v>
      </c>
      <c r="J29" s="43" t="s">
        <v>41</v>
      </c>
      <c r="K29" s="47" t="n">
        <v>36951</v>
      </c>
      <c r="L29" s="48" t="n">
        <v>36977</v>
      </c>
      <c r="M29" s="44" t="s">
        <v>22</v>
      </c>
      <c r="N29" s="47" t="n">
        <v>36982</v>
      </c>
      <c r="O29" s="49" t="n">
        <v>210000</v>
      </c>
      <c r="P29" s="1" t="n">
        <v>209999</v>
      </c>
      <c r="R29" s="59"/>
    </row>
    <row r="30" customFormat="false" ht="12.75" hidden="false" customHeight="false" outlineLevel="2" collapsed="false">
      <c r="C30" s="14" t="n">
        <v>107701</v>
      </c>
      <c r="D30" s="43" t="s">
        <v>98</v>
      </c>
      <c r="E30" s="43" t="s">
        <v>39</v>
      </c>
      <c r="F30" s="44" t="n">
        <v>71322</v>
      </c>
      <c r="G30" s="16" t="n">
        <v>21357</v>
      </c>
      <c r="H30" s="45" t="s">
        <v>20</v>
      </c>
      <c r="I30" s="46" t="s">
        <v>40</v>
      </c>
      <c r="J30" s="43" t="s">
        <v>41</v>
      </c>
      <c r="K30" s="47" t="n">
        <v>36951</v>
      </c>
      <c r="L30" s="48" t="n">
        <v>36977</v>
      </c>
      <c r="M30" s="44" t="s">
        <v>23</v>
      </c>
      <c r="N30" s="47" t="n">
        <v>37104</v>
      </c>
      <c r="O30" s="49" t="n">
        <v>-209999</v>
      </c>
      <c r="P30" s="1" t="n">
        <v>-209999</v>
      </c>
      <c r="R30" s="59"/>
    </row>
    <row r="31" customFormat="false" ht="12.75" hidden="false" customHeight="false" outlineLevel="1" collapsed="false">
      <c r="C31" s="23" t="s">
        <v>175</v>
      </c>
      <c r="D31" s="43"/>
      <c r="E31" s="43"/>
      <c r="F31" s="44"/>
      <c r="G31" s="16"/>
      <c r="H31" s="45"/>
      <c r="I31" s="46"/>
      <c r="J31" s="43"/>
      <c r="K31" s="47"/>
      <c r="L31" s="48"/>
      <c r="M31" s="44"/>
      <c r="N31" s="47"/>
      <c r="O31" s="49"/>
      <c r="P31" s="1" t="n">
        <f aca="false">SUBTOTAL(9,P29:P30)</f>
        <v>0</v>
      </c>
      <c r="R31" s="59" t="e">
        <f aca="false">-P31/$Q$2</f>
        <v>#DIV/0!</v>
      </c>
    </row>
    <row r="32" customFormat="false" ht="12.75" hidden="false" customHeight="false" outlineLevel="2" collapsed="false">
      <c r="C32" s="43" t="n">
        <v>108156</v>
      </c>
      <c r="D32" s="43" t="s">
        <v>98</v>
      </c>
      <c r="E32" s="43" t="s">
        <v>39</v>
      </c>
      <c r="F32" s="43" t="n">
        <v>62389</v>
      </c>
      <c r="G32" s="43" t="n">
        <v>21357</v>
      </c>
      <c r="H32" s="43" t="s">
        <v>25</v>
      </c>
      <c r="I32" s="44" t="s">
        <v>43</v>
      </c>
      <c r="J32" s="43" t="s">
        <v>169</v>
      </c>
      <c r="K32" s="53" t="n">
        <v>37073</v>
      </c>
      <c r="L32" s="55" t="n">
        <v>37089</v>
      </c>
      <c r="M32" s="44" t="s">
        <v>23</v>
      </c>
      <c r="N32" s="47" t="n">
        <v>37073</v>
      </c>
      <c r="O32" s="49" t="n">
        <v>-115000</v>
      </c>
      <c r="P32" s="1" t="n">
        <v>-114996</v>
      </c>
      <c r="R32" s="59"/>
    </row>
    <row r="33" customFormat="false" ht="12.75" hidden="false" customHeight="false" outlineLevel="2" collapsed="false">
      <c r="C33" s="43" t="n">
        <v>108156</v>
      </c>
      <c r="D33" s="43" t="s">
        <v>98</v>
      </c>
      <c r="E33" s="43" t="s">
        <v>39</v>
      </c>
      <c r="F33" s="43" t="n">
        <v>62389</v>
      </c>
      <c r="G33" s="43" t="n">
        <v>21357</v>
      </c>
      <c r="H33" s="43" t="s">
        <v>25</v>
      </c>
      <c r="I33" s="44" t="s">
        <v>43</v>
      </c>
      <c r="J33" s="43" t="s">
        <v>169</v>
      </c>
      <c r="K33" s="53" t="n">
        <v>37073</v>
      </c>
      <c r="L33" s="55" t="n">
        <v>37089</v>
      </c>
      <c r="M33" s="44" t="s">
        <v>22</v>
      </c>
      <c r="N33" s="47" t="n">
        <v>37104</v>
      </c>
      <c r="O33" s="49" t="n">
        <v>114996</v>
      </c>
      <c r="P33" s="1" t="n">
        <v>114996</v>
      </c>
      <c r="R33" s="59"/>
    </row>
    <row r="34" customFormat="false" ht="12.75" hidden="false" customHeight="false" outlineLevel="1" collapsed="false">
      <c r="C34" s="56" t="s">
        <v>176</v>
      </c>
      <c r="D34" s="43"/>
      <c r="E34" s="43"/>
      <c r="F34" s="43"/>
      <c r="G34" s="43"/>
      <c r="H34" s="43"/>
      <c r="I34" s="44"/>
      <c r="J34" s="43"/>
      <c r="K34" s="53"/>
      <c r="L34" s="55"/>
      <c r="M34" s="44"/>
      <c r="N34" s="47"/>
      <c r="O34" s="49"/>
      <c r="P34" s="1" t="n">
        <f aca="false">SUBTOTAL(9,P32:P33)</f>
        <v>0</v>
      </c>
      <c r="R34" s="59" t="e">
        <f aca="false">-P34/$Q$2</f>
        <v>#DIV/0!</v>
      </c>
    </row>
    <row r="35" customFormat="false" ht="12.75" hidden="false" customHeight="false" outlineLevel="2" collapsed="false">
      <c r="C35" s="14" t="n">
        <v>107653</v>
      </c>
      <c r="D35" s="43" t="s">
        <v>177</v>
      </c>
      <c r="E35" s="43" t="s">
        <v>39</v>
      </c>
      <c r="F35" s="44" t="n">
        <v>62389</v>
      </c>
      <c r="G35" s="16" t="n">
        <v>21233</v>
      </c>
      <c r="H35" s="45" t="s">
        <v>20</v>
      </c>
      <c r="I35" s="46" t="s">
        <v>40</v>
      </c>
      <c r="J35" s="43" t="s">
        <v>41</v>
      </c>
      <c r="K35" s="47" t="n">
        <v>36951</v>
      </c>
      <c r="L35" s="48" t="n">
        <v>36971</v>
      </c>
      <c r="M35" s="44" t="s">
        <v>22</v>
      </c>
      <c r="N35" s="47" t="n">
        <v>36951</v>
      </c>
      <c r="O35" s="49" t="n">
        <v>15000</v>
      </c>
      <c r="P35" s="1" t="n">
        <f aca="false">O35</f>
        <v>15000</v>
      </c>
      <c r="R35" s="59"/>
    </row>
    <row r="36" customFormat="false" ht="12.75" hidden="false" customHeight="false" outlineLevel="2" collapsed="false">
      <c r="C36" s="14" t="n">
        <v>107653</v>
      </c>
      <c r="D36" s="43" t="s">
        <v>177</v>
      </c>
      <c r="E36" s="43" t="s">
        <v>39</v>
      </c>
      <c r="F36" s="44" t="n">
        <v>62389</v>
      </c>
      <c r="G36" s="16" t="n">
        <v>21233</v>
      </c>
      <c r="H36" s="45" t="s">
        <v>20</v>
      </c>
      <c r="I36" s="46" t="s">
        <v>40</v>
      </c>
      <c r="J36" s="43" t="s">
        <v>41</v>
      </c>
      <c r="K36" s="47" t="n">
        <v>36951</v>
      </c>
      <c r="L36" s="48" t="n">
        <v>36971</v>
      </c>
      <c r="M36" s="44" t="s">
        <v>23</v>
      </c>
      <c r="N36" s="47" t="n">
        <v>37104</v>
      </c>
      <c r="O36" s="49" t="n">
        <v>-15000</v>
      </c>
      <c r="P36" s="1" t="n">
        <v>-15000</v>
      </c>
      <c r="R36" s="59"/>
    </row>
    <row r="37" customFormat="false" ht="12.75" hidden="false" customHeight="false" outlineLevel="1" collapsed="false">
      <c r="C37" s="23" t="s">
        <v>178</v>
      </c>
      <c r="D37" s="43"/>
      <c r="E37" s="43"/>
      <c r="F37" s="44"/>
      <c r="G37" s="16"/>
      <c r="H37" s="45"/>
      <c r="I37" s="46"/>
      <c r="J37" s="43"/>
      <c r="K37" s="47"/>
      <c r="L37" s="48"/>
      <c r="M37" s="44"/>
      <c r="N37" s="47"/>
      <c r="O37" s="49"/>
      <c r="P37" s="1" t="n">
        <f aca="false">SUBTOTAL(9,P35:P36)</f>
        <v>0</v>
      </c>
      <c r="R37" s="59" t="e">
        <f aca="false">-P37/$Q$2</f>
        <v>#DIV/0!</v>
      </c>
    </row>
    <row r="38" customFormat="false" ht="12.75" hidden="false" customHeight="false" outlineLevel="2" collapsed="false">
      <c r="C38" s="43" t="n">
        <v>108160</v>
      </c>
      <c r="D38" s="43" t="s">
        <v>120</v>
      </c>
      <c r="E38" s="43" t="s">
        <v>39</v>
      </c>
      <c r="F38" s="43" t="n">
        <v>62389</v>
      </c>
      <c r="G38" s="43" t="n">
        <v>21410</v>
      </c>
      <c r="H38" s="43" t="s">
        <v>25</v>
      </c>
      <c r="I38" s="44" t="s">
        <v>43</v>
      </c>
      <c r="J38" s="43" t="s">
        <v>41</v>
      </c>
      <c r="K38" s="53" t="n">
        <v>37073</v>
      </c>
      <c r="L38" s="55" t="n">
        <v>37092</v>
      </c>
      <c r="M38" s="44" t="s">
        <v>23</v>
      </c>
      <c r="N38" s="47" t="n">
        <v>37073</v>
      </c>
      <c r="O38" s="49" t="n">
        <v>-105000</v>
      </c>
      <c r="P38" s="1" t="n">
        <f aca="false">O38</f>
        <v>-105000</v>
      </c>
      <c r="R38" s="59"/>
    </row>
    <row r="39" customFormat="false" ht="12.75" hidden="false" customHeight="false" outlineLevel="2" collapsed="false">
      <c r="C39" s="43" t="n">
        <v>108160</v>
      </c>
      <c r="D39" s="43" t="s">
        <v>120</v>
      </c>
      <c r="E39" s="43" t="s">
        <v>39</v>
      </c>
      <c r="F39" s="43" t="n">
        <v>62389</v>
      </c>
      <c r="G39" s="43" t="n">
        <v>21410</v>
      </c>
      <c r="H39" s="43" t="s">
        <v>25</v>
      </c>
      <c r="I39" s="44" t="s">
        <v>43</v>
      </c>
      <c r="J39" s="43" t="s">
        <v>41</v>
      </c>
      <c r="K39" s="53" t="n">
        <v>37073</v>
      </c>
      <c r="L39" s="55" t="n">
        <v>37092</v>
      </c>
      <c r="M39" s="44" t="s">
        <v>22</v>
      </c>
      <c r="N39" s="47" t="n">
        <v>37104</v>
      </c>
      <c r="O39" s="49" t="n">
        <v>105000</v>
      </c>
      <c r="P39" s="1" t="n">
        <v>105000</v>
      </c>
      <c r="R39" s="59"/>
    </row>
    <row r="40" customFormat="false" ht="12.75" hidden="false" customHeight="false" outlineLevel="1" collapsed="false">
      <c r="C40" s="56" t="s">
        <v>179</v>
      </c>
      <c r="D40" s="43"/>
      <c r="E40" s="43"/>
      <c r="F40" s="43"/>
      <c r="G40" s="43"/>
      <c r="H40" s="43"/>
      <c r="I40" s="44"/>
      <c r="J40" s="43"/>
      <c r="K40" s="53"/>
      <c r="L40" s="55"/>
      <c r="M40" s="44"/>
      <c r="N40" s="47"/>
      <c r="O40" s="49"/>
      <c r="P40" s="1" t="n">
        <f aca="false">SUBTOTAL(9,P38:P39)</f>
        <v>0</v>
      </c>
      <c r="R40" s="59" t="e">
        <f aca="false">-P40/$Q$2</f>
        <v>#DIV/0!</v>
      </c>
    </row>
    <row r="41" customFormat="false" ht="12.75" hidden="false" customHeight="false" outlineLevel="2" collapsed="false">
      <c r="C41" s="43" t="n">
        <v>108167</v>
      </c>
      <c r="D41" s="43" t="s">
        <v>51</v>
      </c>
      <c r="E41" s="43" t="s">
        <v>39</v>
      </c>
      <c r="F41" s="43" t="n">
        <v>62389</v>
      </c>
      <c r="G41" s="43" t="n">
        <v>104399</v>
      </c>
      <c r="H41" s="43" t="s">
        <v>25</v>
      </c>
      <c r="I41" s="44" t="s">
        <v>43</v>
      </c>
      <c r="J41" s="43" t="s">
        <v>169</v>
      </c>
      <c r="K41" s="53" t="n">
        <v>37073</v>
      </c>
      <c r="L41" s="55" t="n">
        <v>37095</v>
      </c>
      <c r="M41" s="44" t="s">
        <v>23</v>
      </c>
      <c r="N41" s="47" t="n">
        <v>37073</v>
      </c>
      <c r="O41" s="49" t="n">
        <v>-10000</v>
      </c>
      <c r="P41" s="1" t="n">
        <f aca="false">O41</f>
        <v>-10000</v>
      </c>
      <c r="R41" s="59"/>
    </row>
    <row r="42" customFormat="false" ht="12.75" hidden="false" customHeight="false" outlineLevel="2" collapsed="false">
      <c r="C42" s="43" t="n">
        <v>108167</v>
      </c>
      <c r="D42" s="43" t="s">
        <v>51</v>
      </c>
      <c r="E42" s="43" t="s">
        <v>39</v>
      </c>
      <c r="F42" s="43" t="n">
        <v>62389</v>
      </c>
      <c r="G42" s="43" t="n">
        <v>104399</v>
      </c>
      <c r="H42" s="43" t="s">
        <v>25</v>
      </c>
      <c r="I42" s="44" t="s">
        <v>43</v>
      </c>
      <c r="J42" s="43" t="s">
        <v>169</v>
      </c>
      <c r="K42" s="53" t="n">
        <v>37073</v>
      </c>
      <c r="L42" s="55" t="n">
        <v>37095</v>
      </c>
      <c r="M42" s="44" t="s">
        <v>22</v>
      </c>
      <c r="N42" s="47" t="n">
        <v>37104</v>
      </c>
      <c r="O42" s="49" t="n">
        <v>10000</v>
      </c>
      <c r="P42" s="1" t="n">
        <v>10000</v>
      </c>
      <c r="R42" s="59"/>
    </row>
    <row r="43" customFormat="false" ht="12.75" hidden="false" customHeight="false" outlineLevel="1" collapsed="false">
      <c r="C43" s="56" t="s">
        <v>180</v>
      </c>
      <c r="D43" s="43"/>
      <c r="E43" s="43"/>
      <c r="F43" s="43"/>
      <c r="G43" s="43"/>
      <c r="H43" s="43"/>
      <c r="I43" s="44"/>
      <c r="J43" s="43"/>
      <c r="K43" s="53"/>
      <c r="L43" s="55"/>
      <c r="M43" s="44"/>
      <c r="N43" s="47"/>
      <c r="O43" s="49"/>
      <c r="P43" s="1" t="n">
        <f aca="false">SUBTOTAL(9,P41:P42)</f>
        <v>0</v>
      </c>
      <c r="R43" s="59" t="e">
        <f aca="false">-P43/$Q$2</f>
        <v>#DIV/0!</v>
      </c>
    </row>
    <row r="44" customFormat="false" ht="12.75" hidden="false" customHeight="false" outlineLevel="2" collapsed="false">
      <c r="C44" s="14" t="n">
        <v>107654</v>
      </c>
      <c r="D44" s="43" t="s">
        <v>56</v>
      </c>
      <c r="E44" s="43" t="s">
        <v>39</v>
      </c>
      <c r="F44" s="44" t="n">
        <v>62389</v>
      </c>
      <c r="G44" s="16" t="n">
        <v>22359</v>
      </c>
      <c r="H44" s="45" t="s">
        <v>20</v>
      </c>
      <c r="I44" s="46" t="s">
        <v>40</v>
      </c>
      <c r="J44" s="43" t="s">
        <v>41</v>
      </c>
      <c r="K44" s="47" t="n">
        <v>36951</v>
      </c>
      <c r="L44" s="48" t="n">
        <v>36971</v>
      </c>
      <c r="M44" s="44" t="s">
        <v>22</v>
      </c>
      <c r="N44" s="47" t="n">
        <v>36951</v>
      </c>
      <c r="O44" s="49" t="n">
        <v>40000</v>
      </c>
      <c r="P44" s="1" t="n">
        <f aca="false">O44</f>
        <v>40000</v>
      </c>
      <c r="R44" s="59"/>
    </row>
    <row r="45" customFormat="false" ht="12.75" hidden="false" customHeight="false" outlineLevel="2" collapsed="false">
      <c r="C45" s="14" t="n">
        <v>107654</v>
      </c>
      <c r="D45" s="43" t="s">
        <v>56</v>
      </c>
      <c r="E45" s="43" t="s">
        <v>39</v>
      </c>
      <c r="F45" s="44" t="n">
        <v>62389</v>
      </c>
      <c r="G45" s="16" t="n">
        <v>22359</v>
      </c>
      <c r="H45" s="45" t="s">
        <v>20</v>
      </c>
      <c r="I45" s="46" t="s">
        <v>40</v>
      </c>
      <c r="J45" s="43" t="s">
        <v>41</v>
      </c>
      <c r="K45" s="47" t="n">
        <v>36951</v>
      </c>
      <c r="L45" s="48" t="n">
        <v>36971</v>
      </c>
      <c r="M45" s="44" t="s">
        <v>23</v>
      </c>
      <c r="N45" s="47" t="n">
        <v>37104</v>
      </c>
      <c r="O45" s="49" t="n">
        <v>-40000</v>
      </c>
      <c r="P45" s="1" t="n">
        <v>-40000</v>
      </c>
      <c r="R45" s="59"/>
    </row>
    <row r="46" customFormat="false" ht="12.75" hidden="false" customHeight="false" outlineLevel="1" collapsed="false">
      <c r="C46" s="23" t="s">
        <v>181</v>
      </c>
      <c r="D46" s="43"/>
      <c r="E46" s="43"/>
      <c r="F46" s="44"/>
      <c r="G46" s="16"/>
      <c r="H46" s="45"/>
      <c r="I46" s="46"/>
      <c r="J46" s="43"/>
      <c r="K46" s="47"/>
      <c r="L46" s="48"/>
      <c r="M46" s="44"/>
      <c r="N46" s="47"/>
      <c r="O46" s="49"/>
      <c r="P46" s="1" t="n">
        <f aca="false">SUBTOTAL(9,P44:P45)</f>
        <v>0</v>
      </c>
      <c r="R46" s="59" t="e">
        <f aca="false">-P46/$Q$2</f>
        <v>#DIV/0!</v>
      </c>
    </row>
    <row r="47" customFormat="false" ht="12.75" hidden="false" customHeight="false" outlineLevel="2" collapsed="false">
      <c r="C47" s="14" t="n">
        <v>107672</v>
      </c>
      <c r="D47" s="43" t="s">
        <v>56</v>
      </c>
      <c r="E47" s="43" t="s">
        <v>39</v>
      </c>
      <c r="F47" s="44" t="n">
        <v>71319</v>
      </c>
      <c r="G47" s="16" t="n">
        <v>22359</v>
      </c>
      <c r="H47" s="45" t="s">
        <v>20</v>
      </c>
      <c r="I47" s="46" t="s">
        <v>40</v>
      </c>
      <c r="J47" s="43" t="s">
        <v>41</v>
      </c>
      <c r="K47" s="47" t="n">
        <v>36951</v>
      </c>
      <c r="L47" s="48" t="n">
        <v>36973</v>
      </c>
      <c r="M47" s="44" t="s">
        <v>22</v>
      </c>
      <c r="N47" s="47" t="n">
        <v>36982</v>
      </c>
      <c r="O47" s="49" t="n">
        <v>450000</v>
      </c>
      <c r="P47" s="1" t="n">
        <f aca="false">O47</f>
        <v>450000</v>
      </c>
      <c r="R47" s="59"/>
    </row>
    <row r="48" customFormat="false" ht="12.75" hidden="false" customHeight="false" outlineLevel="2" collapsed="false">
      <c r="C48" s="14" t="n">
        <v>107672</v>
      </c>
      <c r="D48" s="43" t="s">
        <v>56</v>
      </c>
      <c r="E48" s="43" t="s">
        <v>39</v>
      </c>
      <c r="F48" s="44" t="n">
        <v>71319</v>
      </c>
      <c r="G48" s="16" t="n">
        <v>22359</v>
      </c>
      <c r="H48" s="45" t="s">
        <v>20</v>
      </c>
      <c r="I48" s="46" t="s">
        <v>40</v>
      </c>
      <c r="J48" s="43" t="s">
        <v>41</v>
      </c>
      <c r="K48" s="47" t="n">
        <v>36951</v>
      </c>
      <c r="L48" s="48" t="n">
        <v>36973</v>
      </c>
      <c r="M48" s="44" t="s">
        <v>23</v>
      </c>
      <c r="N48" s="47" t="n">
        <v>37104</v>
      </c>
      <c r="O48" s="49" t="n">
        <v>-450000</v>
      </c>
      <c r="P48" s="1" t="n">
        <v>-450000</v>
      </c>
      <c r="R48" s="59" t="e">
        <f aca="false">-(P47+P48)/$Q$2</f>
        <v>#DIV/0!</v>
      </c>
    </row>
    <row r="49" customFormat="false" ht="12.75" hidden="false" customHeight="false" outlineLevel="2" collapsed="false">
      <c r="C49" s="14" t="n">
        <v>107672</v>
      </c>
      <c r="D49" s="43" t="s">
        <v>56</v>
      </c>
      <c r="E49" s="43" t="s">
        <v>39</v>
      </c>
      <c r="F49" s="44" t="n">
        <v>71320</v>
      </c>
      <c r="G49" s="16" t="n">
        <v>22359</v>
      </c>
      <c r="H49" s="45" t="s">
        <v>20</v>
      </c>
      <c r="I49" s="46" t="s">
        <v>40</v>
      </c>
      <c r="J49" s="43" t="s">
        <v>41</v>
      </c>
      <c r="K49" s="47" t="n">
        <v>36951</v>
      </c>
      <c r="L49" s="48" t="n">
        <v>36973</v>
      </c>
      <c r="M49" s="44" t="s">
        <v>22</v>
      </c>
      <c r="N49" s="47" t="n">
        <v>36982</v>
      </c>
      <c r="O49" s="49" t="n">
        <v>50000</v>
      </c>
      <c r="P49" s="1" t="n">
        <f aca="false">O49</f>
        <v>50000</v>
      </c>
      <c r="R49" s="59"/>
    </row>
    <row r="50" customFormat="false" ht="12.75" hidden="false" customHeight="false" outlineLevel="2" collapsed="false">
      <c r="C50" s="14" t="n">
        <v>107672</v>
      </c>
      <c r="D50" s="43" t="s">
        <v>56</v>
      </c>
      <c r="E50" s="43" t="s">
        <v>39</v>
      </c>
      <c r="F50" s="44" t="n">
        <v>71320</v>
      </c>
      <c r="G50" s="16" t="n">
        <v>22359</v>
      </c>
      <c r="H50" s="45" t="s">
        <v>20</v>
      </c>
      <c r="I50" s="46" t="s">
        <v>40</v>
      </c>
      <c r="J50" s="43" t="s">
        <v>41</v>
      </c>
      <c r="K50" s="47" t="n">
        <v>36951</v>
      </c>
      <c r="L50" s="48" t="n">
        <v>36973</v>
      </c>
      <c r="M50" s="44" t="s">
        <v>23</v>
      </c>
      <c r="N50" s="47" t="n">
        <v>37104</v>
      </c>
      <c r="O50" s="49" t="n">
        <v>-50000</v>
      </c>
      <c r="P50" s="1" t="n">
        <v>-50000</v>
      </c>
      <c r="R50" s="59" t="e">
        <f aca="false">-(P49+P50)/$Q$2</f>
        <v>#DIV/0!</v>
      </c>
    </row>
    <row r="51" customFormat="false" ht="12.75" hidden="false" customHeight="false" outlineLevel="1" collapsed="false">
      <c r="C51" s="23" t="s">
        <v>182</v>
      </c>
      <c r="D51" s="43"/>
      <c r="E51" s="43"/>
      <c r="F51" s="44"/>
      <c r="G51" s="16"/>
      <c r="H51" s="45"/>
      <c r="I51" s="46"/>
      <c r="J51" s="43"/>
      <c r="K51" s="47"/>
      <c r="L51" s="48"/>
      <c r="M51" s="44"/>
      <c r="N51" s="47"/>
      <c r="O51" s="49"/>
      <c r="P51" s="1" t="n">
        <f aca="false">SUBTOTAL(9,P47:P50)</f>
        <v>0</v>
      </c>
      <c r="R51" s="59"/>
    </row>
    <row r="52" customFormat="false" ht="12.75" hidden="false" customHeight="false" outlineLevel="2" collapsed="false">
      <c r="C52" s="14" t="n">
        <v>107700</v>
      </c>
      <c r="D52" s="43" t="s">
        <v>56</v>
      </c>
      <c r="E52" s="43" t="s">
        <v>39</v>
      </c>
      <c r="F52" s="44" t="n">
        <v>71320</v>
      </c>
      <c r="G52" s="16" t="n">
        <v>22359</v>
      </c>
      <c r="H52" s="45" t="s">
        <v>20</v>
      </c>
      <c r="I52" s="46" t="s">
        <v>40</v>
      </c>
      <c r="J52" s="43" t="s">
        <v>41</v>
      </c>
      <c r="K52" s="47" t="n">
        <v>36951</v>
      </c>
      <c r="L52" s="48" t="n">
        <v>36977</v>
      </c>
      <c r="M52" s="44" t="s">
        <v>22</v>
      </c>
      <c r="N52" s="47" t="n">
        <v>36982</v>
      </c>
      <c r="O52" s="49" t="n">
        <v>500000</v>
      </c>
      <c r="P52" s="1" t="n">
        <f aca="false">O52</f>
        <v>500000</v>
      </c>
      <c r="R52" s="59"/>
    </row>
    <row r="53" customFormat="false" ht="12.75" hidden="false" customHeight="false" outlineLevel="2" collapsed="false">
      <c r="C53" s="14" t="n">
        <v>107700</v>
      </c>
      <c r="D53" s="43" t="s">
        <v>56</v>
      </c>
      <c r="E53" s="43" t="s">
        <v>39</v>
      </c>
      <c r="F53" s="44" t="n">
        <v>71320</v>
      </c>
      <c r="G53" s="16" t="n">
        <v>22359</v>
      </c>
      <c r="H53" s="45" t="s">
        <v>20</v>
      </c>
      <c r="I53" s="46" t="s">
        <v>40</v>
      </c>
      <c r="J53" s="43" t="s">
        <v>41</v>
      </c>
      <c r="K53" s="47" t="n">
        <v>36951</v>
      </c>
      <c r="L53" s="48" t="n">
        <v>36977</v>
      </c>
      <c r="M53" s="44" t="s">
        <v>23</v>
      </c>
      <c r="N53" s="47" t="n">
        <v>37104</v>
      </c>
      <c r="O53" s="49" t="n">
        <v>-500000</v>
      </c>
      <c r="P53" s="1" t="n">
        <v>-500000</v>
      </c>
      <c r="R53" s="59"/>
    </row>
    <row r="54" customFormat="false" ht="12.75" hidden="false" customHeight="false" outlineLevel="1" collapsed="false">
      <c r="C54" s="23" t="s">
        <v>183</v>
      </c>
      <c r="D54" s="43"/>
      <c r="E54" s="43"/>
      <c r="F54" s="44"/>
      <c r="G54" s="16"/>
      <c r="H54" s="45"/>
      <c r="I54" s="46"/>
      <c r="J54" s="43"/>
      <c r="K54" s="47"/>
      <c r="L54" s="48"/>
      <c r="M54" s="44"/>
      <c r="N54" s="47"/>
      <c r="O54" s="49"/>
      <c r="P54" s="1" t="n">
        <f aca="false">SUBTOTAL(9,P52:P53)</f>
        <v>0</v>
      </c>
      <c r="R54" s="59" t="e">
        <f aca="false">-P54/$Q$2</f>
        <v>#DIV/0!</v>
      </c>
    </row>
    <row r="55" customFormat="false" ht="12.75" hidden="false" customHeight="false" outlineLevel="2" collapsed="false">
      <c r="C55" s="14" t="n">
        <v>107759</v>
      </c>
      <c r="D55" s="43" t="s">
        <v>56</v>
      </c>
      <c r="E55" s="43" t="s">
        <v>39</v>
      </c>
      <c r="F55" s="44" t="n">
        <v>71320</v>
      </c>
      <c r="G55" s="16" t="n">
        <v>22359</v>
      </c>
      <c r="H55" s="45" t="s">
        <v>20</v>
      </c>
      <c r="I55" s="46" t="s">
        <v>40</v>
      </c>
      <c r="J55" s="43" t="s">
        <v>41</v>
      </c>
      <c r="K55" s="47" t="n">
        <v>36951</v>
      </c>
      <c r="L55" s="48" t="n">
        <v>36980</v>
      </c>
      <c r="M55" s="44" t="s">
        <v>22</v>
      </c>
      <c r="N55" s="47" t="n">
        <v>36982</v>
      </c>
      <c r="O55" s="49" t="n">
        <v>80000</v>
      </c>
      <c r="P55" s="1" t="n">
        <f aca="false">O55</f>
        <v>80000</v>
      </c>
      <c r="R55" s="59"/>
    </row>
    <row r="56" customFormat="false" ht="12.75" hidden="false" customHeight="false" outlineLevel="2" collapsed="false">
      <c r="C56" s="14" t="n">
        <v>107759</v>
      </c>
      <c r="D56" s="43" t="s">
        <v>56</v>
      </c>
      <c r="E56" s="43" t="s">
        <v>39</v>
      </c>
      <c r="F56" s="44" t="n">
        <v>71320</v>
      </c>
      <c r="G56" s="16" t="n">
        <v>22359</v>
      </c>
      <c r="H56" s="45" t="s">
        <v>20</v>
      </c>
      <c r="I56" s="46" t="s">
        <v>40</v>
      </c>
      <c r="J56" s="43" t="s">
        <v>41</v>
      </c>
      <c r="K56" s="47" t="n">
        <v>36951</v>
      </c>
      <c r="L56" s="48" t="n">
        <v>36980</v>
      </c>
      <c r="M56" s="44" t="s">
        <v>23</v>
      </c>
      <c r="N56" s="47" t="n">
        <v>37104</v>
      </c>
      <c r="O56" s="49" t="n">
        <v>-80000</v>
      </c>
      <c r="P56" s="1" t="n">
        <v>-80000</v>
      </c>
      <c r="R56" s="59" t="e">
        <f aca="false">-(P55+P56)/$Q$2</f>
        <v>#DIV/0!</v>
      </c>
    </row>
    <row r="57" customFormat="false" ht="12.75" hidden="false" customHeight="false" outlineLevel="2" collapsed="false">
      <c r="C57" s="14" t="n">
        <v>107759</v>
      </c>
      <c r="D57" s="43" t="s">
        <v>56</v>
      </c>
      <c r="E57" s="43" t="s">
        <v>39</v>
      </c>
      <c r="F57" s="44" t="n">
        <v>71322</v>
      </c>
      <c r="G57" s="16" t="n">
        <v>22359</v>
      </c>
      <c r="H57" s="45" t="s">
        <v>20</v>
      </c>
      <c r="I57" s="46" t="s">
        <v>40</v>
      </c>
      <c r="J57" s="43" t="s">
        <v>41</v>
      </c>
      <c r="K57" s="47" t="n">
        <v>36951</v>
      </c>
      <c r="L57" s="48" t="n">
        <v>36980</v>
      </c>
      <c r="M57" s="44" t="s">
        <v>22</v>
      </c>
      <c r="N57" s="47" t="n">
        <v>36982</v>
      </c>
      <c r="O57" s="49" t="n">
        <v>50000</v>
      </c>
      <c r="P57" s="1" t="n">
        <f aca="false">O57</f>
        <v>50000</v>
      </c>
      <c r="R57" s="59"/>
    </row>
    <row r="58" customFormat="false" ht="12.75" hidden="false" customHeight="false" outlineLevel="2" collapsed="false">
      <c r="C58" s="14" t="n">
        <v>107759</v>
      </c>
      <c r="D58" s="43" t="s">
        <v>56</v>
      </c>
      <c r="E58" s="43" t="s">
        <v>39</v>
      </c>
      <c r="F58" s="44" t="n">
        <v>71322</v>
      </c>
      <c r="G58" s="16" t="n">
        <v>22359</v>
      </c>
      <c r="H58" s="45" t="s">
        <v>20</v>
      </c>
      <c r="I58" s="46" t="s">
        <v>40</v>
      </c>
      <c r="J58" s="43" t="s">
        <v>41</v>
      </c>
      <c r="K58" s="47" t="n">
        <v>36951</v>
      </c>
      <c r="L58" s="48" t="n">
        <v>36980</v>
      </c>
      <c r="M58" s="44" t="s">
        <v>23</v>
      </c>
      <c r="N58" s="47" t="n">
        <v>37104</v>
      </c>
      <c r="O58" s="49" t="n">
        <v>-50000</v>
      </c>
      <c r="P58" s="1" t="n">
        <v>-50000</v>
      </c>
      <c r="R58" s="59" t="e">
        <f aca="false">-(P57+P58)/$Q$2</f>
        <v>#DIV/0!</v>
      </c>
    </row>
    <row r="59" customFormat="false" ht="12.75" hidden="false" customHeight="false" outlineLevel="2" collapsed="false">
      <c r="C59" s="14" t="n">
        <v>107759</v>
      </c>
      <c r="D59" s="43" t="s">
        <v>56</v>
      </c>
      <c r="E59" s="43" t="s">
        <v>39</v>
      </c>
      <c r="F59" s="44" t="n">
        <v>71323</v>
      </c>
      <c r="G59" s="16" t="n">
        <v>22359</v>
      </c>
      <c r="H59" s="45" t="s">
        <v>20</v>
      </c>
      <c r="I59" s="46" t="s">
        <v>40</v>
      </c>
      <c r="J59" s="43" t="s">
        <v>41</v>
      </c>
      <c r="K59" s="47" t="n">
        <v>36951</v>
      </c>
      <c r="L59" s="48" t="n">
        <v>36980</v>
      </c>
      <c r="M59" s="44" t="s">
        <v>22</v>
      </c>
      <c r="N59" s="47" t="n">
        <v>36982</v>
      </c>
      <c r="O59" s="49" t="n">
        <v>140000</v>
      </c>
      <c r="P59" s="1" t="n">
        <f aca="false">O59</f>
        <v>140000</v>
      </c>
      <c r="R59" s="59"/>
    </row>
    <row r="60" customFormat="false" ht="12.75" hidden="false" customHeight="false" outlineLevel="2" collapsed="false">
      <c r="C60" s="14" t="n">
        <v>107759</v>
      </c>
      <c r="D60" s="43" t="s">
        <v>56</v>
      </c>
      <c r="E60" s="43" t="s">
        <v>39</v>
      </c>
      <c r="F60" s="44" t="n">
        <v>71323</v>
      </c>
      <c r="G60" s="16" t="n">
        <v>22359</v>
      </c>
      <c r="H60" s="45" t="s">
        <v>20</v>
      </c>
      <c r="I60" s="46" t="s">
        <v>40</v>
      </c>
      <c r="J60" s="43" t="s">
        <v>41</v>
      </c>
      <c r="K60" s="47" t="n">
        <v>36951</v>
      </c>
      <c r="L60" s="48" t="n">
        <v>36980</v>
      </c>
      <c r="M60" s="44" t="s">
        <v>23</v>
      </c>
      <c r="N60" s="47" t="n">
        <v>37104</v>
      </c>
      <c r="O60" s="49" t="n">
        <v>-140000</v>
      </c>
      <c r="P60" s="1" t="n">
        <v>-140000</v>
      </c>
      <c r="R60" s="59" t="e">
        <f aca="false">-(P59+P60)/$Q$2</f>
        <v>#DIV/0!</v>
      </c>
    </row>
    <row r="61" customFormat="false" ht="12.75" hidden="false" customHeight="false" outlineLevel="1" collapsed="false">
      <c r="C61" s="23" t="s">
        <v>184</v>
      </c>
      <c r="D61" s="43"/>
      <c r="E61" s="43"/>
      <c r="F61" s="44"/>
      <c r="G61" s="16"/>
      <c r="H61" s="45"/>
      <c r="I61" s="46"/>
      <c r="J61" s="43"/>
      <c r="K61" s="47"/>
      <c r="L61" s="48"/>
      <c r="M61" s="44"/>
      <c r="N61" s="47"/>
      <c r="O61" s="49"/>
      <c r="P61" s="1" t="n">
        <f aca="false">SUBTOTAL(9,P55:P60)</f>
        <v>0</v>
      </c>
      <c r="R61" s="59"/>
    </row>
    <row r="62" customFormat="false" ht="12.75" hidden="false" customHeight="false" outlineLevel="2" collapsed="false">
      <c r="C62" s="14" t="n">
        <v>107798</v>
      </c>
      <c r="D62" s="43" t="s">
        <v>56</v>
      </c>
      <c r="E62" s="43" t="s">
        <v>39</v>
      </c>
      <c r="F62" s="44" t="n">
        <v>71320</v>
      </c>
      <c r="G62" s="16" t="n">
        <v>22359</v>
      </c>
      <c r="H62" s="45" t="s">
        <v>20</v>
      </c>
      <c r="I62" s="46" t="s">
        <v>40</v>
      </c>
      <c r="J62" s="43" t="s">
        <v>41</v>
      </c>
      <c r="K62" s="53" t="n">
        <v>36982</v>
      </c>
      <c r="L62" s="55" t="n">
        <v>36984</v>
      </c>
      <c r="M62" s="44" t="s">
        <v>22</v>
      </c>
      <c r="N62" s="47" t="n">
        <v>37012</v>
      </c>
      <c r="O62" s="49" t="n">
        <v>500000</v>
      </c>
      <c r="P62" s="1" t="n">
        <v>499999</v>
      </c>
      <c r="R62" s="59"/>
    </row>
    <row r="63" customFormat="false" ht="12.75" hidden="false" customHeight="false" outlineLevel="2" collapsed="false">
      <c r="C63" s="14" t="n">
        <v>107798</v>
      </c>
      <c r="D63" s="43" t="s">
        <v>56</v>
      </c>
      <c r="E63" s="43" t="s">
        <v>39</v>
      </c>
      <c r="F63" s="44" t="n">
        <v>71320</v>
      </c>
      <c r="G63" s="16" t="n">
        <v>22359</v>
      </c>
      <c r="H63" s="45" t="s">
        <v>20</v>
      </c>
      <c r="I63" s="46" t="s">
        <v>40</v>
      </c>
      <c r="J63" s="43" t="s">
        <v>41</v>
      </c>
      <c r="K63" s="53" t="n">
        <v>36982</v>
      </c>
      <c r="L63" s="55" t="n">
        <v>36984</v>
      </c>
      <c r="M63" s="44" t="s">
        <v>23</v>
      </c>
      <c r="N63" s="47" t="n">
        <v>37104</v>
      </c>
      <c r="O63" s="49" t="n">
        <v>-499999</v>
      </c>
      <c r="P63" s="1" t="n">
        <v>-499999</v>
      </c>
      <c r="R63" s="59"/>
    </row>
    <row r="64" customFormat="false" ht="12.75" hidden="false" customHeight="false" outlineLevel="1" collapsed="false">
      <c r="C64" s="23" t="s">
        <v>185</v>
      </c>
      <c r="D64" s="43"/>
      <c r="E64" s="43"/>
      <c r="F64" s="44"/>
      <c r="G64" s="16"/>
      <c r="H64" s="45"/>
      <c r="I64" s="46"/>
      <c r="J64" s="43"/>
      <c r="K64" s="53"/>
      <c r="L64" s="55"/>
      <c r="M64" s="44"/>
      <c r="N64" s="47"/>
      <c r="O64" s="49"/>
      <c r="P64" s="1" t="n">
        <f aca="false">SUBTOTAL(9,P62:P63)</f>
        <v>0</v>
      </c>
      <c r="R64" s="59" t="e">
        <f aca="false">-P64/$Q$2</f>
        <v>#DIV/0!</v>
      </c>
    </row>
    <row r="65" customFormat="false" ht="12.75" hidden="false" customHeight="false" outlineLevel="2" collapsed="false">
      <c r="C65" s="14" t="n">
        <v>107799</v>
      </c>
      <c r="D65" s="43" t="s">
        <v>56</v>
      </c>
      <c r="E65" s="43" t="s">
        <v>39</v>
      </c>
      <c r="F65" s="44" t="n">
        <v>62389</v>
      </c>
      <c r="G65" s="16" t="n">
        <v>22359</v>
      </c>
      <c r="H65" s="45" t="s">
        <v>25</v>
      </c>
      <c r="I65" s="46" t="s">
        <v>43</v>
      </c>
      <c r="J65" s="43" t="s">
        <v>41</v>
      </c>
      <c r="K65" s="53" t="n">
        <v>36982</v>
      </c>
      <c r="L65" s="55" t="n">
        <v>36984</v>
      </c>
      <c r="M65" s="44" t="s">
        <v>23</v>
      </c>
      <c r="N65" s="47" t="n">
        <v>37012</v>
      </c>
      <c r="O65" s="49" t="n">
        <v>-500000</v>
      </c>
      <c r="P65" s="1" t="n">
        <v>-499999</v>
      </c>
      <c r="R65" s="59"/>
    </row>
    <row r="66" customFormat="false" ht="12.75" hidden="false" customHeight="false" outlineLevel="2" collapsed="false">
      <c r="C66" s="14" t="n">
        <v>107799</v>
      </c>
      <c r="D66" s="43" t="s">
        <v>56</v>
      </c>
      <c r="E66" s="43" t="s">
        <v>39</v>
      </c>
      <c r="F66" s="44" t="n">
        <v>62389</v>
      </c>
      <c r="G66" s="16" t="n">
        <v>22359</v>
      </c>
      <c r="H66" s="45" t="s">
        <v>25</v>
      </c>
      <c r="I66" s="46" t="s">
        <v>43</v>
      </c>
      <c r="J66" s="43" t="s">
        <v>41</v>
      </c>
      <c r="K66" s="53" t="n">
        <v>36982</v>
      </c>
      <c r="L66" s="55" t="n">
        <v>36984</v>
      </c>
      <c r="M66" s="44" t="s">
        <v>22</v>
      </c>
      <c r="N66" s="47" t="n">
        <v>37104</v>
      </c>
      <c r="O66" s="49" t="n">
        <v>499999</v>
      </c>
      <c r="P66" s="1" t="n">
        <v>499999</v>
      </c>
      <c r="R66" s="59"/>
    </row>
    <row r="67" customFormat="false" ht="12.75" hidden="false" customHeight="false" outlineLevel="1" collapsed="false">
      <c r="C67" s="23" t="s">
        <v>186</v>
      </c>
      <c r="D67" s="43"/>
      <c r="E67" s="43"/>
      <c r="F67" s="44"/>
      <c r="G67" s="16"/>
      <c r="H67" s="45"/>
      <c r="I67" s="46"/>
      <c r="J67" s="43"/>
      <c r="K67" s="53"/>
      <c r="L67" s="55"/>
      <c r="M67" s="44"/>
      <c r="N67" s="47"/>
      <c r="O67" s="49"/>
      <c r="P67" s="1" t="n">
        <f aca="false">SUBTOTAL(9,P65:P66)</f>
        <v>0</v>
      </c>
      <c r="R67" s="59" t="e">
        <f aca="false">-P67/$Q$2</f>
        <v>#DIV/0!</v>
      </c>
    </row>
    <row r="68" customFormat="false" ht="12.75" hidden="false" customHeight="false" outlineLevel="2" collapsed="false">
      <c r="C68" s="43" t="n">
        <v>108159</v>
      </c>
      <c r="D68" s="43" t="s">
        <v>56</v>
      </c>
      <c r="E68" s="43" t="s">
        <v>39</v>
      </c>
      <c r="F68" s="43" t="n">
        <v>62389</v>
      </c>
      <c r="G68" s="43" t="n">
        <v>22359</v>
      </c>
      <c r="H68" s="43" t="s">
        <v>25</v>
      </c>
      <c r="I68" s="44" t="s">
        <v>43</v>
      </c>
      <c r="J68" s="43" t="s">
        <v>41</v>
      </c>
      <c r="K68" s="53" t="n">
        <v>37073</v>
      </c>
      <c r="L68" s="55" t="n">
        <v>37091</v>
      </c>
      <c r="M68" s="44" t="s">
        <v>23</v>
      </c>
      <c r="N68" s="47" t="n">
        <v>37073</v>
      </c>
      <c r="O68" s="49" t="n">
        <v>-20000</v>
      </c>
      <c r="P68" s="1" t="n">
        <f aca="false">O68</f>
        <v>-20000</v>
      </c>
      <c r="R68" s="59"/>
    </row>
    <row r="69" customFormat="false" ht="12.75" hidden="false" customHeight="false" outlineLevel="2" collapsed="false">
      <c r="C69" s="43" t="n">
        <v>108159</v>
      </c>
      <c r="D69" s="43" t="s">
        <v>56</v>
      </c>
      <c r="E69" s="43" t="s">
        <v>39</v>
      </c>
      <c r="F69" s="43" t="n">
        <v>62389</v>
      </c>
      <c r="G69" s="43" t="n">
        <v>22359</v>
      </c>
      <c r="H69" s="43" t="s">
        <v>25</v>
      </c>
      <c r="I69" s="44" t="s">
        <v>43</v>
      </c>
      <c r="J69" s="43" t="s">
        <v>41</v>
      </c>
      <c r="K69" s="53" t="n">
        <v>37073</v>
      </c>
      <c r="L69" s="55" t="n">
        <v>37091</v>
      </c>
      <c r="M69" s="44" t="s">
        <v>22</v>
      </c>
      <c r="N69" s="47" t="n">
        <v>37104</v>
      </c>
      <c r="O69" s="49" t="n">
        <v>20000</v>
      </c>
      <c r="P69" s="1" t="n">
        <v>20000</v>
      </c>
      <c r="R69" s="59"/>
    </row>
    <row r="70" customFormat="false" ht="12.75" hidden="false" customHeight="false" outlineLevel="1" collapsed="false">
      <c r="C70" s="56" t="s">
        <v>187</v>
      </c>
      <c r="D70" s="43"/>
      <c r="E70" s="43"/>
      <c r="F70" s="43"/>
      <c r="G70" s="43"/>
      <c r="H70" s="43"/>
      <c r="I70" s="44"/>
      <c r="J70" s="43"/>
      <c r="K70" s="53"/>
      <c r="L70" s="55"/>
      <c r="M70" s="44"/>
      <c r="N70" s="47"/>
      <c r="O70" s="49"/>
      <c r="P70" s="1" t="n">
        <f aca="false">SUBTOTAL(9,P68:P69)</f>
        <v>0</v>
      </c>
      <c r="R70" s="59" t="e">
        <f aca="false">-P70/$Q$2</f>
        <v>#DIV/0!</v>
      </c>
    </row>
    <row r="71" customFormat="false" ht="12.75" hidden="false" customHeight="false" outlineLevel="2" collapsed="false">
      <c r="C71" s="43" t="n">
        <v>108181</v>
      </c>
      <c r="D71" s="43" t="s">
        <v>56</v>
      </c>
      <c r="E71" s="43" t="s">
        <v>39</v>
      </c>
      <c r="F71" s="44" t="n">
        <v>62389</v>
      </c>
      <c r="G71" s="43" t="n">
        <v>22359</v>
      </c>
      <c r="H71" s="43" t="s">
        <v>20</v>
      </c>
      <c r="I71" s="44" t="s">
        <v>40</v>
      </c>
      <c r="J71" s="43" t="s">
        <v>41</v>
      </c>
      <c r="K71" s="53" t="n">
        <v>37073</v>
      </c>
      <c r="L71" s="55" t="n">
        <v>37099</v>
      </c>
      <c r="M71" s="44" t="s">
        <v>22</v>
      </c>
      <c r="N71" s="47" t="n">
        <v>37073</v>
      </c>
      <c r="O71" s="49" t="n">
        <v>30000</v>
      </c>
      <c r="P71" s="1" t="n">
        <f aca="false">O71</f>
        <v>30000</v>
      </c>
      <c r="R71" s="59"/>
    </row>
    <row r="72" customFormat="false" ht="12.75" hidden="false" customHeight="false" outlineLevel="2" collapsed="false">
      <c r="C72" s="43" t="n">
        <v>108181</v>
      </c>
      <c r="D72" s="43" t="s">
        <v>56</v>
      </c>
      <c r="E72" s="43" t="s">
        <v>39</v>
      </c>
      <c r="F72" s="44" t="n">
        <v>62389</v>
      </c>
      <c r="G72" s="43" t="n">
        <v>22359</v>
      </c>
      <c r="H72" s="43" t="s">
        <v>20</v>
      </c>
      <c r="I72" s="44" t="s">
        <v>40</v>
      </c>
      <c r="J72" s="43" t="s">
        <v>41</v>
      </c>
      <c r="K72" s="53" t="n">
        <v>37073</v>
      </c>
      <c r="L72" s="55" t="n">
        <v>37099</v>
      </c>
      <c r="M72" s="44" t="s">
        <v>23</v>
      </c>
      <c r="N72" s="47" t="n">
        <v>37104</v>
      </c>
      <c r="O72" s="49" t="n">
        <v>-30000</v>
      </c>
      <c r="P72" s="1" t="n">
        <v>-30000</v>
      </c>
      <c r="R72" s="59"/>
    </row>
    <row r="73" customFormat="false" ht="12.75" hidden="false" customHeight="false" outlineLevel="1" collapsed="false">
      <c r="C73" s="56" t="s">
        <v>188</v>
      </c>
      <c r="D73" s="43"/>
      <c r="E73" s="43"/>
      <c r="F73" s="44"/>
      <c r="G73" s="43"/>
      <c r="H73" s="43"/>
      <c r="I73" s="44"/>
      <c r="J73" s="43"/>
      <c r="K73" s="53"/>
      <c r="L73" s="55"/>
      <c r="M73" s="44"/>
      <c r="N73" s="47"/>
      <c r="O73" s="49"/>
      <c r="P73" s="1" t="n">
        <f aca="false">SUBTOTAL(9,P71:P72)</f>
        <v>0</v>
      </c>
      <c r="R73" s="59" t="e">
        <f aca="false">-P73/$Q$2</f>
        <v>#DIV/0!</v>
      </c>
    </row>
    <row r="74" customFormat="false" ht="12.75" hidden="false" customHeight="false" outlineLevel="2" collapsed="false">
      <c r="A74" s="43"/>
      <c r="B74" s="43" t="s">
        <v>145</v>
      </c>
      <c r="C74" s="14" t="n">
        <v>106454</v>
      </c>
      <c r="D74" s="43" t="s">
        <v>59</v>
      </c>
      <c r="E74" s="43" t="s">
        <v>39</v>
      </c>
      <c r="F74" s="44" t="n">
        <v>71460</v>
      </c>
      <c r="G74" s="16" t="n">
        <v>100492</v>
      </c>
      <c r="H74" s="43" t="s">
        <v>25</v>
      </c>
      <c r="I74" s="44" t="s">
        <v>146</v>
      </c>
      <c r="J74" s="43" t="s">
        <v>31</v>
      </c>
      <c r="K74" s="47" t="n">
        <v>36586</v>
      </c>
      <c r="L74" s="48" t="n">
        <v>36608</v>
      </c>
      <c r="M74" s="44" t="s">
        <v>23</v>
      </c>
      <c r="N74" s="47" t="n">
        <v>36861</v>
      </c>
      <c r="O74" s="49" t="n">
        <v>-620000</v>
      </c>
      <c r="P74" s="1" t="n">
        <f aca="false">O74</f>
        <v>-620000</v>
      </c>
      <c r="Q74" s="49"/>
      <c r="R74" s="59"/>
      <c r="S74" s="33"/>
      <c r="T74" s="49"/>
      <c r="U74" s="49"/>
      <c r="V74" s="51"/>
      <c r="W74" s="51"/>
      <c r="X74" s="51"/>
      <c r="Y74" s="51"/>
      <c r="Z74" s="52"/>
      <c r="AA74" s="52"/>
      <c r="AB74" s="52"/>
      <c r="AC74" s="52"/>
      <c r="AD74" s="52"/>
      <c r="AE74" s="53"/>
    </row>
    <row r="75" customFormat="false" ht="12.75" hidden="false" customHeight="false" outlineLevel="2" collapsed="false">
      <c r="A75" s="43"/>
      <c r="B75" s="43" t="s">
        <v>18</v>
      </c>
      <c r="C75" s="14" t="n">
        <v>106454</v>
      </c>
      <c r="D75" s="43" t="s">
        <v>59</v>
      </c>
      <c r="E75" s="43" t="s">
        <v>39</v>
      </c>
      <c r="F75" s="44" t="n">
        <v>71460</v>
      </c>
      <c r="G75" s="16" t="n">
        <v>100492</v>
      </c>
      <c r="H75" s="43" t="s">
        <v>25</v>
      </c>
      <c r="I75" s="44" t="s">
        <v>146</v>
      </c>
      <c r="J75" s="43" t="s">
        <v>31</v>
      </c>
      <c r="K75" s="47" t="n">
        <v>36586</v>
      </c>
      <c r="L75" s="48" t="n">
        <v>36608</v>
      </c>
      <c r="M75" s="44" t="s">
        <v>22</v>
      </c>
      <c r="N75" s="47" t="n">
        <v>37104</v>
      </c>
      <c r="O75" s="49" t="n">
        <v>620000</v>
      </c>
      <c r="P75" s="1" t="n">
        <v>620000</v>
      </c>
      <c r="Q75" s="49"/>
      <c r="R75" s="59"/>
      <c r="S75" s="33"/>
      <c r="T75" s="49"/>
      <c r="U75" s="49"/>
      <c r="V75" s="51"/>
      <c r="W75" s="51"/>
      <c r="X75" s="51"/>
      <c r="Y75" s="51"/>
      <c r="Z75" s="52"/>
      <c r="AA75" s="52"/>
      <c r="AB75" s="52"/>
      <c r="AC75" s="52"/>
      <c r="AD75" s="52"/>
      <c r="AE75" s="53"/>
    </row>
    <row r="76" customFormat="false" ht="12.75" hidden="false" customHeight="false" outlineLevel="1" collapsed="false">
      <c r="A76" s="43"/>
      <c r="B76" s="43"/>
      <c r="C76" s="23" t="s">
        <v>189</v>
      </c>
      <c r="D76" s="43"/>
      <c r="E76" s="43"/>
      <c r="F76" s="44"/>
      <c r="G76" s="16"/>
      <c r="H76" s="43"/>
      <c r="I76" s="44"/>
      <c r="J76" s="43"/>
      <c r="K76" s="47"/>
      <c r="L76" s="48"/>
      <c r="M76" s="44"/>
      <c r="N76" s="47"/>
      <c r="O76" s="49"/>
      <c r="P76" s="1" t="n">
        <f aca="false">SUBTOTAL(9,P74:P75)</f>
        <v>0</v>
      </c>
      <c r="Q76" s="49"/>
      <c r="R76" s="59" t="e">
        <f aca="false">-P76/$Q$2</f>
        <v>#DIV/0!</v>
      </c>
      <c r="S76" s="33"/>
      <c r="T76" s="49"/>
      <c r="U76" s="49"/>
      <c r="V76" s="51"/>
      <c r="W76" s="51"/>
      <c r="X76" s="51"/>
      <c r="Y76" s="51"/>
      <c r="Z76" s="52"/>
      <c r="AA76" s="52"/>
      <c r="AB76" s="52"/>
      <c r="AC76" s="52"/>
      <c r="AD76" s="52"/>
      <c r="AE76" s="53"/>
    </row>
    <row r="77" customFormat="false" ht="12.75" hidden="false" customHeight="false" outlineLevel="2" collapsed="false">
      <c r="C77" s="14" t="n">
        <v>106878</v>
      </c>
      <c r="D77" s="43" t="s">
        <v>59</v>
      </c>
      <c r="E77" s="43" t="s">
        <v>39</v>
      </c>
      <c r="F77" s="44" t="n">
        <v>62389</v>
      </c>
      <c r="G77" s="16" t="n">
        <v>100492</v>
      </c>
      <c r="H77" s="45" t="s">
        <v>25</v>
      </c>
      <c r="I77" s="46" t="s">
        <v>43</v>
      </c>
      <c r="J77" s="43" t="s">
        <v>31</v>
      </c>
      <c r="K77" s="47" t="n">
        <v>36739</v>
      </c>
      <c r="L77" s="48" t="n">
        <v>36755</v>
      </c>
      <c r="M77" s="44" t="s">
        <v>23</v>
      </c>
      <c r="N77" s="47" t="n">
        <v>37012</v>
      </c>
      <c r="O77" s="49" t="n">
        <v>-310000</v>
      </c>
      <c r="P77" s="1" t="n">
        <f aca="false">O77</f>
        <v>-310000</v>
      </c>
      <c r="R77" s="59"/>
    </row>
    <row r="78" customFormat="false" ht="12.75" hidden="false" customHeight="false" outlineLevel="2" collapsed="false">
      <c r="C78" s="14" t="n">
        <v>106878</v>
      </c>
      <c r="D78" s="43" t="s">
        <v>59</v>
      </c>
      <c r="E78" s="43" t="s">
        <v>39</v>
      </c>
      <c r="F78" s="44" t="n">
        <v>62389</v>
      </c>
      <c r="G78" s="16" t="n">
        <v>100492</v>
      </c>
      <c r="H78" s="45" t="s">
        <v>25</v>
      </c>
      <c r="I78" s="46" t="s">
        <v>43</v>
      </c>
      <c r="J78" s="43" t="s">
        <v>31</v>
      </c>
      <c r="K78" s="47" t="n">
        <v>36739</v>
      </c>
      <c r="L78" s="48" t="n">
        <v>36755</v>
      </c>
      <c r="M78" s="44" t="s">
        <v>22</v>
      </c>
      <c r="N78" s="47" t="n">
        <v>37104</v>
      </c>
      <c r="O78" s="49" t="n">
        <v>310000</v>
      </c>
      <c r="P78" s="1" t="n">
        <v>310000</v>
      </c>
      <c r="R78" s="59"/>
    </row>
    <row r="79" customFormat="false" ht="12.75" hidden="false" customHeight="false" outlineLevel="1" collapsed="false">
      <c r="C79" s="23" t="s">
        <v>190</v>
      </c>
      <c r="D79" s="43"/>
      <c r="E79" s="43"/>
      <c r="F79" s="44"/>
      <c r="G79" s="16"/>
      <c r="H79" s="45"/>
      <c r="I79" s="46"/>
      <c r="J79" s="43"/>
      <c r="K79" s="47"/>
      <c r="L79" s="48"/>
      <c r="M79" s="44"/>
      <c r="N79" s="47"/>
      <c r="O79" s="49"/>
      <c r="P79" s="1" t="n">
        <f aca="false">SUBTOTAL(9,P77:P78)</f>
        <v>0</v>
      </c>
      <c r="R79" s="59" t="e">
        <f aca="false">-P79/$Q$2</f>
        <v>#DIV/0!</v>
      </c>
    </row>
    <row r="80" customFormat="false" ht="12.75" hidden="false" customHeight="false" outlineLevel="2" collapsed="false">
      <c r="C80" s="43" t="n">
        <v>107801</v>
      </c>
      <c r="D80" s="43" t="s">
        <v>62</v>
      </c>
      <c r="E80" s="43" t="s">
        <v>39</v>
      </c>
      <c r="F80" s="43" t="n">
        <v>71322</v>
      </c>
      <c r="G80" s="43" t="n">
        <v>21229</v>
      </c>
      <c r="H80" s="43" t="s">
        <v>20</v>
      </c>
      <c r="I80" s="44" t="s">
        <v>40</v>
      </c>
      <c r="J80" s="43" t="s">
        <v>41</v>
      </c>
      <c r="K80" s="53" t="n">
        <v>36982</v>
      </c>
      <c r="L80" s="55" t="n">
        <v>36986</v>
      </c>
      <c r="M80" s="44" t="s">
        <v>22</v>
      </c>
      <c r="N80" s="47" t="n">
        <v>36982</v>
      </c>
      <c r="O80" s="49" t="n">
        <v>100000</v>
      </c>
      <c r="P80" s="1" t="n">
        <f aca="false">O80</f>
        <v>100000</v>
      </c>
      <c r="R80" s="59"/>
    </row>
    <row r="81" customFormat="false" ht="12.75" hidden="false" customHeight="false" outlineLevel="2" collapsed="false">
      <c r="C81" s="43" t="n">
        <v>107801</v>
      </c>
      <c r="D81" s="43" t="s">
        <v>62</v>
      </c>
      <c r="E81" s="43" t="s">
        <v>39</v>
      </c>
      <c r="F81" s="43" t="n">
        <v>71322</v>
      </c>
      <c r="G81" s="43" t="n">
        <v>21229</v>
      </c>
      <c r="H81" s="43" t="s">
        <v>20</v>
      </c>
      <c r="I81" s="44" t="s">
        <v>40</v>
      </c>
      <c r="J81" s="43" t="s">
        <v>41</v>
      </c>
      <c r="K81" s="53" t="n">
        <v>36982</v>
      </c>
      <c r="L81" s="55" t="n">
        <v>36986</v>
      </c>
      <c r="M81" s="44" t="s">
        <v>23</v>
      </c>
      <c r="N81" s="47" t="n">
        <v>37104</v>
      </c>
      <c r="O81" s="49" t="n">
        <v>-100000</v>
      </c>
      <c r="P81" s="1" t="n">
        <v>-100000</v>
      </c>
      <c r="R81" s="59"/>
    </row>
    <row r="82" customFormat="false" ht="12.75" hidden="false" customHeight="false" outlineLevel="1" collapsed="false">
      <c r="C82" s="56" t="s">
        <v>191</v>
      </c>
      <c r="D82" s="43"/>
      <c r="E82" s="43"/>
      <c r="F82" s="43"/>
      <c r="G82" s="43"/>
      <c r="H82" s="43"/>
      <c r="I82" s="44"/>
      <c r="J82" s="43"/>
      <c r="K82" s="53"/>
      <c r="L82" s="55"/>
      <c r="M82" s="44"/>
      <c r="N82" s="47"/>
      <c r="O82" s="49"/>
      <c r="P82" s="1" t="n">
        <f aca="false">SUBTOTAL(9,P80:P81)</f>
        <v>0</v>
      </c>
      <c r="R82" s="59" t="e">
        <f aca="false">-P82/$Q$2</f>
        <v>#DIV/0!</v>
      </c>
    </row>
    <row r="83" customFormat="false" ht="12.75" hidden="false" customHeight="false" outlineLevel="2" collapsed="false">
      <c r="C83" s="43" t="n">
        <v>108182</v>
      </c>
      <c r="D83" s="43" t="s">
        <v>62</v>
      </c>
      <c r="E83" s="43" t="s">
        <v>39</v>
      </c>
      <c r="F83" s="44" t="n">
        <v>62389</v>
      </c>
      <c r="G83" s="43" t="n">
        <v>21229</v>
      </c>
      <c r="H83" s="43" t="s">
        <v>20</v>
      </c>
      <c r="I83" s="44" t="s">
        <v>40</v>
      </c>
      <c r="J83" s="43" t="s">
        <v>41</v>
      </c>
      <c r="K83" s="53" t="n">
        <v>37073</v>
      </c>
      <c r="L83" s="55" t="n">
        <v>37099</v>
      </c>
      <c r="M83" s="44" t="s">
        <v>22</v>
      </c>
      <c r="N83" s="47" t="n">
        <v>37073</v>
      </c>
      <c r="O83" s="49" t="n">
        <v>60000</v>
      </c>
      <c r="P83" s="1" t="n">
        <f aca="false">O83</f>
        <v>60000</v>
      </c>
      <c r="R83" s="59"/>
    </row>
    <row r="84" customFormat="false" ht="12.75" hidden="false" customHeight="false" outlineLevel="2" collapsed="false">
      <c r="C84" s="43" t="n">
        <v>108182</v>
      </c>
      <c r="D84" s="43" t="s">
        <v>62</v>
      </c>
      <c r="E84" s="43" t="s">
        <v>39</v>
      </c>
      <c r="F84" s="44" t="n">
        <v>62389</v>
      </c>
      <c r="G84" s="43" t="n">
        <v>21229</v>
      </c>
      <c r="H84" s="43" t="s">
        <v>20</v>
      </c>
      <c r="I84" s="44" t="s">
        <v>40</v>
      </c>
      <c r="J84" s="43" t="s">
        <v>41</v>
      </c>
      <c r="K84" s="53" t="n">
        <v>37073</v>
      </c>
      <c r="L84" s="55" t="n">
        <v>37099</v>
      </c>
      <c r="M84" s="44" t="s">
        <v>23</v>
      </c>
      <c r="N84" s="47" t="n">
        <v>37104</v>
      </c>
      <c r="O84" s="49" t="n">
        <v>-60000</v>
      </c>
      <c r="P84" s="1" t="n">
        <v>-60000</v>
      </c>
      <c r="R84" s="59"/>
    </row>
    <row r="85" customFormat="false" ht="12.75" hidden="false" customHeight="false" outlineLevel="1" collapsed="false">
      <c r="C85" s="56" t="s">
        <v>192</v>
      </c>
      <c r="D85" s="43"/>
      <c r="E85" s="43"/>
      <c r="F85" s="44"/>
      <c r="G85" s="43"/>
      <c r="H85" s="43"/>
      <c r="I85" s="44"/>
      <c r="J85" s="43"/>
      <c r="K85" s="53"/>
      <c r="L85" s="55"/>
      <c r="M85" s="44"/>
      <c r="N85" s="47"/>
      <c r="O85" s="49"/>
      <c r="P85" s="1" t="n">
        <f aca="false">SUBTOTAL(9,P83:P84)</f>
        <v>0</v>
      </c>
      <c r="R85" s="59" t="e">
        <f aca="false">-P85/$Q$2</f>
        <v>#DIV/0!</v>
      </c>
    </row>
    <row r="86" customFormat="false" ht="12.75" hidden="false" customHeight="false" outlineLevel="2" collapsed="false">
      <c r="C86" s="43" t="n">
        <v>108184</v>
      </c>
      <c r="D86" s="43" t="s">
        <v>62</v>
      </c>
      <c r="E86" s="43" t="s">
        <v>39</v>
      </c>
      <c r="F86" s="44" t="n">
        <v>62389</v>
      </c>
      <c r="G86" s="43" t="n">
        <v>21229</v>
      </c>
      <c r="H86" s="43" t="s">
        <v>25</v>
      </c>
      <c r="I86" s="44" t="s">
        <v>43</v>
      </c>
      <c r="J86" s="43" t="s">
        <v>41</v>
      </c>
      <c r="K86" s="53" t="n">
        <v>37073</v>
      </c>
      <c r="L86" s="55" t="n">
        <v>37099</v>
      </c>
      <c r="M86" s="44" t="s">
        <v>23</v>
      </c>
      <c r="N86" s="47" t="n">
        <v>37073</v>
      </c>
      <c r="O86" s="49" t="n">
        <v>-60000</v>
      </c>
      <c r="P86" s="1" t="n">
        <f aca="false">O86</f>
        <v>-60000</v>
      </c>
      <c r="R86" s="59"/>
    </row>
    <row r="87" customFormat="false" ht="12.75" hidden="false" customHeight="false" outlineLevel="2" collapsed="false">
      <c r="C87" s="43" t="n">
        <v>108184</v>
      </c>
      <c r="D87" s="43" t="s">
        <v>62</v>
      </c>
      <c r="E87" s="43" t="s">
        <v>39</v>
      </c>
      <c r="F87" s="44" t="n">
        <v>62389</v>
      </c>
      <c r="G87" s="43" t="n">
        <v>21229</v>
      </c>
      <c r="H87" s="43" t="s">
        <v>25</v>
      </c>
      <c r="I87" s="44" t="s">
        <v>43</v>
      </c>
      <c r="J87" s="43" t="s">
        <v>41</v>
      </c>
      <c r="K87" s="53" t="n">
        <v>37073</v>
      </c>
      <c r="L87" s="55" t="n">
        <v>37099</v>
      </c>
      <c r="M87" s="44" t="s">
        <v>22</v>
      </c>
      <c r="N87" s="47" t="n">
        <v>37104</v>
      </c>
      <c r="O87" s="49" t="n">
        <v>60000</v>
      </c>
      <c r="P87" s="1" t="n">
        <v>60000</v>
      </c>
      <c r="R87" s="59"/>
    </row>
    <row r="88" customFormat="false" ht="12.75" hidden="false" customHeight="false" outlineLevel="1" collapsed="false">
      <c r="C88" s="56" t="s">
        <v>193</v>
      </c>
      <c r="D88" s="43"/>
      <c r="E88" s="43"/>
      <c r="F88" s="44"/>
      <c r="G88" s="43"/>
      <c r="H88" s="43"/>
      <c r="I88" s="44"/>
      <c r="J88" s="43"/>
      <c r="K88" s="53"/>
      <c r="L88" s="55"/>
      <c r="M88" s="44"/>
      <c r="N88" s="47"/>
      <c r="O88" s="49"/>
      <c r="P88" s="1" t="n">
        <f aca="false">SUBTOTAL(9,P86:P87)</f>
        <v>0</v>
      </c>
      <c r="R88" s="59" t="e">
        <f aca="false">-P88/$Q$2</f>
        <v>#DIV/0!</v>
      </c>
    </row>
    <row r="89" customFormat="false" ht="12.75" hidden="false" customHeight="false" outlineLevel="2" collapsed="false">
      <c r="C89" s="14" t="n">
        <v>107655</v>
      </c>
      <c r="D89" s="43" t="s">
        <v>75</v>
      </c>
      <c r="E89" s="43" t="s">
        <v>39</v>
      </c>
      <c r="F89" s="44" t="n">
        <v>62389</v>
      </c>
      <c r="G89" s="16" t="n">
        <v>21228</v>
      </c>
      <c r="H89" s="45" t="s">
        <v>20</v>
      </c>
      <c r="I89" s="46" t="s">
        <v>40</v>
      </c>
      <c r="J89" s="43" t="s">
        <v>41</v>
      </c>
      <c r="K89" s="47" t="n">
        <v>36951</v>
      </c>
      <c r="L89" s="48" t="n">
        <v>36971</v>
      </c>
      <c r="M89" s="44" t="s">
        <v>22</v>
      </c>
      <c r="N89" s="47" t="n">
        <v>36951</v>
      </c>
      <c r="O89" s="49" t="n">
        <v>30000</v>
      </c>
      <c r="P89" s="1" t="n">
        <f aca="false">O89</f>
        <v>30000</v>
      </c>
      <c r="R89" s="59"/>
    </row>
    <row r="90" customFormat="false" ht="12.75" hidden="false" customHeight="false" outlineLevel="2" collapsed="false">
      <c r="C90" s="14" t="n">
        <v>107655</v>
      </c>
      <c r="D90" s="43" t="s">
        <v>75</v>
      </c>
      <c r="E90" s="43" t="s">
        <v>39</v>
      </c>
      <c r="F90" s="44" t="n">
        <v>62389</v>
      </c>
      <c r="G90" s="16" t="n">
        <v>21228</v>
      </c>
      <c r="H90" s="45" t="s">
        <v>20</v>
      </c>
      <c r="I90" s="46" t="s">
        <v>40</v>
      </c>
      <c r="J90" s="43" t="s">
        <v>41</v>
      </c>
      <c r="K90" s="47" t="n">
        <v>36951</v>
      </c>
      <c r="L90" s="48" t="n">
        <v>36971</v>
      </c>
      <c r="M90" s="44" t="s">
        <v>23</v>
      </c>
      <c r="N90" s="47" t="n">
        <v>37104</v>
      </c>
      <c r="O90" s="49" t="n">
        <v>-30000</v>
      </c>
      <c r="P90" s="1" t="n">
        <v>-30000</v>
      </c>
      <c r="R90" s="59"/>
    </row>
    <row r="91" customFormat="false" ht="12.75" hidden="false" customHeight="false" outlineLevel="1" collapsed="false">
      <c r="C91" s="23" t="s">
        <v>194</v>
      </c>
      <c r="D91" s="43"/>
      <c r="E91" s="43"/>
      <c r="F91" s="44"/>
      <c r="G91" s="16"/>
      <c r="H91" s="45"/>
      <c r="I91" s="46"/>
      <c r="J91" s="43"/>
      <c r="K91" s="47"/>
      <c r="L91" s="48"/>
      <c r="M91" s="44"/>
      <c r="N91" s="47"/>
      <c r="O91" s="49"/>
      <c r="P91" s="1" t="n">
        <f aca="false">SUBTOTAL(9,P89:P90)</f>
        <v>0</v>
      </c>
      <c r="R91" s="59" t="e">
        <f aca="false">-P91/$Q$2</f>
        <v>#DIV/0!</v>
      </c>
    </row>
    <row r="92" customFormat="false" ht="12.75" hidden="false" customHeight="false" outlineLevel="2" collapsed="false">
      <c r="C92" s="14" t="n">
        <v>107617</v>
      </c>
      <c r="D92" s="43" t="s">
        <v>195</v>
      </c>
      <c r="E92" s="43" t="s">
        <v>39</v>
      </c>
      <c r="F92" s="44" t="n">
        <v>63001</v>
      </c>
      <c r="G92" s="16" t="n">
        <v>23536</v>
      </c>
      <c r="H92" s="45" t="s">
        <v>20</v>
      </c>
      <c r="I92" s="46" t="s">
        <v>40</v>
      </c>
      <c r="J92" s="43" t="s">
        <v>31</v>
      </c>
      <c r="K92" s="47" t="n">
        <v>36951</v>
      </c>
      <c r="L92" s="48" t="n">
        <v>36956</v>
      </c>
      <c r="M92" s="44" t="s">
        <v>22</v>
      </c>
      <c r="N92" s="47" t="n">
        <v>36951</v>
      </c>
      <c r="O92" s="49" t="n">
        <v>155000</v>
      </c>
      <c r="P92" s="1" t="n">
        <v>155012</v>
      </c>
      <c r="R92" s="59"/>
    </row>
    <row r="93" customFormat="false" ht="12.75" hidden="false" customHeight="false" outlineLevel="2" collapsed="false">
      <c r="C93" s="14" t="n">
        <v>107617</v>
      </c>
      <c r="D93" s="43" t="s">
        <v>195</v>
      </c>
      <c r="E93" s="43" t="s">
        <v>39</v>
      </c>
      <c r="F93" s="44" t="n">
        <v>63001</v>
      </c>
      <c r="G93" s="16" t="n">
        <v>23536</v>
      </c>
      <c r="H93" s="45" t="s">
        <v>20</v>
      </c>
      <c r="I93" s="46" t="s">
        <v>40</v>
      </c>
      <c r="J93" s="43" t="s">
        <v>31</v>
      </c>
      <c r="K93" s="47" t="n">
        <v>36951</v>
      </c>
      <c r="L93" s="48" t="n">
        <v>36956</v>
      </c>
      <c r="M93" s="44" t="s">
        <v>23</v>
      </c>
      <c r="N93" s="47" t="n">
        <v>37104</v>
      </c>
      <c r="O93" s="49" t="n">
        <v>-155012</v>
      </c>
      <c r="P93" s="1" t="n">
        <v>-155012</v>
      </c>
      <c r="R93" s="59"/>
    </row>
    <row r="94" customFormat="false" ht="12.75" hidden="false" customHeight="false" outlineLevel="1" collapsed="false">
      <c r="C94" s="23" t="s">
        <v>196</v>
      </c>
      <c r="D94" s="43"/>
      <c r="E94" s="43"/>
      <c r="F94" s="44"/>
      <c r="G94" s="16"/>
      <c r="H94" s="45"/>
      <c r="I94" s="46"/>
      <c r="J94" s="43"/>
      <c r="K94" s="47"/>
      <c r="L94" s="48"/>
      <c r="M94" s="44"/>
      <c r="N94" s="47"/>
      <c r="O94" s="49"/>
      <c r="P94" s="1" t="n">
        <f aca="false">SUBTOTAL(9,P92:P93)</f>
        <v>0</v>
      </c>
      <c r="R94" s="59" t="e">
        <f aca="false">-P94/$Q$2</f>
        <v>#DIV/0!</v>
      </c>
    </row>
    <row r="95" customFormat="false" ht="12.75" hidden="false" customHeight="false" outlineLevel="2" collapsed="false">
      <c r="C95" s="14" t="n">
        <v>107783</v>
      </c>
      <c r="D95" s="43" t="s">
        <v>195</v>
      </c>
      <c r="E95" s="43" t="s">
        <v>39</v>
      </c>
      <c r="F95" s="44" t="n">
        <v>63001</v>
      </c>
      <c r="G95" s="16" t="n">
        <v>23536</v>
      </c>
      <c r="H95" s="45" t="s">
        <v>20</v>
      </c>
      <c r="I95" s="46" t="s">
        <v>40</v>
      </c>
      <c r="J95" s="43" t="s">
        <v>41</v>
      </c>
      <c r="K95" s="47" t="n">
        <v>36951</v>
      </c>
      <c r="L95" s="48" t="n">
        <v>36980</v>
      </c>
      <c r="M95" s="44" t="s">
        <v>22</v>
      </c>
      <c r="N95" s="47" t="n">
        <v>36982</v>
      </c>
      <c r="O95" s="49" t="n">
        <v>300000</v>
      </c>
      <c r="P95" s="1" t="n">
        <f aca="false">O95</f>
        <v>300000</v>
      </c>
      <c r="R95" s="59"/>
    </row>
    <row r="96" customFormat="false" ht="12.75" hidden="false" customHeight="false" outlineLevel="2" collapsed="false">
      <c r="C96" s="14" t="n">
        <v>107783</v>
      </c>
      <c r="D96" s="43" t="s">
        <v>195</v>
      </c>
      <c r="E96" s="43" t="s">
        <v>39</v>
      </c>
      <c r="F96" s="44" t="n">
        <v>63001</v>
      </c>
      <c r="G96" s="16" t="n">
        <v>23536</v>
      </c>
      <c r="H96" s="45" t="s">
        <v>20</v>
      </c>
      <c r="I96" s="46" t="s">
        <v>40</v>
      </c>
      <c r="J96" s="43" t="s">
        <v>41</v>
      </c>
      <c r="K96" s="47" t="n">
        <v>36951</v>
      </c>
      <c r="L96" s="48" t="n">
        <v>36980</v>
      </c>
      <c r="M96" s="44" t="s">
        <v>23</v>
      </c>
      <c r="N96" s="47" t="n">
        <v>37104</v>
      </c>
      <c r="O96" s="49" t="n">
        <v>-300000</v>
      </c>
      <c r="P96" s="1" t="n">
        <v>-299998</v>
      </c>
      <c r="R96" s="59"/>
    </row>
    <row r="97" customFormat="false" ht="12.75" hidden="false" customHeight="false" outlineLevel="1" collapsed="false">
      <c r="C97" s="23" t="s">
        <v>197</v>
      </c>
      <c r="D97" s="43"/>
      <c r="E97" s="43"/>
      <c r="F97" s="44"/>
      <c r="G97" s="16"/>
      <c r="H97" s="45"/>
      <c r="I97" s="46"/>
      <c r="J97" s="43"/>
      <c r="K97" s="47"/>
      <c r="L97" s="48"/>
      <c r="M97" s="44"/>
      <c r="N97" s="47"/>
      <c r="O97" s="49"/>
      <c r="P97" s="1" t="n">
        <f aca="false">SUBTOTAL(9,P95:P96)</f>
        <v>2</v>
      </c>
      <c r="R97" s="59" t="e">
        <f aca="false">-P97/$Q$2</f>
        <v>#DIV/0!</v>
      </c>
    </row>
    <row r="98" customFormat="false" ht="12.75" hidden="false" customHeight="false" outlineLevel="2" collapsed="false">
      <c r="C98" s="43" t="n">
        <v>108168</v>
      </c>
      <c r="D98" s="43" t="s">
        <v>198</v>
      </c>
      <c r="E98" s="43" t="s">
        <v>39</v>
      </c>
      <c r="F98" s="43" t="n">
        <v>62389</v>
      </c>
      <c r="G98" s="43" t="n">
        <v>107727</v>
      </c>
      <c r="H98" s="43" t="s">
        <v>25</v>
      </c>
      <c r="I98" s="44" t="s">
        <v>43</v>
      </c>
      <c r="J98" s="43" t="s">
        <v>41</v>
      </c>
      <c r="K98" s="53" t="n">
        <v>37073</v>
      </c>
      <c r="L98" s="55" t="n">
        <v>37096</v>
      </c>
      <c r="M98" s="44" t="s">
        <v>23</v>
      </c>
      <c r="N98" s="47" t="n">
        <v>37073</v>
      </c>
      <c r="O98" s="49" t="n">
        <v>-50000</v>
      </c>
      <c r="P98" s="1" t="n">
        <f aca="false">O98</f>
        <v>-50000</v>
      </c>
      <c r="R98" s="59"/>
    </row>
    <row r="99" customFormat="false" ht="12.75" hidden="false" customHeight="false" outlineLevel="2" collapsed="false">
      <c r="C99" s="43" t="n">
        <v>108168</v>
      </c>
      <c r="D99" s="43" t="s">
        <v>198</v>
      </c>
      <c r="E99" s="43" t="s">
        <v>39</v>
      </c>
      <c r="F99" s="43" t="n">
        <v>62389</v>
      </c>
      <c r="G99" s="43" t="n">
        <v>107727</v>
      </c>
      <c r="H99" s="43" t="s">
        <v>25</v>
      </c>
      <c r="I99" s="44" t="s">
        <v>43</v>
      </c>
      <c r="J99" s="43" t="s">
        <v>41</v>
      </c>
      <c r="K99" s="53" t="n">
        <v>37073</v>
      </c>
      <c r="L99" s="55" t="n">
        <v>37096</v>
      </c>
      <c r="M99" s="44" t="s">
        <v>22</v>
      </c>
      <c r="N99" s="47" t="n">
        <v>37104</v>
      </c>
      <c r="O99" s="49" t="n">
        <v>50000</v>
      </c>
      <c r="P99" s="1" t="n">
        <v>49972</v>
      </c>
      <c r="R99" s="59"/>
    </row>
    <row r="100" customFormat="false" ht="12.75" hidden="false" customHeight="false" outlineLevel="1" collapsed="false">
      <c r="C100" s="56" t="s">
        <v>199</v>
      </c>
      <c r="D100" s="43"/>
      <c r="E100" s="43"/>
      <c r="F100" s="43"/>
      <c r="G100" s="43"/>
      <c r="H100" s="43"/>
      <c r="I100" s="44"/>
      <c r="J100" s="43"/>
      <c r="K100" s="53"/>
      <c r="L100" s="55"/>
      <c r="M100" s="44"/>
      <c r="N100" s="47"/>
      <c r="O100" s="49"/>
      <c r="P100" s="1" t="n">
        <f aca="false">SUBTOTAL(9,P98:P99)</f>
        <v>-28</v>
      </c>
      <c r="R100" s="59" t="e">
        <f aca="false">-P100/$Q$2</f>
        <v>#DIV/0!</v>
      </c>
    </row>
    <row r="101" customFormat="false" ht="12.75" hidden="false" customHeight="false" outlineLevel="1" collapsed="false">
      <c r="R101" s="59"/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V1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7" ySplit="1" topLeftCell="M118" activePane="bottomRight" state="frozen"/>
      <selection pane="topLeft" activeCell="A1" activeCellId="0" sqref="A1"/>
      <selection pane="topRight" activeCell="M1" activeCellId="0" sqref="M1"/>
      <selection pane="bottomLeft" activeCell="A118" activeCellId="0" sqref="A118"/>
      <selection pane="bottomRight" activeCell="P134" activeCellId="0" sqref="P134"/>
    </sheetView>
  </sheetViews>
  <sheetFormatPr defaultColWidth="9.0546875" defaultRowHeight="12.75" customHeight="true" zeroHeight="false" outlineLevelRow="2" outlineLevelCol="0"/>
  <cols>
    <col collapsed="false" customWidth="false" hidden="true" outlineLevel="0" max="2" min="1" style="0" width="9.06"/>
    <col collapsed="false" customWidth="true" hidden="false" outlineLevel="0" max="3" min="3" style="0" width="10.13"/>
    <col collapsed="false" customWidth="false" hidden="true" outlineLevel="0" max="5" min="5" style="0" width="9.06"/>
    <col collapsed="false" customWidth="true" hidden="false" outlineLevel="0" max="6" min="6" style="0" width="5.28"/>
    <col collapsed="false" customWidth="true" hidden="false" outlineLevel="0" max="7" min="7" style="0" width="9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56"/>
    <col collapsed="false" customWidth="true" hidden="false" outlineLevel="0" max="11" min="11" style="0" width="6.99"/>
    <col collapsed="false" customWidth="true" hidden="false" outlineLevel="0" max="13" min="13" style="0" width="3.85"/>
    <col collapsed="false" customWidth="true" hidden="false" outlineLevel="0" max="14" min="14" style="0" width="7.85"/>
    <col collapsed="false" customWidth="true" hidden="false" outlineLevel="0" max="15" min="15" style="2" width="9.56"/>
    <col collapsed="false" customWidth="true" hidden="false" outlineLevel="0" max="16" min="16" style="1" width="10.28"/>
    <col collapsed="false" customWidth="true" hidden="false" outlineLevel="0" max="17" min="17" style="0" width="6.28"/>
    <col collapsed="false" customWidth="true" hidden="false" outlineLevel="0" max="18" min="18" style="2" width="16.28"/>
  </cols>
  <sheetData>
    <row r="1" customFormat="false" ht="90" hidden="false" customHeight="false" outlineLevel="0" collapsed="false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 t="s">
        <v>6</v>
      </c>
      <c r="H1" s="3" t="s">
        <v>7</v>
      </c>
      <c r="I1" s="3" t="s">
        <v>8</v>
      </c>
      <c r="J1" s="3" t="s">
        <v>9</v>
      </c>
      <c r="K1" s="6" t="s">
        <v>10</v>
      </c>
      <c r="L1" s="7" t="s">
        <v>11</v>
      </c>
      <c r="M1" s="5" t="s">
        <v>12</v>
      </c>
      <c r="N1" s="6" t="s">
        <v>13</v>
      </c>
      <c r="O1" s="28" t="s">
        <v>14</v>
      </c>
      <c r="P1" s="10" t="s">
        <v>200</v>
      </c>
      <c r="Q1" s="11" t="s">
        <v>16</v>
      </c>
      <c r="R1" s="12" t="s">
        <v>17</v>
      </c>
      <c r="S1" s="3" t="s">
        <v>112</v>
      </c>
    </row>
    <row r="2" customFormat="false" ht="12.75" hidden="false" customHeight="false" outlineLevel="2" collapsed="false">
      <c r="C2" s="14" t="n">
        <v>106881</v>
      </c>
      <c r="D2" s="43" t="s">
        <v>38</v>
      </c>
      <c r="E2" s="43" t="s">
        <v>39</v>
      </c>
      <c r="F2" s="44" t="n">
        <v>62389</v>
      </c>
      <c r="G2" s="16" t="n">
        <v>21230</v>
      </c>
      <c r="H2" s="45" t="s">
        <v>25</v>
      </c>
      <c r="I2" s="46" t="s">
        <v>43</v>
      </c>
      <c r="J2" s="43" t="s">
        <v>41</v>
      </c>
      <c r="K2" s="47" t="n">
        <v>36739</v>
      </c>
      <c r="L2" s="48" t="n">
        <v>36755</v>
      </c>
      <c r="M2" s="44" t="s">
        <v>23</v>
      </c>
      <c r="N2" s="47" t="n">
        <v>37043</v>
      </c>
      <c r="O2" s="62" t="n">
        <v>-500000</v>
      </c>
      <c r="P2" s="1" t="n">
        <f aca="false">O2</f>
        <v>-500000</v>
      </c>
      <c r="R2" s="59"/>
    </row>
    <row r="3" customFormat="false" ht="12.75" hidden="false" customHeight="false" outlineLevel="2" collapsed="false">
      <c r="C3" s="14" t="n">
        <v>106881</v>
      </c>
      <c r="D3" s="43" t="s">
        <v>38</v>
      </c>
      <c r="E3" s="43" t="s">
        <v>39</v>
      </c>
      <c r="F3" s="44" t="n">
        <v>62389</v>
      </c>
      <c r="G3" s="16" t="n">
        <v>21230</v>
      </c>
      <c r="H3" s="45" t="s">
        <v>25</v>
      </c>
      <c r="I3" s="46" t="s">
        <v>43</v>
      </c>
      <c r="J3" s="43" t="s">
        <v>41</v>
      </c>
      <c r="K3" s="47" t="n">
        <v>36739</v>
      </c>
      <c r="L3" s="48" t="n">
        <v>36755</v>
      </c>
      <c r="M3" s="44" t="s">
        <v>22</v>
      </c>
      <c r="N3" s="47" t="n">
        <v>37135</v>
      </c>
      <c r="O3" s="62" t="n">
        <v>500000</v>
      </c>
      <c r="P3" s="1" t="n">
        <v>500010</v>
      </c>
      <c r="R3" s="59"/>
    </row>
    <row r="4" customFormat="false" ht="12.75" hidden="false" customHeight="false" outlineLevel="1" collapsed="false">
      <c r="C4" s="22" t="s">
        <v>201</v>
      </c>
      <c r="D4" s="43"/>
      <c r="E4" s="43"/>
      <c r="F4" s="44"/>
      <c r="G4" s="16"/>
      <c r="H4" s="45"/>
      <c r="I4" s="46"/>
      <c r="J4" s="43"/>
      <c r="K4" s="47"/>
      <c r="L4" s="48"/>
      <c r="M4" s="44"/>
      <c r="N4" s="47"/>
      <c r="O4" s="62"/>
      <c r="P4" s="1" t="n">
        <f aca="false">SUBTOTAL(9,P2:P3)</f>
        <v>10</v>
      </c>
      <c r="R4" s="59" t="e">
        <f aca="false">-P4/$Q$2</f>
        <v>#DIV/0!</v>
      </c>
    </row>
    <row r="5" customFormat="false" ht="12.75" hidden="false" customHeight="false" outlineLevel="2" collapsed="false">
      <c r="C5" s="43" t="n">
        <v>107831</v>
      </c>
      <c r="D5" s="43" t="s">
        <v>38</v>
      </c>
      <c r="E5" s="43" t="s">
        <v>39</v>
      </c>
      <c r="F5" s="43" t="n">
        <v>62389</v>
      </c>
      <c r="G5" s="43" t="n">
        <v>21230</v>
      </c>
      <c r="H5" s="43" t="s">
        <v>20</v>
      </c>
      <c r="I5" s="44" t="s">
        <v>40</v>
      </c>
      <c r="J5" s="43" t="s">
        <v>21</v>
      </c>
      <c r="K5" s="53" t="n">
        <v>36982</v>
      </c>
      <c r="L5" s="55" t="n">
        <v>37001</v>
      </c>
      <c r="M5" s="44" t="s">
        <v>22</v>
      </c>
      <c r="N5" s="47" t="n">
        <v>36982</v>
      </c>
      <c r="O5" s="62" t="n">
        <v>150000</v>
      </c>
      <c r="P5" s="1" t="n">
        <f aca="false">O5</f>
        <v>150000</v>
      </c>
    </row>
    <row r="6" customFormat="false" ht="12.75" hidden="false" customHeight="false" outlineLevel="2" collapsed="false">
      <c r="C6" s="43" t="n">
        <v>107831</v>
      </c>
      <c r="D6" s="43" t="s">
        <v>38</v>
      </c>
      <c r="E6" s="43" t="s">
        <v>39</v>
      </c>
      <c r="F6" s="43" t="n">
        <v>62389</v>
      </c>
      <c r="G6" s="43" t="n">
        <v>21230</v>
      </c>
      <c r="H6" s="43" t="s">
        <v>20</v>
      </c>
      <c r="I6" s="44" t="s">
        <v>40</v>
      </c>
      <c r="J6" s="43" t="s">
        <v>21</v>
      </c>
      <c r="K6" s="53" t="n">
        <v>36982</v>
      </c>
      <c r="L6" s="55" t="n">
        <v>37001</v>
      </c>
      <c r="M6" s="44" t="s">
        <v>23</v>
      </c>
      <c r="N6" s="47" t="n">
        <v>37135</v>
      </c>
      <c r="O6" s="62" t="n">
        <v>-150000</v>
      </c>
      <c r="P6" s="1" t="n">
        <v>-150000</v>
      </c>
    </row>
    <row r="7" customFormat="false" ht="12.75" hidden="false" customHeight="false" outlineLevel="1" collapsed="false">
      <c r="C7" s="56" t="s">
        <v>202</v>
      </c>
      <c r="D7" s="43"/>
      <c r="E7" s="43"/>
      <c r="F7" s="43"/>
      <c r="G7" s="43"/>
      <c r="H7" s="43"/>
      <c r="I7" s="44"/>
      <c r="J7" s="43"/>
      <c r="K7" s="53"/>
      <c r="L7" s="55"/>
      <c r="M7" s="44"/>
      <c r="N7" s="47"/>
      <c r="O7" s="62"/>
      <c r="P7" s="1" t="n">
        <f aca="false">SUBTOTAL(9,P5:P6)</f>
        <v>0</v>
      </c>
      <c r="R7" s="59" t="e">
        <f aca="false">-P7/$Q$2</f>
        <v>#DIV/0!</v>
      </c>
    </row>
    <row r="8" customFormat="false" ht="12.75" hidden="false" customHeight="false" outlineLevel="2" collapsed="false">
      <c r="C8" s="43" t="n">
        <v>108249</v>
      </c>
      <c r="D8" s="43" t="s">
        <v>38</v>
      </c>
      <c r="E8" s="43" t="s">
        <v>39</v>
      </c>
      <c r="F8" s="44" t="n">
        <v>62389</v>
      </c>
      <c r="G8" s="43" t="n">
        <v>21230</v>
      </c>
      <c r="H8" s="43" t="s">
        <v>20</v>
      </c>
      <c r="I8" s="44" t="s">
        <v>40</v>
      </c>
      <c r="J8" s="43" t="s">
        <v>41</v>
      </c>
      <c r="K8" s="53" t="n">
        <v>37104</v>
      </c>
      <c r="L8" s="55" t="n">
        <v>37120</v>
      </c>
      <c r="M8" s="44" t="s">
        <v>22</v>
      </c>
      <c r="N8" s="47" t="n">
        <v>37104</v>
      </c>
      <c r="O8" s="62" t="n">
        <v>105000</v>
      </c>
      <c r="P8" s="1" t="n">
        <f aca="false">O8</f>
        <v>105000</v>
      </c>
    </row>
    <row r="9" customFormat="false" ht="12.75" hidden="false" customHeight="false" outlineLevel="2" collapsed="false">
      <c r="C9" s="43" t="n">
        <v>108249</v>
      </c>
      <c r="D9" s="43" t="s">
        <v>38</v>
      </c>
      <c r="E9" s="43" t="s">
        <v>39</v>
      </c>
      <c r="F9" s="44" t="n">
        <v>62389</v>
      </c>
      <c r="G9" s="43" t="n">
        <v>21230</v>
      </c>
      <c r="H9" s="43" t="s">
        <v>20</v>
      </c>
      <c r="I9" s="44" t="s">
        <v>40</v>
      </c>
      <c r="J9" s="43" t="s">
        <v>41</v>
      </c>
      <c r="K9" s="53" t="n">
        <v>37104</v>
      </c>
      <c r="L9" s="55" t="n">
        <v>37120</v>
      </c>
      <c r="M9" s="44" t="s">
        <v>23</v>
      </c>
      <c r="N9" s="47" t="n">
        <v>37135</v>
      </c>
      <c r="O9" s="62" t="n">
        <v>-105000</v>
      </c>
      <c r="P9" s="1" t="n">
        <v>-105000</v>
      </c>
    </row>
    <row r="10" customFormat="false" ht="12.75" hidden="false" customHeight="false" outlineLevel="1" collapsed="false">
      <c r="C10" s="56" t="s">
        <v>203</v>
      </c>
      <c r="D10" s="43"/>
      <c r="E10" s="43"/>
      <c r="F10" s="44"/>
      <c r="G10" s="43"/>
      <c r="H10" s="43"/>
      <c r="I10" s="44"/>
      <c r="J10" s="43"/>
      <c r="K10" s="53"/>
      <c r="L10" s="55"/>
      <c r="M10" s="44"/>
      <c r="N10" s="47"/>
      <c r="O10" s="62"/>
      <c r="P10" s="1" t="n">
        <f aca="false">SUBTOTAL(9,P8:P9)</f>
        <v>0</v>
      </c>
      <c r="R10" s="59" t="e">
        <f aca="false">-P10/$Q$2</f>
        <v>#DIV/0!</v>
      </c>
    </row>
    <row r="11" customFormat="false" ht="12.75" hidden="false" customHeight="false" outlineLevel="2" collapsed="false">
      <c r="C11" s="43" t="n">
        <v>107896</v>
      </c>
      <c r="D11" s="43" t="s">
        <v>92</v>
      </c>
      <c r="E11" s="43" t="s">
        <v>39</v>
      </c>
      <c r="F11" s="43" t="n">
        <v>71322</v>
      </c>
      <c r="G11" s="43" t="n">
        <v>102612</v>
      </c>
      <c r="H11" s="43" t="s">
        <v>20</v>
      </c>
      <c r="I11" s="44" t="s">
        <v>40</v>
      </c>
      <c r="J11" s="43" t="s">
        <v>41</v>
      </c>
      <c r="K11" s="53" t="n">
        <v>36982</v>
      </c>
      <c r="L11" s="55" t="n">
        <v>37008</v>
      </c>
      <c r="M11" s="44" t="s">
        <v>22</v>
      </c>
      <c r="N11" s="47" t="n">
        <v>36982</v>
      </c>
      <c r="O11" s="62" t="n">
        <v>14605</v>
      </c>
      <c r="P11" s="1" t="n">
        <f aca="false">O11</f>
        <v>14605</v>
      </c>
    </row>
    <row r="12" customFormat="false" ht="12.75" hidden="false" customHeight="false" outlineLevel="2" collapsed="false">
      <c r="C12" s="43" t="n">
        <v>107896</v>
      </c>
      <c r="D12" s="43" t="s">
        <v>92</v>
      </c>
      <c r="E12" s="43" t="s">
        <v>39</v>
      </c>
      <c r="F12" s="43" t="n">
        <v>71322</v>
      </c>
      <c r="G12" s="43" t="n">
        <v>102612</v>
      </c>
      <c r="H12" s="43" t="s">
        <v>20</v>
      </c>
      <c r="I12" s="44" t="s">
        <v>40</v>
      </c>
      <c r="J12" s="43" t="s">
        <v>41</v>
      </c>
      <c r="K12" s="53" t="n">
        <v>36982</v>
      </c>
      <c r="L12" s="55" t="n">
        <v>37008</v>
      </c>
      <c r="M12" s="44" t="s">
        <v>23</v>
      </c>
      <c r="N12" s="47" t="n">
        <v>37135</v>
      </c>
      <c r="O12" s="62" t="n">
        <v>-14605</v>
      </c>
      <c r="P12" s="1" t="n">
        <v>-14605</v>
      </c>
    </row>
    <row r="13" customFormat="false" ht="12.75" hidden="false" customHeight="false" outlineLevel="1" collapsed="false">
      <c r="C13" s="56" t="s">
        <v>204</v>
      </c>
      <c r="D13" s="43"/>
      <c r="E13" s="43"/>
      <c r="F13" s="43"/>
      <c r="G13" s="43"/>
      <c r="H13" s="43"/>
      <c r="I13" s="44"/>
      <c r="J13" s="43"/>
      <c r="K13" s="53"/>
      <c r="L13" s="55"/>
      <c r="M13" s="44"/>
      <c r="N13" s="47"/>
      <c r="O13" s="62"/>
      <c r="P13" s="1" t="n">
        <f aca="false">SUBTOTAL(9,P11:P12)</f>
        <v>0</v>
      </c>
      <c r="R13" s="59" t="e">
        <f aca="false">-P13/$Q$2</f>
        <v>#DIV/0!</v>
      </c>
    </row>
    <row r="14" customFormat="false" ht="12.75" hidden="false" customHeight="false" outlineLevel="2" collapsed="false">
      <c r="C14" s="43" t="n">
        <v>107933</v>
      </c>
      <c r="D14" s="43" t="s">
        <v>92</v>
      </c>
      <c r="E14" s="43" t="s">
        <v>39</v>
      </c>
      <c r="F14" s="43" t="n">
        <v>71322</v>
      </c>
      <c r="G14" s="43" t="n">
        <v>102612</v>
      </c>
      <c r="H14" s="43" t="s">
        <v>20</v>
      </c>
      <c r="I14" s="44" t="s">
        <v>40</v>
      </c>
      <c r="J14" s="43" t="s">
        <v>41</v>
      </c>
      <c r="K14" s="53" t="n">
        <v>37012</v>
      </c>
      <c r="L14" s="55" t="n">
        <v>37019</v>
      </c>
      <c r="M14" s="44" t="s">
        <v>22</v>
      </c>
      <c r="N14" s="47" t="n">
        <v>37012</v>
      </c>
      <c r="O14" s="62" t="n">
        <v>257149</v>
      </c>
      <c r="P14" s="1" t="n">
        <f aca="false">O14</f>
        <v>257149</v>
      </c>
    </row>
    <row r="15" customFormat="false" ht="12.75" hidden="false" customHeight="false" outlineLevel="2" collapsed="false">
      <c r="C15" s="43" t="n">
        <v>107933</v>
      </c>
      <c r="D15" s="43" t="s">
        <v>92</v>
      </c>
      <c r="E15" s="43" t="s">
        <v>39</v>
      </c>
      <c r="F15" s="43" t="n">
        <v>71322</v>
      </c>
      <c r="G15" s="43" t="n">
        <v>102612</v>
      </c>
      <c r="H15" s="43" t="s">
        <v>20</v>
      </c>
      <c r="I15" s="44" t="s">
        <v>40</v>
      </c>
      <c r="J15" s="43" t="s">
        <v>41</v>
      </c>
      <c r="K15" s="53" t="n">
        <v>37012</v>
      </c>
      <c r="L15" s="55" t="n">
        <v>37019</v>
      </c>
      <c r="M15" s="44" t="s">
        <v>23</v>
      </c>
      <c r="N15" s="47" t="n">
        <v>37135</v>
      </c>
      <c r="O15" s="62" t="n">
        <v>-257149</v>
      </c>
      <c r="P15" s="1" t="n">
        <v>-257149</v>
      </c>
      <c r="R15" s="2" t="e">
        <f aca="false">-(P14+P15)/$Q$2</f>
        <v>#DIV/0!</v>
      </c>
    </row>
    <row r="16" customFormat="false" ht="12.75" hidden="false" customHeight="false" outlineLevel="2" collapsed="false">
      <c r="C16" s="43" t="n">
        <v>107933</v>
      </c>
      <c r="D16" s="43" t="s">
        <v>92</v>
      </c>
      <c r="E16" s="43" t="s">
        <v>39</v>
      </c>
      <c r="F16" s="43" t="n">
        <v>71328</v>
      </c>
      <c r="G16" s="43" t="n">
        <v>102612</v>
      </c>
      <c r="H16" s="43" t="s">
        <v>20</v>
      </c>
      <c r="I16" s="44" t="s">
        <v>40</v>
      </c>
      <c r="J16" s="43" t="s">
        <v>41</v>
      </c>
      <c r="K16" s="53" t="n">
        <v>37012</v>
      </c>
      <c r="L16" s="55" t="n">
        <v>37019</v>
      </c>
      <c r="M16" s="44" t="s">
        <v>22</v>
      </c>
      <c r="N16" s="47" t="n">
        <v>37012</v>
      </c>
      <c r="O16" s="62" t="n">
        <v>7305</v>
      </c>
      <c r="P16" s="1" t="n">
        <f aca="false">O16</f>
        <v>7305</v>
      </c>
    </row>
    <row r="17" customFormat="false" ht="12.75" hidden="false" customHeight="false" outlineLevel="2" collapsed="false">
      <c r="C17" s="43" t="n">
        <v>107933</v>
      </c>
      <c r="D17" s="43" t="s">
        <v>92</v>
      </c>
      <c r="E17" s="43" t="s">
        <v>39</v>
      </c>
      <c r="F17" s="43" t="n">
        <v>71328</v>
      </c>
      <c r="G17" s="43" t="n">
        <v>102612</v>
      </c>
      <c r="H17" s="43" t="s">
        <v>20</v>
      </c>
      <c r="I17" s="44" t="s">
        <v>40</v>
      </c>
      <c r="J17" s="43" t="s">
        <v>41</v>
      </c>
      <c r="K17" s="53" t="n">
        <v>37012</v>
      </c>
      <c r="L17" s="55" t="n">
        <v>37019</v>
      </c>
      <c r="M17" s="44" t="s">
        <v>23</v>
      </c>
      <c r="N17" s="47" t="n">
        <v>37135</v>
      </c>
      <c r="O17" s="62" t="n">
        <v>-7305</v>
      </c>
      <c r="P17" s="1" t="n">
        <v>-7305</v>
      </c>
      <c r="R17" s="2" t="e">
        <f aca="false">-(P16+P17)/$Q$2</f>
        <v>#DIV/0!</v>
      </c>
    </row>
    <row r="18" customFormat="false" ht="12.75" hidden="false" customHeight="false" outlineLevel="1" collapsed="false">
      <c r="C18" s="56" t="s">
        <v>205</v>
      </c>
      <c r="D18" s="43"/>
      <c r="E18" s="43"/>
      <c r="F18" s="43"/>
      <c r="G18" s="43"/>
      <c r="H18" s="43"/>
      <c r="I18" s="44"/>
      <c r="J18" s="43"/>
      <c r="K18" s="53"/>
      <c r="L18" s="55"/>
      <c r="M18" s="44"/>
      <c r="N18" s="47"/>
      <c r="O18" s="62"/>
      <c r="P18" s="1" t="n">
        <f aca="false">SUBTOTAL(9,P14:P17)</f>
        <v>0</v>
      </c>
    </row>
    <row r="19" customFormat="false" ht="12.75" hidden="false" customHeight="false" outlineLevel="2" collapsed="false">
      <c r="C19" s="43" t="n">
        <v>107991</v>
      </c>
      <c r="D19" s="43" t="s">
        <v>92</v>
      </c>
      <c r="E19" s="43" t="s">
        <v>39</v>
      </c>
      <c r="F19" s="43" t="n">
        <v>62389</v>
      </c>
      <c r="G19" s="43" t="n">
        <v>102612</v>
      </c>
      <c r="H19" s="43" t="s">
        <v>20</v>
      </c>
      <c r="I19" s="44" t="s">
        <v>40</v>
      </c>
      <c r="J19" s="43" t="s">
        <v>41</v>
      </c>
      <c r="K19" s="53" t="n">
        <v>37012</v>
      </c>
      <c r="L19" s="55" t="n">
        <v>37042</v>
      </c>
      <c r="M19" s="44" t="s">
        <v>22</v>
      </c>
      <c r="N19" s="47" t="n">
        <v>37043</v>
      </c>
      <c r="O19" s="62" t="n">
        <v>11285</v>
      </c>
      <c r="P19" s="1" t="n">
        <f aca="false">O19</f>
        <v>11285</v>
      </c>
    </row>
    <row r="20" customFormat="false" ht="12.75" hidden="false" customHeight="false" outlineLevel="2" collapsed="false">
      <c r="C20" s="43" t="n">
        <v>107991</v>
      </c>
      <c r="D20" s="43" t="s">
        <v>92</v>
      </c>
      <c r="E20" s="43" t="s">
        <v>39</v>
      </c>
      <c r="F20" s="43" t="n">
        <v>62389</v>
      </c>
      <c r="G20" s="43" t="n">
        <v>102612</v>
      </c>
      <c r="H20" s="43" t="s">
        <v>20</v>
      </c>
      <c r="I20" s="44" t="s">
        <v>40</v>
      </c>
      <c r="J20" s="43" t="s">
        <v>41</v>
      </c>
      <c r="K20" s="53" t="n">
        <v>37012</v>
      </c>
      <c r="L20" s="55" t="n">
        <v>37042</v>
      </c>
      <c r="M20" s="44" t="s">
        <v>23</v>
      </c>
      <c r="N20" s="47" t="n">
        <v>37135</v>
      </c>
      <c r="O20" s="62" t="n">
        <v>-11285</v>
      </c>
      <c r="P20" s="1" t="n">
        <v>-11285</v>
      </c>
    </row>
    <row r="21" customFormat="false" ht="12.75" hidden="false" customHeight="false" outlineLevel="1" collapsed="false">
      <c r="C21" s="56" t="s">
        <v>206</v>
      </c>
      <c r="D21" s="43"/>
      <c r="E21" s="43"/>
      <c r="F21" s="43"/>
      <c r="G21" s="43"/>
      <c r="H21" s="43"/>
      <c r="I21" s="44"/>
      <c r="J21" s="43"/>
      <c r="K21" s="53"/>
      <c r="L21" s="55"/>
      <c r="M21" s="44"/>
      <c r="N21" s="47"/>
      <c r="O21" s="62"/>
      <c r="P21" s="1" t="n">
        <f aca="false">SUBTOTAL(9,P19:P20)</f>
        <v>0</v>
      </c>
      <c r="R21" s="59" t="e">
        <f aca="false">-P21/$Q$2</f>
        <v>#DIV/0!</v>
      </c>
    </row>
    <row r="22" customFormat="false" ht="12.75" hidden="false" customHeight="false" outlineLevel="2" collapsed="false">
      <c r="C22" s="43" t="n">
        <v>108171</v>
      </c>
      <c r="D22" s="43" t="s">
        <v>92</v>
      </c>
      <c r="E22" s="43" t="s">
        <v>39</v>
      </c>
      <c r="F22" s="43" t="n">
        <v>71323</v>
      </c>
      <c r="G22" s="43" t="n">
        <v>102612</v>
      </c>
      <c r="H22" s="43" t="s">
        <v>25</v>
      </c>
      <c r="I22" s="44" t="s">
        <v>43</v>
      </c>
      <c r="J22" s="43" t="s">
        <v>41</v>
      </c>
      <c r="K22" s="53" t="n">
        <v>37073</v>
      </c>
      <c r="L22" s="55" t="n">
        <v>37096</v>
      </c>
      <c r="M22" s="44" t="s">
        <v>23</v>
      </c>
      <c r="N22" s="47" t="n">
        <v>37073</v>
      </c>
      <c r="O22" s="62" t="n">
        <v>-22495</v>
      </c>
      <c r="P22" s="1" t="n">
        <v>-22789</v>
      </c>
    </row>
    <row r="23" customFormat="false" ht="12.75" hidden="false" customHeight="false" outlineLevel="2" collapsed="false">
      <c r="C23" s="43" t="n">
        <v>108171</v>
      </c>
      <c r="D23" s="43" t="s">
        <v>92</v>
      </c>
      <c r="E23" s="43" t="s">
        <v>39</v>
      </c>
      <c r="F23" s="43" t="n">
        <v>71323</v>
      </c>
      <c r="G23" s="43" t="n">
        <v>102612</v>
      </c>
      <c r="H23" s="43" t="s">
        <v>25</v>
      </c>
      <c r="I23" s="44" t="s">
        <v>43</v>
      </c>
      <c r="J23" s="43" t="s">
        <v>41</v>
      </c>
      <c r="K23" s="53" t="n">
        <v>37073</v>
      </c>
      <c r="L23" s="55" t="n">
        <v>37096</v>
      </c>
      <c r="M23" s="44" t="s">
        <v>22</v>
      </c>
      <c r="N23" s="47" t="n">
        <v>37135</v>
      </c>
      <c r="O23" s="62" t="n">
        <v>22789</v>
      </c>
      <c r="P23" s="1" t="n">
        <v>22789</v>
      </c>
      <c r="R23" s="2" t="e">
        <f aca="false">-(P22+P23)/$Q$2</f>
        <v>#DIV/0!</v>
      </c>
    </row>
    <row r="24" customFormat="false" ht="12.75" hidden="false" customHeight="false" outlineLevel="2" collapsed="false">
      <c r="C24" s="43" t="n">
        <v>108171</v>
      </c>
      <c r="D24" s="43" t="s">
        <v>92</v>
      </c>
      <c r="E24" s="43" t="s">
        <v>39</v>
      </c>
      <c r="F24" s="43" t="n">
        <v>71454</v>
      </c>
      <c r="G24" s="43" t="n">
        <v>102612</v>
      </c>
      <c r="H24" s="43" t="s">
        <v>25</v>
      </c>
      <c r="I24" s="44" t="s">
        <v>43</v>
      </c>
      <c r="J24" s="43" t="s">
        <v>41</v>
      </c>
      <c r="K24" s="53" t="n">
        <v>37073</v>
      </c>
      <c r="L24" s="55" t="n">
        <v>37096</v>
      </c>
      <c r="M24" s="44" t="s">
        <v>23</v>
      </c>
      <c r="N24" s="47" t="n">
        <v>37073</v>
      </c>
      <c r="O24" s="62" t="n">
        <v>-7505</v>
      </c>
      <c r="P24" s="1" t="n">
        <f aca="false">O24</f>
        <v>-7505</v>
      </c>
    </row>
    <row r="25" customFormat="false" ht="12.75" hidden="false" customHeight="false" outlineLevel="2" collapsed="false">
      <c r="C25" s="43" t="n">
        <v>108171</v>
      </c>
      <c r="D25" s="43" t="s">
        <v>92</v>
      </c>
      <c r="E25" s="43" t="s">
        <v>39</v>
      </c>
      <c r="F25" s="43" t="n">
        <v>71454</v>
      </c>
      <c r="G25" s="43" t="n">
        <v>102612</v>
      </c>
      <c r="H25" s="43" t="s">
        <v>25</v>
      </c>
      <c r="I25" s="44" t="s">
        <v>43</v>
      </c>
      <c r="J25" s="43" t="s">
        <v>41</v>
      </c>
      <c r="K25" s="53" t="n">
        <v>37073</v>
      </c>
      <c r="L25" s="55" t="n">
        <v>37096</v>
      </c>
      <c r="M25" s="44" t="s">
        <v>22</v>
      </c>
      <c r="N25" s="47" t="n">
        <v>37135</v>
      </c>
      <c r="O25" s="62" t="n">
        <v>7505</v>
      </c>
      <c r="P25" s="1" t="n">
        <v>7505</v>
      </c>
      <c r="R25" s="2" t="e">
        <f aca="false">-(P24+P25)/$Q$2</f>
        <v>#DIV/0!</v>
      </c>
    </row>
    <row r="26" customFormat="false" ht="12.75" hidden="false" customHeight="false" outlineLevel="1" collapsed="false">
      <c r="C26" s="56" t="s">
        <v>207</v>
      </c>
      <c r="D26" s="43"/>
      <c r="E26" s="43"/>
      <c r="F26" s="43"/>
      <c r="G26" s="43"/>
      <c r="H26" s="43"/>
      <c r="I26" s="44"/>
      <c r="J26" s="43"/>
      <c r="K26" s="53"/>
      <c r="L26" s="55"/>
      <c r="M26" s="44"/>
      <c r="N26" s="47"/>
      <c r="O26" s="62"/>
      <c r="P26" s="1" t="n">
        <f aca="false">SUBTOTAL(9,P22:P25)</f>
        <v>0</v>
      </c>
    </row>
    <row r="27" customFormat="false" ht="12.75" hidden="false" customHeight="false" outlineLevel="2" collapsed="false">
      <c r="C27" s="43" t="n">
        <v>108232</v>
      </c>
      <c r="D27" s="43" t="s">
        <v>92</v>
      </c>
      <c r="E27" s="43" t="s">
        <v>39</v>
      </c>
      <c r="F27" s="44" t="n">
        <v>71322</v>
      </c>
      <c r="G27" s="43" t="n">
        <v>102612</v>
      </c>
      <c r="H27" s="43" t="s">
        <v>20</v>
      </c>
      <c r="I27" s="44" t="s">
        <v>40</v>
      </c>
      <c r="J27" s="43" t="s">
        <v>41</v>
      </c>
      <c r="K27" s="53" t="n">
        <v>37104</v>
      </c>
      <c r="L27" s="55" t="n">
        <v>37119</v>
      </c>
      <c r="M27" s="44" t="s">
        <v>22</v>
      </c>
      <c r="N27" s="47" t="n">
        <v>37104</v>
      </c>
      <c r="O27" s="62" t="n">
        <v>5054</v>
      </c>
      <c r="P27" s="1" t="n">
        <f aca="false">O27</f>
        <v>5054</v>
      </c>
    </row>
    <row r="28" customFormat="false" ht="12.75" hidden="false" customHeight="false" outlineLevel="2" collapsed="false">
      <c r="C28" s="43" t="n">
        <v>108232</v>
      </c>
      <c r="D28" s="43" t="s">
        <v>92</v>
      </c>
      <c r="E28" s="43" t="s">
        <v>39</v>
      </c>
      <c r="F28" s="44" t="n">
        <v>71322</v>
      </c>
      <c r="G28" s="43" t="n">
        <v>102612</v>
      </c>
      <c r="H28" s="43" t="s">
        <v>20</v>
      </c>
      <c r="I28" s="44" t="s">
        <v>40</v>
      </c>
      <c r="J28" s="43" t="s">
        <v>41</v>
      </c>
      <c r="K28" s="53" t="n">
        <v>37104</v>
      </c>
      <c r="L28" s="55" t="n">
        <v>37119</v>
      </c>
      <c r="M28" s="44" t="s">
        <v>23</v>
      </c>
      <c r="N28" s="47" t="n">
        <v>37135</v>
      </c>
      <c r="O28" s="62" t="n">
        <v>-5054</v>
      </c>
      <c r="P28" s="1" t="n">
        <v>-5054</v>
      </c>
    </row>
    <row r="29" customFormat="false" ht="12.75" hidden="false" customHeight="false" outlineLevel="1" collapsed="false">
      <c r="C29" s="56" t="s">
        <v>208</v>
      </c>
      <c r="D29" s="43"/>
      <c r="E29" s="43"/>
      <c r="F29" s="44"/>
      <c r="G29" s="43"/>
      <c r="H29" s="43"/>
      <c r="I29" s="44"/>
      <c r="J29" s="43"/>
      <c r="K29" s="53"/>
      <c r="L29" s="55"/>
      <c r="M29" s="44"/>
      <c r="N29" s="47"/>
      <c r="O29" s="62"/>
      <c r="P29" s="1" t="n">
        <f aca="false">SUBTOTAL(9,P27:P28)</f>
        <v>0</v>
      </c>
      <c r="R29" s="59" t="e">
        <f aca="false">-P29/$Q$2</f>
        <v>#DIV/0!</v>
      </c>
    </row>
    <row r="30" customFormat="false" ht="12.75" hidden="false" customHeight="false" outlineLevel="2" collapsed="false">
      <c r="C30" s="43" t="n">
        <v>107833</v>
      </c>
      <c r="D30" s="43" t="s">
        <v>209</v>
      </c>
      <c r="E30" s="43" t="s">
        <v>39</v>
      </c>
      <c r="F30" s="43" t="n">
        <v>62389</v>
      </c>
      <c r="G30" s="43" t="n">
        <v>101402</v>
      </c>
      <c r="H30" s="43" t="s">
        <v>20</v>
      </c>
      <c r="I30" s="44" t="s">
        <v>40</v>
      </c>
      <c r="J30" s="43" t="s">
        <v>41</v>
      </c>
      <c r="K30" s="53" t="n">
        <v>36982</v>
      </c>
      <c r="L30" s="55" t="n">
        <v>37001</v>
      </c>
      <c r="M30" s="44" t="s">
        <v>22</v>
      </c>
      <c r="N30" s="47" t="n">
        <v>36982</v>
      </c>
      <c r="O30" s="62" t="n">
        <v>60000</v>
      </c>
      <c r="P30" s="1" t="n">
        <f aca="false">O30</f>
        <v>60000</v>
      </c>
    </row>
    <row r="31" customFormat="false" ht="12.75" hidden="false" customHeight="false" outlineLevel="2" collapsed="false">
      <c r="C31" s="43" t="n">
        <v>107833</v>
      </c>
      <c r="D31" s="43" t="s">
        <v>209</v>
      </c>
      <c r="E31" s="43" t="s">
        <v>39</v>
      </c>
      <c r="F31" s="43" t="n">
        <v>62389</v>
      </c>
      <c r="G31" s="43" t="n">
        <v>101402</v>
      </c>
      <c r="H31" s="43" t="s">
        <v>20</v>
      </c>
      <c r="I31" s="44" t="s">
        <v>40</v>
      </c>
      <c r="J31" s="43" t="s">
        <v>41</v>
      </c>
      <c r="K31" s="53" t="n">
        <v>36982</v>
      </c>
      <c r="L31" s="55" t="n">
        <v>37001</v>
      </c>
      <c r="M31" s="44" t="s">
        <v>23</v>
      </c>
      <c r="N31" s="47" t="n">
        <v>37135</v>
      </c>
      <c r="O31" s="62" t="n">
        <v>-60000</v>
      </c>
      <c r="P31" s="1" t="n">
        <v>-60000</v>
      </c>
    </row>
    <row r="32" customFormat="false" ht="12.75" hidden="false" customHeight="false" outlineLevel="1" collapsed="false">
      <c r="C32" s="56" t="s">
        <v>210</v>
      </c>
      <c r="D32" s="43"/>
      <c r="E32" s="43"/>
      <c r="F32" s="43"/>
      <c r="G32" s="43"/>
      <c r="H32" s="43"/>
      <c r="I32" s="44"/>
      <c r="J32" s="43"/>
      <c r="K32" s="53"/>
      <c r="L32" s="55"/>
      <c r="M32" s="44"/>
      <c r="N32" s="47"/>
      <c r="O32" s="62"/>
      <c r="P32" s="1" t="n">
        <f aca="false">SUBTOTAL(9,P30:P31)</f>
        <v>0</v>
      </c>
      <c r="R32" s="59" t="e">
        <f aca="false">-P32/$Q$2</f>
        <v>#DIV/0!</v>
      </c>
    </row>
    <row r="33" customFormat="false" ht="12.75" hidden="false" customHeight="false" outlineLevel="2" collapsed="false">
      <c r="C33" s="14" t="n">
        <v>106851</v>
      </c>
      <c r="D33" s="43" t="s">
        <v>98</v>
      </c>
      <c r="E33" s="43" t="s">
        <v>39</v>
      </c>
      <c r="F33" s="44" t="n">
        <v>71460</v>
      </c>
      <c r="G33" s="16" t="n">
        <v>21357</v>
      </c>
      <c r="H33" s="43" t="s">
        <v>25</v>
      </c>
      <c r="I33" s="44" t="s">
        <v>146</v>
      </c>
      <c r="J33" s="43" t="s">
        <v>31</v>
      </c>
      <c r="K33" s="47" t="n">
        <v>36739</v>
      </c>
      <c r="L33" s="48" t="n">
        <v>36739</v>
      </c>
      <c r="M33" s="44" t="s">
        <v>23</v>
      </c>
      <c r="N33" s="47" t="n">
        <v>36861</v>
      </c>
      <c r="O33" s="62" t="n">
        <v>-500000</v>
      </c>
      <c r="P33" s="1" t="n">
        <v>-461936</v>
      </c>
      <c r="R33" s="59"/>
    </row>
    <row r="34" customFormat="false" ht="12.75" hidden="false" customHeight="false" outlineLevel="2" collapsed="false">
      <c r="C34" s="14" t="n">
        <v>106851</v>
      </c>
      <c r="D34" s="43" t="s">
        <v>98</v>
      </c>
      <c r="E34" s="43" t="s">
        <v>39</v>
      </c>
      <c r="F34" s="44" t="n">
        <v>71460</v>
      </c>
      <c r="G34" s="16" t="n">
        <v>21357</v>
      </c>
      <c r="H34" s="43" t="s">
        <v>25</v>
      </c>
      <c r="I34" s="44" t="s">
        <v>146</v>
      </c>
      <c r="J34" s="43" t="s">
        <v>31</v>
      </c>
      <c r="K34" s="47" t="n">
        <v>36739</v>
      </c>
      <c r="L34" s="48" t="n">
        <v>36739</v>
      </c>
      <c r="M34" s="44" t="s">
        <v>22</v>
      </c>
      <c r="N34" s="47" t="n">
        <v>37135</v>
      </c>
      <c r="O34" s="62" t="n">
        <v>461936</v>
      </c>
      <c r="P34" s="1" t="n">
        <v>461936</v>
      </c>
      <c r="R34" s="59"/>
    </row>
    <row r="35" customFormat="false" ht="12.75" hidden="false" customHeight="false" outlineLevel="1" collapsed="false">
      <c r="C35" s="23" t="s">
        <v>211</v>
      </c>
      <c r="D35" s="43"/>
      <c r="E35" s="43"/>
      <c r="F35" s="44"/>
      <c r="G35" s="16"/>
      <c r="H35" s="43"/>
      <c r="I35" s="44"/>
      <c r="J35" s="43"/>
      <c r="K35" s="47"/>
      <c r="L35" s="48"/>
      <c r="M35" s="44"/>
      <c r="N35" s="47"/>
      <c r="O35" s="62"/>
      <c r="P35" s="1" t="n">
        <f aca="false">SUBTOTAL(9,P33:P34)</f>
        <v>0</v>
      </c>
      <c r="R35" s="59" t="e">
        <f aca="false">-P35/$Q$2</f>
        <v>#DIV/0!</v>
      </c>
    </row>
    <row r="36" customFormat="false" ht="12.75" hidden="false" customHeight="false" outlineLevel="2" collapsed="false">
      <c r="C36" s="43" t="n">
        <v>108231</v>
      </c>
      <c r="D36" s="43" t="s">
        <v>98</v>
      </c>
      <c r="E36" s="43" t="s">
        <v>39</v>
      </c>
      <c r="F36" s="44" t="n">
        <v>62389</v>
      </c>
      <c r="G36" s="43" t="n">
        <v>21357</v>
      </c>
      <c r="H36" s="43" t="s">
        <v>20</v>
      </c>
      <c r="I36" s="44" t="s">
        <v>40</v>
      </c>
      <c r="J36" s="43" t="s">
        <v>41</v>
      </c>
      <c r="K36" s="53" t="n">
        <v>37104</v>
      </c>
      <c r="L36" s="55" t="n">
        <v>37119</v>
      </c>
      <c r="M36" s="44" t="s">
        <v>22</v>
      </c>
      <c r="N36" s="47" t="n">
        <v>37104</v>
      </c>
      <c r="O36" s="62" t="n">
        <v>15000</v>
      </c>
      <c r="P36" s="1" t="n">
        <f aca="false">O36</f>
        <v>15000</v>
      </c>
    </row>
    <row r="37" customFormat="false" ht="12.75" hidden="false" customHeight="false" outlineLevel="2" collapsed="false">
      <c r="C37" s="43" t="n">
        <v>108231</v>
      </c>
      <c r="D37" s="43" t="s">
        <v>98</v>
      </c>
      <c r="E37" s="43" t="s">
        <v>39</v>
      </c>
      <c r="F37" s="44" t="n">
        <v>62389</v>
      </c>
      <c r="G37" s="43" t="n">
        <v>21357</v>
      </c>
      <c r="H37" s="43" t="s">
        <v>20</v>
      </c>
      <c r="I37" s="44" t="s">
        <v>40</v>
      </c>
      <c r="J37" s="43" t="s">
        <v>41</v>
      </c>
      <c r="K37" s="53" t="n">
        <v>37104</v>
      </c>
      <c r="L37" s="55" t="n">
        <v>37119</v>
      </c>
      <c r="M37" s="44" t="s">
        <v>23</v>
      </c>
      <c r="N37" s="47" t="n">
        <v>37135</v>
      </c>
      <c r="O37" s="62" t="n">
        <v>-15000</v>
      </c>
      <c r="P37" s="1" t="n">
        <v>-15000</v>
      </c>
    </row>
    <row r="38" customFormat="false" ht="12.75" hidden="false" customHeight="false" outlineLevel="1" collapsed="false">
      <c r="C38" s="56" t="s">
        <v>212</v>
      </c>
      <c r="D38" s="43"/>
      <c r="E38" s="43"/>
      <c r="F38" s="44"/>
      <c r="G38" s="43"/>
      <c r="H38" s="43"/>
      <c r="I38" s="44"/>
      <c r="J38" s="43"/>
      <c r="K38" s="53"/>
      <c r="L38" s="55"/>
      <c r="M38" s="44"/>
      <c r="N38" s="47"/>
      <c r="O38" s="62"/>
      <c r="P38" s="1" t="n">
        <f aca="false">SUBTOTAL(9,P36:P37)</f>
        <v>0</v>
      </c>
      <c r="R38" s="59" t="e">
        <f aca="false">-P38/$Q$2</f>
        <v>#DIV/0!</v>
      </c>
    </row>
    <row r="39" customFormat="false" ht="12.75" hidden="false" customHeight="false" outlineLevel="2" collapsed="false">
      <c r="C39" s="14" t="n">
        <v>106550</v>
      </c>
      <c r="D39" s="43" t="s">
        <v>213</v>
      </c>
      <c r="E39" s="43" t="s">
        <v>39</v>
      </c>
      <c r="F39" s="44" t="n">
        <v>71460</v>
      </c>
      <c r="G39" s="16" t="n">
        <v>21246</v>
      </c>
      <c r="H39" s="43" t="s">
        <v>25</v>
      </c>
      <c r="I39" s="44" t="s">
        <v>146</v>
      </c>
      <c r="J39" s="43" t="s">
        <v>31</v>
      </c>
      <c r="K39" s="47" t="n">
        <v>36617</v>
      </c>
      <c r="L39" s="48" t="n">
        <v>36629</v>
      </c>
      <c r="M39" s="44" t="s">
        <v>23</v>
      </c>
      <c r="N39" s="47" t="n">
        <v>36892</v>
      </c>
      <c r="O39" s="62" t="n">
        <v>-450000</v>
      </c>
      <c r="P39" s="1" t="n">
        <v>-449996</v>
      </c>
      <c r="R39" s="59"/>
    </row>
    <row r="40" customFormat="false" ht="12.75" hidden="false" customHeight="false" outlineLevel="2" collapsed="false">
      <c r="C40" s="14" t="n">
        <v>106550</v>
      </c>
      <c r="D40" s="43" t="s">
        <v>213</v>
      </c>
      <c r="E40" s="43" t="s">
        <v>39</v>
      </c>
      <c r="F40" s="44" t="n">
        <v>71460</v>
      </c>
      <c r="G40" s="16" t="n">
        <v>21246</v>
      </c>
      <c r="H40" s="43" t="s">
        <v>25</v>
      </c>
      <c r="I40" s="44" t="s">
        <v>146</v>
      </c>
      <c r="J40" s="43" t="s">
        <v>31</v>
      </c>
      <c r="K40" s="47" t="n">
        <v>36617</v>
      </c>
      <c r="L40" s="48" t="n">
        <v>36629</v>
      </c>
      <c r="M40" s="44" t="s">
        <v>22</v>
      </c>
      <c r="N40" s="47" t="n">
        <v>37135</v>
      </c>
      <c r="O40" s="62" t="n">
        <v>449996</v>
      </c>
      <c r="P40" s="1" t="n">
        <v>449995</v>
      </c>
      <c r="R40" s="59"/>
    </row>
    <row r="41" customFormat="false" ht="12.75" hidden="false" customHeight="false" outlineLevel="1" collapsed="false">
      <c r="C41" s="23" t="s">
        <v>214</v>
      </c>
      <c r="D41" s="43"/>
      <c r="E41" s="43"/>
      <c r="F41" s="44"/>
      <c r="G41" s="16"/>
      <c r="H41" s="43"/>
      <c r="I41" s="44"/>
      <c r="J41" s="43"/>
      <c r="K41" s="47"/>
      <c r="L41" s="48"/>
      <c r="M41" s="44"/>
      <c r="N41" s="47"/>
      <c r="O41" s="62"/>
      <c r="P41" s="1" t="n">
        <f aca="false">SUBTOTAL(9,P39:P40)</f>
        <v>-1</v>
      </c>
      <c r="R41" s="59" t="e">
        <f aca="false">-P41/$Q$2</f>
        <v>#DIV/0!</v>
      </c>
    </row>
    <row r="42" customFormat="false" ht="12.75" hidden="false" customHeight="false" outlineLevel="2" collapsed="false">
      <c r="C42" s="43" t="n">
        <v>107832</v>
      </c>
      <c r="D42" s="43" t="s">
        <v>177</v>
      </c>
      <c r="E42" s="43" t="s">
        <v>39</v>
      </c>
      <c r="F42" s="43" t="n">
        <v>62389</v>
      </c>
      <c r="G42" s="43" t="n">
        <v>21233</v>
      </c>
      <c r="H42" s="43" t="s">
        <v>20</v>
      </c>
      <c r="I42" s="44" t="s">
        <v>40</v>
      </c>
      <c r="J42" s="43" t="s">
        <v>41</v>
      </c>
      <c r="K42" s="53" t="n">
        <v>36982</v>
      </c>
      <c r="L42" s="55" t="n">
        <v>37001</v>
      </c>
      <c r="M42" s="44" t="s">
        <v>22</v>
      </c>
      <c r="N42" s="47" t="n">
        <v>36982</v>
      </c>
      <c r="O42" s="62" t="n">
        <v>90000</v>
      </c>
      <c r="P42" s="1" t="n">
        <f aca="false">O42</f>
        <v>90000</v>
      </c>
    </row>
    <row r="43" customFormat="false" ht="12.75" hidden="false" customHeight="false" outlineLevel="2" collapsed="false">
      <c r="C43" s="43" t="n">
        <v>107832</v>
      </c>
      <c r="D43" s="43" t="s">
        <v>177</v>
      </c>
      <c r="E43" s="43" t="s">
        <v>39</v>
      </c>
      <c r="F43" s="43" t="n">
        <v>62389</v>
      </c>
      <c r="G43" s="43" t="n">
        <v>21233</v>
      </c>
      <c r="H43" s="43" t="s">
        <v>20</v>
      </c>
      <c r="I43" s="44" t="s">
        <v>40</v>
      </c>
      <c r="J43" s="43" t="s">
        <v>41</v>
      </c>
      <c r="K43" s="53" t="n">
        <v>36982</v>
      </c>
      <c r="L43" s="55" t="n">
        <v>37001</v>
      </c>
      <c r="M43" s="44" t="s">
        <v>23</v>
      </c>
      <c r="N43" s="47" t="n">
        <v>37135</v>
      </c>
      <c r="O43" s="62" t="n">
        <v>-90000</v>
      </c>
      <c r="P43" s="1" t="n">
        <v>-90000</v>
      </c>
    </row>
    <row r="44" customFormat="false" ht="12.75" hidden="false" customHeight="false" outlineLevel="1" collapsed="false">
      <c r="C44" s="56" t="s">
        <v>215</v>
      </c>
      <c r="D44" s="43"/>
      <c r="E44" s="43"/>
      <c r="F44" s="43"/>
      <c r="G44" s="43"/>
      <c r="H44" s="43"/>
      <c r="I44" s="44"/>
      <c r="J44" s="43"/>
      <c r="K44" s="53"/>
      <c r="L44" s="55"/>
      <c r="M44" s="44"/>
      <c r="N44" s="47"/>
      <c r="O44" s="62"/>
      <c r="P44" s="1" t="n">
        <f aca="false">SUBTOTAL(9,P42:P43)</f>
        <v>0</v>
      </c>
      <c r="R44" s="59" t="e">
        <f aca="false">-P44/$Q$2</f>
        <v>#DIV/0!</v>
      </c>
    </row>
    <row r="45" customFormat="false" ht="12.75" hidden="false" customHeight="false" outlineLevel="2" collapsed="false">
      <c r="C45" s="14" t="n">
        <v>107450</v>
      </c>
      <c r="D45" s="43" t="s">
        <v>216</v>
      </c>
      <c r="E45" s="43" t="s">
        <v>39</v>
      </c>
      <c r="F45" s="44" t="n">
        <v>78126</v>
      </c>
      <c r="G45" s="16" t="n">
        <v>106708</v>
      </c>
      <c r="H45" s="43" t="s">
        <v>117</v>
      </c>
      <c r="I45" s="44" t="s">
        <v>217</v>
      </c>
      <c r="J45" s="43" t="s">
        <v>21</v>
      </c>
      <c r="K45" s="47" t="n">
        <v>36892</v>
      </c>
      <c r="L45" s="48" t="n">
        <v>36900</v>
      </c>
      <c r="M45" s="44" t="s">
        <v>22</v>
      </c>
      <c r="N45" s="47" t="n">
        <v>37135</v>
      </c>
      <c r="O45" s="62" t="n">
        <v>223200</v>
      </c>
      <c r="P45" s="1" t="n">
        <v>215796</v>
      </c>
    </row>
    <row r="46" customFormat="false" ht="12.75" hidden="false" customHeight="false" outlineLevel="2" collapsed="false">
      <c r="C46" s="14" t="n">
        <v>107450</v>
      </c>
      <c r="D46" s="43" t="s">
        <v>216</v>
      </c>
      <c r="E46" s="43" t="s">
        <v>39</v>
      </c>
      <c r="F46" s="44" t="n">
        <v>78126</v>
      </c>
      <c r="G46" s="16" t="n">
        <v>106708</v>
      </c>
      <c r="H46" s="43" t="s">
        <v>117</v>
      </c>
      <c r="I46" s="44" t="s">
        <v>217</v>
      </c>
      <c r="J46" s="43" t="s">
        <v>21</v>
      </c>
      <c r="K46" s="47" t="n">
        <v>36892</v>
      </c>
      <c r="L46" s="48" t="n">
        <v>36900</v>
      </c>
      <c r="M46" s="44" t="s">
        <v>23</v>
      </c>
      <c r="N46" s="47" t="n">
        <v>37135</v>
      </c>
      <c r="O46" s="62" t="n">
        <v>-223200</v>
      </c>
      <c r="P46" s="1" t="n">
        <v>-35313</v>
      </c>
    </row>
    <row r="47" customFormat="false" ht="12.75" hidden="false" customHeight="false" outlineLevel="1" collapsed="false">
      <c r="C47" s="23" t="s">
        <v>218</v>
      </c>
      <c r="D47" s="43"/>
      <c r="E47" s="43"/>
      <c r="F47" s="44"/>
      <c r="G47" s="16"/>
      <c r="H47" s="43"/>
      <c r="I47" s="44"/>
      <c r="J47" s="43"/>
      <c r="K47" s="47"/>
      <c r="L47" s="48"/>
      <c r="M47" s="44"/>
      <c r="N47" s="47"/>
      <c r="O47" s="62"/>
      <c r="P47" s="1" t="n">
        <f aca="false">SUBTOTAL(9,P45:P46)</f>
        <v>180483</v>
      </c>
      <c r="R47" s="59" t="s">
        <v>219</v>
      </c>
    </row>
    <row r="48" customFormat="false" ht="12.75" hidden="false" customHeight="false" outlineLevel="2" collapsed="false">
      <c r="C48" s="43" t="n">
        <v>107980</v>
      </c>
      <c r="D48" s="43" t="s">
        <v>220</v>
      </c>
      <c r="E48" s="43" t="s">
        <v>39</v>
      </c>
      <c r="F48" s="43" t="n">
        <v>71460</v>
      </c>
      <c r="G48" s="43" t="n">
        <v>101501</v>
      </c>
      <c r="H48" s="43" t="s">
        <v>20</v>
      </c>
      <c r="I48" s="44" t="s">
        <v>40</v>
      </c>
      <c r="J48" s="43" t="s">
        <v>41</v>
      </c>
      <c r="K48" s="53" t="n">
        <v>37012</v>
      </c>
      <c r="L48" s="55" t="n">
        <v>37040</v>
      </c>
      <c r="M48" s="44" t="s">
        <v>22</v>
      </c>
      <c r="N48" s="47" t="n">
        <v>37012</v>
      </c>
      <c r="O48" s="62" t="n">
        <v>100000</v>
      </c>
      <c r="P48" s="1" t="n">
        <f aca="false">O48</f>
        <v>100000</v>
      </c>
    </row>
    <row r="49" customFormat="false" ht="12.75" hidden="false" customHeight="false" outlineLevel="2" collapsed="false">
      <c r="C49" s="43" t="n">
        <v>107980</v>
      </c>
      <c r="D49" s="43" t="s">
        <v>220</v>
      </c>
      <c r="E49" s="43" t="s">
        <v>39</v>
      </c>
      <c r="F49" s="43" t="n">
        <v>71460</v>
      </c>
      <c r="G49" s="43" t="n">
        <v>101501</v>
      </c>
      <c r="H49" s="43" t="s">
        <v>20</v>
      </c>
      <c r="I49" s="44" t="s">
        <v>40</v>
      </c>
      <c r="J49" s="43" t="s">
        <v>41</v>
      </c>
      <c r="K49" s="53" t="n">
        <v>37012</v>
      </c>
      <c r="L49" s="55" t="n">
        <v>37040</v>
      </c>
      <c r="M49" s="44" t="s">
        <v>23</v>
      </c>
      <c r="N49" s="47" t="n">
        <v>37135</v>
      </c>
      <c r="O49" s="62" t="n">
        <v>-100000</v>
      </c>
      <c r="P49" s="1" t="n">
        <v>-100000</v>
      </c>
    </row>
    <row r="50" customFormat="false" ht="12.75" hidden="false" customHeight="false" outlineLevel="1" collapsed="false">
      <c r="C50" s="56" t="s">
        <v>221</v>
      </c>
      <c r="D50" s="43"/>
      <c r="E50" s="43"/>
      <c r="F50" s="43"/>
      <c r="G50" s="43"/>
      <c r="H50" s="43"/>
      <c r="I50" s="44"/>
      <c r="J50" s="43"/>
      <c r="K50" s="53"/>
      <c r="L50" s="55"/>
      <c r="M50" s="44"/>
      <c r="N50" s="47"/>
      <c r="O50" s="62"/>
      <c r="P50" s="1" t="n">
        <f aca="false">SUBTOTAL(9,P48:P49)</f>
        <v>0</v>
      </c>
      <c r="R50" s="59" t="e">
        <f aca="false">-P50/$Q$2</f>
        <v>#DIV/0!</v>
      </c>
    </row>
    <row r="51" customFormat="false" ht="12.75" hidden="false" customHeight="false" outlineLevel="2" collapsed="false">
      <c r="C51" s="43" t="n">
        <v>108017</v>
      </c>
      <c r="D51" s="43" t="s">
        <v>222</v>
      </c>
      <c r="E51" s="43" t="s">
        <v>39</v>
      </c>
      <c r="F51" s="43" t="n">
        <v>62389</v>
      </c>
      <c r="G51" s="43" t="n">
        <v>108010</v>
      </c>
      <c r="H51" s="43" t="s">
        <v>20</v>
      </c>
      <c r="I51" s="44" t="s">
        <v>40</v>
      </c>
      <c r="J51" s="43" t="s">
        <v>169</v>
      </c>
      <c r="K51" s="53" t="n">
        <v>37012</v>
      </c>
      <c r="L51" s="55" t="n">
        <v>36684</v>
      </c>
      <c r="M51" s="44" t="s">
        <v>22</v>
      </c>
      <c r="N51" s="47" t="n">
        <v>37043</v>
      </c>
      <c r="O51" s="62" t="n">
        <v>160000</v>
      </c>
      <c r="P51" s="1" t="n">
        <f aca="false">O51</f>
        <v>160000</v>
      </c>
    </row>
    <row r="52" customFormat="false" ht="12.75" hidden="false" customHeight="false" outlineLevel="2" collapsed="false">
      <c r="C52" s="43" t="n">
        <v>108017</v>
      </c>
      <c r="D52" s="43" t="s">
        <v>222</v>
      </c>
      <c r="E52" s="43" t="s">
        <v>39</v>
      </c>
      <c r="F52" s="43" t="n">
        <v>62389</v>
      </c>
      <c r="G52" s="43" t="n">
        <v>108010</v>
      </c>
      <c r="H52" s="43" t="s">
        <v>20</v>
      </c>
      <c r="I52" s="44" t="s">
        <v>40</v>
      </c>
      <c r="J52" s="43" t="s">
        <v>169</v>
      </c>
      <c r="K52" s="53" t="n">
        <v>37012</v>
      </c>
      <c r="L52" s="55" t="n">
        <v>36684</v>
      </c>
      <c r="M52" s="44" t="s">
        <v>23</v>
      </c>
      <c r="N52" s="47" t="n">
        <v>37135</v>
      </c>
      <c r="O52" s="62" t="n">
        <v>-160000</v>
      </c>
      <c r="P52" s="1" t="n">
        <v>-160000</v>
      </c>
    </row>
    <row r="53" customFormat="false" ht="12.75" hidden="false" customHeight="false" outlineLevel="1" collapsed="false">
      <c r="C53" s="56" t="s">
        <v>223</v>
      </c>
      <c r="D53" s="43"/>
      <c r="E53" s="43"/>
      <c r="F53" s="43"/>
      <c r="G53" s="43"/>
      <c r="H53" s="43"/>
      <c r="I53" s="44"/>
      <c r="J53" s="43"/>
      <c r="K53" s="53"/>
      <c r="L53" s="55"/>
      <c r="M53" s="44"/>
      <c r="N53" s="47"/>
      <c r="O53" s="62"/>
      <c r="P53" s="1" t="n">
        <f aca="false">SUBTOTAL(9,P51:P52)</f>
        <v>0</v>
      </c>
      <c r="R53" s="59" t="e">
        <f aca="false">-P53/$Q$2</f>
        <v>#DIV/0!</v>
      </c>
    </row>
    <row r="54" customFormat="false" ht="12.75" hidden="false" customHeight="false" outlineLevel="2" collapsed="false">
      <c r="C54" s="43" t="n">
        <v>107837</v>
      </c>
      <c r="D54" s="43" t="s">
        <v>51</v>
      </c>
      <c r="E54" s="43" t="s">
        <v>39</v>
      </c>
      <c r="F54" s="43" t="n">
        <v>62389</v>
      </c>
      <c r="G54" s="43" t="n">
        <v>104399</v>
      </c>
      <c r="H54" s="43" t="s">
        <v>20</v>
      </c>
      <c r="I54" s="44" t="s">
        <v>40</v>
      </c>
      <c r="J54" s="43" t="s">
        <v>21</v>
      </c>
      <c r="K54" s="53" t="n">
        <v>36982</v>
      </c>
      <c r="L54" s="55" t="n">
        <v>37001</v>
      </c>
      <c r="M54" s="44" t="s">
        <v>22</v>
      </c>
      <c r="N54" s="47" t="n">
        <v>36982</v>
      </c>
      <c r="O54" s="62" t="n">
        <v>50000</v>
      </c>
      <c r="P54" s="1" t="n">
        <f aca="false">O54</f>
        <v>50000</v>
      </c>
    </row>
    <row r="55" customFormat="false" ht="12.75" hidden="false" customHeight="false" outlineLevel="2" collapsed="false">
      <c r="C55" s="43" t="n">
        <v>107837</v>
      </c>
      <c r="D55" s="43" t="s">
        <v>51</v>
      </c>
      <c r="E55" s="43" t="s">
        <v>39</v>
      </c>
      <c r="F55" s="43" t="n">
        <v>62389</v>
      </c>
      <c r="G55" s="43" t="n">
        <v>104399</v>
      </c>
      <c r="H55" s="43" t="s">
        <v>20</v>
      </c>
      <c r="I55" s="44" t="s">
        <v>40</v>
      </c>
      <c r="J55" s="43" t="s">
        <v>21</v>
      </c>
      <c r="K55" s="53" t="n">
        <v>36982</v>
      </c>
      <c r="L55" s="55" t="n">
        <v>37001</v>
      </c>
      <c r="M55" s="44" t="s">
        <v>23</v>
      </c>
      <c r="N55" s="47" t="n">
        <v>37135</v>
      </c>
      <c r="O55" s="62" t="n">
        <v>-50000</v>
      </c>
      <c r="P55" s="1" t="n">
        <v>-50000</v>
      </c>
    </row>
    <row r="56" customFormat="false" ht="12.75" hidden="false" customHeight="false" outlineLevel="1" collapsed="false">
      <c r="C56" s="56" t="s">
        <v>224</v>
      </c>
      <c r="D56" s="43"/>
      <c r="E56" s="43"/>
      <c r="F56" s="43"/>
      <c r="G56" s="43"/>
      <c r="H56" s="43"/>
      <c r="I56" s="44"/>
      <c r="J56" s="43"/>
      <c r="K56" s="53"/>
      <c r="L56" s="55"/>
      <c r="M56" s="44"/>
      <c r="N56" s="47"/>
      <c r="O56" s="62"/>
      <c r="P56" s="1" t="n">
        <f aca="false">SUBTOTAL(9,P54:P55)</f>
        <v>0</v>
      </c>
      <c r="R56" s="59" t="e">
        <f aca="false">-P56/$Q$2</f>
        <v>#DIV/0!</v>
      </c>
    </row>
    <row r="57" customFormat="false" ht="12.75" hidden="false" customHeight="false" outlineLevel="2" collapsed="false">
      <c r="C57" s="43" t="n">
        <v>108207</v>
      </c>
      <c r="D57" s="43" t="s">
        <v>51</v>
      </c>
      <c r="E57" s="43" t="s">
        <v>39</v>
      </c>
      <c r="F57" s="44" t="n">
        <v>62389</v>
      </c>
      <c r="G57" s="43" t="n">
        <v>104399</v>
      </c>
      <c r="H57" s="43" t="s">
        <v>25</v>
      </c>
      <c r="I57" s="44" t="s">
        <v>43</v>
      </c>
      <c r="J57" s="43" t="s">
        <v>169</v>
      </c>
      <c r="K57" s="53" t="n">
        <v>37104</v>
      </c>
      <c r="L57" s="55" t="n">
        <v>37110</v>
      </c>
      <c r="M57" s="44" t="s">
        <v>23</v>
      </c>
      <c r="N57" s="47" t="n">
        <v>37104</v>
      </c>
      <c r="O57" s="62" t="n">
        <v>-10000</v>
      </c>
      <c r="P57" s="1" t="n">
        <f aca="false">O57</f>
        <v>-10000</v>
      </c>
    </row>
    <row r="58" customFormat="false" ht="12.75" hidden="false" customHeight="false" outlineLevel="2" collapsed="false">
      <c r="C58" s="43" t="n">
        <v>108207</v>
      </c>
      <c r="D58" s="43" t="s">
        <v>51</v>
      </c>
      <c r="E58" s="43" t="s">
        <v>39</v>
      </c>
      <c r="F58" s="44" t="n">
        <v>62389</v>
      </c>
      <c r="G58" s="43" t="n">
        <v>104399</v>
      </c>
      <c r="H58" s="43" t="s">
        <v>25</v>
      </c>
      <c r="I58" s="44" t="s">
        <v>43</v>
      </c>
      <c r="J58" s="43" t="s">
        <v>169</v>
      </c>
      <c r="K58" s="53" t="n">
        <v>37104</v>
      </c>
      <c r="L58" s="55" t="n">
        <v>37110</v>
      </c>
      <c r="M58" s="44" t="s">
        <v>22</v>
      </c>
      <c r="N58" s="47" t="n">
        <v>37135</v>
      </c>
      <c r="O58" s="62" t="n">
        <v>10000</v>
      </c>
      <c r="P58" s="1" t="n">
        <v>10000</v>
      </c>
    </row>
    <row r="59" customFormat="false" ht="12.75" hidden="false" customHeight="false" outlineLevel="1" collapsed="false">
      <c r="C59" s="56" t="s">
        <v>225</v>
      </c>
      <c r="D59" s="43"/>
      <c r="E59" s="43"/>
      <c r="F59" s="44"/>
      <c r="G59" s="43"/>
      <c r="H59" s="43"/>
      <c r="I59" s="44"/>
      <c r="J59" s="43"/>
      <c r="K59" s="53"/>
      <c r="L59" s="55"/>
      <c r="M59" s="44"/>
      <c r="N59" s="47"/>
      <c r="O59" s="62"/>
      <c r="P59" s="1" t="n">
        <f aca="false">SUBTOTAL(9,P57:P58)</f>
        <v>0</v>
      </c>
      <c r="R59" s="59" t="e">
        <f aca="false">-P59/$Q$2</f>
        <v>#DIV/0!</v>
      </c>
    </row>
    <row r="60" customFormat="false" ht="12.75" hidden="false" customHeight="false" outlineLevel="2" collapsed="false">
      <c r="C60" s="43" t="n">
        <v>108221</v>
      </c>
      <c r="D60" s="43" t="s">
        <v>51</v>
      </c>
      <c r="E60" s="43" t="s">
        <v>39</v>
      </c>
      <c r="F60" s="44" t="n">
        <v>62389</v>
      </c>
      <c r="G60" s="43" t="n">
        <v>104399</v>
      </c>
      <c r="H60" s="43" t="s">
        <v>25</v>
      </c>
      <c r="I60" s="44" t="s">
        <v>43</v>
      </c>
      <c r="J60" s="43" t="s">
        <v>169</v>
      </c>
      <c r="K60" s="53" t="n">
        <v>37104</v>
      </c>
      <c r="L60" s="55" t="n">
        <v>37116</v>
      </c>
      <c r="M60" s="44" t="s">
        <v>23</v>
      </c>
      <c r="N60" s="47" t="n">
        <v>37104</v>
      </c>
      <c r="O60" s="62" t="n">
        <v>-10000</v>
      </c>
      <c r="P60" s="1" t="n">
        <f aca="false">O60</f>
        <v>-10000</v>
      </c>
    </row>
    <row r="61" customFormat="false" ht="12.75" hidden="false" customHeight="false" outlineLevel="2" collapsed="false">
      <c r="C61" s="43" t="n">
        <v>108221</v>
      </c>
      <c r="D61" s="43" t="s">
        <v>51</v>
      </c>
      <c r="E61" s="43" t="s">
        <v>39</v>
      </c>
      <c r="F61" s="44" t="n">
        <v>62389</v>
      </c>
      <c r="G61" s="43" t="n">
        <v>104399</v>
      </c>
      <c r="H61" s="43" t="s">
        <v>25</v>
      </c>
      <c r="I61" s="44" t="s">
        <v>43</v>
      </c>
      <c r="J61" s="43" t="s">
        <v>169</v>
      </c>
      <c r="K61" s="53" t="n">
        <v>37104</v>
      </c>
      <c r="L61" s="55" t="n">
        <v>37116</v>
      </c>
      <c r="M61" s="44" t="s">
        <v>22</v>
      </c>
      <c r="N61" s="47" t="n">
        <v>37135</v>
      </c>
      <c r="O61" s="62" t="n">
        <v>10000</v>
      </c>
      <c r="P61" s="1" t="n">
        <v>10000</v>
      </c>
      <c r="R61" s="59"/>
    </row>
    <row r="62" customFormat="false" ht="12.75" hidden="false" customHeight="false" outlineLevel="1" collapsed="false">
      <c r="C62" s="56" t="s">
        <v>226</v>
      </c>
      <c r="D62" s="43"/>
      <c r="E62" s="43"/>
      <c r="F62" s="44"/>
      <c r="G62" s="43"/>
      <c r="H62" s="43"/>
      <c r="I62" s="44"/>
      <c r="J62" s="43"/>
      <c r="K62" s="53"/>
      <c r="L62" s="55"/>
      <c r="M62" s="44"/>
      <c r="N62" s="47"/>
      <c r="O62" s="62"/>
      <c r="P62" s="1" t="n">
        <f aca="false">SUBTOTAL(9,P60:P61)</f>
        <v>0</v>
      </c>
      <c r="R62" s="59" t="e">
        <f aca="false">-P62/$Q$2</f>
        <v>#DIV/0!</v>
      </c>
    </row>
    <row r="63" customFormat="false" ht="12.75" hidden="false" customHeight="false" outlineLevel="2" collapsed="false">
      <c r="C63" s="43" t="n">
        <v>108229</v>
      </c>
      <c r="D63" s="43" t="s">
        <v>51</v>
      </c>
      <c r="E63" s="43" t="s">
        <v>39</v>
      </c>
      <c r="F63" s="44" t="n">
        <v>62389</v>
      </c>
      <c r="G63" s="43" t="n">
        <v>104399</v>
      </c>
      <c r="H63" s="43" t="s">
        <v>20</v>
      </c>
      <c r="I63" s="44" t="s">
        <v>40</v>
      </c>
      <c r="J63" s="43" t="s">
        <v>41</v>
      </c>
      <c r="K63" s="53" t="n">
        <v>37104</v>
      </c>
      <c r="L63" s="55" t="n">
        <v>37119</v>
      </c>
      <c r="M63" s="44" t="s">
        <v>22</v>
      </c>
      <c r="N63" s="47" t="n">
        <v>37104</v>
      </c>
      <c r="O63" s="62" t="n">
        <v>20000</v>
      </c>
      <c r="P63" s="1" t="n">
        <f aca="false">O63</f>
        <v>20000</v>
      </c>
    </row>
    <row r="64" customFormat="false" ht="12.75" hidden="false" customHeight="false" outlineLevel="2" collapsed="false">
      <c r="C64" s="43" t="n">
        <v>108229</v>
      </c>
      <c r="D64" s="43" t="s">
        <v>51</v>
      </c>
      <c r="E64" s="43" t="s">
        <v>39</v>
      </c>
      <c r="F64" s="44" t="n">
        <v>62389</v>
      </c>
      <c r="G64" s="43" t="n">
        <v>104399</v>
      </c>
      <c r="H64" s="43" t="s">
        <v>20</v>
      </c>
      <c r="I64" s="44" t="s">
        <v>40</v>
      </c>
      <c r="J64" s="43" t="s">
        <v>41</v>
      </c>
      <c r="K64" s="53" t="n">
        <v>37104</v>
      </c>
      <c r="L64" s="55" t="n">
        <v>37119</v>
      </c>
      <c r="M64" s="44" t="s">
        <v>23</v>
      </c>
      <c r="N64" s="47" t="n">
        <v>37135</v>
      </c>
      <c r="O64" s="62" t="n">
        <v>-20000</v>
      </c>
      <c r="P64" s="1" t="n">
        <v>-20000</v>
      </c>
    </row>
    <row r="65" customFormat="false" ht="12.75" hidden="false" customHeight="false" outlineLevel="1" collapsed="false">
      <c r="C65" s="56" t="s">
        <v>227</v>
      </c>
      <c r="D65" s="43"/>
      <c r="E65" s="43"/>
      <c r="F65" s="44"/>
      <c r="G65" s="43"/>
      <c r="H65" s="43"/>
      <c r="I65" s="44"/>
      <c r="J65" s="43"/>
      <c r="K65" s="53"/>
      <c r="L65" s="55"/>
      <c r="M65" s="44"/>
      <c r="N65" s="47"/>
      <c r="O65" s="62"/>
      <c r="P65" s="1" t="n">
        <f aca="false">SUBTOTAL(9,P63:P64)</f>
        <v>0</v>
      </c>
      <c r="R65" s="59" t="e">
        <f aca="false">-P65/$Q$2</f>
        <v>#DIV/0!</v>
      </c>
    </row>
    <row r="66" customFormat="false" ht="12.75" hidden="false" customHeight="false" outlineLevel="2" collapsed="false">
      <c r="C66" s="43" t="n">
        <v>107976</v>
      </c>
      <c r="D66" s="43" t="s">
        <v>228</v>
      </c>
      <c r="E66" s="43" t="s">
        <v>39</v>
      </c>
      <c r="F66" s="43" t="n">
        <v>62389</v>
      </c>
      <c r="G66" s="43" t="n">
        <v>101918</v>
      </c>
      <c r="H66" s="43" t="s">
        <v>20</v>
      </c>
      <c r="I66" s="44" t="s">
        <v>40</v>
      </c>
      <c r="J66" s="43" t="s">
        <v>41</v>
      </c>
      <c r="K66" s="53" t="n">
        <v>37012</v>
      </c>
      <c r="L66" s="55" t="n">
        <v>37036</v>
      </c>
      <c r="M66" s="44" t="s">
        <v>22</v>
      </c>
      <c r="N66" s="47" t="n">
        <v>37012</v>
      </c>
      <c r="O66" s="62" t="n">
        <v>22900</v>
      </c>
      <c r="P66" s="1" t="n">
        <f aca="false">O66</f>
        <v>22900</v>
      </c>
    </row>
    <row r="67" customFormat="false" ht="12.75" hidden="false" customHeight="false" outlineLevel="2" collapsed="false">
      <c r="C67" s="43" t="n">
        <v>107976</v>
      </c>
      <c r="D67" s="43" t="s">
        <v>228</v>
      </c>
      <c r="E67" s="43" t="s">
        <v>39</v>
      </c>
      <c r="F67" s="43" t="n">
        <v>62389</v>
      </c>
      <c r="G67" s="43" t="n">
        <v>101918</v>
      </c>
      <c r="H67" s="43" t="s">
        <v>20</v>
      </c>
      <c r="I67" s="44" t="s">
        <v>40</v>
      </c>
      <c r="J67" s="43" t="s">
        <v>41</v>
      </c>
      <c r="K67" s="53" t="n">
        <v>37012</v>
      </c>
      <c r="L67" s="55" t="n">
        <v>37036</v>
      </c>
      <c r="M67" s="44" t="s">
        <v>23</v>
      </c>
      <c r="N67" s="47" t="n">
        <v>37135</v>
      </c>
      <c r="O67" s="62" t="n">
        <v>-22900</v>
      </c>
      <c r="P67" s="1" t="n">
        <v>-22900</v>
      </c>
      <c r="R67" s="2" t="e">
        <f aca="false">-(P66+P67)/$Q$2</f>
        <v>#DIV/0!</v>
      </c>
    </row>
    <row r="68" customFormat="false" ht="12.75" hidden="false" customHeight="false" outlineLevel="2" collapsed="false">
      <c r="C68" s="43" t="n">
        <v>107976</v>
      </c>
      <c r="D68" s="43" t="s">
        <v>228</v>
      </c>
      <c r="E68" s="43" t="s">
        <v>39</v>
      </c>
      <c r="F68" s="43" t="n">
        <v>71459</v>
      </c>
      <c r="G68" s="43" t="n">
        <v>101918</v>
      </c>
      <c r="H68" s="43" t="s">
        <v>20</v>
      </c>
      <c r="I68" s="44" t="s">
        <v>40</v>
      </c>
      <c r="J68" s="43" t="s">
        <v>41</v>
      </c>
      <c r="K68" s="53" t="n">
        <v>37012</v>
      </c>
      <c r="L68" s="55" t="n">
        <v>37036</v>
      </c>
      <c r="M68" s="44" t="s">
        <v>22</v>
      </c>
      <c r="N68" s="47" t="n">
        <v>37012</v>
      </c>
      <c r="O68" s="62" t="n">
        <v>100000</v>
      </c>
      <c r="P68" s="1" t="n">
        <f aca="false">O68</f>
        <v>100000</v>
      </c>
    </row>
    <row r="69" customFormat="false" ht="12.75" hidden="false" customHeight="false" outlineLevel="2" collapsed="false">
      <c r="C69" s="43" t="n">
        <v>107976</v>
      </c>
      <c r="D69" s="43" t="s">
        <v>228</v>
      </c>
      <c r="E69" s="43" t="s">
        <v>39</v>
      </c>
      <c r="F69" s="43" t="n">
        <v>71459</v>
      </c>
      <c r="G69" s="43" t="n">
        <v>101918</v>
      </c>
      <c r="H69" s="43" t="s">
        <v>20</v>
      </c>
      <c r="I69" s="44" t="s">
        <v>40</v>
      </c>
      <c r="J69" s="43" t="s">
        <v>41</v>
      </c>
      <c r="K69" s="53" t="n">
        <v>37012</v>
      </c>
      <c r="L69" s="55" t="n">
        <v>37036</v>
      </c>
      <c r="M69" s="44" t="s">
        <v>23</v>
      </c>
      <c r="N69" s="47" t="n">
        <v>37135</v>
      </c>
      <c r="O69" s="62" t="n">
        <v>-100000</v>
      </c>
      <c r="P69" s="1" t="n">
        <v>-100000</v>
      </c>
      <c r="R69" s="2" t="e">
        <f aca="false">-(P68+P69)/$Q$2</f>
        <v>#DIV/0!</v>
      </c>
    </row>
    <row r="70" customFormat="false" ht="12.75" hidden="false" customHeight="false" outlineLevel="1" collapsed="false">
      <c r="C70" s="56" t="s">
        <v>229</v>
      </c>
      <c r="D70" s="43"/>
      <c r="E70" s="43"/>
      <c r="F70" s="43"/>
      <c r="G70" s="43"/>
      <c r="H70" s="43"/>
      <c r="I70" s="44"/>
      <c r="J70" s="43"/>
      <c r="K70" s="53"/>
      <c r="L70" s="55"/>
      <c r="M70" s="44"/>
      <c r="N70" s="47"/>
      <c r="O70" s="62"/>
      <c r="P70" s="1" t="n">
        <f aca="false">SUBTOTAL(9,P66:P69)</f>
        <v>0</v>
      </c>
    </row>
    <row r="71" customFormat="false" ht="12.75" hidden="false" customHeight="false" outlineLevel="2" collapsed="false">
      <c r="C71" s="43" t="n">
        <v>108037</v>
      </c>
      <c r="D71" s="43" t="s">
        <v>228</v>
      </c>
      <c r="E71" s="43" t="s">
        <v>39</v>
      </c>
      <c r="F71" s="43" t="n">
        <v>62389</v>
      </c>
      <c r="G71" s="43" t="n">
        <v>101918</v>
      </c>
      <c r="H71" s="43" t="s">
        <v>20</v>
      </c>
      <c r="I71" s="44" t="s">
        <v>40</v>
      </c>
      <c r="J71" s="43" t="s">
        <v>169</v>
      </c>
      <c r="K71" s="53" t="n">
        <v>37043</v>
      </c>
      <c r="L71" s="55" t="n">
        <v>37057</v>
      </c>
      <c r="M71" s="44" t="s">
        <v>22</v>
      </c>
      <c r="N71" s="47" t="n">
        <v>37043</v>
      </c>
      <c r="O71" s="62" t="n">
        <v>30000</v>
      </c>
      <c r="P71" s="1" t="n">
        <f aca="false">O71</f>
        <v>30000</v>
      </c>
    </row>
    <row r="72" customFormat="false" ht="12.75" hidden="false" customHeight="false" outlineLevel="2" collapsed="false">
      <c r="C72" s="43" t="n">
        <v>108037</v>
      </c>
      <c r="D72" s="43" t="s">
        <v>228</v>
      </c>
      <c r="E72" s="43" t="s">
        <v>39</v>
      </c>
      <c r="F72" s="43" t="n">
        <v>62389</v>
      </c>
      <c r="G72" s="43" t="n">
        <v>101918</v>
      </c>
      <c r="H72" s="43" t="s">
        <v>20</v>
      </c>
      <c r="I72" s="44" t="s">
        <v>40</v>
      </c>
      <c r="J72" s="43" t="s">
        <v>169</v>
      </c>
      <c r="K72" s="53" t="n">
        <v>37043</v>
      </c>
      <c r="L72" s="55" t="n">
        <v>37057</v>
      </c>
      <c r="M72" s="44" t="s">
        <v>23</v>
      </c>
      <c r="N72" s="47" t="n">
        <v>37135</v>
      </c>
      <c r="O72" s="62" t="n">
        <v>-30000</v>
      </c>
      <c r="P72" s="1" t="n">
        <v>-30000</v>
      </c>
      <c r="R72" s="2" t="e">
        <f aca="false">-(P71+P72)/$Q$2</f>
        <v>#DIV/0!</v>
      </c>
    </row>
    <row r="73" customFormat="false" ht="12.75" hidden="false" customHeight="false" outlineLevel="2" collapsed="false">
      <c r="C73" s="43" t="n">
        <v>108037</v>
      </c>
      <c r="D73" s="43" t="s">
        <v>228</v>
      </c>
      <c r="E73" s="43" t="s">
        <v>39</v>
      </c>
      <c r="F73" s="43" t="n">
        <v>71460</v>
      </c>
      <c r="G73" s="43" t="n">
        <v>101918</v>
      </c>
      <c r="H73" s="43" t="s">
        <v>20</v>
      </c>
      <c r="I73" s="44" t="s">
        <v>40</v>
      </c>
      <c r="J73" s="43" t="s">
        <v>169</v>
      </c>
      <c r="K73" s="53" t="n">
        <v>37043</v>
      </c>
      <c r="L73" s="55" t="n">
        <v>37057</v>
      </c>
      <c r="M73" s="44" t="s">
        <v>22</v>
      </c>
      <c r="N73" s="47" t="n">
        <v>37043</v>
      </c>
      <c r="O73" s="62" t="n">
        <v>12645</v>
      </c>
      <c r="P73" s="1" t="n">
        <f aca="false">O73</f>
        <v>12645</v>
      </c>
    </row>
    <row r="74" customFormat="false" ht="12.75" hidden="false" customHeight="false" outlineLevel="2" collapsed="false">
      <c r="C74" s="43" t="n">
        <v>108037</v>
      </c>
      <c r="D74" s="43" t="s">
        <v>228</v>
      </c>
      <c r="E74" s="43" t="s">
        <v>39</v>
      </c>
      <c r="F74" s="43" t="n">
        <v>71460</v>
      </c>
      <c r="G74" s="43" t="n">
        <v>101918</v>
      </c>
      <c r="H74" s="43" t="s">
        <v>20</v>
      </c>
      <c r="I74" s="44" t="s">
        <v>40</v>
      </c>
      <c r="J74" s="43" t="s">
        <v>169</v>
      </c>
      <c r="K74" s="53" t="n">
        <v>37043</v>
      </c>
      <c r="L74" s="55" t="n">
        <v>37057</v>
      </c>
      <c r="M74" s="44" t="s">
        <v>23</v>
      </c>
      <c r="N74" s="47" t="n">
        <v>37135</v>
      </c>
      <c r="O74" s="62" t="n">
        <v>-12645</v>
      </c>
      <c r="P74" s="1" t="n">
        <v>-12645</v>
      </c>
      <c r="R74" s="2" t="e">
        <f aca="false">-(P73+P74)/$Q$2</f>
        <v>#DIV/0!</v>
      </c>
    </row>
    <row r="75" customFormat="false" ht="12.75" hidden="false" customHeight="false" outlineLevel="1" collapsed="false">
      <c r="C75" s="56" t="s">
        <v>230</v>
      </c>
      <c r="D75" s="43"/>
      <c r="E75" s="43"/>
      <c r="F75" s="43"/>
      <c r="G75" s="43"/>
      <c r="H75" s="43"/>
      <c r="I75" s="44"/>
      <c r="J75" s="43"/>
      <c r="K75" s="53"/>
      <c r="L75" s="55"/>
      <c r="M75" s="44"/>
      <c r="N75" s="47"/>
      <c r="O75" s="62"/>
      <c r="P75" s="1" t="n">
        <f aca="false">SUBTOTAL(9,P71:P74)</f>
        <v>0</v>
      </c>
    </row>
    <row r="76" customFormat="false" ht="12.75" hidden="false" customHeight="false" outlineLevel="2" collapsed="false">
      <c r="C76" s="43" t="n">
        <v>108248</v>
      </c>
      <c r="D76" s="43" t="s">
        <v>228</v>
      </c>
      <c r="E76" s="43" t="s">
        <v>39</v>
      </c>
      <c r="F76" s="44" t="n">
        <v>71460</v>
      </c>
      <c r="G76" s="43" t="n">
        <v>101918</v>
      </c>
      <c r="H76" s="43" t="s">
        <v>20</v>
      </c>
      <c r="I76" s="44" t="s">
        <v>40</v>
      </c>
      <c r="J76" s="43" t="s">
        <v>41</v>
      </c>
      <c r="K76" s="53" t="n">
        <v>37104</v>
      </c>
      <c r="L76" s="55" t="n">
        <v>37120</v>
      </c>
      <c r="M76" s="44" t="s">
        <v>22</v>
      </c>
      <c r="N76" s="47" t="n">
        <v>37104</v>
      </c>
      <c r="O76" s="62" t="n">
        <v>30000</v>
      </c>
      <c r="P76" s="1" t="n">
        <f aca="false">O76</f>
        <v>30000</v>
      </c>
    </row>
    <row r="77" customFormat="false" ht="12.75" hidden="false" customHeight="false" outlineLevel="2" collapsed="false">
      <c r="C77" s="43" t="n">
        <v>108248</v>
      </c>
      <c r="D77" s="43" t="s">
        <v>228</v>
      </c>
      <c r="E77" s="43" t="s">
        <v>39</v>
      </c>
      <c r="F77" s="44" t="n">
        <v>71460</v>
      </c>
      <c r="G77" s="43" t="n">
        <v>101918</v>
      </c>
      <c r="H77" s="43" t="s">
        <v>20</v>
      </c>
      <c r="I77" s="44" t="s">
        <v>40</v>
      </c>
      <c r="J77" s="43" t="s">
        <v>41</v>
      </c>
      <c r="K77" s="53" t="n">
        <v>37104</v>
      </c>
      <c r="L77" s="55" t="n">
        <v>37120</v>
      </c>
      <c r="M77" s="44" t="s">
        <v>23</v>
      </c>
      <c r="N77" s="47" t="n">
        <v>37135</v>
      </c>
      <c r="O77" s="62" t="n">
        <v>-30000</v>
      </c>
      <c r="P77" s="1" t="n">
        <v>-30000</v>
      </c>
    </row>
    <row r="78" customFormat="false" ht="12.75" hidden="false" customHeight="false" outlineLevel="1" collapsed="false">
      <c r="C78" s="56" t="s">
        <v>231</v>
      </c>
      <c r="D78" s="43"/>
      <c r="E78" s="43"/>
      <c r="F78" s="44"/>
      <c r="G78" s="43"/>
      <c r="H78" s="43"/>
      <c r="I78" s="44"/>
      <c r="J78" s="43"/>
      <c r="K78" s="53"/>
      <c r="L78" s="55"/>
      <c r="M78" s="44"/>
      <c r="N78" s="47"/>
      <c r="O78" s="62"/>
      <c r="P78" s="1" t="n">
        <f aca="false">SUBTOTAL(9,P76:P77)</f>
        <v>0</v>
      </c>
      <c r="R78" s="59" t="e">
        <f aca="false">-P78/$Q$2</f>
        <v>#DIV/0!</v>
      </c>
    </row>
    <row r="79" customFormat="false" ht="12.75" hidden="false" customHeight="false" outlineLevel="2" collapsed="false">
      <c r="C79" s="14" t="n">
        <v>106500</v>
      </c>
      <c r="D79" s="43" t="s">
        <v>56</v>
      </c>
      <c r="E79" s="43" t="s">
        <v>39</v>
      </c>
      <c r="F79" s="44" t="n">
        <v>71460</v>
      </c>
      <c r="G79" s="16" t="n">
        <v>22359</v>
      </c>
      <c r="H79" s="43" t="s">
        <v>25</v>
      </c>
      <c r="I79" s="44" t="s">
        <v>146</v>
      </c>
      <c r="J79" s="43" t="s">
        <v>21</v>
      </c>
      <c r="K79" s="47" t="n">
        <v>36586</v>
      </c>
      <c r="L79" s="48" t="n">
        <v>36613</v>
      </c>
      <c r="M79" s="44"/>
      <c r="N79" s="47" t="n">
        <v>37104</v>
      </c>
      <c r="O79" s="62" t="n">
        <v>0</v>
      </c>
      <c r="R79" s="59"/>
    </row>
    <row r="80" customFormat="false" ht="12.75" hidden="false" customHeight="false" outlineLevel="2" collapsed="false">
      <c r="A80" s="43"/>
      <c r="B80" s="43"/>
      <c r="C80" s="14" t="n">
        <v>106500</v>
      </c>
      <c r="D80" s="43" t="s">
        <v>56</v>
      </c>
      <c r="E80" s="43" t="s">
        <v>39</v>
      </c>
      <c r="F80" s="44" t="n">
        <v>71460</v>
      </c>
      <c r="G80" s="16" t="n">
        <v>22359</v>
      </c>
      <c r="H80" s="43" t="s">
        <v>25</v>
      </c>
      <c r="I80" s="44" t="s">
        <v>146</v>
      </c>
      <c r="J80" s="43" t="s">
        <v>21</v>
      </c>
      <c r="K80" s="47" t="n">
        <v>36586</v>
      </c>
      <c r="L80" s="48" t="n">
        <v>36613</v>
      </c>
      <c r="M80" s="44" t="s">
        <v>23</v>
      </c>
      <c r="N80" s="47" t="n">
        <v>36892</v>
      </c>
      <c r="O80" s="62" t="n">
        <v>-1000000</v>
      </c>
      <c r="P80" s="1" t="n">
        <f aca="false">O80</f>
        <v>-1000000</v>
      </c>
      <c r="Q80" s="49"/>
      <c r="R80" s="59"/>
      <c r="S80" s="33"/>
      <c r="T80" s="49"/>
      <c r="U80" s="49"/>
      <c r="V80" s="51"/>
      <c r="W80" s="51"/>
      <c r="X80" s="51"/>
      <c r="Y80" s="51"/>
      <c r="Z80" s="52"/>
      <c r="AA80" s="52"/>
      <c r="AB80" s="52"/>
      <c r="AC80" s="52"/>
      <c r="AD80" s="52"/>
      <c r="AE80" s="5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</row>
    <row r="81" customFormat="false" ht="12.75" hidden="false" customHeight="false" outlineLevel="2" collapsed="false">
      <c r="C81" s="14" t="n">
        <v>106500</v>
      </c>
      <c r="D81" s="43" t="s">
        <v>56</v>
      </c>
      <c r="E81" s="43" t="s">
        <v>39</v>
      </c>
      <c r="F81" s="44" t="n">
        <v>71460</v>
      </c>
      <c r="G81" s="16" t="n">
        <v>22359</v>
      </c>
      <c r="H81" s="43" t="s">
        <v>25</v>
      </c>
      <c r="I81" s="44" t="s">
        <v>146</v>
      </c>
      <c r="J81" s="43" t="s">
        <v>21</v>
      </c>
      <c r="K81" s="47" t="n">
        <v>36586</v>
      </c>
      <c r="L81" s="48" t="n">
        <v>36613</v>
      </c>
      <c r="M81" s="44" t="s">
        <v>22</v>
      </c>
      <c r="N81" s="47" t="n">
        <v>37135</v>
      </c>
      <c r="O81" s="62" t="n">
        <v>1000000</v>
      </c>
      <c r="P81" s="1" t="n">
        <v>1000000</v>
      </c>
      <c r="R81" s="59"/>
    </row>
    <row r="82" customFormat="false" ht="12.75" hidden="false" customHeight="false" outlineLevel="1" collapsed="false">
      <c r="C82" s="23" t="s">
        <v>232</v>
      </c>
      <c r="D82" s="43"/>
      <c r="E82" s="43"/>
      <c r="F82" s="44"/>
      <c r="G82" s="16"/>
      <c r="H82" s="43"/>
      <c r="I82" s="44"/>
      <c r="J82" s="43"/>
      <c r="K82" s="47"/>
      <c r="L82" s="48"/>
      <c r="M82" s="44"/>
      <c r="N82" s="47"/>
      <c r="O82" s="62"/>
      <c r="P82" s="1" t="n">
        <f aca="false">SUBTOTAL(9,P79:P81)</f>
        <v>0</v>
      </c>
      <c r="R82" s="59" t="e">
        <f aca="false">-P82/$Q$2</f>
        <v>#DIV/0!</v>
      </c>
    </row>
    <row r="83" customFormat="false" ht="12.75" hidden="false" customHeight="false" outlineLevel="2" collapsed="false">
      <c r="C83" s="14" t="n">
        <v>106987</v>
      </c>
      <c r="D83" s="43" t="s">
        <v>56</v>
      </c>
      <c r="E83" s="43" t="s">
        <v>39</v>
      </c>
      <c r="F83" s="44" t="n">
        <v>71460</v>
      </c>
      <c r="G83" s="16" t="n">
        <v>22359</v>
      </c>
      <c r="H83" s="43" t="s">
        <v>25</v>
      </c>
      <c r="I83" s="44" t="s">
        <v>146</v>
      </c>
      <c r="J83" s="43" t="s">
        <v>41</v>
      </c>
      <c r="K83" s="47" t="n">
        <v>36770</v>
      </c>
      <c r="L83" s="48" t="n">
        <v>36788</v>
      </c>
      <c r="M83" s="44" t="s">
        <v>23</v>
      </c>
      <c r="N83" s="47" t="n">
        <v>36831</v>
      </c>
      <c r="O83" s="62" t="n">
        <v>-350000</v>
      </c>
      <c r="P83" s="1" t="n">
        <v>-350010</v>
      </c>
      <c r="R83" s="59"/>
    </row>
    <row r="84" customFormat="false" ht="12.75" hidden="false" customHeight="false" outlineLevel="2" collapsed="false">
      <c r="C84" s="14" t="n">
        <v>106987</v>
      </c>
      <c r="D84" s="43" t="s">
        <v>56</v>
      </c>
      <c r="E84" s="43" t="s">
        <v>39</v>
      </c>
      <c r="F84" s="44" t="n">
        <v>71460</v>
      </c>
      <c r="G84" s="16" t="n">
        <v>22359</v>
      </c>
      <c r="H84" s="43" t="s">
        <v>25</v>
      </c>
      <c r="I84" s="44" t="s">
        <v>146</v>
      </c>
      <c r="J84" s="43" t="s">
        <v>41</v>
      </c>
      <c r="K84" s="47" t="n">
        <v>36770</v>
      </c>
      <c r="L84" s="48" t="n">
        <v>36788</v>
      </c>
      <c r="M84" s="44" t="s">
        <v>22</v>
      </c>
      <c r="N84" s="47" t="n">
        <v>37135</v>
      </c>
      <c r="O84" s="62" t="n">
        <v>350010</v>
      </c>
      <c r="P84" s="1" t="n">
        <v>350000</v>
      </c>
      <c r="R84" s="59"/>
    </row>
    <row r="85" customFormat="false" ht="12.75" hidden="false" customHeight="false" outlineLevel="1" collapsed="false">
      <c r="C85" s="23" t="s">
        <v>233</v>
      </c>
      <c r="D85" s="43"/>
      <c r="E85" s="43"/>
      <c r="F85" s="44"/>
      <c r="G85" s="16"/>
      <c r="H85" s="43"/>
      <c r="I85" s="44"/>
      <c r="J85" s="43"/>
      <c r="K85" s="47"/>
      <c r="L85" s="48"/>
      <c r="M85" s="44"/>
      <c r="N85" s="47"/>
      <c r="O85" s="62"/>
      <c r="P85" s="1" t="n">
        <f aca="false">SUBTOTAL(9,P83:P84)</f>
        <v>-10</v>
      </c>
      <c r="R85" s="59" t="e">
        <f aca="false">-P85/$Q$2</f>
        <v>#DIV/0!</v>
      </c>
    </row>
    <row r="86" customFormat="false" ht="12.75" hidden="false" customHeight="false" outlineLevel="2" collapsed="false">
      <c r="C86" s="14" t="n">
        <v>106988</v>
      </c>
      <c r="D86" s="43" t="s">
        <v>56</v>
      </c>
      <c r="E86" s="43" t="s">
        <v>39</v>
      </c>
      <c r="F86" s="44" t="n">
        <v>71460</v>
      </c>
      <c r="G86" s="16" t="n">
        <v>22359</v>
      </c>
      <c r="H86" s="45" t="s">
        <v>25</v>
      </c>
      <c r="I86" s="46" t="s">
        <v>43</v>
      </c>
      <c r="J86" s="43" t="s">
        <v>41</v>
      </c>
      <c r="K86" s="47" t="n">
        <v>36770</v>
      </c>
      <c r="L86" s="48" t="n">
        <v>36788</v>
      </c>
      <c r="M86" s="44" t="s">
        <v>23</v>
      </c>
      <c r="N86" s="47" t="n">
        <v>36892</v>
      </c>
      <c r="O86" s="62" t="n">
        <v>-350000</v>
      </c>
      <c r="P86" s="1" t="n">
        <v>-349990</v>
      </c>
      <c r="R86" s="59"/>
    </row>
    <row r="87" customFormat="false" ht="12.75" hidden="false" customHeight="false" outlineLevel="2" collapsed="false">
      <c r="C87" s="14" t="n">
        <v>106988</v>
      </c>
      <c r="D87" s="43" t="s">
        <v>56</v>
      </c>
      <c r="E87" s="43" t="s">
        <v>39</v>
      </c>
      <c r="F87" s="44" t="n">
        <v>71460</v>
      </c>
      <c r="G87" s="16" t="n">
        <v>22359</v>
      </c>
      <c r="H87" s="45" t="s">
        <v>25</v>
      </c>
      <c r="I87" s="46" t="s">
        <v>43</v>
      </c>
      <c r="J87" s="43" t="s">
        <v>41</v>
      </c>
      <c r="K87" s="47" t="n">
        <v>36770</v>
      </c>
      <c r="L87" s="48" t="n">
        <v>36788</v>
      </c>
      <c r="M87" s="44" t="s">
        <v>22</v>
      </c>
      <c r="N87" s="47" t="n">
        <v>37135</v>
      </c>
      <c r="O87" s="62" t="n">
        <v>349990</v>
      </c>
      <c r="P87" s="1" t="n">
        <v>349980</v>
      </c>
      <c r="R87" s="59"/>
    </row>
    <row r="88" customFormat="false" ht="12.75" hidden="false" customHeight="false" outlineLevel="1" collapsed="false">
      <c r="C88" s="23" t="s">
        <v>234</v>
      </c>
      <c r="D88" s="43"/>
      <c r="E88" s="43"/>
      <c r="F88" s="44"/>
      <c r="G88" s="16"/>
      <c r="H88" s="45"/>
      <c r="I88" s="46"/>
      <c r="J88" s="43"/>
      <c r="K88" s="47"/>
      <c r="L88" s="48"/>
      <c r="M88" s="44"/>
      <c r="N88" s="47"/>
      <c r="O88" s="62"/>
      <c r="P88" s="1" t="n">
        <f aca="false">SUBTOTAL(9,P86:P87)</f>
        <v>-10</v>
      </c>
      <c r="R88" s="59" t="e">
        <f aca="false">-P88/$Q$2</f>
        <v>#DIV/0!</v>
      </c>
    </row>
    <row r="89" customFormat="false" ht="12.75" hidden="false" customHeight="false" outlineLevel="2" collapsed="false">
      <c r="C89" s="14" t="n">
        <v>106989</v>
      </c>
      <c r="D89" s="43" t="s">
        <v>56</v>
      </c>
      <c r="E89" s="43" t="s">
        <v>39</v>
      </c>
      <c r="F89" s="44" t="n">
        <v>71460</v>
      </c>
      <c r="G89" s="16" t="n">
        <v>22359</v>
      </c>
      <c r="H89" s="43" t="s">
        <v>20</v>
      </c>
      <c r="I89" s="44" t="s">
        <v>40</v>
      </c>
      <c r="J89" s="43" t="s">
        <v>41</v>
      </c>
      <c r="K89" s="47" t="n">
        <v>36770</v>
      </c>
      <c r="L89" s="48" t="n">
        <v>36788</v>
      </c>
      <c r="M89" s="44" t="s">
        <v>22</v>
      </c>
      <c r="N89" s="47" t="n">
        <v>36892</v>
      </c>
      <c r="O89" s="62" t="n">
        <v>350000</v>
      </c>
      <c r="P89" s="1" t="n">
        <v>349990</v>
      </c>
      <c r="R89" s="59"/>
    </row>
    <row r="90" customFormat="false" ht="12.75" hidden="false" customHeight="false" outlineLevel="2" collapsed="false">
      <c r="C90" s="14" t="n">
        <v>106989</v>
      </c>
      <c r="D90" s="43" t="s">
        <v>56</v>
      </c>
      <c r="E90" s="43" t="s">
        <v>39</v>
      </c>
      <c r="F90" s="44" t="n">
        <v>71460</v>
      </c>
      <c r="G90" s="16" t="n">
        <v>22359</v>
      </c>
      <c r="H90" s="43" t="s">
        <v>20</v>
      </c>
      <c r="I90" s="44" t="s">
        <v>40</v>
      </c>
      <c r="J90" s="43" t="s">
        <v>41</v>
      </c>
      <c r="K90" s="47" t="n">
        <v>36770</v>
      </c>
      <c r="L90" s="48" t="n">
        <v>36788</v>
      </c>
      <c r="M90" s="44" t="s">
        <v>23</v>
      </c>
      <c r="N90" s="47" t="n">
        <v>37135</v>
      </c>
      <c r="O90" s="62" t="n">
        <v>-349990</v>
      </c>
      <c r="P90" s="1" t="n">
        <v>-349980</v>
      </c>
      <c r="R90" s="59"/>
    </row>
    <row r="91" customFormat="false" ht="12.75" hidden="false" customHeight="false" outlineLevel="1" collapsed="false">
      <c r="C91" s="23" t="s">
        <v>235</v>
      </c>
      <c r="D91" s="43"/>
      <c r="E91" s="43"/>
      <c r="F91" s="44"/>
      <c r="G91" s="16"/>
      <c r="H91" s="43"/>
      <c r="I91" s="44"/>
      <c r="J91" s="43"/>
      <c r="K91" s="47"/>
      <c r="L91" s="48"/>
      <c r="M91" s="44"/>
      <c r="N91" s="47"/>
      <c r="O91" s="62"/>
      <c r="P91" s="1" t="n">
        <f aca="false">SUBTOTAL(9,P89:P90)</f>
        <v>10</v>
      </c>
      <c r="R91" s="59" t="e">
        <f aca="false">-P91/$Q$2</f>
        <v>#DIV/0!</v>
      </c>
    </row>
    <row r="92" customFormat="false" ht="12.75" hidden="false" customHeight="false" outlineLevel="2" collapsed="false">
      <c r="C92" s="43" t="n">
        <v>107825</v>
      </c>
      <c r="D92" s="43" t="s">
        <v>56</v>
      </c>
      <c r="E92" s="43" t="s">
        <v>39</v>
      </c>
      <c r="F92" s="43" t="n">
        <v>71320</v>
      </c>
      <c r="G92" s="43" t="n">
        <v>22359</v>
      </c>
      <c r="H92" s="43" t="s">
        <v>20</v>
      </c>
      <c r="I92" s="44" t="s">
        <v>40</v>
      </c>
      <c r="J92" s="43" t="s">
        <v>41</v>
      </c>
      <c r="K92" s="53" t="n">
        <v>36982</v>
      </c>
      <c r="L92" s="55" t="n">
        <v>36999</v>
      </c>
      <c r="M92" s="44" t="s">
        <v>22</v>
      </c>
      <c r="N92" s="47" t="n">
        <v>37012</v>
      </c>
      <c r="O92" s="62" t="n">
        <v>250000</v>
      </c>
      <c r="P92" s="1" t="n">
        <v>250015</v>
      </c>
    </row>
    <row r="93" customFormat="false" ht="12.75" hidden="false" customHeight="false" outlineLevel="2" collapsed="false">
      <c r="C93" s="43" t="n">
        <v>107825</v>
      </c>
      <c r="D93" s="43" t="s">
        <v>56</v>
      </c>
      <c r="E93" s="43" t="s">
        <v>39</v>
      </c>
      <c r="F93" s="43" t="n">
        <v>71320</v>
      </c>
      <c r="G93" s="43" t="n">
        <v>22359</v>
      </c>
      <c r="H93" s="43" t="s">
        <v>20</v>
      </c>
      <c r="I93" s="44" t="s">
        <v>40</v>
      </c>
      <c r="J93" s="43" t="s">
        <v>41</v>
      </c>
      <c r="K93" s="53" t="n">
        <v>36982</v>
      </c>
      <c r="L93" s="55" t="n">
        <v>36999</v>
      </c>
      <c r="M93" s="44" t="s">
        <v>23</v>
      </c>
      <c r="N93" s="47" t="n">
        <v>37135</v>
      </c>
      <c r="O93" s="62" t="n">
        <v>-250015</v>
      </c>
      <c r="P93" s="1" t="n">
        <v>-250015</v>
      </c>
    </row>
    <row r="94" customFormat="false" ht="12.75" hidden="false" customHeight="false" outlineLevel="1" collapsed="false">
      <c r="C94" s="56" t="s">
        <v>236</v>
      </c>
      <c r="D94" s="43"/>
      <c r="E94" s="43"/>
      <c r="F94" s="43"/>
      <c r="G94" s="43"/>
      <c r="H94" s="43"/>
      <c r="I94" s="44"/>
      <c r="J94" s="43"/>
      <c r="K94" s="53"/>
      <c r="L94" s="55"/>
      <c r="M94" s="44"/>
      <c r="N94" s="47"/>
      <c r="O94" s="62"/>
      <c r="P94" s="1" t="n">
        <f aca="false">SUBTOTAL(9,P92:P93)</f>
        <v>0</v>
      </c>
      <c r="R94" s="59" t="e">
        <f aca="false">-P94/$Q$2</f>
        <v>#DIV/0!</v>
      </c>
    </row>
    <row r="95" customFormat="false" ht="12.75" hidden="false" customHeight="false" outlineLevel="2" collapsed="false">
      <c r="C95" s="43" t="n">
        <v>107894</v>
      </c>
      <c r="D95" s="43" t="s">
        <v>56</v>
      </c>
      <c r="E95" s="43" t="s">
        <v>39</v>
      </c>
      <c r="F95" s="43" t="n">
        <v>62389</v>
      </c>
      <c r="G95" s="43" t="n">
        <v>22359</v>
      </c>
      <c r="H95" s="43" t="s">
        <v>20</v>
      </c>
      <c r="I95" s="44" t="s">
        <v>40</v>
      </c>
      <c r="J95" s="43" t="s">
        <v>41</v>
      </c>
      <c r="K95" s="53" t="n">
        <v>36982</v>
      </c>
      <c r="L95" s="55" t="n">
        <v>37008</v>
      </c>
      <c r="M95" s="44" t="s">
        <v>22</v>
      </c>
      <c r="N95" s="47" t="n">
        <v>37012</v>
      </c>
      <c r="O95" s="62" t="n">
        <v>500000</v>
      </c>
      <c r="P95" s="1" t="n">
        <v>499999</v>
      </c>
    </row>
    <row r="96" customFormat="false" ht="12.75" hidden="false" customHeight="false" outlineLevel="2" collapsed="false">
      <c r="C96" s="43" t="n">
        <v>107894</v>
      </c>
      <c r="D96" s="43" t="s">
        <v>56</v>
      </c>
      <c r="E96" s="43" t="s">
        <v>39</v>
      </c>
      <c r="F96" s="43" t="n">
        <v>62389</v>
      </c>
      <c r="G96" s="43" t="n">
        <v>22359</v>
      </c>
      <c r="H96" s="43" t="s">
        <v>20</v>
      </c>
      <c r="I96" s="44" t="s">
        <v>40</v>
      </c>
      <c r="J96" s="43" t="s">
        <v>41</v>
      </c>
      <c r="K96" s="53" t="n">
        <v>36982</v>
      </c>
      <c r="L96" s="55" t="n">
        <v>37008</v>
      </c>
      <c r="M96" s="44" t="s">
        <v>23</v>
      </c>
      <c r="N96" s="47" t="n">
        <v>37135</v>
      </c>
      <c r="O96" s="62" t="n">
        <v>-499999</v>
      </c>
      <c r="P96" s="1" t="n">
        <v>-499999</v>
      </c>
    </row>
    <row r="97" customFormat="false" ht="12.75" hidden="false" customHeight="false" outlineLevel="1" collapsed="false">
      <c r="C97" s="56" t="s">
        <v>237</v>
      </c>
      <c r="D97" s="43"/>
      <c r="E97" s="43"/>
      <c r="F97" s="43"/>
      <c r="G97" s="43"/>
      <c r="H97" s="43"/>
      <c r="I97" s="44"/>
      <c r="J97" s="43"/>
      <c r="K97" s="53"/>
      <c r="L97" s="55"/>
      <c r="M97" s="44"/>
      <c r="N97" s="47"/>
      <c r="O97" s="62"/>
      <c r="P97" s="1" t="n">
        <f aca="false">SUBTOTAL(9,P95:P96)</f>
        <v>0</v>
      </c>
      <c r="R97" s="59" t="e">
        <f aca="false">-P97/$Q$2</f>
        <v>#DIV/0!</v>
      </c>
    </row>
    <row r="98" customFormat="false" ht="12.75" hidden="false" customHeight="false" outlineLevel="2" collapsed="false">
      <c r="C98" s="43" t="n">
        <v>107990</v>
      </c>
      <c r="D98" s="43" t="s">
        <v>56</v>
      </c>
      <c r="E98" s="43" t="s">
        <v>39</v>
      </c>
      <c r="F98" s="43" t="n">
        <v>62389</v>
      </c>
      <c r="G98" s="43" t="n">
        <v>22359</v>
      </c>
      <c r="H98" s="43" t="s">
        <v>20</v>
      </c>
      <c r="I98" s="44" t="s">
        <v>40</v>
      </c>
      <c r="J98" s="43" t="s">
        <v>41</v>
      </c>
      <c r="K98" s="53" t="n">
        <v>37012</v>
      </c>
      <c r="L98" s="55" t="n">
        <v>37042</v>
      </c>
      <c r="M98" s="44" t="s">
        <v>22</v>
      </c>
      <c r="N98" s="47" t="n">
        <v>37043</v>
      </c>
      <c r="O98" s="62" t="n">
        <v>110000</v>
      </c>
      <c r="P98" s="1" t="n">
        <f aca="false">O98</f>
        <v>110000</v>
      </c>
    </row>
    <row r="99" customFormat="false" ht="12.75" hidden="false" customHeight="false" outlineLevel="2" collapsed="false">
      <c r="C99" s="43" t="n">
        <v>107990</v>
      </c>
      <c r="D99" s="43" t="s">
        <v>56</v>
      </c>
      <c r="E99" s="43" t="s">
        <v>39</v>
      </c>
      <c r="F99" s="43" t="n">
        <v>62389</v>
      </c>
      <c r="G99" s="43" t="n">
        <v>22359</v>
      </c>
      <c r="H99" s="43" t="s">
        <v>20</v>
      </c>
      <c r="I99" s="44" t="s">
        <v>40</v>
      </c>
      <c r="J99" s="43" t="s">
        <v>41</v>
      </c>
      <c r="K99" s="53" t="n">
        <v>37012</v>
      </c>
      <c r="L99" s="55" t="n">
        <v>37042</v>
      </c>
      <c r="M99" s="44" t="s">
        <v>23</v>
      </c>
      <c r="N99" s="47" t="n">
        <v>37135</v>
      </c>
      <c r="O99" s="62" t="n">
        <v>-110000</v>
      </c>
      <c r="P99" s="1" t="n">
        <v>-110000</v>
      </c>
      <c r="R99" s="61" t="e">
        <f aca="false">-(P98+P99)/$Q$2</f>
        <v>#DIV/0!</v>
      </c>
    </row>
    <row r="100" customFormat="false" ht="12.75" hidden="false" customHeight="false" outlineLevel="2" collapsed="false">
      <c r="C100" s="43" t="n">
        <v>107990</v>
      </c>
      <c r="D100" s="43" t="s">
        <v>56</v>
      </c>
      <c r="E100" s="43" t="s">
        <v>39</v>
      </c>
      <c r="F100" s="43" t="n">
        <v>71322</v>
      </c>
      <c r="G100" s="43" t="n">
        <v>22359</v>
      </c>
      <c r="H100" s="43" t="s">
        <v>20</v>
      </c>
      <c r="I100" s="44" t="s">
        <v>40</v>
      </c>
      <c r="J100" s="43" t="s">
        <v>41</v>
      </c>
      <c r="K100" s="53" t="n">
        <v>37012</v>
      </c>
      <c r="L100" s="55" t="n">
        <v>37042</v>
      </c>
      <c r="M100" s="44" t="s">
        <v>22</v>
      </c>
      <c r="N100" s="47" t="n">
        <v>37043</v>
      </c>
      <c r="O100" s="62" t="n">
        <v>20000</v>
      </c>
      <c r="P100" s="1" t="n">
        <f aca="false">O100</f>
        <v>20000</v>
      </c>
    </row>
    <row r="101" customFormat="false" ht="12.75" hidden="false" customHeight="false" outlineLevel="2" collapsed="false">
      <c r="C101" s="43" t="n">
        <v>107990</v>
      </c>
      <c r="D101" s="43" t="s">
        <v>56</v>
      </c>
      <c r="E101" s="43" t="s">
        <v>39</v>
      </c>
      <c r="F101" s="43" t="n">
        <v>71322</v>
      </c>
      <c r="G101" s="43" t="n">
        <v>22359</v>
      </c>
      <c r="H101" s="43" t="s">
        <v>20</v>
      </c>
      <c r="I101" s="44" t="s">
        <v>40</v>
      </c>
      <c r="J101" s="43" t="s">
        <v>41</v>
      </c>
      <c r="K101" s="53" t="n">
        <v>37012</v>
      </c>
      <c r="L101" s="55" t="n">
        <v>37042</v>
      </c>
      <c r="M101" s="44" t="s">
        <v>23</v>
      </c>
      <c r="N101" s="47" t="n">
        <v>37135</v>
      </c>
      <c r="O101" s="62" t="n">
        <v>-20000</v>
      </c>
      <c r="P101" s="1" t="n">
        <v>-20000</v>
      </c>
      <c r="R101" s="61" t="e">
        <f aca="false">-(P100+P101)/$Q$2</f>
        <v>#DIV/0!</v>
      </c>
    </row>
    <row r="102" customFormat="false" ht="12.75" hidden="false" customHeight="false" outlineLevel="1" collapsed="false">
      <c r="C102" s="56" t="s">
        <v>238</v>
      </c>
      <c r="D102" s="43"/>
      <c r="E102" s="43"/>
      <c r="F102" s="43"/>
      <c r="G102" s="43"/>
      <c r="H102" s="43"/>
      <c r="I102" s="44"/>
      <c r="J102" s="43"/>
      <c r="K102" s="53"/>
      <c r="L102" s="55"/>
      <c r="M102" s="44"/>
      <c r="N102" s="47"/>
      <c r="O102" s="62"/>
      <c r="P102" s="1" t="n">
        <f aca="false">SUBTOTAL(9,P98:P101)</f>
        <v>0</v>
      </c>
    </row>
    <row r="103" customFormat="false" ht="12.75" hidden="false" customHeight="false" outlineLevel="2" collapsed="false">
      <c r="C103" s="43" t="n">
        <v>108230</v>
      </c>
      <c r="D103" s="43" t="s">
        <v>56</v>
      </c>
      <c r="E103" s="43" t="s">
        <v>39</v>
      </c>
      <c r="F103" s="44" t="n">
        <v>62389</v>
      </c>
      <c r="G103" s="43" t="n">
        <v>22359</v>
      </c>
      <c r="H103" s="43" t="s">
        <v>20</v>
      </c>
      <c r="I103" s="44" t="s">
        <v>40</v>
      </c>
      <c r="J103" s="43" t="s">
        <v>41</v>
      </c>
      <c r="K103" s="53" t="n">
        <v>37104</v>
      </c>
      <c r="L103" s="55" t="n">
        <v>37119</v>
      </c>
      <c r="M103" s="44" t="s">
        <v>22</v>
      </c>
      <c r="N103" s="47" t="n">
        <v>37104</v>
      </c>
      <c r="O103" s="62" t="n">
        <v>20000</v>
      </c>
      <c r="P103" s="1" t="n">
        <f aca="false">O103</f>
        <v>20000</v>
      </c>
    </row>
    <row r="104" customFormat="false" ht="12.75" hidden="false" customHeight="false" outlineLevel="2" collapsed="false">
      <c r="C104" s="43" t="n">
        <v>108230</v>
      </c>
      <c r="D104" s="43" t="s">
        <v>56</v>
      </c>
      <c r="E104" s="43" t="s">
        <v>39</v>
      </c>
      <c r="F104" s="44" t="n">
        <v>62389</v>
      </c>
      <c r="G104" s="43" t="n">
        <v>22359</v>
      </c>
      <c r="H104" s="43" t="s">
        <v>20</v>
      </c>
      <c r="I104" s="44" t="s">
        <v>40</v>
      </c>
      <c r="J104" s="43" t="s">
        <v>41</v>
      </c>
      <c r="K104" s="53" t="n">
        <v>37104</v>
      </c>
      <c r="L104" s="55" t="n">
        <v>37119</v>
      </c>
      <c r="M104" s="44" t="s">
        <v>23</v>
      </c>
      <c r="N104" s="47" t="n">
        <v>37135</v>
      </c>
      <c r="O104" s="62" t="n">
        <v>-20000</v>
      </c>
      <c r="P104" s="1" t="n">
        <v>-20000</v>
      </c>
    </row>
    <row r="105" customFormat="false" ht="12.75" hidden="false" customHeight="false" outlineLevel="1" collapsed="false">
      <c r="C105" s="56" t="s">
        <v>239</v>
      </c>
      <c r="D105" s="43"/>
      <c r="E105" s="43"/>
      <c r="F105" s="44"/>
      <c r="G105" s="43"/>
      <c r="H105" s="43"/>
      <c r="I105" s="44"/>
      <c r="J105" s="43"/>
      <c r="K105" s="53"/>
      <c r="L105" s="55"/>
      <c r="M105" s="44"/>
      <c r="N105" s="47"/>
      <c r="O105" s="62"/>
      <c r="P105" s="1" t="n">
        <f aca="false">SUBTOTAL(9,P103:P104)</f>
        <v>0</v>
      </c>
      <c r="R105" s="59" t="e">
        <f aca="false">-P105/$Q$2</f>
        <v>#DIV/0!</v>
      </c>
    </row>
    <row r="106" customFormat="false" ht="12.75" hidden="false" customHeight="false" outlineLevel="2" collapsed="false">
      <c r="C106" s="43" t="n">
        <v>107817</v>
      </c>
      <c r="D106" s="43" t="s">
        <v>62</v>
      </c>
      <c r="E106" s="43" t="s">
        <v>39</v>
      </c>
      <c r="F106" s="43" t="n">
        <v>71322</v>
      </c>
      <c r="G106" s="43" t="n">
        <v>21229</v>
      </c>
      <c r="H106" s="43" t="s">
        <v>20</v>
      </c>
      <c r="I106" s="44" t="s">
        <v>40</v>
      </c>
      <c r="J106" s="43" t="s">
        <v>41</v>
      </c>
      <c r="K106" s="53" t="n">
        <v>36982</v>
      </c>
      <c r="L106" s="55" t="n">
        <v>36997</v>
      </c>
      <c r="M106" s="44" t="s">
        <v>22</v>
      </c>
      <c r="N106" s="47" t="n">
        <v>36982</v>
      </c>
      <c r="O106" s="62" t="n">
        <v>47500</v>
      </c>
      <c r="P106" s="1" t="n">
        <f aca="false">O106</f>
        <v>47500</v>
      </c>
    </row>
    <row r="107" customFormat="false" ht="12.75" hidden="false" customHeight="false" outlineLevel="2" collapsed="false">
      <c r="C107" s="43" t="n">
        <v>107817</v>
      </c>
      <c r="D107" s="43" t="s">
        <v>62</v>
      </c>
      <c r="E107" s="43" t="s">
        <v>39</v>
      </c>
      <c r="F107" s="43" t="n">
        <v>71322</v>
      </c>
      <c r="G107" s="43" t="n">
        <v>21229</v>
      </c>
      <c r="H107" s="43" t="s">
        <v>20</v>
      </c>
      <c r="I107" s="44" t="s">
        <v>40</v>
      </c>
      <c r="J107" s="43" t="s">
        <v>41</v>
      </c>
      <c r="K107" s="53" t="n">
        <v>36982</v>
      </c>
      <c r="L107" s="55" t="n">
        <v>36997</v>
      </c>
      <c r="M107" s="44" t="s">
        <v>23</v>
      </c>
      <c r="N107" s="47" t="n">
        <v>37135</v>
      </c>
      <c r="O107" s="62" t="n">
        <v>-47500</v>
      </c>
      <c r="P107" s="1" t="n">
        <v>-47500</v>
      </c>
      <c r="R107" s="61" t="e">
        <f aca="false">-(P106+P107)/$Q$2</f>
        <v>#DIV/0!</v>
      </c>
    </row>
    <row r="108" customFormat="false" ht="12.75" hidden="false" customHeight="false" outlineLevel="2" collapsed="false">
      <c r="C108" s="43" t="n">
        <v>107817</v>
      </c>
      <c r="D108" s="43" t="s">
        <v>62</v>
      </c>
      <c r="E108" s="43" t="s">
        <v>39</v>
      </c>
      <c r="F108" s="43" t="n">
        <v>71323</v>
      </c>
      <c r="G108" s="43" t="n">
        <v>21229</v>
      </c>
      <c r="H108" s="43" t="s">
        <v>20</v>
      </c>
      <c r="I108" s="44" t="s">
        <v>40</v>
      </c>
      <c r="J108" s="43" t="s">
        <v>41</v>
      </c>
      <c r="K108" s="53" t="n">
        <v>36982</v>
      </c>
      <c r="L108" s="55" t="n">
        <v>36997</v>
      </c>
      <c r="M108" s="44" t="s">
        <v>22</v>
      </c>
      <c r="N108" s="47" t="n">
        <v>36982</v>
      </c>
      <c r="O108" s="62" t="n">
        <v>2500</v>
      </c>
      <c r="P108" s="1" t="n">
        <f aca="false">O108</f>
        <v>2500</v>
      </c>
      <c r="R108" s="61"/>
    </row>
    <row r="109" customFormat="false" ht="12.75" hidden="false" customHeight="false" outlineLevel="2" collapsed="false">
      <c r="C109" s="43" t="n">
        <v>107817</v>
      </c>
      <c r="D109" s="43" t="s">
        <v>62</v>
      </c>
      <c r="E109" s="43" t="s">
        <v>39</v>
      </c>
      <c r="F109" s="43" t="n">
        <v>71323</v>
      </c>
      <c r="G109" s="43" t="n">
        <v>21229</v>
      </c>
      <c r="H109" s="43" t="s">
        <v>20</v>
      </c>
      <c r="I109" s="44" t="s">
        <v>40</v>
      </c>
      <c r="J109" s="43" t="s">
        <v>41</v>
      </c>
      <c r="K109" s="53" t="n">
        <v>36982</v>
      </c>
      <c r="L109" s="55" t="n">
        <v>36997</v>
      </c>
      <c r="M109" s="44" t="s">
        <v>23</v>
      </c>
      <c r="N109" s="47" t="n">
        <v>37135</v>
      </c>
      <c r="O109" s="62" t="n">
        <v>-2500</v>
      </c>
      <c r="P109" s="1" t="n">
        <v>-2500</v>
      </c>
      <c r="R109" s="61" t="e">
        <f aca="false">-(P108+P109)/$Q$2</f>
        <v>#DIV/0!</v>
      </c>
    </row>
    <row r="110" customFormat="false" ht="12.75" hidden="false" customHeight="false" outlineLevel="1" collapsed="false">
      <c r="C110" s="56" t="s">
        <v>240</v>
      </c>
      <c r="D110" s="43"/>
      <c r="E110" s="43"/>
      <c r="F110" s="43"/>
      <c r="G110" s="43"/>
      <c r="H110" s="43"/>
      <c r="I110" s="44"/>
      <c r="J110" s="43"/>
      <c r="K110" s="53"/>
      <c r="L110" s="55"/>
      <c r="M110" s="44"/>
      <c r="N110" s="47"/>
      <c r="O110" s="62"/>
      <c r="P110" s="1" t="n">
        <f aca="false">SUBTOTAL(9,P106:P109)</f>
        <v>0</v>
      </c>
      <c r="R110" s="61"/>
    </row>
    <row r="111" customFormat="false" ht="12.75" hidden="false" customHeight="false" outlineLevel="2" collapsed="false">
      <c r="C111" s="43" t="n">
        <v>107885</v>
      </c>
      <c r="D111" s="43" t="s">
        <v>62</v>
      </c>
      <c r="E111" s="43" t="s">
        <v>39</v>
      </c>
      <c r="F111" s="43" t="n">
        <v>62389</v>
      </c>
      <c r="G111" s="43" t="n">
        <v>21229</v>
      </c>
      <c r="H111" s="43" t="s">
        <v>20</v>
      </c>
      <c r="I111" s="44" t="s">
        <v>40</v>
      </c>
      <c r="J111" s="43" t="s">
        <v>41</v>
      </c>
      <c r="K111" s="53" t="n">
        <v>36982</v>
      </c>
      <c r="L111" s="55" t="n">
        <v>37008</v>
      </c>
      <c r="M111" s="44" t="s">
        <v>22</v>
      </c>
      <c r="N111" s="47" t="n">
        <v>36982</v>
      </c>
      <c r="O111" s="62" t="n">
        <v>30000</v>
      </c>
      <c r="P111" s="1" t="n">
        <f aca="false">O111</f>
        <v>30000</v>
      </c>
      <c r="R111" s="61"/>
    </row>
    <row r="112" customFormat="false" ht="12.75" hidden="false" customHeight="false" outlineLevel="2" collapsed="false">
      <c r="C112" s="43" t="n">
        <v>107885</v>
      </c>
      <c r="D112" s="43" t="s">
        <v>62</v>
      </c>
      <c r="E112" s="43" t="s">
        <v>39</v>
      </c>
      <c r="F112" s="43" t="n">
        <v>62389</v>
      </c>
      <c r="G112" s="43" t="n">
        <v>21229</v>
      </c>
      <c r="H112" s="43" t="s">
        <v>20</v>
      </c>
      <c r="I112" s="44" t="s">
        <v>40</v>
      </c>
      <c r="J112" s="43" t="s">
        <v>41</v>
      </c>
      <c r="K112" s="53" t="n">
        <v>36982</v>
      </c>
      <c r="L112" s="55" t="n">
        <v>37008</v>
      </c>
      <c r="M112" s="44" t="s">
        <v>23</v>
      </c>
      <c r="N112" s="47" t="n">
        <v>37135</v>
      </c>
      <c r="O112" s="62" t="n">
        <v>-30000</v>
      </c>
      <c r="P112" s="1" t="n">
        <v>-30000</v>
      </c>
      <c r="R112" s="61"/>
    </row>
    <row r="113" customFormat="false" ht="12.75" hidden="false" customHeight="false" outlineLevel="1" collapsed="false">
      <c r="C113" s="56" t="s">
        <v>241</v>
      </c>
      <c r="D113" s="43"/>
      <c r="E113" s="43"/>
      <c r="F113" s="43"/>
      <c r="G113" s="43"/>
      <c r="H113" s="43"/>
      <c r="I113" s="44"/>
      <c r="J113" s="43"/>
      <c r="K113" s="53"/>
      <c r="L113" s="55"/>
      <c r="M113" s="44"/>
      <c r="N113" s="47"/>
      <c r="O113" s="62"/>
      <c r="P113" s="1" t="n">
        <f aca="false">SUBTOTAL(9,P111:P112)</f>
        <v>0</v>
      </c>
      <c r="R113" s="59" t="e">
        <f aca="false">-P113/$Q$2</f>
        <v>#DIV/0!</v>
      </c>
    </row>
    <row r="114" customFormat="false" ht="12.75" hidden="false" customHeight="false" outlineLevel="2" collapsed="false">
      <c r="C114" s="43" t="n">
        <v>107929</v>
      </c>
      <c r="D114" s="43" t="s">
        <v>62</v>
      </c>
      <c r="E114" s="43" t="s">
        <v>39</v>
      </c>
      <c r="F114" s="43" t="n">
        <v>71322</v>
      </c>
      <c r="G114" s="43" t="n">
        <v>21229</v>
      </c>
      <c r="H114" s="43" t="s">
        <v>20</v>
      </c>
      <c r="I114" s="44" t="s">
        <v>40</v>
      </c>
      <c r="J114" s="43" t="s">
        <v>21</v>
      </c>
      <c r="K114" s="53" t="n">
        <v>37012</v>
      </c>
      <c r="L114" s="55" t="n">
        <v>37018</v>
      </c>
      <c r="M114" s="44" t="s">
        <v>22</v>
      </c>
      <c r="N114" s="47" t="n">
        <v>37012</v>
      </c>
      <c r="O114" s="62" t="n">
        <v>52800</v>
      </c>
      <c r="P114" s="1" t="n">
        <v>30000</v>
      </c>
      <c r="R114" s="61"/>
    </row>
    <row r="115" customFormat="false" ht="12.75" hidden="false" customHeight="false" outlineLevel="2" collapsed="false">
      <c r="C115" s="43" t="n">
        <v>107929</v>
      </c>
      <c r="D115" s="43" t="s">
        <v>62</v>
      </c>
      <c r="E115" s="43" t="s">
        <v>39</v>
      </c>
      <c r="F115" s="43" t="n">
        <v>71322</v>
      </c>
      <c r="G115" s="43" t="n">
        <v>21229</v>
      </c>
      <c r="H115" s="43" t="s">
        <v>20</v>
      </c>
      <c r="I115" s="44" t="s">
        <v>40</v>
      </c>
      <c r="J115" s="43" t="s">
        <v>21</v>
      </c>
      <c r="K115" s="53" t="n">
        <v>37012</v>
      </c>
      <c r="L115" s="55" t="n">
        <v>37018</v>
      </c>
      <c r="M115" s="44" t="s">
        <v>23</v>
      </c>
      <c r="N115" s="47" t="n">
        <v>37135</v>
      </c>
      <c r="O115" s="62" t="n">
        <v>-30000</v>
      </c>
      <c r="P115" s="1" t="n">
        <v>-30000</v>
      </c>
      <c r="R115" s="61" t="e">
        <f aca="false">-(P114+P115)/$Q$2</f>
        <v>#DIV/0!</v>
      </c>
    </row>
    <row r="116" customFormat="false" ht="12.75" hidden="false" customHeight="false" outlineLevel="2" collapsed="false">
      <c r="C116" s="43" t="n">
        <v>107929</v>
      </c>
      <c r="D116" s="43" t="s">
        <v>62</v>
      </c>
      <c r="E116" s="43" t="s">
        <v>39</v>
      </c>
      <c r="F116" s="43" t="n">
        <v>71323</v>
      </c>
      <c r="G116" s="43" t="n">
        <v>21229</v>
      </c>
      <c r="H116" s="43" t="s">
        <v>20</v>
      </c>
      <c r="I116" s="44" t="s">
        <v>40</v>
      </c>
      <c r="J116" s="43" t="s">
        <v>21</v>
      </c>
      <c r="K116" s="53" t="n">
        <v>37012</v>
      </c>
      <c r="L116" s="55" t="n">
        <v>37018</v>
      </c>
      <c r="M116" s="44" t="s">
        <v>22</v>
      </c>
      <c r="N116" s="47" t="n">
        <v>37012</v>
      </c>
      <c r="O116" s="62" t="n">
        <v>20000</v>
      </c>
      <c r="P116" s="1" t="n">
        <v>42800</v>
      </c>
      <c r="R116" s="61"/>
    </row>
    <row r="117" customFormat="false" ht="12.75" hidden="false" customHeight="false" outlineLevel="2" collapsed="false">
      <c r="C117" s="43" t="n">
        <v>107929</v>
      </c>
      <c r="D117" s="43" t="s">
        <v>62</v>
      </c>
      <c r="E117" s="43" t="s">
        <v>39</v>
      </c>
      <c r="F117" s="43" t="n">
        <v>71323</v>
      </c>
      <c r="G117" s="43" t="n">
        <v>21229</v>
      </c>
      <c r="H117" s="43" t="s">
        <v>20</v>
      </c>
      <c r="I117" s="44" t="s">
        <v>40</v>
      </c>
      <c r="J117" s="43" t="s">
        <v>21</v>
      </c>
      <c r="K117" s="53" t="n">
        <v>37012</v>
      </c>
      <c r="L117" s="55" t="n">
        <v>37018</v>
      </c>
      <c r="M117" s="44" t="s">
        <v>23</v>
      </c>
      <c r="N117" s="47" t="n">
        <v>37135</v>
      </c>
      <c r="O117" s="62" t="n">
        <v>-42800</v>
      </c>
      <c r="P117" s="1" t="n">
        <v>-42800</v>
      </c>
      <c r="R117" s="61" t="e">
        <f aca="false">-(P116+P117)/$Q$2</f>
        <v>#DIV/0!</v>
      </c>
    </row>
    <row r="118" customFormat="false" ht="12.75" hidden="false" customHeight="false" outlineLevel="1" collapsed="false">
      <c r="C118" s="56" t="s">
        <v>242</v>
      </c>
      <c r="D118" s="43"/>
      <c r="E118" s="43"/>
      <c r="F118" s="43"/>
      <c r="G118" s="43"/>
      <c r="H118" s="43"/>
      <c r="I118" s="44"/>
      <c r="J118" s="43"/>
      <c r="K118" s="53"/>
      <c r="L118" s="55"/>
      <c r="M118" s="44"/>
      <c r="N118" s="47"/>
      <c r="O118" s="62"/>
      <c r="P118" s="1" t="n">
        <f aca="false">SUBTOTAL(9,P114:P117)</f>
        <v>0</v>
      </c>
      <c r="R118" s="61"/>
    </row>
    <row r="119" customFormat="false" ht="12.75" hidden="false" customHeight="false" outlineLevel="2" collapsed="false">
      <c r="C119" s="43" t="n">
        <v>108114</v>
      </c>
      <c r="D119" s="43" t="s">
        <v>62</v>
      </c>
      <c r="E119" s="43" t="s">
        <v>39</v>
      </c>
      <c r="F119" s="43" t="n">
        <v>71454</v>
      </c>
      <c r="G119" s="43" t="n">
        <v>21229</v>
      </c>
      <c r="H119" s="43" t="s">
        <v>25</v>
      </c>
      <c r="I119" s="44" t="s">
        <v>43</v>
      </c>
      <c r="J119" s="43" t="s">
        <v>41</v>
      </c>
      <c r="K119" s="53" t="n">
        <v>37073</v>
      </c>
      <c r="L119" s="55" t="n">
        <v>37081</v>
      </c>
      <c r="M119" s="44" t="s">
        <v>23</v>
      </c>
      <c r="N119" s="47" t="n">
        <v>37073</v>
      </c>
      <c r="O119" s="62" t="n">
        <v>-17100</v>
      </c>
      <c r="P119" s="1" t="n">
        <f aca="false">O119</f>
        <v>-17100</v>
      </c>
      <c r="R119" s="61"/>
    </row>
    <row r="120" customFormat="false" ht="12.75" hidden="false" customHeight="false" outlineLevel="2" collapsed="false">
      <c r="C120" s="43" t="n">
        <v>108114</v>
      </c>
      <c r="D120" s="43" t="s">
        <v>62</v>
      </c>
      <c r="E120" s="43" t="s">
        <v>39</v>
      </c>
      <c r="F120" s="43" t="n">
        <v>71454</v>
      </c>
      <c r="G120" s="43" t="n">
        <v>21229</v>
      </c>
      <c r="H120" s="43" t="s">
        <v>25</v>
      </c>
      <c r="I120" s="44" t="s">
        <v>43</v>
      </c>
      <c r="J120" s="43" t="s">
        <v>41</v>
      </c>
      <c r="K120" s="53" t="n">
        <v>37073</v>
      </c>
      <c r="L120" s="55" t="n">
        <v>37081</v>
      </c>
      <c r="M120" s="44" t="s">
        <v>22</v>
      </c>
      <c r="N120" s="47" t="n">
        <v>37135</v>
      </c>
      <c r="O120" s="62" t="n">
        <v>17100</v>
      </c>
      <c r="P120" s="1" t="n">
        <v>17100</v>
      </c>
      <c r="R120" s="61"/>
    </row>
    <row r="121" customFormat="false" ht="12.75" hidden="false" customHeight="false" outlineLevel="1" collapsed="false">
      <c r="C121" s="56" t="s">
        <v>243</v>
      </c>
      <c r="D121" s="43"/>
      <c r="E121" s="43"/>
      <c r="F121" s="43"/>
      <c r="G121" s="43"/>
      <c r="H121" s="43"/>
      <c r="I121" s="44"/>
      <c r="J121" s="43"/>
      <c r="K121" s="53"/>
      <c r="L121" s="55"/>
      <c r="M121" s="44"/>
      <c r="N121" s="47"/>
      <c r="O121" s="62"/>
      <c r="P121" s="1" t="n">
        <f aca="false">SUBTOTAL(9,P119:P120)</f>
        <v>0</v>
      </c>
      <c r="R121" s="59" t="e">
        <f aca="false">-P121/$Q$2</f>
        <v>#DIV/0!</v>
      </c>
    </row>
    <row r="122" customFormat="false" ht="12.75" hidden="false" customHeight="false" outlineLevel="2" collapsed="false">
      <c r="C122" s="43" t="n">
        <v>108228</v>
      </c>
      <c r="D122" s="43" t="s">
        <v>62</v>
      </c>
      <c r="E122" s="43" t="s">
        <v>39</v>
      </c>
      <c r="F122" s="44" t="n">
        <v>62389</v>
      </c>
      <c r="G122" s="43" t="n">
        <v>21229</v>
      </c>
      <c r="H122" s="43" t="s">
        <v>20</v>
      </c>
      <c r="I122" s="44" t="s">
        <v>40</v>
      </c>
      <c r="J122" s="43" t="s">
        <v>41</v>
      </c>
      <c r="K122" s="53" t="n">
        <v>37104</v>
      </c>
      <c r="L122" s="55" t="n">
        <v>37118</v>
      </c>
      <c r="M122" s="44" t="s">
        <v>22</v>
      </c>
      <c r="N122" s="47" t="n">
        <v>37104</v>
      </c>
      <c r="O122" s="62" t="n">
        <v>20000</v>
      </c>
      <c r="P122" s="1" t="n">
        <f aca="false">O122</f>
        <v>20000</v>
      </c>
      <c r="R122" s="61"/>
    </row>
    <row r="123" customFormat="false" ht="12.75" hidden="false" customHeight="false" outlineLevel="2" collapsed="false">
      <c r="C123" s="43" t="n">
        <v>108228</v>
      </c>
      <c r="D123" s="43" t="s">
        <v>62</v>
      </c>
      <c r="E123" s="43" t="s">
        <v>39</v>
      </c>
      <c r="F123" s="44" t="n">
        <v>62389</v>
      </c>
      <c r="G123" s="43" t="n">
        <v>21229</v>
      </c>
      <c r="H123" s="43" t="s">
        <v>20</v>
      </c>
      <c r="I123" s="44" t="s">
        <v>40</v>
      </c>
      <c r="J123" s="43" t="s">
        <v>41</v>
      </c>
      <c r="K123" s="53" t="n">
        <v>37104</v>
      </c>
      <c r="L123" s="55" t="n">
        <v>37118</v>
      </c>
      <c r="M123" s="44" t="s">
        <v>23</v>
      </c>
      <c r="N123" s="47" t="n">
        <v>37135</v>
      </c>
      <c r="O123" s="62" t="n">
        <v>-20000</v>
      </c>
      <c r="P123" s="1" t="n">
        <v>-20000</v>
      </c>
      <c r="R123" s="61" t="e">
        <f aca="false">-(P122+P123)/$Q$2</f>
        <v>#DIV/0!</v>
      </c>
    </row>
    <row r="124" customFormat="false" ht="12.75" hidden="false" customHeight="false" outlineLevel="2" collapsed="false">
      <c r="C124" s="43" t="n">
        <v>108228</v>
      </c>
      <c r="D124" s="43" t="s">
        <v>62</v>
      </c>
      <c r="E124" s="43" t="s">
        <v>39</v>
      </c>
      <c r="F124" s="44" t="n">
        <v>71460</v>
      </c>
      <c r="G124" s="43" t="n">
        <v>21229</v>
      </c>
      <c r="H124" s="43" t="s">
        <v>20</v>
      </c>
      <c r="I124" s="44" t="s">
        <v>40</v>
      </c>
      <c r="J124" s="43" t="s">
        <v>41</v>
      </c>
      <c r="K124" s="53" t="n">
        <v>37104</v>
      </c>
      <c r="L124" s="55" t="n">
        <v>37118</v>
      </c>
      <c r="M124" s="44" t="s">
        <v>22</v>
      </c>
      <c r="N124" s="47" t="n">
        <v>37104</v>
      </c>
      <c r="O124" s="62" t="n">
        <v>130000</v>
      </c>
      <c r="P124" s="1" t="n">
        <f aca="false">O124</f>
        <v>130000</v>
      </c>
      <c r="R124" s="61"/>
    </row>
    <row r="125" customFormat="false" ht="12.75" hidden="false" customHeight="false" outlineLevel="2" collapsed="false">
      <c r="C125" s="43" t="n">
        <v>108228</v>
      </c>
      <c r="D125" s="43" t="s">
        <v>62</v>
      </c>
      <c r="E125" s="43" t="s">
        <v>39</v>
      </c>
      <c r="F125" s="44" t="n">
        <v>71460</v>
      </c>
      <c r="G125" s="43" t="n">
        <v>21229</v>
      </c>
      <c r="H125" s="43" t="s">
        <v>20</v>
      </c>
      <c r="I125" s="44" t="s">
        <v>40</v>
      </c>
      <c r="J125" s="43" t="s">
        <v>41</v>
      </c>
      <c r="K125" s="53" t="n">
        <v>37104</v>
      </c>
      <c r="L125" s="55" t="n">
        <v>37118</v>
      </c>
      <c r="M125" s="44" t="s">
        <v>23</v>
      </c>
      <c r="N125" s="47" t="n">
        <v>37135</v>
      </c>
      <c r="O125" s="62" t="n">
        <v>-130000</v>
      </c>
      <c r="P125" s="1" t="n">
        <v>-130000</v>
      </c>
      <c r="R125" s="61" t="e">
        <f aca="false">-(P124+P125)/$Q$2</f>
        <v>#DIV/0!</v>
      </c>
    </row>
    <row r="126" customFormat="false" ht="12.75" hidden="false" customHeight="false" outlineLevel="1" collapsed="false">
      <c r="C126" s="56" t="s">
        <v>244</v>
      </c>
      <c r="D126" s="43"/>
      <c r="E126" s="43"/>
      <c r="F126" s="44"/>
      <c r="G126" s="43"/>
      <c r="H126" s="43"/>
      <c r="I126" s="44"/>
      <c r="J126" s="43"/>
      <c r="K126" s="53"/>
      <c r="L126" s="55"/>
      <c r="M126" s="44"/>
      <c r="N126" s="47"/>
      <c r="O126" s="62"/>
      <c r="P126" s="1" t="n">
        <f aca="false">SUBTOTAL(9,P122:P125)</f>
        <v>0</v>
      </c>
      <c r="R126" s="61"/>
    </row>
    <row r="127" customFormat="false" ht="12.75" hidden="false" customHeight="false" outlineLevel="2" collapsed="false">
      <c r="C127" s="43" t="n">
        <v>107867</v>
      </c>
      <c r="D127" s="43" t="s">
        <v>195</v>
      </c>
      <c r="E127" s="43" t="s">
        <v>39</v>
      </c>
      <c r="F127" s="43" t="n">
        <v>63001</v>
      </c>
      <c r="G127" s="43" t="n">
        <v>23536</v>
      </c>
      <c r="H127" s="43" t="s">
        <v>20</v>
      </c>
      <c r="I127" s="44" t="s">
        <v>40</v>
      </c>
      <c r="J127" s="43" t="s">
        <v>41</v>
      </c>
      <c r="K127" s="53" t="n">
        <v>36982</v>
      </c>
      <c r="L127" s="55" t="n">
        <v>37006</v>
      </c>
      <c r="M127" s="44" t="s">
        <v>22</v>
      </c>
      <c r="N127" s="47" t="n">
        <v>37012</v>
      </c>
      <c r="O127" s="62" t="n">
        <v>310000</v>
      </c>
      <c r="P127" s="1" t="n">
        <f aca="false">O127</f>
        <v>310000</v>
      </c>
      <c r="R127" s="61"/>
    </row>
    <row r="128" customFormat="false" ht="12.75" hidden="false" customHeight="false" outlineLevel="2" collapsed="false">
      <c r="C128" s="43" t="n">
        <v>107867</v>
      </c>
      <c r="D128" s="43" t="s">
        <v>195</v>
      </c>
      <c r="E128" s="43" t="s">
        <v>39</v>
      </c>
      <c r="F128" s="43" t="n">
        <v>63001</v>
      </c>
      <c r="G128" s="43" t="n">
        <v>23536</v>
      </c>
      <c r="H128" s="43" t="s">
        <v>20</v>
      </c>
      <c r="I128" s="44" t="s">
        <v>40</v>
      </c>
      <c r="J128" s="43" t="s">
        <v>41</v>
      </c>
      <c r="K128" s="53" t="n">
        <v>36982</v>
      </c>
      <c r="L128" s="55" t="n">
        <v>37006</v>
      </c>
      <c r="M128" s="44" t="s">
        <v>23</v>
      </c>
      <c r="N128" s="47" t="n">
        <v>37135</v>
      </c>
      <c r="O128" s="62" t="n">
        <v>-310000</v>
      </c>
      <c r="P128" s="1" t="n">
        <v>-277793</v>
      </c>
      <c r="R128" s="61"/>
    </row>
    <row r="129" customFormat="false" ht="12.75" hidden="false" customHeight="false" outlineLevel="1" collapsed="false">
      <c r="C129" s="56" t="s">
        <v>245</v>
      </c>
      <c r="D129" s="43"/>
      <c r="E129" s="43"/>
      <c r="F129" s="43"/>
      <c r="G129" s="43"/>
      <c r="H129" s="43"/>
      <c r="I129" s="44"/>
      <c r="J129" s="43"/>
      <c r="K129" s="53"/>
      <c r="L129" s="55"/>
      <c r="M129" s="44"/>
      <c r="N129" s="47"/>
      <c r="O129" s="62"/>
      <c r="P129" s="1" t="n">
        <f aca="false">SUBTOTAL(9,P127:P128)</f>
        <v>32207</v>
      </c>
      <c r="R129" s="59" t="e">
        <f aca="false">-P129/$Q$2</f>
        <v>#DIV/0!</v>
      </c>
    </row>
    <row r="130" customFormat="false" ht="12.75" hidden="false" customHeight="false" outlineLevel="2" collapsed="false">
      <c r="C130" s="43" t="n">
        <v>107940</v>
      </c>
      <c r="D130" s="43" t="s">
        <v>246</v>
      </c>
      <c r="E130" s="43" t="s">
        <v>39</v>
      </c>
      <c r="F130" s="43" t="n">
        <v>71320</v>
      </c>
      <c r="G130" s="43" t="n">
        <v>100157</v>
      </c>
      <c r="H130" s="43" t="s">
        <v>20</v>
      </c>
      <c r="I130" s="44" t="s">
        <v>40</v>
      </c>
      <c r="J130" s="43" t="s">
        <v>41</v>
      </c>
      <c r="K130" s="53" t="n">
        <v>37012</v>
      </c>
      <c r="L130" s="55" t="n">
        <v>37020</v>
      </c>
      <c r="M130" s="44" t="s">
        <v>22</v>
      </c>
      <c r="N130" s="47" t="n">
        <v>37012</v>
      </c>
      <c r="O130" s="62" t="n">
        <v>150000</v>
      </c>
      <c r="P130" s="1" t="n">
        <f aca="false">O130</f>
        <v>150000</v>
      </c>
      <c r="R130" s="61"/>
    </row>
    <row r="131" customFormat="false" ht="12.75" hidden="false" customHeight="false" outlineLevel="2" collapsed="false">
      <c r="C131" s="43" t="n">
        <v>107940</v>
      </c>
      <c r="D131" s="43" t="s">
        <v>246</v>
      </c>
      <c r="E131" s="43" t="s">
        <v>39</v>
      </c>
      <c r="F131" s="43" t="n">
        <v>71320</v>
      </c>
      <c r="G131" s="43" t="n">
        <v>100157</v>
      </c>
      <c r="H131" s="43" t="s">
        <v>20</v>
      </c>
      <c r="I131" s="44" t="s">
        <v>40</v>
      </c>
      <c r="J131" s="43" t="s">
        <v>41</v>
      </c>
      <c r="K131" s="53" t="n">
        <v>37012</v>
      </c>
      <c r="L131" s="55" t="n">
        <v>37020</v>
      </c>
      <c r="M131" s="44" t="s">
        <v>23</v>
      </c>
      <c r="N131" s="47" t="n">
        <v>37135</v>
      </c>
      <c r="O131" s="62" t="n">
        <v>-150000</v>
      </c>
      <c r="P131" s="1" t="n">
        <v>-150000</v>
      </c>
      <c r="R131" s="61"/>
    </row>
    <row r="132" customFormat="false" ht="12.75" hidden="false" customHeight="false" outlineLevel="1" collapsed="false">
      <c r="C132" s="56" t="s">
        <v>247</v>
      </c>
      <c r="D132" s="43"/>
      <c r="E132" s="43"/>
      <c r="F132" s="43"/>
      <c r="G132" s="43"/>
      <c r="H132" s="43"/>
      <c r="I132" s="44"/>
      <c r="J132" s="43"/>
      <c r="K132" s="53"/>
      <c r="L132" s="55"/>
      <c r="M132" s="44"/>
      <c r="N132" s="47"/>
      <c r="O132" s="62"/>
      <c r="P132" s="1" t="n">
        <f aca="false">SUBTOTAL(9,P130:P131)</f>
        <v>0</v>
      </c>
      <c r="R132" s="59" t="e">
        <f aca="false">-P132/$Q$2</f>
        <v>#DIV/0!</v>
      </c>
    </row>
    <row r="133" customFormat="false" ht="12.75" hidden="false" customHeight="false" outlineLevel="0" collapsed="false">
      <c r="C133" s="56" t="s">
        <v>36</v>
      </c>
      <c r="D133" s="43"/>
      <c r="E133" s="43"/>
      <c r="F133" s="43"/>
      <c r="G133" s="43"/>
      <c r="H133" s="43"/>
      <c r="I133" s="44"/>
      <c r="J133" s="43"/>
      <c r="K133" s="53"/>
      <c r="L133" s="55"/>
      <c r="M133" s="44"/>
      <c r="N133" s="47"/>
      <c r="O133" s="62"/>
      <c r="P133" s="1" t="n">
        <f aca="false">SUBTOTAL(9,P2:P131)</f>
        <v>212689</v>
      </c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2000-08-24T15:15:55Z</dcterms:created>
  <dc:creator/>
  <dc:description/>
  <dc:language>en-US</dc:language>
  <cp:lastModifiedBy>rcabrer</cp:lastModifiedBy>
  <cp:lastPrinted>2001-11-26T13:09:13Z</cp:lastPrinted>
  <dcterms:modified xsi:type="dcterms:W3CDTF">2001-11-26T18:12:54Z</dcterms:modified>
  <cp:revision>0</cp:revision>
  <dc:subject/>
  <dc:title/>
</cp:coreProperties>
</file>