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<sst xmlns="http://schemas.openxmlformats.org/spreadsheetml/2006/main" count="68" uniqueCount="42">
  <si>
    <t xml:space="preserve">RAPTOR - PUBLIC EQUITY</t>
  </si>
  <si>
    <t xml:space="preserve">As of 8/31/00</t>
  </si>
  <si>
    <t xml:space="preserve">COMMON SHARES</t>
  </si>
  <si>
    <t xml:space="preserve">WARRANTS</t>
  </si>
  <si>
    <t xml:space="preserve">TOTAL</t>
  </si>
  <si>
    <t xml:space="preserve">PREFERRED</t>
  </si>
  <si>
    <t xml:space="preserve">SHARES</t>
  </si>
  <si>
    <t xml:space="preserve">OWNERSHIP</t>
  </si>
  <si>
    <t xml:space="preserve">COUNTERPARTY</t>
  </si>
  <si>
    <t xml:space="preserve">GROSS</t>
  </si>
  <si>
    <t xml:space="preserve">NET</t>
  </si>
  <si>
    <t xml:space="preserve">OUTSTANDING</t>
  </si>
  <si>
    <t xml:space="preserve">INTEREST</t>
  </si>
  <si>
    <t xml:space="preserve">ACTIVE POWER (IPO)</t>
  </si>
  <si>
    <t xml:space="preserve">D</t>
  </si>
  <si>
    <t xml:space="preserve">ACTIVE POWER (8/3)</t>
  </si>
  <si>
    <t xml:space="preserve">BEAU CANADA</t>
  </si>
  <si>
    <t xml:space="preserve">A</t>
  </si>
  <si>
    <t xml:space="preserve">PLACE RESOURCES</t>
  </si>
  <si>
    <t xml:space="preserve">BRIGHAM RESOURCES</t>
  </si>
  <si>
    <t xml:space="preserve">B</t>
  </si>
  <si>
    <t xml:space="preserve">INLAND RESOURCES</t>
  </si>
  <si>
    <t xml:space="preserve">F</t>
  </si>
  <si>
    <t xml:space="preserve">QUEEN SANDS</t>
  </si>
  <si>
    <t xml:space="preserve">C</t>
  </si>
  <si>
    <t xml:space="preserve">CARRIZO</t>
  </si>
  <si>
    <t xml:space="preserve">3TEC</t>
  </si>
  <si>
    <t xml:space="preserve">BONUS</t>
  </si>
  <si>
    <t xml:space="preserve">PARADIGM</t>
  </si>
  <si>
    <t xml:space="preserve">E</t>
  </si>
  <si>
    <t xml:space="preserve">TETONKA</t>
  </si>
  <si>
    <t xml:space="preserve">QUICKSILVER</t>
  </si>
  <si>
    <t xml:space="preserve">Notes:</t>
  </si>
  <si>
    <t xml:space="preserve">From Bloomberg, dated 7/31/00</t>
  </si>
  <si>
    <t xml:space="preserve">Agreed to the June 30, 2000 10Q filing, both the June 30, 2000 Qtr end date amount and the updated 10Q amount.</t>
  </si>
  <si>
    <t xml:space="preserve">Agreed to the June 30, 2000 10Q filing,  June 30, 2000 date only, not the updated amount on the cover.</t>
  </si>
  <si>
    <t xml:space="preserve">The amounts shown above for Active Power are as of 8/8/00, when the company went public. </t>
  </si>
  <si>
    <t xml:space="preserve">The warrants and preferred stock converted at 4.32:1 on that date. Prior to 8/8/00 and on 8/3/00</t>
  </si>
  <si>
    <t xml:space="preserve">we held 75,000 warrants for common stock and 220,459 shares of series E convertible preferred</t>
  </si>
  <si>
    <t xml:space="preserve">stock.  The total shares outstanding was obtained from the company's S-1 (A4) filed on 8/7/00.</t>
  </si>
  <si>
    <t xml:space="preserve">From June 30, 2000 6-K.  6/30/00 balances.</t>
  </si>
  <si>
    <t xml:space="preserve">Total preferred shares outstanding for Inland Resources could not be found from external sources.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</si>
</sst>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1" width="12.14"/>
    <col collapsed="false" customWidth="true" hidden="false" outlineLevel="0" max="3" min="3" style="2" width="11.28"/>
    <col collapsed="false" customWidth="true" hidden="false" outlineLevel="0" max="4" min="4" style="3" width="2.42"/>
    <col collapsed="false" customWidth="true" hidden="false" outlineLevel="0" max="5" min="5" style="1" width="10.28"/>
    <col collapsed="false" customWidth="true" hidden="false" outlineLevel="0" max="6" min="6" style="2" width="11.28"/>
    <col collapsed="false" customWidth="true" hidden="false" outlineLevel="0" max="7" min="7" style="2" width="1.99"/>
    <col collapsed="false" customWidth="true" hidden="false" outlineLevel="0" max="8" min="8" style="4" width="15.56"/>
    <col collapsed="false" customWidth="true" hidden="false" outlineLevel="0" max="9" min="9" style="5" width="2.13"/>
    <col collapsed="false" customWidth="true" hidden="false" outlineLevel="0" max="10" min="10" style="6" width="12.42"/>
    <col collapsed="false" customWidth="true" hidden="false" outlineLevel="0" max="11" min="11" style="7" width="2.42"/>
    <col collapsed="false" customWidth="true" hidden="false" outlineLevel="0" max="12" min="12" style="2" width="1.99"/>
    <col collapsed="false" customWidth="true" hidden="false" outlineLevel="0" max="13" min="13" style="1" width="11.28"/>
    <col collapsed="false" customWidth="true" hidden="false" outlineLevel="0" max="14" min="14" style="2" width="11.28"/>
    <col collapsed="false" customWidth="true" hidden="false" outlineLevel="0" max="15" min="15" style="2" width="1.99"/>
    <col collapsed="false" customWidth="true" hidden="false" outlineLevel="0" max="16" min="16" style="4" width="15.56"/>
    <col collapsed="false" customWidth="true" hidden="false" outlineLevel="0" max="17" min="17" style="5" width="2.13"/>
    <col collapsed="false" customWidth="true" hidden="false" outlineLevel="0" max="18" min="18" style="6" width="12.42"/>
    <col collapsed="false" customWidth="true" hidden="false" outlineLevel="0" max="19" min="19" style="7" width="2.42"/>
  </cols>
  <sheetData>
    <row r="1" customFormat="false" ht="15.75" hidden="false" customHeight="false" outlineLevel="0" collapsed="false">
      <c r="A1" s="8" t="s">
        <v>0</v>
      </c>
    </row>
    <row r="2" customFormat="false" ht="15.75" hidden="false" customHeight="false" outlineLevel="0" collapsed="false">
      <c r="A2" s="8" t="s">
        <v>1</v>
      </c>
    </row>
    <row r="3" customFormat="false" ht="15.75" hidden="false" customHeight="false" outlineLevel="0" collapsed="false">
      <c r="A3" s="8"/>
    </row>
    <row r="4" customFormat="false" ht="13.5" hidden="false" customHeight="false" outlineLevel="0" collapsed="false"/>
    <row r="5" customFormat="false" ht="13.5" hidden="false" customHeight="false" outlineLevel="0" collapsed="false">
      <c r="B5" s="9" t="s">
        <v>2</v>
      </c>
      <c r="C5" s="9"/>
      <c r="D5" s="10"/>
      <c r="E5" s="9" t="s">
        <v>3</v>
      </c>
      <c r="F5" s="9"/>
      <c r="H5" s="11" t="s">
        <v>4</v>
      </c>
      <c r="I5" s="3"/>
      <c r="K5" s="12"/>
      <c r="M5" s="9" t="s">
        <v>5</v>
      </c>
      <c r="N5" s="9"/>
      <c r="P5" s="11" t="s">
        <v>4</v>
      </c>
      <c r="Q5" s="3"/>
      <c r="S5" s="12"/>
    </row>
    <row r="6" customFormat="false" ht="12.75" hidden="false" customHeight="false" outlineLevel="0" collapsed="false">
      <c r="B6" s="13"/>
      <c r="C6" s="13"/>
      <c r="D6" s="14"/>
      <c r="E6" s="13"/>
      <c r="F6" s="13"/>
      <c r="G6" s="13"/>
      <c r="H6" s="11" t="s">
        <v>6</v>
      </c>
      <c r="I6" s="14"/>
      <c r="J6" s="15" t="s">
        <v>7</v>
      </c>
      <c r="K6" s="16"/>
      <c r="L6" s="13"/>
      <c r="M6" s="13"/>
      <c r="N6" s="13"/>
      <c r="O6" s="13"/>
      <c r="P6" s="11" t="s">
        <v>6</v>
      </c>
      <c r="Q6" s="14"/>
      <c r="R6" s="15" t="s">
        <v>7</v>
      </c>
      <c r="S6" s="16"/>
    </row>
    <row r="7" customFormat="false" ht="12.75" hidden="false" customHeight="false" outlineLevel="0" collapsed="false">
      <c r="A7" s="17" t="s">
        <v>8</v>
      </c>
      <c r="B7" s="18" t="s">
        <v>9</v>
      </c>
      <c r="C7" s="18" t="s">
        <v>10</v>
      </c>
      <c r="D7" s="19"/>
      <c r="E7" s="18" t="s">
        <v>9</v>
      </c>
      <c r="F7" s="18" t="s">
        <v>10</v>
      </c>
      <c r="G7" s="18"/>
      <c r="H7" s="20" t="s">
        <v>11</v>
      </c>
      <c r="I7" s="21"/>
      <c r="J7" s="22" t="s">
        <v>12</v>
      </c>
      <c r="K7" s="23"/>
      <c r="L7" s="18"/>
      <c r="M7" s="18" t="s">
        <v>9</v>
      </c>
      <c r="N7" s="18" t="s">
        <v>10</v>
      </c>
      <c r="O7" s="18"/>
      <c r="P7" s="20" t="s">
        <v>11</v>
      </c>
      <c r="Q7" s="21"/>
      <c r="R7" s="22" t="s">
        <v>12</v>
      </c>
      <c r="S7" s="23"/>
    </row>
    <row r="8" customFormat="false" ht="13.5" hidden="false" customHeight="false" outlineLevel="0" collapsed="false"/>
    <row r="9" customFormat="false" ht="12.75" hidden="false" customHeight="false" outlineLevel="0" collapsed="false">
      <c r="A9" s="24" t="s">
        <v>13</v>
      </c>
      <c r="B9" s="25" t="n">
        <v>952382.88</v>
      </c>
      <c r="C9" s="25" t="n">
        <v>952382.88</v>
      </c>
      <c r="D9" s="26" t="s">
        <v>14</v>
      </c>
      <c r="E9" s="25" t="n">
        <v>324000</v>
      </c>
      <c r="F9" s="27" t="n">
        <v>324000</v>
      </c>
      <c r="G9" s="26" t="s">
        <v>14</v>
      </c>
      <c r="H9" s="28" t="n">
        <v>37662399</v>
      </c>
      <c r="I9" s="26" t="s">
        <v>14</v>
      </c>
      <c r="J9" s="29" t="n">
        <f aca="false">(B9+E9)/(H9+E9)</f>
        <v>0.0336010496809661</v>
      </c>
      <c r="K9" s="30"/>
      <c r="L9" s="31"/>
      <c r="M9" s="25"/>
      <c r="N9" s="27"/>
      <c r="O9" s="31"/>
      <c r="P9" s="28"/>
      <c r="Q9" s="26"/>
      <c r="R9" s="32"/>
    </row>
    <row r="10" customFormat="false" ht="13.5" hidden="false" customHeight="false" outlineLevel="0" collapsed="false">
      <c r="A10" s="33" t="s">
        <v>15</v>
      </c>
      <c r="B10" s="34"/>
      <c r="C10" s="34"/>
      <c r="D10" s="35"/>
      <c r="E10" s="34" t="n">
        <v>75000</v>
      </c>
      <c r="F10" s="36" t="n">
        <v>75000</v>
      </c>
      <c r="G10" s="35" t="s">
        <v>14</v>
      </c>
      <c r="H10" s="37"/>
      <c r="I10" s="35"/>
      <c r="J10" s="38"/>
      <c r="K10" s="39"/>
      <c r="L10" s="40"/>
      <c r="M10" s="34" t="n">
        <v>220459</v>
      </c>
      <c r="N10" s="36" t="n">
        <v>220459</v>
      </c>
      <c r="O10" s="40"/>
      <c r="P10" s="37"/>
      <c r="Q10" s="35"/>
      <c r="R10" s="41"/>
    </row>
    <row r="11" customFormat="false" ht="12.75" hidden="false" customHeight="false" outlineLevel="0" collapsed="false">
      <c r="A11" s="42" t="s">
        <v>16</v>
      </c>
      <c r="B11" s="1" t="n">
        <v>7000000</v>
      </c>
      <c r="C11" s="2" t="n">
        <v>4200000</v>
      </c>
      <c r="H11" s="4" t="n">
        <v>91981000</v>
      </c>
      <c r="I11" s="5" t="s">
        <v>17</v>
      </c>
      <c r="J11" s="6" t="n">
        <f aca="false">(B11+E11)/(H11+E11)</f>
        <v>0.0761026733781977</v>
      </c>
    </row>
    <row r="12" customFormat="false" ht="12.75" hidden="false" customHeight="false" outlineLevel="0" collapsed="false">
      <c r="A12" s="42" t="s">
        <v>18</v>
      </c>
      <c r="B12" s="1" t="n">
        <v>1235000</v>
      </c>
      <c r="C12" s="2" t="n">
        <v>741000</v>
      </c>
      <c r="H12" s="4" t="n">
        <v>14900000</v>
      </c>
      <c r="I12" s="5" t="s">
        <v>17</v>
      </c>
      <c r="J12" s="6" t="n">
        <f aca="false">(B12+E12)/(H12+E12)</f>
        <v>0.0828859060402685</v>
      </c>
    </row>
    <row r="13" customFormat="false" ht="12.75" hidden="false" customHeight="false" outlineLevel="0" collapsed="false">
      <c r="A13" s="42" t="s">
        <v>19</v>
      </c>
      <c r="B13" s="1" t="n">
        <v>1052632</v>
      </c>
      <c r="C13" s="2" t="n">
        <v>657895</v>
      </c>
      <c r="E13" s="1" t="n">
        <v>1000000</v>
      </c>
      <c r="F13" s="2" t="n">
        <v>625000</v>
      </c>
      <c r="H13" s="4" t="n">
        <v>16712908</v>
      </c>
      <c r="I13" s="5" t="s">
        <v>20</v>
      </c>
      <c r="J13" s="6" t="n">
        <f aca="false">(B13+E13)/(H13+E13)</f>
        <v>0.115883399834742</v>
      </c>
    </row>
    <row r="14" customFormat="false" ht="12.75" hidden="false" customHeight="false" outlineLevel="0" collapsed="false">
      <c r="A14" s="42" t="s">
        <v>21</v>
      </c>
      <c r="B14" s="1" t="n">
        <v>292098</v>
      </c>
      <c r="C14" s="2" t="n">
        <v>146049</v>
      </c>
      <c r="H14" s="4" t="n">
        <v>2897732</v>
      </c>
      <c r="I14" s="5" t="s">
        <v>20</v>
      </c>
      <c r="J14" s="6" t="n">
        <f aca="false">(B14+E14)/(H14+E14)</f>
        <v>0.100802282612747</v>
      </c>
      <c r="M14" s="1" t="n">
        <v>121973</v>
      </c>
      <c r="N14" s="2" t="n">
        <f aca="false">+M14/2</f>
        <v>60986.5</v>
      </c>
      <c r="Q14" s="5" t="s">
        <v>22</v>
      </c>
    </row>
    <row r="15" customFormat="false" ht="12.75" hidden="false" customHeight="false" outlineLevel="0" collapsed="false">
      <c r="A15" s="42" t="s">
        <v>23</v>
      </c>
      <c r="B15" s="1" t="n">
        <v>2634952</v>
      </c>
      <c r="C15" s="2" t="n">
        <v>1580971</v>
      </c>
      <c r="H15" s="4" t="n">
        <v>80688538</v>
      </c>
      <c r="I15" s="5" t="s">
        <v>24</v>
      </c>
      <c r="J15" s="6" t="n">
        <f aca="false">(B15+E15)/(H15+E15)</f>
        <v>0.032655840164064</v>
      </c>
      <c r="M15" s="1" t="n">
        <v>9600000</v>
      </c>
      <c r="N15" s="2" t="n">
        <v>5760000</v>
      </c>
      <c r="P15" s="4" t="n">
        <v>9602173</v>
      </c>
      <c r="Q15" s="5" t="s">
        <v>24</v>
      </c>
      <c r="R15" s="6" t="n">
        <f aca="false">M15/P15</f>
        <v>0.999773697057947</v>
      </c>
    </row>
    <row r="16" customFormat="false" ht="12.75" hidden="false" customHeight="false" outlineLevel="0" collapsed="false">
      <c r="A16" s="42" t="s">
        <v>25</v>
      </c>
      <c r="E16" s="1" t="n">
        <v>250000</v>
      </c>
      <c r="F16" s="2" t="n">
        <v>156250</v>
      </c>
      <c r="H16" s="4" t="n">
        <v>14029000</v>
      </c>
      <c r="I16" s="5" t="s">
        <v>17</v>
      </c>
      <c r="J16" s="6" t="n">
        <f aca="false">(B16+E16)/(H16+E16)</f>
        <v>0.0175082288675678</v>
      </c>
    </row>
    <row r="17" customFormat="false" ht="12.75" hidden="false" customHeight="false" outlineLevel="0" collapsed="false">
      <c r="A17" s="42" t="s">
        <v>26</v>
      </c>
      <c r="E17" s="1" t="n">
        <v>130000</v>
      </c>
      <c r="F17" s="2" t="n">
        <v>78000</v>
      </c>
      <c r="H17" s="4" t="n">
        <v>14434000</v>
      </c>
      <c r="I17" s="5" t="s">
        <v>17</v>
      </c>
      <c r="J17" s="6" t="n">
        <f aca="false">(B17+E17)/(H17+E17)</f>
        <v>0.00892611919802252</v>
      </c>
    </row>
    <row r="18" customFormat="false" ht="12.75" hidden="false" customHeight="false" outlineLevel="0" collapsed="false">
      <c r="A18" s="42" t="s">
        <v>27</v>
      </c>
      <c r="B18" s="1" t="n">
        <v>650000</v>
      </c>
      <c r="C18" s="2" t="n">
        <v>325000</v>
      </c>
      <c r="H18" s="4" t="n">
        <v>55984000</v>
      </c>
      <c r="I18" s="5" t="s">
        <v>17</v>
      </c>
      <c r="J18" s="6" t="n">
        <f aca="false">(B18+E18)/(H18+E18)</f>
        <v>0.0116104601314661</v>
      </c>
    </row>
    <row r="19" customFormat="false" ht="12.75" hidden="false" customHeight="false" outlineLevel="0" collapsed="false">
      <c r="A19" s="42" t="s">
        <v>28</v>
      </c>
      <c r="B19" s="1" t="n">
        <v>119782</v>
      </c>
      <c r="C19" s="2" t="n">
        <v>59891</v>
      </c>
      <c r="H19" s="4" t="n">
        <v>13191904</v>
      </c>
      <c r="I19" s="5" t="s">
        <v>29</v>
      </c>
      <c r="J19" s="6" t="n">
        <f aca="false">(B19+E19)/(H19+E19)</f>
        <v>0.00907996298335707</v>
      </c>
    </row>
    <row r="20" customFormat="false" ht="12.75" hidden="false" customHeight="false" outlineLevel="0" collapsed="false">
      <c r="A20" s="42" t="s">
        <v>30</v>
      </c>
      <c r="B20" s="1" t="n">
        <v>4097122</v>
      </c>
      <c r="C20" s="2" t="n">
        <v>2048561</v>
      </c>
      <c r="H20" s="4" t="n">
        <v>27606000</v>
      </c>
      <c r="I20" s="5" t="s">
        <v>17</v>
      </c>
      <c r="J20" s="6" t="n">
        <f aca="false">(B20+E20)/(H20+E20)</f>
        <v>0.148414185322031</v>
      </c>
    </row>
    <row r="21" customFormat="false" ht="12.75" hidden="false" customHeight="false" outlineLevel="0" collapsed="false">
      <c r="A21" s="0" t="s">
        <v>31</v>
      </c>
      <c r="B21" s="1" t="n">
        <v>1340405</v>
      </c>
      <c r="C21" s="2" t="n">
        <v>804243</v>
      </c>
      <c r="H21" s="4" t="n">
        <v>18077865</v>
      </c>
      <c r="I21" s="5" t="s">
        <v>17</v>
      </c>
      <c r="J21" s="6" t="n">
        <f aca="false">(B21+E21)/(H21+E21)</f>
        <v>0.0741462003394759</v>
      </c>
    </row>
    <row r="23" customFormat="false" ht="12.75" hidden="false" customHeight="false" outlineLevel="0" collapsed="false">
      <c r="B23" s="0"/>
    </row>
    <row r="25" customFormat="false" ht="12.75" hidden="false" customHeight="false" outlineLevel="0" collapsed="false">
      <c r="A25" s="43" t="s">
        <v>32</v>
      </c>
    </row>
    <row r="26" customFormat="false" ht="12.75" hidden="false" customHeight="false" outlineLevel="0" collapsed="false">
      <c r="A26" s="44" t="s">
        <v>17</v>
      </c>
      <c r="B26" s="0" t="s">
        <v>33</v>
      </c>
      <c r="C26" s="1"/>
    </row>
    <row r="27" customFormat="false" ht="12.75" hidden="false" customHeight="false" outlineLevel="0" collapsed="false">
      <c r="A27" s="44" t="s">
        <v>20</v>
      </c>
      <c r="B27" s="0" t="s">
        <v>34</v>
      </c>
    </row>
    <row r="28" customFormat="false" ht="12.75" hidden="false" customHeight="false" outlineLevel="0" collapsed="false">
      <c r="A28" s="44" t="s">
        <v>24</v>
      </c>
      <c r="B28" s="0" t="s">
        <v>35</v>
      </c>
    </row>
    <row r="29" customFormat="false" ht="12.75" hidden="false" customHeight="false" outlineLevel="0" collapsed="false">
      <c r="A29" s="44" t="s">
        <v>14</v>
      </c>
      <c r="B29" s="0" t="s">
        <v>36</v>
      </c>
    </row>
    <row r="30" customFormat="false" ht="12.75" hidden="false" customHeight="false" outlineLevel="0" collapsed="false">
      <c r="B30" s="0" t="s">
        <v>37</v>
      </c>
    </row>
    <row r="31" customFormat="false" ht="12.75" hidden="false" customHeight="false" outlineLevel="0" collapsed="false">
      <c r="B31" s="0" t="s">
        <v>38</v>
      </c>
    </row>
    <row r="32" customFormat="false" ht="12.75" hidden="false" customHeight="false" outlineLevel="0" collapsed="false">
      <c r="B32" s="0" t="s">
        <v>39</v>
      </c>
    </row>
    <row r="33" customFormat="false" ht="12.75" hidden="false" customHeight="false" outlineLevel="0" collapsed="false">
      <c r="A33" s="44" t="s">
        <v>29</v>
      </c>
      <c r="B33" s="0" t="s">
        <v>40</v>
      </c>
    </row>
    <row r="34" customFormat="false" ht="12.75" hidden="false" customHeight="false" outlineLevel="0" collapsed="false">
      <c r="A34" s="44" t="s">
        <v>22</v>
      </c>
      <c r="B34" s="1" t="s">
        <v>41</v>
      </c>
    </row>
    <row r="38" customFormat="false" ht="12.75" hidden="false" customHeight="false" outlineLevel="0" collapsed="false">
      <c r="A38" s="0" t="str">
        <f aca="true">CELL("filename")</f>
        <v>'file:///mnt/12tb/@roms/datasets/enron/EDRM Enron Email Data Set v2 XML/filtered-attachments/xls/ownership_int.xls'#$Sheet1</v>
      </c>
    </row>
  </sheetData>
  <mergeCells count="3">
    <mergeCell ref="B5:C5"/>
    <mergeCell ref="E5:F5"/>
    <mergeCell ref="M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2000-08-30T17:49:42Z</dcterms:created>
  <dc:creator>hope vargas</dc:creator>
  <dc:description/>
  <dc:language>en-US</dc:language>
  <cp:lastModifiedBy>hope vargas</cp:lastModifiedBy>
  <cp:lastPrinted>2000-09-01T17:31:19Z</cp:lastPrinted>
  <cp:revision>0</cp:revision>
  <dc:subject/>
  <dc:title/>
</cp:coreProperties>
</file>