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media/image1.wmf" ContentType="image/x-wmf"/>
  <Override PartName="/xl/media/image2.png" ContentType="image/png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_rels/drawing7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ml.chartshapes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8.xml" ContentType="application/vnd.ms-excel.controlproperties+xml"/>
  <Override PartName="/xl/sharedStrings.xml" ContentType="application/vnd.openxmlformats-officedocument.spreadsheetml.sharedStrings+xml"/>
  <Override PartName="/xl/charts/_rels/chart4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PL Map" sheetId="1" state="visible" r:id="rId3"/>
    <sheet name="TradeOPs" sheetId="2" state="visible" r:id="rId4"/>
    <sheet name="NWPL &amp; PGE Map" sheetId="3" state="visible" r:id="rId5"/>
    <sheet name="OPS_SHEET NEW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2" name="_xlnm.Print_Area" vbProcedure="false">'NWPL &amp; PGE Map'!$A$1:$AK$105</definedName>
    <definedName function="false" hidden="false" localSheetId="3" name="_xlnm.Print_Area" vbProcedure="false">'OPS_SHEET NEW'!$A$1:$AE$96</definedName>
    <definedName function="false" hidden="false" localSheetId="0" name="_xlnm.Print_Area" vbProcedure="false">'TCPL Map'!$A$1:$BT$108</definedName>
    <definedName function="false" hidden="false" localSheetId="1" name="_xlnm.Print_Area" vbProcedure="false">TradeOPs!$A$1:$AG$113</definedName>
    <definedName function="false" hidden="false" name="_x000c__x0015_?deliver" vbProcedure="false">'[5]#REF'!$BG$73</definedName>
    <definedName function="false" hidden="false" name="Data" vbProcedure="false">[10]Data!$A$1:$X$3001</definedName>
    <definedName function="false" hidden="false" name="Data2" vbProcedure="false">[10]Data!$AB$2:$DF$24</definedName>
    <definedName function="false" hidden="false" name="deliveries" vbProcedure="false">'[3]'!$A$1</definedName>
    <definedName function="false" hidden="false" name="Opsheet" vbProcedure="false">'[6]'!CC$20047</definedName>
    <definedName function="false" hidden="false" localSheetId="1" name="_x000c__x0015_?deliver" vbProcedure="false">[8]Mids!$BG$74</definedName>
    <definedName function="false" hidden="false" localSheetId="1" name="deliveries" vbProcedure="false">'[3]'!$A$1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" authorId="0">
      <text>
        <r>
          <rPr>
            <b val="true"/>
            <sz val="12"/>
            <color rgb="FF000000"/>
            <rFont val="Tahoma"/>
            <family val="2"/>
          </rPr>
          <t xml:space="preserve">rwatt:
</t>
        </r>
        <r>
          <rPr>
            <sz val="12"/>
            <color rgb="FF000000"/>
            <rFont val="Tahoma"/>
            <family val="2"/>
          </rPr>
          <t xml:space="preserve">from
o:\central_logistics\tcpl\ops\eastops!SUMMARY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53</xdr:colOff>
                <xdr:row>0</xdr:row>
                <xdr:rowOff>7</xdr:rowOff>
              </xdr:from>
              <xdr:to>
                <xdr:col>10</xdr:col>
                <xdr:colOff>30</xdr:colOff>
                <xdr:row>4</xdr:row>
                <xdr:rowOff>15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E86" authorId="0">
      <text>
        <r>
          <rPr>
            <b val="true"/>
            <sz val="20"/>
            <color rgb="FF000000"/>
            <rFont val="Tahoma"/>
            <family val="2"/>
          </rPr>
          <t xml:space="preserve">rwatt:
</t>
        </r>
        <r>
          <rPr>
            <sz val="20"/>
            <color rgb="FF000000"/>
            <rFont val="Tahoma"/>
            <family val="2"/>
          </rPr>
          <t xml:space="preserve">Must use the date 1994 for the vlookup to work.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85</xdr:row>
                <xdr:rowOff>21</xdr:rowOff>
              </xdr:from>
              <xdr:to>
                <xdr:col>33</xdr:col>
                <xdr:colOff>85</xdr:colOff>
                <xdr:row>90</xdr:row>
                <xdr:rowOff>28</xdr:rowOff>
              </xdr:to>
            </anchor>
          </commentPr>
        </mc:Choice>
        <mc:Fallback/>
      </mc:AlternateContent>
    </comment>
    <comment ref="AG151" authorId="0">
      <text>
        <r>
          <rPr>
            <sz val="10"/>
            <rFont val="Arial"/>
            <family val="0"/>
          </rPr>
          <t xml:space="preserve">sbrodeu:
Jan 25, sheet given by Laura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58</xdr:colOff>
                <xdr:row>149</xdr:row>
                <xdr:rowOff>17</xdr:rowOff>
              </xdr:from>
              <xdr:to>
                <xdr:col>26</xdr:col>
                <xdr:colOff>64</xdr:colOff>
                <xdr:row>153</xdr:row>
                <xdr:rowOff>12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9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exits to small towns before it gets in storage
(Fort Nelson, Dawson Creek, ...)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27</xdr:row>
                <xdr:rowOff>5</xdr:rowOff>
              </xdr:from>
              <xdr:to>
                <xdr:col>3</xdr:col>
                <xdr:colOff>10</xdr:colOff>
                <xdr:row>32</xdr:row>
                <xdr:rowOff>4</xdr:rowOff>
              </xdr:to>
            </anchor>
          </commentPr>
        </mc:Choice>
        <mc:Fallback/>
      </mc:AlternateContent>
    </comment>
    <comment ref="A41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Goes in Boost (Unocal)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39</xdr:row>
                <xdr:rowOff>9</xdr:rowOff>
              </xdr:from>
              <xdr:to>
                <xdr:col>3</xdr:col>
                <xdr:colOff>10</xdr:colOff>
                <xdr:row>43</xdr:row>
                <xdr:rowOff>14</xdr:rowOff>
              </xdr:to>
            </anchor>
          </commentPr>
        </mc:Choice>
        <mc:Fallback/>
      </mc:AlternateContent>
    </comment>
    <comment ref="A46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WEI receives from Nova, and on top of that, there is prdctn between the 2 meters: 30-35mmcf, split mostly b/w PCI Parkland (16.5) and Bonanza (14), all on the 8" Bonanza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44</xdr:row>
                <xdr:rowOff>8</xdr:rowOff>
              </xdr:from>
              <xdr:to>
                <xdr:col>4</xdr:col>
                <xdr:colOff>15</xdr:colOff>
                <xdr:row>51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<sst xmlns="http://schemas.openxmlformats.org/spreadsheetml/2006/main" count="675" uniqueCount="434">
  <si>
    <t xml:space="preserve">00</t>
  </si>
  <si>
    <t xml:space="preserve">99-00</t>
  </si>
  <si>
    <t xml:space="preserve">98-99</t>
  </si>
  <si>
    <t xml:space="preserve">Meter</t>
  </si>
  <si>
    <t xml:space="preserve">Summer</t>
  </si>
  <si>
    <t xml:space="preserve">Winter</t>
  </si>
  <si>
    <t xml:space="preserve">Pipeline Receipts</t>
  </si>
  <si>
    <t xml:space="preserve">Capacity</t>
  </si>
  <si>
    <t xml:space="preserve">Viking</t>
  </si>
  <si>
    <t xml:space="preserve">Great Lakes</t>
  </si>
  <si>
    <t xml:space="preserve">Iroquois</t>
  </si>
  <si>
    <t xml:space="preserve">Niagara</t>
  </si>
  <si>
    <t xml:space="preserve">Chippawa</t>
  </si>
  <si>
    <t xml:space="preserve">Other</t>
  </si>
  <si>
    <t xml:space="preserve"> - SubTotal</t>
  </si>
  <si>
    <t xml:space="preserve">Consumers CDA</t>
  </si>
  <si>
    <t xml:space="preserve">Centra ON CDA</t>
  </si>
  <si>
    <t xml:space="preserve">Consumers EDA</t>
  </si>
  <si>
    <t xml:space="preserve">GMI EDA</t>
  </si>
  <si>
    <t xml:space="preserve">Centra ON EDA</t>
  </si>
  <si>
    <t xml:space="preserve">BC RECEIPTS</t>
  </si>
  <si>
    <t xml:space="preserve">WINDFALL COMP</t>
  </si>
  <si>
    <t xml:space="preserve">MTD</t>
  </si>
  <si>
    <t xml:space="preserve">AB RECEIPTS</t>
  </si>
  <si>
    <t xml:space="preserve">MORINVILLE</t>
  </si>
  <si>
    <t xml:space="preserve">IRMA COMP</t>
  </si>
  <si>
    <t xml:space="preserve">Saskatchewan</t>
  </si>
  <si>
    <t xml:space="preserve">Rec</t>
  </si>
  <si>
    <t xml:space="preserve">Dlvy</t>
  </si>
  <si>
    <t xml:space="preserve">Net</t>
  </si>
  <si>
    <t xml:space="preserve">    All numbers in MMCF</t>
  </si>
  <si>
    <t xml:space="preserve">Receipts</t>
  </si>
  <si>
    <t xml:space="preserve">KERROBERT</t>
  </si>
  <si>
    <t xml:space="preserve">Deliveries</t>
  </si>
  <si>
    <t xml:space="preserve">Empress</t>
  </si>
  <si>
    <t xml:space="preserve">Napierville</t>
  </si>
  <si>
    <t xml:space="preserve">E. Hereford</t>
  </si>
  <si>
    <t xml:space="preserve">ESTLIN</t>
  </si>
  <si>
    <t xml:space="preserve">Centra Manitoba </t>
  </si>
  <si>
    <t xml:space="preserve">Western &amp; Northern</t>
  </si>
  <si>
    <t xml:space="preserve">Rec.</t>
  </si>
  <si>
    <t xml:space="preserve">Dlv.</t>
  </si>
  <si>
    <t xml:space="preserve">Phillisburg</t>
  </si>
  <si>
    <t xml:space="preserve">LOREBURN</t>
  </si>
  <si>
    <t xml:space="preserve">ABC</t>
  </si>
  <si>
    <t xml:space="preserve">Suffield</t>
  </si>
  <si>
    <t xml:space="preserve">Eastern Region</t>
  </si>
  <si>
    <t xml:space="preserve">EDA</t>
  </si>
  <si>
    <t xml:space="preserve">CDA</t>
  </si>
  <si>
    <t xml:space="preserve">ALAMEDA</t>
  </si>
  <si>
    <t xml:space="preserve">Parkway</t>
  </si>
  <si>
    <t xml:space="preserve">TOWNER</t>
  </si>
  <si>
    <t xml:space="preserve">Kirkwall</t>
  </si>
  <si>
    <t xml:space="preserve">  Chippawa</t>
  </si>
  <si>
    <t xml:space="preserve">.</t>
  </si>
  <si>
    <t xml:space="preserve">Buffalo</t>
  </si>
  <si>
    <t xml:space="preserve">WIMBLEDON</t>
  </si>
  <si>
    <t xml:space="preserve">Dawn</t>
  </si>
  <si>
    <t xml:space="preserve">St Clair Net</t>
  </si>
  <si>
    <t xml:space="preserve">     FAIRMOUNT</t>
  </si>
  <si>
    <t xml:space="preserve">VECTOR</t>
  </si>
  <si>
    <t xml:space="preserve">Chicago</t>
  </si>
  <si>
    <t xml:space="preserve">ANR</t>
  </si>
  <si>
    <t xml:space="preserve">OLIVIA COMP</t>
  </si>
  <si>
    <t xml:space="preserve">MIDWESTERN</t>
  </si>
  <si>
    <t xml:space="preserve">Contracted</t>
  </si>
  <si>
    <t xml:space="preserve">CAP</t>
  </si>
  <si>
    <t xml:space="preserve">NGPL</t>
  </si>
  <si>
    <t xml:space="preserve">ALIBERT LEA</t>
  </si>
  <si>
    <t xml:space="preserve">MANCHESTER</t>
  </si>
  <si>
    <t xml:space="preserve">NICOR</t>
  </si>
  <si>
    <t xml:space="preserve">TAMPICO</t>
  </si>
  <si>
    <t xml:space="preserve">AUX SABLE PLANT</t>
  </si>
  <si>
    <t xml:space="preserve">PEOPLES</t>
  </si>
  <si>
    <t xml:space="preserve">Alberta Supply / Demand</t>
  </si>
  <si>
    <t xml:space="preserve">Adj.</t>
  </si>
  <si>
    <t xml:space="preserve">Reported</t>
  </si>
  <si>
    <t xml:space="preserve">NIT Average</t>
  </si>
  <si>
    <t xml:space="preserve">  *** NOTE:  Historical storage balances include</t>
  </si>
  <si>
    <t xml:space="preserve">8:00 Nom</t>
  </si>
  <si>
    <t xml:space="preserve">Actuals</t>
  </si>
  <si>
    <t xml:space="preserve">Historics</t>
  </si>
  <si>
    <t xml:space="preserve">Alliance</t>
  </si>
  <si>
    <t xml:space="preserve">McNeill</t>
  </si>
  <si>
    <t xml:space="preserve">Gord</t>
  </si>
  <si>
    <t xml:space="preserve">Intra</t>
  </si>
  <si>
    <t xml:space="preserve">Demand</t>
  </si>
  <si>
    <t xml:space="preserve">Field Receipts</t>
  </si>
  <si>
    <t xml:space="preserve">Storage **</t>
  </si>
  <si>
    <t xml:space="preserve">Balance***</t>
  </si>
  <si>
    <t xml:space="preserve">  assumed Atco injections/withdrawals.</t>
  </si>
  <si>
    <t xml:space="preserve">NOVA OUTAGES</t>
  </si>
  <si>
    <t xml:space="preserve">Inc/Dec</t>
  </si>
  <si>
    <t xml:space="preserve">Month</t>
  </si>
  <si>
    <t xml:space="preserve">Prior Year</t>
  </si>
  <si>
    <t xml:space="preserve">To-Date</t>
  </si>
  <si>
    <t xml:space="preserve">Average</t>
  </si>
  <si>
    <t xml:space="preserve">Gordondale</t>
  </si>
  <si>
    <t xml:space="preserve">Other Borders</t>
  </si>
  <si>
    <t xml:space="preserve">Intra-Alberta</t>
  </si>
  <si>
    <t xml:space="preserve">Pre-Strg Demand</t>
  </si>
  <si>
    <t xml:space="preserve">Storage Injection</t>
  </si>
  <si>
    <t xml:space="preserve">Total Demand</t>
  </si>
  <si>
    <t xml:space="preserve">6:00 Storage Nom</t>
  </si>
  <si>
    <t xml:space="preserve">April Tru up of 6 Bcf Aeco</t>
  </si>
  <si>
    <t xml:space="preserve">Storage Flows</t>
  </si>
  <si>
    <t xml:space="preserve">AECO</t>
  </si>
  <si>
    <t xml:space="preserve">Total</t>
  </si>
  <si>
    <t xml:space="preserve">Available</t>
  </si>
  <si>
    <t xml:space="preserve">Actual</t>
  </si>
  <si>
    <t xml:space="preserve">Pack/</t>
  </si>
  <si>
    <t xml:space="preserve">Cross Alta</t>
  </si>
  <si>
    <t xml:space="preserve">for Storage</t>
  </si>
  <si>
    <t xml:space="preserve">Storage</t>
  </si>
  <si>
    <t xml:space="preserve">Draft</t>
  </si>
  <si>
    <t xml:space="preserve">Linepack</t>
  </si>
  <si>
    <t xml:space="preserve">Carbon (Nova side)</t>
  </si>
  <si>
    <t xml:space="preserve">Sat</t>
  </si>
  <si>
    <t xml:space="preserve">Demmit &amp; Severn</t>
  </si>
  <si>
    <t xml:space="preserve">Sun</t>
  </si>
  <si>
    <t xml:space="preserve">Alberta Hub</t>
  </si>
  <si>
    <t xml:space="preserve">Mon</t>
  </si>
  <si>
    <t xml:space="preserve">Net Storage</t>
  </si>
  <si>
    <t xml:space="preserve">Tue</t>
  </si>
  <si>
    <t xml:space="preserve">Wed</t>
  </si>
  <si>
    <t xml:space="preserve">Available To Inject</t>
  </si>
  <si>
    <t xml:space="preserve">Thu</t>
  </si>
  <si>
    <t xml:space="preserve">CHANGE</t>
  </si>
  <si>
    <t xml:space="preserve">Fri</t>
  </si>
  <si>
    <t xml:space="preserve">Field w/Alliance</t>
  </si>
  <si>
    <t xml:space="preserve">Nova Field Receipts</t>
  </si>
  <si>
    <t xml:space="preserve">Gordondale Rcpts</t>
  </si>
  <si>
    <t xml:space="preserve">Storage W/D</t>
  </si>
  <si>
    <t xml:space="preserve">Total Receipts</t>
  </si>
  <si>
    <t xml:space="preserve">Total Deliveries</t>
  </si>
  <si>
    <t xml:space="preserve">Adjustment</t>
  </si>
  <si>
    <t xml:space="preserve">Actual Pack/Draft</t>
  </si>
  <si>
    <t xml:space="preserve"> 06:00 Linepack</t>
  </si>
  <si>
    <t xml:space="preserve">TARGET</t>
  </si>
  <si>
    <t xml:space="preserve">Over/Under</t>
  </si>
  <si>
    <t xml:space="preserve">T accounts</t>
  </si>
  <si>
    <t xml:space="preserve">OBA's</t>
  </si>
  <si>
    <t xml:space="preserve">Tolerance</t>
  </si>
  <si>
    <t xml:space="preserve">Hidden Adjustment</t>
  </si>
  <si>
    <t xml:space="preserve">IT Analysis - Nominated Flows</t>
  </si>
  <si>
    <t xml:space="preserve">Actual Empress Flow</t>
  </si>
  <si>
    <t xml:space="preserve">Firm</t>
  </si>
  <si>
    <t xml:space="preserve">Implied Empress Base</t>
  </si>
  <si>
    <t xml:space="preserve">Empress Longhaul IT</t>
  </si>
  <si>
    <t xml:space="preserve">Great Lakes Shorthaul</t>
  </si>
  <si>
    <t xml:space="preserve">Viking Shorthaul</t>
  </si>
  <si>
    <t xml:space="preserve">MDA Shorthaul</t>
  </si>
  <si>
    <t xml:space="preserve">MTD Averages</t>
  </si>
  <si>
    <t xml:space="preserve">Total IT</t>
  </si>
  <si>
    <t xml:space="preserve">McNeil</t>
  </si>
  <si>
    <t xml:space="preserve">G-Dale</t>
  </si>
  <si>
    <t xml:space="preserve">Others</t>
  </si>
  <si>
    <t xml:space="preserve">Alta Receipts</t>
  </si>
  <si>
    <t xml:space="preserve">Nova Receipts</t>
  </si>
  <si>
    <t xml:space="preserve">Storage Inventory</t>
  </si>
  <si>
    <t xml:space="preserve">Saskatchewan Gas</t>
  </si>
  <si>
    <t xml:space="preserve">Last Year</t>
  </si>
  <si>
    <t xml:space="preserve">  *** NOTE:  Shaded storage balances include assumed</t>
  </si>
  <si>
    <t xml:space="preserve">TCPL Suffield Receipts</t>
  </si>
  <si>
    <t xml:space="preserve">  Atco injections/withdrawals. The forecasts DO NOT </t>
  </si>
  <si>
    <t xml:space="preserve">TCPL Other Sask Rcts</t>
  </si>
  <si>
    <t xml:space="preserve">  include the Atco-side storage.</t>
  </si>
  <si>
    <t xml:space="preserve">Sask Field Receipts (TransGas)</t>
  </si>
  <si>
    <t xml:space="preserve">Alliance Linepack</t>
  </si>
  <si>
    <t xml:space="preserve">TCPL Linepack</t>
  </si>
  <si>
    <t xml:space="preserve">TCPL West</t>
  </si>
  <si>
    <t xml:space="preserve">Summer Avg</t>
  </si>
  <si>
    <t xml:space="preserve">Off Target</t>
  </si>
  <si>
    <t xml:space="preserve">TCPL North</t>
  </si>
  <si>
    <t xml:space="preserve">TCPL Capacities</t>
  </si>
  <si>
    <t xml:space="preserve">  Aug 17 - Dynegy pegs AB storage from 169-172</t>
  </si>
  <si>
    <t xml:space="preserve">North Capacity MMCF</t>
  </si>
  <si>
    <t xml:space="preserve">Winter Avg</t>
  </si>
  <si>
    <t xml:space="preserve">Empress Capacity MMCF</t>
  </si>
  <si>
    <r>
      <rPr>
        <b val="true"/>
        <sz val="20"/>
        <rFont val="Arial"/>
        <family val="2"/>
      </rPr>
      <t xml:space="preserve">North Capacity 10</t>
    </r>
    <r>
      <rPr>
        <b val="true"/>
        <sz val="12"/>
        <rFont val="Arial"/>
        <family val="2"/>
      </rPr>
      <t xml:space="preserve">6</t>
    </r>
  </si>
  <si>
    <t xml:space="preserve">Alberta Storage - Breakdown</t>
  </si>
  <si>
    <r>
      <rPr>
        <b val="true"/>
        <sz val="20"/>
        <rFont val="Arial"/>
        <family val="2"/>
      </rPr>
      <t xml:space="preserve">Empress Capacity 10</t>
    </r>
    <r>
      <rPr>
        <b val="true"/>
        <sz val="12"/>
        <rFont val="Arial"/>
        <family val="2"/>
      </rPr>
      <t xml:space="preserve">6</t>
    </r>
  </si>
  <si>
    <t xml:space="preserve">This year vs</t>
  </si>
  <si>
    <t xml:space="preserve">Current</t>
  </si>
  <si>
    <t xml:space="preserve">INJ TO</t>
  </si>
  <si>
    <t xml:space="preserve">Bottleneck</t>
  </si>
  <si>
    <t xml:space="preserve">Stn 75</t>
  </si>
  <si>
    <t xml:space="preserve">Stn 100-101-2</t>
  </si>
  <si>
    <t xml:space="preserve">last year:</t>
  </si>
  <si>
    <t xml:space="preserve">Inventory</t>
  </si>
  <si>
    <t xml:space="preserve">% Full</t>
  </si>
  <si>
    <t xml:space="preserve">FILL</t>
  </si>
  <si>
    <t xml:space="preserve">Gas Use - POWER GEN</t>
  </si>
  <si>
    <t xml:space="preserve">Historical Storage Levels (End of Month)</t>
  </si>
  <si>
    <t xml:space="preserve">Carbon, Demmitt, Severn</t>
  </si>
  <si>
    <t xml:space="preserve">    Empress</t>
  </si>
  <si>
    <t xml:space="preserve">Alliance AB/BC Capacity*</t>
  </si>
  <si>
    <t xml:space="preserve">X-Alta</t>
  </si>
  <si>
    <t xml:space="preserve">Carbon</t>
  </si>
  <si>
    <t xml:space="preserve">Alberta</t>
  </si>
  <si>
    <t xml:space="preserve">Aeco</t>
  </si>
  <si>
    <t xml:space="preserve">(Adj)</t>
  </si>
  <si>
    <t xml:space="preserve">(&amp; others)</t>
  </si>
  <si>
    <t xml:space="preserve">Hub</t>
  </si>
  <si>
    <t xml:space="preserve">TOTAL ALBERTA</t>
  </si>
  <si>
    <t xml:space="preserve">Trans Gas</t>
  </si>
  <si>
    <t xml:space="preserve">Aitken Creek</t>
  </si>
  <si>
    <t xml:space="preserve">* Alliance Receipt point Capacities - based on shipper contracts</t>
  </si>
  <si>
    <t xml:space="preserve">AGA STATISTICS</t>
  </si>
  <si>
    <t xml:space="preserve">CAP.</t>
  </si>
  <si>
    <t xml:space="preserve">% FULL</t>
  </si>
  <si>
    <t xml:space="preserve">vs Last</t>
  </si>
  <si>
    <t xml:space="preserve">PRODUCING</t>
  </si>
  <si>
    <t xml:space="preserve">CONSUMING   EAST</t>
  </si>
  <si>
    <t xml:space="preserve">CONSUMING   WEST</t>
  </si>
  <si>
    <t xml:space="preserve">TOTAL</t>
  </si>
  <si>
    <t xml:space="preserve">** Carbon level is a straightline assumption</t>
  </si>
  <si>
    <t xml:space="preserve">Historical Monthly Injection / Withdrawal Levels</t>
  </si>
  <si>
    <t xml:space="preserve">Total
Inj / WD</t>
  </si>
  <si>
    <t xml:space="preserve">Adj. X-Alta</t>
  </si>
  <si>
    <r>
      <rPr>
        <b val="true"/>
        <sz val="18"/>
        <rFont val="Arial"/>
        <family val="2"/>
      </rPr>
      <t xml:space="preserve">Carbon </t>
    </r>
    <r>
      <rPr>
        <b val="true"/>
        <sz val="12"/>
        <rFont val="Arial"/>
        <family val="2"/>
      </rPr>
      <t xml:space="preserve">(&amp;others)</t>
    </r>
  </si>
  <si>
    <t xml:space="preserve">CGA - Western Storage</t>
  </si>
  <si>
    <t xml:space="preserve">(*** CGA Includes Aeco, X-Alta, Carbon, Transgas (Excludes AB Hub))</t>
  </si>
  <si>
    <t xml:space="preserve">CGA - Eastern Storage</t>
  </si>
  <si>
    <t xml:space="preserve">** Carbon &amp; Others are actual injection/withdrawal as per Nova</t>
  </si>
  <si>
    <t xml:space="preserve">Bluehill Booster Station (McMahon (FSJ) Gathering System) - Amine Accumulator Vessel Replacement &amp; Allison gas Turbine Repair.</t>
  </si>
  <si>
    <t xml:space="preserve">LAPRISE CR. OUTAGE 45 MMSCF</t>
  </si>
  <si>
    <t xml:space="preserve">MaMahon Plant reduced to 77% of firm to prepare for the diversion of W. Stoddart Gas, loss 125 mmscf</t>
  </si>
  <si>
    <t xml:space="preserve">W. STODDART TURNAROUND 65 MMSCF TO BE DIVERTED TO MCMAHON</t>
  </si>
  <si>
    <t xml:space="preserve">Boundary Power owtage loss 85 mmscf</t>
  </si>
  <si>
    <t xml:space="preserve">PINE RIVER PLANT - @ 50% CAPACITY, CURRENTLY 300MMSCF CONTRACTED, LOSS 150 MMSCF</t>
  </si>
  <si>
    <t xml:space="preserve">PARKLAND  NO FLOW LOSS 18 MMSCF</t>
  </si>
  <si>
    <t xml:space="preserve">Ft. Nelson Gas Plant - 780 mmscf contracted - @ 63%, impact 290 mmscf</t>
  </si>
  <si>
    <t xml:space="preserve">McMahon Plant blinding and deblinding loss 150 mmscf</t>
  </si>
  <si>
    <t xml:space="preserve">SIKANNI PLANT  NO FLOW</t>
  </si>
  <si>
    <t xml:space="preserve">SIKANNI PLANT @ 73%, FIRM CONTRACTED CAPACITY IS 68 MMSCF LOSS WILL BE 18.5 MMSCF</t>
  </si>
  <si>
    <t xml:space="preserve">STATION #2 OUTAGE SEPT 24-29, WILL IMPACT Station #1 - Station #2 only  at roughly 100 mmscf impact </t>
  </si>
  <si>
    <t xml:space="preserve">GORDONDALE - 1 DAY POSSIBLE OUTAGE TBD WITH NO FLOW FROM TCPL</t>
  </si>
  <si>
    <t xml:space="preserve">Fort Nelson/Ft. Liard - Berkley announces (1/26/2001) that 49.7 mmcf of incremental production will come online in Q2, from the N-01 well.</t>
  </si>
  <si>
    <t xml:space="preserve">TCPL AOS and IT Floor Bids revert back to original (0 AOS, 80% floor) Jan 1,  2003 unless renegotiated prior to then</t>
  </si>
  <si>
    <t xml:space="preserve">BEGIN</t>
  </si>
  <si>
    <t xml:space="preserve">END</t>
  </si>
  <si>
    <t xml:space="preserve">( ) = Injection in Storage</t>
  </si>
  <si>
    <t xml:space="preserve">KINGSGATE</t>
  </si>
  <si>
    <t xml:space="preserve">JACKSON PRAIRIE</t>
  </si>
  <si>
    <t xml:space="preserve">BALANCE</t>
  </si>
  <si>
    <t xml:space="preserve">SUMAS</t>
  </si>
  <si>
    <t xml:space="preserve">SIPI</t>
  </si>
  <si>
    <t xml:space="preserve">STARR ROAD Receipt</t>
  </si>
  <si>
    <t xml:space="preserve">       RATHDRUM</t>
  </si>
  <si>
    <t xml:space="preserve">Others ****</t>
  </si>
  <si>
    <t xml:space="preserve">CAPACITY</t>
  </si>
  <si>
    <t xml:space="preserve">Kootney Region (inc SCP)</t>
  </si>
  <si>
    <t xml:space="preserve">+19000 cushion</t>
  </si>
  <si>
    <t xml:space="preserve">Seattle Area</t>
  </si>
  <si>
    <t xml:space="preserve">CHEHALIS</t>
  </si>
  <si>
    <t xml:space="preserve">SPOKANE</t>
  </si>
  <si>
    <t xml:space="preserve">Kelso/Beaver</t>
  </si>
  <si>
    <t xml:space="preserve">ROOSEVELT</t>
  </si>
  <si>
    <t xml:space="preserve">Others*</t>
  </si>
  <si>
    <t xml:space="preserve">Others***</t>
  </si>
  <si>
    <t xml:space="preserve">South Capacity</t>
  </si>
  <si>
    <t xml:space="preserve">Fuel</t>
  </si>
  <si>
    <t xml:space="preserve"> </t>
  </si>
  <si>
    <t xml:space="preserve">North Capacity</t>
  </si>
  <si>
    <t xml:space="preserve">WASHOUGAL DLVY + COMPR.</t>
  </si>
  <si>
    <t xml:space="preserve">NWP STANFIELD</t>
  </si>
  <si>
    <r>
      <rPr>
        <sz val="10"/>
        <rFont val="Arial"/>
        <family val="2"/>
      </rPr>
      <t xml:space="preserve"> (North Flow)  </t>
    </r>
    <r>
      <rPr>
        <sz val="10"/>
        <color rgb="FFFF0000"/>
        <rFont val="Arial"/>
        <family val="2"/>
      </rPr>
      <t xml:space="preserve"> ( )= Exit NWPL </t>
    </r>
  </si>
  <si>
    <t xml:space="preserve">(South Flow)</t>
  </si>
  <si>
    <t xml:space="preserve">Del. Capacity</t>
  </si>
  <si>
    <t xml:space="preserve">Rec. Capacity</t>
  </si>
  <si>
    <t xml:space="preserve">To Oregon City</t>
  </si>
  <si>
    <t xml:space="preserve">Plymouth</t>
  </si>
  <si>
    <t xml:space="preserve">                    - DEL. 200</t>
  </si>
  <si>
    <t xml:space="preserve">S. HERMISTON</t>
  </si>
  <si>
    <t xml:space="preserve">SHUTE CREEK PLANT</t>
  </si>
  <si>
    <t xml:space="preserve">OPAL GAS PLANT</t>
  </si>
  <si>
    <t xml:space="preserve">Others**</t>
  </si>
  <si>
    <t xml:space="preserve">KEMMERER</t>
  </si>
  <si>
    <t xml:space="preserve">NORTH WEST</t>
  </si>
  <si>
    <t xml:space="preserve">KERN</t>
  </si>
  <si>
    <t xml:space="preserve">`</t>
  </si>
  <si>
    <t xml:space="preserve">MEACHAM</t>
  </si>
  <si>
    <t xml:space="preserve">COYOTE SPRINGS</t>
  </si>
  <si>
    <t xml:space="preserve">Klammath Cogen</t>
  </si>
  <si>
    <t xml:space="preserve">CIG Connection - Sand Springs</t>
  </si>
  <si>
    <t xml:space="preserve">Station 14</t>
  </si>
  <si>
    <t xml:space="preserve">RENO LAT.</t>
  </si>
  <si>
    <t xml:space="preserve">MEDFORD</t>
  </si>
  <si>
    <t xml:space="preserve">Granger</t>
  </si>
  <si>
    <t xml:space="preserve">From Questar</t>
  </si>
  <si>
    <t xml:space="preserve">PAINTER</t>
  </si>
  <si>
    <t xml:space="preserve">Muddy Creek - Kern</t>
  </si>
  <si>
    <t xml:space="preserve">MALIN</t>
  </si>
  <si>
    <t xml:space="preserve">TUSCARORA</t>
  </si>
  <si>
    <t xml:space="preserve">Cap.</t>
  </si>
  <si>
    <t xml:space="preserve">MUDDY CREEK - NWPL</t>
  </si>
  <si>
    <t xml:space="preserve">  Calif. Production</t>
  </si>
  <si>
    <t xml:space="preserve">GREEN RIVER</t>
  </si>
  <si>
    <t xml:space="preserve">Kern River P/L</t>
  </si>
  <si>
    <t xml:space="preserve">FILLMORE</t>
  </si>
  <si>
    <t xml:space="preserve">KERN RIVER PIPELINE - RECEIPTS</t>
  </si>
  <si>
    <t xml:space="preserve">From</t>
  </si>
  <si>
    <t xml:space="preserve">CIG</t>
  </si>
  <si>
    <t xml:space="preserve">QUESTAR</t>
  </si>
  <si>
    <t xml:space="preserve">NWPL</t>
  </si>
  <si>
    <t xml:space="preserve">ANSCHUTZ</t>
  </si>
  <si>
    <t xml:space="preserve">Others </t>
  </si>
  <si>
    <t xml:space="preserve">ON SYSTEM  DEMAND      </t>
  </si>
  <si>
    <t xml:space="preserve">GOODSPRINGS</t>
  </si>
  <si>
    <t xml:space="preserve">WILD GOOSE + PGE STORAGE</t>
  </si>
  <si>
    <t xml:space="preserve">LA PLATA B (NWP)</t>
  </si>
  <si>
    <t xml:space="preserve">      WFS Plant</t>
  </si>
  <si>
    <t xml:space="preserve">( ) = Injection</t>
  </si>
  <si>
    <t xml:space="preserve">Cap</t>
  </si>
  <si>
    <t xml:space="preserve">117 bcf</t>
  </si>
  <si>
    <t xml:space="preserve">CLAY BASIN</t>
  </si>
  <si>
    <t xml:space="preserve">      Amoco</t>
  </si>
  <si>
    <t xml:space="preserve">(PGE 100, Wild Goose 17)</t>
  </si>
  <si>
    <t xml:space="preserve">NET</t>
  </si>
  <si>
    <t xml:space="preserve">Balance</t>
  </si>
  <si>
    <t xml:space="preserve">               TW Pipeline</t>
  </si>
  <si>
    <t xml:space="preserve">Ignacio</t>
  </si>
  <si>
    <t xml:space="preserve">Bondad</t>
  </si>
  <si>
    <t xml:space="preserve">                    - With.  550-600</t>
  </si>
  <si>
    <t xml:space="preserve">LaMaquina</t>
  </si>
  <si>
    <t xml:space="preserve">Red Cedar</t>
  </si>
  <si>
    <t xml:space="preserve">Milagro</t>
  </si>
  <si>
    <t xml:space="preserve">Burlington</t>
  </si>
  <si>
    <t xml:space="preserve">Kutz</t>
  </si>
  <si>
    <t xml:space="preserve">Chaco-Blanco</t>
  </si>
  <si>
    <t xml:space="preserve">Window Rock</t>
  </si>
  <si>
    <t xml:space="preserve">SJ West</t>
  </si>
  <si>
    <t xml:space="preserve">SJ Total</t>
  </si>
  <si>
    <t xml:space="preserve">SJ East</t>
  </si>
  <si>
    <t xml:space="preserve">LEGEND</t>
  </si>
  <si>
    <t xml:space="preserve">Westcoast Supply / Demand</t>
  </si>
  <si>
    <t xml:space="preserve">Estimates</t>
  </si>
  <si>
    <t xml:space="preserve">Hunt Export</t>
  </si>
  <si>
    <t xml:space="preserve">Sumas Demand</t>
  </si>
  <si>
    <t xml:space="preserve">NWPL Sumas</t>
  </si>
  <si>
    <t xml:space="preserve">Lower Mainland</t>
  </si>
  <si>
    <t xml:space="preserve">Interior</t>
  </si>
  <si>
    <t xml:space="preserve">PNG</t>
  </si>
  <si>
    <t xml:space="preserve">Power</t>
  </si>
  <si>
    <t xml:space="preserve">T-South</t>
  </si>
  <si>
    <t xml:space="preserve">Available for Storage</t>
  </si>
  <si>
    <t xml:space="preserve">Storage Balance (EOM)</t>
  </si>
  <si>
    <t xml:space="preserve">Month </t>
  </si>
  <si>
    <t xml:space="preserve">+/-</t>
  </si>
  <si>
    <t xml:space="preserve">To Date</t>
  </si>
  <si>
    <t xml:space="preserve">McMahon</t>
  </si>
  <si>
    <t xml:space="preserve">Ft. Nelson</t>
  </si>
  <si>
    <t xml:space="preserve">Pine River</t>
  </si>
  <si>
    <t xml:space="preserve">Cypress</t>
  </si>
  <si>
    <t xml:space="preserve">Sikanni</t>
  </si>
  <si>
    <t xml:space="preserve">West Stoddart</t>
  </si>
  <si>
    <t xml:space="preserve">North Jedney</t>
  </si>
  <si>
    <t xml:space="preserve">Kingsvale</t>
  </si>
  <si>
    <t xml:space="preserve">26" Alberta</t>
  </si>
  <si>
    <t xml:space="preserve">16" Boundary</t>
  </si>
  <si>
    <t xml:space="preserve">Caribou</t>
  </si>
  <si>
    <t xml:space="preserve">Highway</t>
  </si>
  <si>
    <t xml:space="preserve">Jedney 2</t>
  </si>
  <si>
    <t xml:space="preserve">BC Field Receipts</t>
  </si>
  <si>
    <t xml:space="preserve">Huntington-Export</t>
  </si>
  <si>
    <t xml:space="preserve">BC GLM</t>
  </si>
  <si>
    <t xml:space="preserve">BC Gas Interior</t>
  </si>
  <si>
    <t xml:space="preserve">Westcoast Power</t>
  </si>
  <si>
    <t xml:space="preserve">Other (Estimate)</t>
  </si>
  <si>
    <t xml:space="preserve">Enco @ Hunt</t>
  </si>
  <si>
    <t xml:space="preserve">Arco @ Hunt</t>
  </si>
  <si>
    <t xml:space="preserve">Cascades@Hunt</t>
  </si>
  <si>
    <t xml:space="preserve">Sumas-Hunt Total</t>
  </si>
  <si>
    <t xml:space="preserve">Alliance Boundary</t>
  </si>
  <si>
    <t xml:space="preserve">Alliance Gordondale</t>
  </si>
  <si>
    <t xml:space="preserve">Alliance McMahon</t>
  </si>
  <si>
    <t xml:space="preserve">Alliance Highway</t>
  </si>
  <si>
    <t xml:space="preserve">Alliance West Stoddart</t>
  </si>
  <si>
    <t xml:space="preserve">Alliance Storage</t>
  </si>
  <si>
    <t xml:space="preserve">Alliance Total</t>
  </si>
  <si>
    <t xml:space="preserve">Net Gordondale</t>
  </si>
  <si>
    <t xml:space="preserve">Available to inject </t>
  </si>
  <si>
    <t xml:space="preserve">Imbalance</t>
  </si>
  <si>
    <r>
      <rPr>
        <sz val="9"/>
        <rFont val="Arial"/>
        <family val="2"/>
      </rPr>
      <t xml:space="preserve">WEI LINE PACK </t>
    </r>
    <r>
      <rPr>
        <sz val="6.5"/>
        <rFont val="Arial"/>
        <family val="2"/>
      </rPr>
      <t xml:space="preserve">(target 2.875)</t>
    </r>
  </si>
  <si>
    <t xml:space="preserve">WEI Pack / Draft</t>
  </si>
  <si>
    <t xml:space="preserve">Aitken Creek Injections</t>
  </si>
  <si>
    <t xml:space="preserve">Aitken Creek Withdrawls</t>
  </si>
  <si>
    <t xml:space="preserve">Beginning Inventory</t>
  </si>
  <si>
    <t xml:space="preserve">% of Storage Full</t>
  </si>
  <si>
    <t xml:space="preserve">Unutilized Capacity (MMcf/d)</t>
  </si>
  <si>
    <t xml:space="preserve">Aitken Lateral</t>
  </si>
  <si>
    <t xml:space="preserve">Aitken Unit</t>
  </si>
  <si>
    <t xml:space="preserve">Nelson to N4</t>
  </si>
  <si>
    <t xml:space="preserve">Gord East</t>
  </si>
  <si>
    <t xml:space="preserve">Gord West</t>
  </si>
  <si>
    <t xml:space="preserve">Hunt</t>
  </si>
  <si>
    <t xml:space="preserve">Stn 1 West</t>
  </si>
  <si>
    <t xml:space="preserve">Stn 4B South</t>
  </si>
  <si>
    <t xml:space="preserve">Stn N4</t>
  </si>
  <si>
    <t xml:space="preserve">Sumas Basis</t>
  </si>
  <si>
    <t xml:space="preserve">Sumas/   Sipi</t>
  </si>
  <si>
    <t xml:space="preserve">Sumas/ Chehalis Demand</t>
  </si>
  <si>
    <t xml:space="preserve">Chehalis</t>
  </si>
  <si>
    <t xml:space="preserve">Washougal </t>
  </si>
  <si>
    <t xml:space="preserve">Kelso/ Beaver</t>
  </si>
  <si>
    <t xml:space="preserve">Other Chehalis/ Roosevelt </t>
  </si>
  <si>
    <t xml:space="preserve">JP Inj(-) W/D(+)</t>
  </si>
  <si>
    <t xml:space="preserve">Net JP - Balance</t>
  </si>
  <si>
    <t xml:space="preserve">JP % Full</t>
  </si>
  <si>
    <t xml:space="preserve">Roosevelt</t>
  </si>
  <si>
    <t xml:space="preserve">Starr Road</t>
  </si>
  <si>
    <t xml:space="preserve">Other Roosevelt/ Meecham</t>
  </si>
  <si>
    <t xml:space="preserve">Stanfield Net</t>
  </si>
  <si>
    <t xml:space="preserve">Meacham</t>
  </si>
  <si>
    <t xml:space="preserve">Reno Lateral</t>
  </si>
  <si>
    <t xml:space="preserve">Mystery Demand</t>
  </si>
  <si>
    <t xml:space="preserve">Other Meecham/ Kemmerer</t>
  </si>
  <si>
    <t xml:space="preserve">Kemmerer</t>
  </si>
  <si>
    <t xml:space="preserve">Kingsgate</t>
  </si>
  <si>
    <t xml:space="preserve">Rathdrum</t>
  </si>
  <si>
    <t xml:space="preserve">Spokane NWP</t>
  </si>
  <si>
    <t xml:space="preserve">Spokane WWP</t>
  </si>
  <si>
    <t xml:space="preserve">PGT Stanfield</t>
  </si>
  <si>
    <t xml:space="preserve">South Hermiston</t>
  </si>
  <si>
    <t xml:space="preserve">Coyote Springs</t>
  </si>
  <si>
    <t xml:space="preserve">Tuscarora</t>
  </si>
  <si>
    <t xml:space="preserve">Medford / Klammath</t>
  </si>
  <si>
    <t xml:space="preserve">Malin</t>
  </si>
  <si>
    <t xml:space="preserve">(477), 1000</t>
  </si>
  <si>
    <t xml:space="preserve">498N, 400 S</t>
  </si>
  <si>
    <t xml:space="preserve">638R, 200D</t>
  </si>
  <si>
    <t xml:space="preserve">638R, 200R</t>
  </si>
  <si>
    <t xml:space="preserve">100 Kl,40 Med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</si>
</sst>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[$-409]#,##0.00_);[RED]\(#,##0.00\)"/>
    <numFmt numFmtId="166" formatCode="0.00_)"/>
    <numFmt numFmtId="167" formatCode="0.00%"/>
    <numFmt numFmtId="168" formatCode="[$-409]mmm\-yy"/>
    <numFmt numFmtId="169" formatCode="[$-409]#,##0_);[RED]\(#,##0\)"/>
    <numFmt numFmtId="170" formatCode="0"/>
    <numFmt numFmtId="171" formatCode="[$-409]d\-mmm"/>
    <numFmt numFmtId="172" formatCode="[$-409]#,##0_);\(#,##0\)"/>
    <numFmt numFmtId="173" formatCode="[$-409]d\-mmm\-yy"/>
    <numFmt numFmtId="174" formatCode="0_);[RED]\(0\)"/>
    <numFmt numFmtId="175" formatCode="#,##0"/>
    <numFmt numFmtId="176" formatCode="ddd"/>
    <numFmt numFmtId="177" formatCode="mmm\-yyyy"/>
    <numFmt numFmtId="178" formatCode="ddd\-mmm\-dd"/>
    <numFmt numFmtId="179" formatCode="_(\$* #,##0.00_);_(\$* \(#,##0.00\);_(\$* \-??_);_(@_)"/>
    <numFmt numFmtId="180" formatCode="_(* #,##0.00_);_(* \(#,##0.00\);_(* \-??_);_(@_)"/>
    <numFmt numFmtId="181" formatCode="0%"/>
    <numFmt numFmtId="182" formatCode="#,##0.0"/>
    <numFmt numFmtId="183" formatCode="#,##0.0_);\(#,##0.0\)"/>
    <numFmt numFmtId="184" formatCode="0.0_);[RED]\(0.0\)"/>
    <numFmt numFmtId="185" formatCode="[$-409]0%"/>
    <numFmt numFmtId="186" formatCode="0.0%"/>
    <numFmt numFmtId="187" formatCode="#,##0.0_);[RED]\(#,##0.0\)"/>
    <numFmt numFmtId="188" formatCode="[$-409]m/d/yyyy"/>
    <numFmt numFmtId="189" formatCode="d\-mmm\-yy&quot; Cycle 6&quot;"/>
    <numFmt numFmtId="190" formatCode="&quot;VS &quot;mmm\-yy"/>
    <numFmt numFmtId="191" formatCode="d\-mmm\-yyyy&quot; Cycle 6&quot;"/>
    <numFmt numFmtId="192" formatCode="mmmm\ d&quot;, &quot;yyyy"/>
    <numFmt numFmtId="193" formatCode="0_);\(0\)"/>
    <numFmt numFmtId="194" formatCode="ddd&quot;, &quot;mmm\ d"/>
    <numFmt numFmtId="195" formatCode="0.00_);[RED]\(0.00\)"/>
  </numFmts>
  <fonts count="8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b val="true"/>
      <sz val="8"/>
      <name val="Arial"/>
      <family val="2"/>
    </font>
    <font>
      <sz val="10"/>
      <name val="Arial"/>
      <family val="2"/>
    </font>
    <font>
      <sz val="8"/>
      <color rgb="FF0000FF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sz val="11"/>
      <name val="Arial"/>
      <family val="2"/>
    </font>
    <font>
      <b val="true"/>
      <sz val="11"/>
      <color rgb="FFFFFFFF"/>
      <name val="Arial"/>
      <family val="2"/>
    </font>
    <font>
      <sz val="11"/>
      <color rgb="FFFFFFFF"/>
      <name val="Arial"/>
      <family val="2"/>
    </font>
    <font>
      <b val="true"/>
      <sz val="10"/>
      <color rgb="FF0000FF"/>
      <name val="Arial"/>
      <family val="2"/>
    </font>
    <font>
      <b val="true"/>
      <sz val="11"/>
      <name val="Arial"/>
      <family val="2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sz val="14"/>
      <name val="Arial"/>
      <family val="2"/>
    </font>
    <font>
      <b val="true"/>
      <sz val="24"/>
      <name val="Arial"/>
      <family val="2"/>
    </font>
    <font>
      <sz val="24"/>
      <name val="Arial"/>
      <family val="2"/>
    </font>
    <font>
      <b val="true"/>
      <sz val="36"/>
      <name val="Arial"/>
      <family val="2"/>
    </font>
    <font>
      <b val="true"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b val="true"/>
      <sz val="14"/>
      <name val="Arial"/>
      <family val="2"/>
    </font>
    <font>
      <b val="true"/>
      <sz val="20"/>
      <name val="Arial"/>
      <family val="2"/>
    </font>
    <font>
      <i val="true"/>
      <sz val="18"/>
      <name val="Arial"/>
      <family val="2"/>
    </font>
    <font>
      <sz val="18"/>
      <color rgb="FFFFFFFF"/>
      <name val="Arial"/>
      <family val="2"/>
    </font>
    <font>
      <sz val="20"/>
      <name val="Arial"/>
      <family val="2"/>
    </font>
    <font>
      <b val="true"/>
      <sz val="16"/>
      <name val="Arial"/>
      <family val="2"/>
    </font>
    <font>
      <b val="true"/>
      <sz val="18"/>
      <color rgb="FF0000FF"/>
      <name val="Arial"/>
      <family val="2"/>
    </font>
    <font>
      <sz val="18"/>
      <color rgb="FF800000"/>
      <name val="Arial"/>
      <family val="2"/>
    </font>
    <font>
      <sz val="14"/>
      <color rgb="FFFFFFFF"/>
      <name val="Arial"/>
      <family val="2"/>
    </font>
    <font>
      <sz val="15"/>
      <name val="Arial"/>
      <family val="2"/>
    </font>
    <font>
      <sz val="12"/>
      <name val="Arial"/>
      <family val="2"/>
    </font>
    <font>
      <b val="true"/>
      <sz val="20"/>
      <color rgb="FF000000"/>
      <name val="Tahoma"/>
      <family val="2"/>
    </font>
    <font>
      <sz val="20"/>
      <color rgb="FF000000"/>
      <name val="Tahoma"/>
      <family val="2"/>
    </font>
    <font>
      <b val="true"/>
      <sz val="18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 val="true"/>
      <sz val="16"/>
      <color rgb="FF000000"/>
      <name val="Arial"/>
      <family val="2"/>
    </font>
    <font>
      <sz val="10.25"/>
      <color rgb="FF000000"/>
      <name val="Arial"/>
      <family val="2"/>
    </font>
    <font>
      <sz val="9.25"/>
      <color rgb="FF000000"/>
      <name val="Arial"/>
      <family val="2"/>
    </font>
    <font>
      <sz val="8"/>
      <color rgb="FF000000"/>
      <name val="Arial"/>
      <family val="2"/>
    </font>
    <font>
      <sz val="9.25"/>
      <name val="Arial"/>
      <family val="2"/>
    </font>
    <font>
      <b val="true"/>
      <sz val="14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Arial"/>
      <family val="2"/>
    </font>
    <font>
      <sz val="8.75"/>
      <color rgb="FF000000"/>
      <name val="Arial"/>
      <family val="2"/>
    </font>
    <font>
      <b val="true"/>
      <sz val="17.75"/>
      <color rgb="FF000000"/>
      <name val="Arial"/>
      <family val="2"/>
    </font>
    <font>
      <sz val="12.5"/>
      <color rgb="FF000000"/>
      <name val="Arial"/>
      <family val="2"/>
    </font>
    <font>
      <sz val="14.25"/>
      <color rgb="FF000000"/>
      <name val="Arial"/>
      <family val="2"/>
    </font>
    <font>
      <b val="true"/>
      <sz val="14.75"/>
      <color rgb="FF000000"/>
      <name val="Arial"/>
      <family val="2"/>
    </font>
    <font>
      <sz val="13.25"/>
      <color rgb="FF000000"/>
      <name val="Arial"/>
      <family val="2"/>
    </font>
    <font>
      <sz val="11.25"/>
      <color rgb="FF000000"/>
      <name val="Arial"/>
      <family val="2"/>
    </font>
    <font>
      <b val="true"/>
      <sz val="18.25"/>
      <color rgb="FF000000"/>
      <name val="Arial"/>
      <family val="2"/>
    </font>
    <font>
      <sz val="10.75"/>
      <color rgb="FF000000"/>
      <name val="Arial"/>
      <family val="2"/>
    </font>
    <font>
      <sz val="10"/>
      <color rgb="FFFF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sz val="11"/>
      <color rgb="FF0000FF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i val="true"/>
      <sz val="11"/>
      <name val="Arial"/>
      <family val="2"/>
    </font>
    <font>
      <u val="single"/>
      <sz val="10"/>
      <name val="Arial"/>
      <family val="2"/>
    </font>
    <font>
      <u val="single"/>
      <sz val="11"/>
      <name val="Arial"/>
      <family val="2"/>
    </font>
    <font>
      <b val="true"/>
      <sz val="12"/>
      <name val="Arial"/>
      <family val="0"/>
    </font>
    <font>
      <sz val="9"/>
      <color rgb="FFFFFFFF"/>
      <name val="Arial"/>
      <family val="2"/>
    </font>
    <font>
      <b val="true"/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b val="true"/>
      <sz val="9"/>
      <color rgb="FF0000FF"/>
      <name val="Arial"/>
      <family val="2"/>
    </font>
    <font>
      <sz val="10"/>
      <color rgb="FF000000"/>
      <name val="Arial"/>
      <family val="2"/>
    </font>
    <font>
      <sz val="6.5"/>
      <name val="Arial"/>
      <family val="2"/>
    </font>
    <font>
      <b val="true"/>
      <sz val="6"/>
      <name val="Arial"/>
      <family val="2"/>
    </font>
    <font>
      <b val="true"/>
      <sz val="4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78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5" fillId="0" borderId="1" applyFont="true" applyBorder="true" applyAlignment="false" applyProtection="false"/>
    <xf numFmtId="164" fontId="5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0" applyFont="true" applyBorder="false" applyAlignment="false" applyProtection="false"/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10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4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4" fillId="4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4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4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2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7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2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5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25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2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6" fillId="0" borderId="22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25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5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2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5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2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5" fillId="0" borderId="2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8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3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3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4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0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3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3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3" fillId="0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5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5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2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4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4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2" borderId="3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2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2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2" borderId="2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2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5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2" borderId="8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2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2" borderId="2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2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2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2" borderId="2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5" fillId="0" borderId="3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3" fillId="0" borderId="8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33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3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3" fillId="0" borderId="2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2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2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2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2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5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5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47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0" borderId="4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4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4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4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25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5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5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25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5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5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4" fillId="0" borderId="5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3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3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1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3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30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1" fontId="2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3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3" fillId="0" borderId="5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4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2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3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5" fillId="0" borderId="2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3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3" fillId="0" borderId="5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2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5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32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6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5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6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6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1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2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5" fillId="0" borderId="5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3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63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63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6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6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6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2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6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6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6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6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6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6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6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2" fillId="6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3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32" wrapText="false" indent="0" shrinkToFit="false"/>
      <protection locked="true" hidden="false"/>
    </xf>
    <xf numFmtId="188" fontId="6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46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72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6" fillId="0" borderId="4" xfId="26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4" fillId="6" borderId="8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6" fillId="6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5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6" fillId="6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6" borderId="68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4" fillId="6" borderId="6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6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6" fillId="6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6" fillId="6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6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6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6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6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66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4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4" fillId="6" borderId="23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6" fillId="6" borderId="2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6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6" fillId="6" borderId="2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5" fillId="6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6" fillId="6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4" fillId="0" borderId="8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8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4" fillId="0" borderId="6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4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4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3" fontId="6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6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71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4" fillId="0" borderId="7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9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6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6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6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6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4" fontId="4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5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2" borderId="5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9" borderId="5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9" borderId="5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9" borderId="5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0" borderId="5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0" fillId="0" borderId="5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0" borderId="5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1" fillId="0" borderId="5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0" borderId="5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74" fillId="0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74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8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74" fillId="8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74" fillId="0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8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74" fillId="8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74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74" fillId="0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3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7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6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orecast chart" xfId="20"/>
    <cellStyle name="Grey" xfId="21"/>
    <cellStyle name="Header1" xfId="22"/>
    <cellStyle name="Header2" xfId="23"/>
    <cellStyle name="Input [yellow]" xfId="24"/>
    <cellStyle name="Normal - Style1" xfId="25"/>
    <cellStyle name="Normal_Forecast chart" xfId="26"/>
    <cellStyle name="Percent [2]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externalLink" Target="externalLinks/externalLink9.xml"/><Relationship Id="rId16" Type="http://schemas.openxmlformats.org/officeDocument/2006/relationships/externalLink" Target="externalLinks/externalLink10.xml"/><Relationship Id="rId17" Type="http://schemas.openxmlformats.org/officeDocument/2006/relationships/sharedStrings" Target="sharedStrings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AGA Level vs Last Year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6440935894997"/>
          <c:y val="0.101874244256348"/>
          <c:w val="0.903176716758608"/>
          <c:h val="0.79796453043127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[8]Data!$AO$7:$AO$49</c:f>
              <c:strCache>
                <c:ptCount val="43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</c:strCache>
            </c:strRef>
          </c:cat>
          <c:val>
            <c:numRef>
              <c:f>[8]Data!$AY$7:$AY$49</c:f>
              <c:numCache>
                <c:formatCode>General</c:formatCode>
                <c:ptCount val="43"/>
                <c:pt idx="0">
                  <c:v>-259</c:v>
                </c:pt>
                <c:pt idx="1">
                  <c:v>-274</c:v>
                </c:pt>
                <c:pt idx="2">
                  <c:v>-348</c:v>
                </c:pt>
                <c:pt idx="3">
                  <c:v>-499</c:v>
                </c:pt>
                <c:pt idx="4">
                  <c:v>-503</c:v>
                </c:pt>
                <c:pt idx="5">
                  <c:v>-588</c:v>
                </c:pt>
                <c:pt idx="6">
                  <c:v>-630</c:v>
                </c:pt>
                <c:pt idx="7">
                  <c:v>-632</c:v>
                </c:pt>
                <c:pt idx="8">
                  <c:v>-708</c:v>
                </c:pt>
                <c:pt idx="9">
                  <c:v>-760</c:v>
                </c:pt>
                <c:pt idx="10">
                  <c:v>-753</c:v>
                </c:pt>
                <c:pt idx="11">
                  <c:v>-648</c:v>
                </c:pt>
                <c:pt idx="12">
                  <c:v>-534</c:v>
                </c:pt>
                <c:pt idx="13">
                  <c:v>-426</c:v>
                </c:pt>
                <c:pt idx="14">
                  <c:v>-363</c:v>
                </c:pt>
                <c:pt idx="15">
                  <c:v>-308</c:v>
                </c:pt>
                <c:pt idx="16">
                  <c:v>-335</c:v>
                </c:pt>
                <c:pt idx="17">
                  <c:v>-371</c:v>
                </c:pt>
                <c:pt idx="18">
                  <c:v>-415</c:v>
                </c:pt>
                <c:pt idx="19">
                  <c:v>-376</c:v>
                </c:pt>
                <c:pt idx="20">
                  <c:v>-360</c:v>
                </c:pt>
                <c:pt idx="21">
                  <c:v>-404</c:v>
                </c:pt>
                <c:pt idx="22">
                  <c:v>-392</c:v>
                </c:pt>
                <c:pt idx="23">
                  <c:v>-303</c:v>
                </c:pt>
                <c:pt idx="24">
                  <c:v>-279</c:v>
                </c:pt>
                <c:pt idx="25">
                  <c:v>-209</c:v>
                </c:pt>
                <c:pt idx="26">
                  <c:v>-159</c:v>
                </c:pt>
                <c:pt idx="27">
                  <c:v>-99</c:v>
                </c:pt>
                <c:pt idx="28">
                  <c:v>-36</c:v>
                </c:pt>
                <c:pt idx="29">
                  <c:v>7</c:v>
                </c:pt>
                <c:pt idx="30">
                  <c:v>46</c:v>
                </c:pt>
                <c:pt idx="31">
                  <c:v>73</c:v>
                </c:pt>
                <c:pt idx="32">
                  <c:v>115</c:v>
                </c:pt>
                <c:pt idx="33">
                  <c:v>150</c:v>
                </c:pt>
                <c:pt idx="34">
                  <c:v>186</c:v>
                </c:pt>
                <c:pt idx="35">
                  <c:v>199</c:v>
                </c:pt>
                <c:pt idx="36">
                  <c:v>239</c:v>
                </c:pt>
                <c:pt idx="37">
                  <c:v>269</c:v>
                </c:pt>
                <c:pt idx="38">
                  <c:v>283</c:v>
                </c:pt>
                <c:pt idx="39">
                  <c:v>298</c:v>
                </c:pt>
                <c:pt idx="40">
                  <c:v>296</c:v>
                </c:pt>
                <c:pt idx="41">
                  <c:v>327</c:v>
                </c:pt>
                <c:pt idx="42">
                  <c:v>351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382620"/>
        <c:axId val="3070390"/>
      </c:lineChart>
      <c:catAx>
        <c:axId val="84382620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0390"/>
        <c:crossesAt val="-800"/>
        <c:auto val="1"/>
        <c:lblAlgn val="ctr"/>
        <c:lblOffset val="100"/>
        <c:noMultiLvlLbl val="0"/>
      </c:catAx>
      <c:valAx>
        <c:axId val="3070390"/>
        <c:scaling>
          <c:orientation val="minMax"/>
          <c:min val="-8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826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 Carbon, Demmit, &amp; Severn</a:t>
            </a:r>
          </a:p>
        </c:rich>
      </c:tx>
      <c:layout>
        <c:manualLayout>
          <c:xMode val="edge"/>
          <c:yMode val="edge"/>
          <c:x val="0.184271754304328"/>
          <c:y val="0.01542527040314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888630370715"/>
          <c:y val="0.0749754178957719"/>
          <c:w val="0.980611136962929"/>
          <c:h val="0.925024582104228"/>
        </c:manualLayout>
      </c:layout>
      <c:lineChart>
        <c:grouping val="standard"/>
        <c:varyColors val="0"/>
        <c:ser>
          <c:idx val="0"/>
          <c:order val="0"/>
          <c:tx>
            <c:strRef>
              <c:f>[7]StorageChartData!$K$4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[7]StorageChartData!$T$5:$T$369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[7]StorageChartData!$U$5:$U$369</c:f>
              <c:numCache>
                <c:formatCode>General</c:formatCode>
                <c:ptCount val="365"/>
                <c:pt idx="0">
                  <c:v>35.5708388565237</c:v>
                </c:pt>
                <c:pt idx="1">
                  <c:v>35.5708388565237</c:v>
                </c:pt>
                <c:pt idx="2">
                  <c:v>35.5708388565237</c:v>
                </c:pt>
                <c:pt idx="3">
                  <c:v>35.5708388565237</c:v>
                </c:pt>
                <c:pt idx="4">
                  <c:v>35.554528074273</c:v>
                </c:pt>
                <c:pt idx="5">
                  <c:v>35.5265107546113</c:v>
                </c:pt>
                <c:pt idx="6">
                  <c:v>35.4928320097789</c:v>
                </c:pt>
                <c:pt idx="7">
                  <c:v>35.4805825959816</c:v>
                </c:pt>
                <c:pt idx="8">
                  <c:v>35.4804601426614</c:v>
                </c:pt>
                <c:pt idx="9">
                  <c:v>35.3579823317973</c:v>
                </c:pt>
                <c:pt idx="10">
                  <c:v>35.1923601344495</c:v>
                </c:pt>
                <c:pt idx="11">
                  <c:v>35.1106919334308</c:v>
                </c:pt>
                <c:pt idx="12">
                  <c:v>35.1997930509856</c:v>
                </c:pt>
                <c:pt idx="13">
                  <c:v>35.3459941517497</c:v>
                </c:pt>
                <c:pt idx="14">
                  <c:v>35.4206008779703</c:v>
                </c:pt>
                <c:pt idx="15">
                  <c:v>35.3794483988284</c:v>
                </c:pt>
                <c:pt idx="16">
                  <c:v>35.3874609277468</c:v>
                </c:pt>
                <c:pt idx="17">
                  <c:v>35.2970862956619</c:v>
                </c:pt>
                <c:pt idx="18">
                  <c:v>35.114320633486</c:v>
                </c:pt>
                <c:pt idx="19">
                  <c:v>35.0618167315616</c:v>
                </c:pt>
                <c:pt idx="20">
                  <c:v>35.0534164337959</c:v>
                </c:pt>
                <c:pt idx="21">
                  <c:v>35.0533756160225</c:v>
                </c:pt>
                <c:pt idx="22">
                  <c:v>34.8815858531139</c:v>
                </c:pt>
                <c:pt idx="23">
                  <c:v>34.794080710499</c:v>
                </c:pt>
                <c:pt idx="24">
                  <c:v>34.8130977111261</c:v>
                </c:pt>
                <c:pt idx="25">
                  <c:v>34.70610616349</c:v>
                </c:pt>
                <c:pt idx="26">
                  <c:v>34.6983916043174</c:v>
                </c:pt>
                <c:pt idx="27">
                  <c:v>34.6621535850929</c:v>
                </c:pt>
                <c:pt idx="28">
                  <c:v>34.6621168490968</c:v>
                </c:pt>
                <c:pt idx="29">
                  <c:v>34.5127156348981</c:v>
                </c:pt>
                <c:pt idx="30">
                  <c:v>34.3396033761314</c:v>
                </c:pt>
                <c:pt idx="31">
                  <c:v>34.2296280492597</c:v>
                </c:pt>
                <c:pt idx="32">
                  <c:v>34.1337103635471</c:v>
                </c:pt>
                <c:pt idx="33">
                  <c:v>34.1869612307247</c:v>
                </c:pt>
                <c:pt idx="34">
                  <c:v>34.2626047283896</c:v>
                </c:pt>
                <c:pt idx="35">
                  <c:v>34.4417008727368</c:v>
                </c:pt>
                <c:pt idx="36">
                  <c:v>34.3109288903179</c:v>
                </c:pt>
                <c:pt idx="37">
                  <c:v>34.1786180778418</c:v>
                </c:pt>
                <c:pt idx="38">
                  <c:v>34.0740878419417</c:v>
                </c:pt>
                <c:pt idx="39">
                  <c:v>34.0317394020392</c:v>
                </c:pt>
                <c:pt idx="40">
                  <c:v>33.9354706834753</c:v>
                </c:pt>
                <c:pt idx="41">
                  <c:v>33.8873832646328</c:v>
                </c:pt>
                <c:pt idx="42">
                  <c:v>33.8873791828554</c:v>
                </c:pt>
                <c:pt idx="43">
                  <c:v>33.8505737965807</c:v>
                </c:pt>
                <c:pt idx="44">
                  <c:v>33.7998495495765</c:v>
                </c:pt>
                <c:pt idx="45">
                  <c:v>33.6585465816203</c:v>
                </c:pt>
                <c:pt idx="46">
                  <c:v>33.546905889594</c:v>
                </c:pt>
                <c:pt idx="47">
                  <c:v>33.1223969644567</c:v>
                </c:pt>
                <c:pt idx="48">
                  <c:v>32.7011412158593</c:v>
                </c:pt>
                <c:pt idx="49">
                  <c:v>32.2216344228428</c:v>
                </c:pt>
                <c:pt idx="50">
                  <c:v>31.9118111956274</c:v>
                </c:pt>
                <c:pt idx="51">
                  <c:v>31.5762727711701</c:v>
                </c:pt>
                <c:pt idx="52">
                  <c:v>31.2367505320289</c:v>
                </c:pt>
                <c:pt idx="53">
                  <c:v>30.9192576451917</c:v>
                </c:pt>
                <c:pt idx="54">
                  <c:v>30.6811634911721</c:v>
                </c:pt>
                <c:pt idx="55">
                  <c:v>30.6558564716641</c:v>
                </c:pt>
                <c:pt idx="56">
                  <c:v>30.4756745745445</c:v>
                </c:pt>
                <c:pt idx="57">
                  <c:v>30.1454710330705</c:v>
                </c:pt>
                <c:pt idx="58">
                  <c:v>29.8728654516413</c:v>
                </c:pt>
                <c:pt idx="59">
                  <c:v>29.5254572186792</c:v>
                </c:pt>
                <c:pt idx="60">
                  <c:v>29.3211397721482</c:v>
                </c:pt>
                <c:pt idx="61">
                  <c:v>28.9230072921819</c:v>
                </c:pt>
                <c:pt idx="62">
                  <c:v>28.4766690218302</c:v>
                </c:pt>
                <c:pt idx="63">
                  <c:v>28.0125423658309</c:v>
                </c:pt>
                <c:pt idx="64">
                  <c:v>27.6980536671159</c:v>
                </c:pt>
                <c:pt idx="65">
                  <c:v>27.2936597407101</c:v>
                </c:pt>
                <c:pt idx="66">
                  <c:v>26.8549503122069</c:v>
                </c:pt>
                <c:pt idx="67">
                  <c:v>26.4206369578989</c:v>
                </c:pt>
                <c:pt idx="68">
                  <c:v>26.0703184176934</c:v>
                </c:pt>
                <c:pt idx="69">
                  <c:v>25.7254449684594</c:v>
                </c:pt>
                <c:pt idx="70">
                  <c:v>25.41719322552</c:v>
                </c:pt>
                <c:pt idx="71">
                  <c:v>25.1328484524609</c:v>
                </c:pt>
                <c:pt idx="72">
                  <c:v>24.8253232658879</c:v>
                </c:pt>
                <c:pt idx="73">
                  <c:v>24.5702570816887</c:v>
                </c:pt>
                <c:pt idx="74">
                  <c:v>24.2763078865486</c:v>
                </c:pt>
                <c:pt idx="75">
                  <c:v>23.844508907082</c:v>
                </c:pt>
                <c:pt idx="76">
                  <c:v>23.3712431516183</c:v>
                </c:pt>
                <c:pt idx="77">
                  <c:v>22.8948874907083</c:v>
                </c:pt>
                <c:pt idx="78">
                  <c:v>22.556504067445</c:v>
                </c:pt>
                <c:pt idx="79">
                  <c:v>22.2781799159624</c:v>
                </c:pt>
                <c:pt idx="80">
                  <c:v>21.8980521558429</c:v>
                </c:pt>
                <c:pt idx="81">
                  <c:v>21.5224429232387</c:v>
                </c:pt>
                <c:pt idx="82">
                  <c:v>21.1857207833528</c:v>
                </c:pt>
                <c:pt idx="83">
                  <c:v>20.8491659963378</c:v>
                </c:pt>
                <c:pt idx="84">
                  <c:v>20.5637109798422</c:v>
                </c:pt>
                <c:pt idx="85">
                  <c:v>20.1980000572876</c:v>
                </c:pt>
                <c:pt idx="86">
                  <c:v>19.8179743416015</c:v>
                </c:pt>
                <c:pt idx="87">
                  <c:v>19.4289768793222</c:v>
                </c:pt>
                <c:pt idx="88">
                  <c:v>19.2344271259658</c:v>
                </c:pt>
                <c:pt idx="89">
                  <c:v>18.9466495781638</c:v>
                </c:pt>
                <c:pt idx="90">
                  <c:v>18.6306791942744</c:v>
                </c:pt>
                <c:pt idx="91">
                  <c:v>18.2699113040785</c:v>
                </c:pt>
                <c:pt idx="92">
                  <c:v>17.9673822129697</c:v>
                </c:pt>
                <c:pt idx="93">
                  <c:v>17.612271666167</c:v>
                </c:pt>
                <c:pt idx="94">
                  <c:v>17.295921676985</c:v>
                </c:pt>
                <c:pt idx="95">
                  <c:v>17.0295326424446</c:v>
                </c:pt>
                <c:pt idx="96">
                  <c:v>16.7358242721675</c:v>
                </c:pt>
                <c:pt idx="97">
                  <c:v>16.3908895962735</c:v>
                </c:pt>
                <c:pt idx="98">
                  <c:v>16.0609187161079</c:v>
                </c:pt>
                <c:pt idx="99">
                  <c:v>15.6693415705497</c:v>
                </c:pt>
                <c:pt idx="100">
                  <c:v>15.3591387380417</c:v>
                </c:pt>
                <c:pt idx="101">
                  <c:v>15.1102401194032</c:v>
                </c:pt>
                <c:pt idx="102">
                  <c:v>14.782387681677</c:v>
                </c:pt>
                <c:pt idx="103">
                  <c:v>14.4040803942512</c:v>
                </c:pt>
                <c:pt idx="104">
                  <c:v>14.001927363605</c:v>
                </c:pt>
                <c:pt idx="105">
                  <c:v>13.6350286438444</c:v>
                </c:pt>
                <c:pt idx="106">
                  <c:v>13.2758118290377</c:v>
                </c:pt>
                <c:pt idx="107">
                  <c:v>13.1105610734278</c:v>
                </c:pt>
                <c:pt idx="108">
                  <c:v>12.7907130010654</c:v>
                </c:pt>
                <c:pt idx="109">
                  <c:v>12.4847756258777</c:v>
                </c:pt>
                <c:pt idx="110">
                  <c:v>12.1950347431752</c:v>
                </c:pt>
                <c:pt idx="111">
                  <c:v>11.9111512109555</c:v>
                </c:pt>
                <c:pt idx="112">
                  <c:v>11.7181688600977</c:v>
                </c:pt>
                <c:pt idx="113">
                  <c:v>11.3982350704111</c:v>
                </c:pt>
                <c:pt idx="114">
                  <c:v>11.0293689339727</c:v>
                </c:pt>
                <c:pt idx="115">
                  <c:v>10.7157169996124</c:v>
                </c:pt>
                <c:pt idx="116">
                  <c:v>10.3231275732738</c:v>
                </c:pt>
                <c:pt idx="117">
                  <c:v>10.1102710485475</c:v>
                </c:pt>
                <c:pt idx="118">
                  <c:v>9.8520863864605</c:v>
                </c:pt>
                <c:pt idx="119">
                  <c:v>9.60759200557184</c:v>
                </c:pt>
                <c:pt idx="120">
                  <c:v>9.4013765325777</c:v>
                </c:pt>
                <c:pt idx="121">
                  <c:v>9.17946582085375</c:v>
                </c:pt>
                <c:pt idx="122">
                  <c:v>8.96569307536829</c:v>
                </c:pt>
                <c:pt idx="123">
                  <c:v>8.73916249543623</c:v>
                </c:pt>
                <c:pt idx="124">
                  <c:v>8.48526369955621</c:v>
                </c:pt>
                <c:pt idx="125">
                  <c:v>8.20926207938009</c:v>
                </c:pt>
                <c:pt idx="126">
                  <c:v>7.94323000726341</c:v>
                </c:pt>
                <c:pt idx="127">
                  <c:v>7.66637903299627</c:v>
                </c:pt>
                <c:pt idx="128">
                  <c:v>7.46100627482069</c:v>
                </c:pt>
                <c:pt idx="129">
                  <c:v>7.28293821522819</c:v>
                </c:pt>
                <c:pt idx="130">
                  <c:v>7.10224779634257</c:v>
                </c:pt>
                <c:pt idx="131">
                  <c:v>6.93442960278581</c:v>
                </c:pt>
                <c:pt idx="132">
                  <c:v>6.84168345806633</c:v>
                </c:pt>
                <c:pt idx="133">
                  <c:v>6.78482745806633</c:v>
                </c:pt>
                <c:pt idx="134">
                  <c:v>6.56975363270811</c:v>
                </c:pt>
                <c:pt idx="135">
                  <c:v>6.25933024205295</c:v>
                </c:pt>
                <c:pt idx="136">
                  <c:v>6.0753628126445</c:v>
                </c:pt>
                <c:pt idx="137">
                  <c:v>5.87674370078796</c:v>
                </c:pt>
                <c:pt idx="138">
                  <c:v>5.77687893638752</c:v>
                </c:pt>
                <c:pt idx="139">
                  <c:v>5.60986485296674</c:v>
                </c:pt>
                <c:pt idx="140">
                  <c:v>5.49266886198066</c:v>
                </c:pt>
                <c:pt idx="141">
                  <c:v>5.40533107223668</c:v>
                </c:pt>
                <c:pt idx="142">
                  <c:v>5.28150627485044</c:v>
                </c:pt>
                <c:pt idx="143">
                  <c:v>5.0815563300732</c:v>
                </c:pt>
                <c:pt idx="144">
                  <c:v>4.91244013132232</c:v>
                </c:pt>
                <c:pt idx="145">
                  <c:v>5.02115010721854</c:v>
                </c:pt>
                <c:pt idx="146">
                  <c:v>5.21724685418682</c:v>
                </c:pt>
                <c:pt idx="147">
                  <c:v>5.42311581379384</c:v>
                </c:pt>
                <c:pt idx="148">
                  <c:v>5.58402171051882</c:v>
                </c:pt>
                <c:pt idx="149">
                  <c:v>5.74143932085132</c:v>
                </c:pt>
                <c:pt idx="150">
                  <c:v>5.93826418590963</c:v>
                </c:pt>
                <c:pt idx="151">
                  <c:v>6.52324605754611</c:v>
                </c:pt>
                <c:pt idx="152">
                  <c:v>7.13811931704915</c:v>
                </c:pt>
                <c:pt idx="153">
                  <c:v>7.57620831539667</c:v>
                </c:pt>
                <c:pt idx="154">
                  <c:v>8.00864103516243</c:v>
                </c:pt>
                <c:pt idx="155">
                  <c:v>8.36359807164339</c:v>
                </c:pt>
                <c:pt idx="156">
                  <c:v>8.75145352361043</c:v>
                </c:pt>
                <c:pt idx="157">
                  <c:v>9.05837478460563</c:v>
                </c:pt>
                <c:pt idx="158">
                  <c:v>9.40391360853802</c:v>
                </c:pt>
                <c:pt idx="159">
                  <c:v>9.7922886885073</c:v>
                </c:pt>
                <c:pt idx="160">
                  <c:v>10.2002648182004</c:v>
                </c:pt>
                <c:pt idx="161">
                  <c:v>10.579465482458</c:v>
                </c:pt>
                <c:pt idx="162">
                  <c:v>11.126565620882</c:v>
                </c:pt>
                <c:pt idx="163">
                  <c:v>11.662327646667</c:v>
                </c:pt>
                <c:pt idx="164">
                  <c:v>12.1861126729249</c:v>
                </c:pt>
                <c:pt idx="165">
                  <c:v>12.7601056900878</c:v>
                </c:pt>
                <c:pt idx="166">
                  <c:v>13.2394838183838</c:v>
                </c:pt>
                <c:pt idx="167">
                  <c:v>13.8883203048529</c:v>
                </c:pt>
                <c:pt idx="168">
                  <c:v>14.535453092954</c:v>
                </c:pt>
                <c:pt idx="169">
                  <c:v>14.6149050663457</c:v>
                </c:pt>
                <c:pt idx="170">
                  <c:v>14.6149902512641</c:v>
                </c:pt>
                <c:pt idx="171">
                  <c:v>14.6155609902174</c:v>
                </c:pt>
                <c:pt idx="172">
                  <c:v>14.9572717718871</c:v>
                </c:pt>
                <c:pt idx="173">
                  <c:v>15.2161146649374</c:v>
                </c:pt>
                <c:pt idx="174">
                  <c:v>15.3963574337799</c:v>
                </c:pt>
                <c:pt idx="175">
                  <c:v>15.5704157775467</c:v>
                </c:pt>
                <c:pt idx="176">
                  <c:v>15.7636262895716</c:v>
                </c:pt>
                <c:pt idx="177">
                  <c:v>15.9232628048535</c:v>
                </c:pt>
                <c:pt idx="178">
                  <c:v>16.3129689569991</c:v>
                </c:pt>
                <c:pt idx="179">
                  <c:v>16.7233217459156</c:v>
                </c:pt>
                <c:pt idx="180">
                  <c:v>16.9653406175819</c:v>
                </c:pt>
                <c:pt idx="181">
                  <c:v>17.1378997067847</c:v>
                </c:pt>
                <c:pt idx="182">
                  <c:v>17.3044702962241</c:v>
                </c:pt>
                <c:pt idx="183">
                  <c:v>17.4707378558199</c:v>
                </c:pt>
                <c:pt idx="184">
                  <c:v>17.6528042407239</c:v>
                </c:pt>
                <c:pt idx="185">
                  <c:v>17.7859908606423</c:v>
                </c:pt>
                <c:pt idx="186">
                  <c:v>17.9073710019476</c:v>
                </c:pt>
                <c:pt idx="187">
                  <c:v>18.0636171792769</c:v>
                </c:pt>
                <c:pt idx="188">
                  <c:v>18.1848864291111</c:v>
                </c:pt>
                <c:pt idx="189">
                  <c:v>18.3345875475505</c:v>
                </c:pt>
                <c:pt idx="190">
                  <c:v>18.5757296788148</c:v>
                </c:pt>
                <c:pt idx="191">
                  <c:v>18.5766966596411</c:v>
                </c:pt>
                <c:pt idx="192">
                  <c:v>18.5797607780507</c:v>
                </c:pt>
                <c:pt idx="193">
                  <c:v>18.6886231711988</c:v>
                </c:pt>
                <c:pt idx="194">
                  <c:v>19.064919029739</c:v>
                </c:pt>
                <c:pt idx="195">
                  <c:v>19.3440444518603</c:v>
                </c:pt>
                <c:pt idx="196">
                  <c:v>19.5564098109735</c:v>
                </c:pt>
                <c:pt idx="197">
                  <c:v>19.7701132157636</c:v>
                </c:pt>
                <c:pt idx="198">
                  <c:v>19.8746691846078</c:v>
                </c:pt>
                <c:pt idx="199">
                  <c:v>20.1627940612292</c:v>
                </c:pt>
                <c:pt idx="200">
                  <c:v>20.4210508417115</c:v>
                </c:pt>
                <c:pt idx="201">
                  <c:v>20.6582738024718</c:v>
                </c:pt>
                <c:pt idx="202">
                  <c:v>20.8749671978977</c:v>
                </c:pt>
                <c:pt idx="203">
                  <c:v>21.0671591322145</c:v>
                </c:pt>
                <c:pt idx="204">
                  <c:v>21.2901728226039</c:v>
                </c:pt>
                <c:pt idx="205">
                  <c:v>21.4346435761537</c:v>
                </c:pt>
                <c:pt idx="206">
                  <c:v>21.5835094875899</c:v>
                </c:pt>
                <c:pt idx="207">
                  <c:v>21.7761768470593</c:v>
                </c:pt>
                <c:pt idx="208">
                  <c:v>21.9781843625531</c:v>
                </c:pt>
                <c:pt idx="209">
                  <c:v>22.2403835413883</c:v>
                </c:pt>
                <c:pt idx="210">
                  <c:v>22.4387547580763</c:v>
                </c:pt>
                <c:pt idx="211">
                  <c:v>22.6868558329163</c:v>
                </c:pt>
                <c:pt idx="212">
                  <c:v>22.787346417531</c:v>
                </c:pt>
                <c:pt idx="213">
                  <c:v>23.0383352611048</c:v>
                </c:pt>
                <c:pt idx="214">
                  <c:v>23.23321596521</c:v>
                </c:pt>
                <c:pt idx="215">
                  <c:v>23.3854414143908</c:v>
                </c:pt>
                <c:pt idx="216">
                  <c:v>23.5018891978436</c:v>
                </c:pt>
                <c:pt idx="217">
                  <c:v>23.655804678746</c:v>
                </c:pt>
                <c:pt idx="218">
                  <c:v>23.8932646177364</c:v>
                </c:pt>
                <c:pt idx="219">
                  <c:v>24.0773105174574</c:v>
                </c:pt>
                <c:pt idx="220">
                  <c:v>24.2253489250475</c:v>
                </c:pt>
                <c:pt idx="221">
                  <c:v>24.416410329604</c:v>
                </c:pt>
                <c:pt idx="222">
                  <c:v>24.416410329604</c:v>
                </c:pt>
                <c:pt idx="223">
                  <c:v>24.5196800061803</c:v>
                </c:pt>
                <c:pt idx="224">
                  <c:v>24.6089509762062</c:v>
                </c:pt>
                <c:pt idx="225">
                  <c:v>24.7003735814536</c:v>
                </c:pt>
                <c:pt idx="226">
                  <c:v>24.7489767364552</c:v>
                </c:pt>
                <c:pt idx="227">
                  <c:v>24.7512794298817</c:v>
                </c:pt>
                <c:pt idx="228">
                  <c:v>24.8061357622024</c:v>
                </c:pt>
                <c:pt idx="229">
                  <c:v>24.8939528945809</c:v>
                </c:pt>
                <c:pt idx="230">
                  <c:v>24.9814122503022</c:v>
                </c:pt>
                <c:pt idx="231">
                  <c:v>25.0689432862724</c:v>
                </c:pt>
                <c:pt idx="232">
                  <c:v>25.161474185572</c:v>
                </c:pt>
                <c:pt idx="233">
                  <c:v>25.2406601660565</c:v>
                </c:pt>
                <c:pt idx="234">
                  <c:v>25.3038162482085</c:v>
                </c:pt>
                <c:pt idx="235">
                  <c:v>25.3897605388696</c:v>
                </c:pt>
                <c:pt idx="236">
                  <c:v>25.6177750099509</c:v>
                </c:pt>
                <c:pt idx="237">
                  <c:v>25.7315735424414</c:v>
                </c:pt>
                <c:pt idx="238">
                  <c:v>25.8360231037115</c:v>
                </c:pt>
                <c:pt idx="239">
                  <c:v>25.9565696920033</c:v>
                </c:pt>
                <c:pt idx="240">
                  <c:v>25.9693084459173</c:v>
                </c:pt>
                <c:pt idx="241">
                  <c:v>26.0785084303278</c:v>
                </c:pt>
                <c:pt idx="242">
                  <c:v>26.2106728312254</c:v>
                </c:pt>
                <c:pt idx="243">
                  <c:v>26.3758889804622</c:v>
                </c:pt>
                <c:pt idx="244">
                  <c:v>26.5613876587701</c:v>
                </c:pt>
                <c:pt idx="245">
                  <c:v>26.7504467808625</c:v>
                </c:pt>
                <c:pt idx="246">
                  <c:v>26.8521977089873</c:v>
                </c:pt>
                <c:pt idx="247">
                  <c:v>26.9424038605201</c:v>
                </c:pt>
                <c:pt idx="248">
                  <c:v>27.0399753848123</c:v>
                </c:pt>
                <c:pt idx="249">
                  <c:v>27.1523348271621</c:v>
                </c:pt>
                <c:pt idx="250">
                  <c:v>27.2637668271621</c:v>
                </c:pt>
                <c:pt idx="251">
                  <c:v>27.3322628271621</c:v>
                </c:pt>
                <c:pt idx="252">
                  <c:v>27.4360124836369</c:v>
                </c:pt>
                <c:pt idx="253">
                  <c:v>27.5326625039685</c:v>
                </c:pt>
                <c:pt idx="254">
                  <c:v>27.605195144208</c:v>
                </c:pt>
                <c:pt idx="255">
                  <c:v>27.605195144208</c:v>
                </c:pt>
                <c:pt idx="256">
                  <c:v>27.8645234456659</c:v>
                </c:pt>
                <c:pt idx="257">
                  <c:v>28.0216514456659</c:v>
                </c:pt>
                <c:pt idx="258">
                  <c:v>28.1386754456659</c:v>
                </c:pt>
                <c:pt idx="259">
                  <c:v>28.2335726821507</c:v>
                </c:pt>
                <c:pt idx="260">
                  <c:v>28.3606572211046</c:v>
                </c:pt>
                <c:pt idx="261">
                  <c:v>28.4684722454592</c:v>
                </c:pt>
                <c:pt idx="262">
                  <c:v>28.5192564583258</c:v>
                </c:pt>
                <c:pt idx="263">
                  <c:v>28.5983164191158</c:v>
                </c:pt>
                <c:pt idx="264">
                  <c:v>28.6382524191158</c:v>
                </c:pt>
                <c:pt idx="265">
                  <c:v>28.6929244191158</c:v>
                </c:pt>
                <c:pt idx="266">
                  <c:v>28.7419550655005</c:v>
                </c:pt>
                <c:pt idx="267">
                  <c:v>28.8202228719485</c:v>
                </c:pt>
                <c:pt idx="268">
                  <c:v>28.8487476122794</c:v>
                </c:pt>
                <c:pt idx="269">
                  <c:v>28.9195394076019</c:v>
                </c:pt>
                <c:pt idx="270">
                  <c:v>28.9195394076019</c:v>
                </c:pt>
                <c:pt idx="271">
                  <c:v>29.0134514076019</c:v>
                </c:pt>
                <c:pt idx="272">
                  <c:v>29.1105794076019</c:v>
                </c:pt>
                <c:pt idx="273">
                  <c:v>29.1958514076019</c:v>
                </c:pt>
                <c:pt idx="274">
                  <c:v>29.2811215109203</c:v>
                </c:pt>
                <c:pt idx="275">
                  <c:v>29.3441127389434</c:v>
                </c:pt>
                <c:pt idx="276">
                  <c:v>29.4274934767411</c:v>
                </c:pt>
                <c:pt idx="277">
                  <c:v>29.4978134767411</c:v>
                </c:pt>
                <c:pt idx="278">
                  <c:v>29.6842934767411</c:v>
                </c:pt>
                <c:pt idx="279">
                  <c:v>29.9177894767411</c:v>
                </c:pt>
                <c:pt idx="280">
                  <c:v>30.0542301605424</c:v>
                </c:pt>
                <c:pt idx="281">
                  <c:v>30.2764690941562</c:v>
                </c:pt>
                <c:pt idx="282">
                  <c:v>30.3333053742461</c:v>
                </c:pt>
                <c:pt idx="283">
                  <c:v>30.4498783528243</c:v>
                </c:pt>
                <c:pt idx="284">
                  <c:v>30.9257997076512</c:v>
                </c:pt>
                <c:pt idx="285">
                  <c:v>31.0400637076512</c:v>
                </c:pt>
                <c:pt idx="286">
                  <c:v>31.2599277076512</c:v>
                </c:pt>
                <c:pt idx="287">
                  <c:v>31.4830545096605</c:v>
                </c:pt>
                <c:pt idx="288">
                  <c:v>31.6128080644397</c:v>
                </c:pt>
                <c:pt idx="289">
                  <c:v>31.6620167238691</c:v>
                </c:pt>
                <c:pt idx="290">
                  <c:v>31.6983551086666</c:v>
                </c:pt>
                <c:pt idx="291">
                  <c:v>31.750632110327</c:v>
                </c:pt>
                <c:pt idx="292">
                  <c:v>31.889952110327</c:v>
                </c:pt>
                <c:pt idx="293">
                  <c:v>32.036328110327</c:v>
                </c:pt>
                <c:pt idx="294">
                  <c:v>32.1604084624685</c:v>
                </c:pt>
                <c:pt idx="295">
                  <c:v>32.0630676562128</c:v>
                </c:pt>
                <c:pt idx="296">
                  <c:v>32.3242616530109</c:v>
                </c:pt>
                <c:pt idx="297">
                  <c:v>32.6407491803424</c:v>
                </c:pt>
                <c:pt idx="298">
                  <c:v>32.823436756343</c:v>
                </c:pt>
                <c:pt idx="299">
                  <c:v>32.625580756343</c:v>
                </c:pt>
                <c:pt idx="300">
                  <c:v>32.250580756343</c:v>
                </c:pt>
                <c:pt idx="301">
                  <c:v>32.131798749599</c:v>
                </c:pt>
                <c:pt idx="302">
                  <c:v>32.1317940289469</c:v>
                </c:pt>
                <c:pt idx="303">
                  <c:v>32.3449752943315</c:v>
                </c:pt>
                <c:pt idx="304">
                  <c:v>32.6607109524326</c:v>
                </c:pt>
                <c:pt idx="305">
                  <c:v>32.9800961118547</c:v>
                </c:pt>
                <c:pt idx="306">
                  <c:v>33.2352161118547</c:v>
                </c:pt>
                <c:pt idx="307">
                  <c:v>33.4822961118547</c:v>
                </c:pt>
                <c:pt idx="308">
                  <c:v>33.7097201118547</c:v>
                </c:pt>
                <c:pt idx="309">
                  <c:v>33.9483222911078</c:v>
                </c:pt>
                <c:pt idx="310">
                  <c:v>34.0582309955098</c:v>
                </c:pt>
                <c:pt idx="311">
                  <c:v>34.1376852544493</c:v>
                </c:pt>
                <c:pt idx="312">
                  <c:v>34.3487018183453</c:v>
                </c:pt>
                <c:pt idx="313">
                  <c:v>34.4227418183453</c:v>
                </c:pt>
                <c:pt idx="314">
                  <c:v>34.5313898183453</c:v>
                </c:pt>
                <c:pt idx="315">
                  <c:v>34.6192441037741</c:v>
                </c:pt>
                <c:pt idx="316">
                  <c:v>34.682750665129</c:v>
                </c:pt>
                <c:pt idx="317">
                  <c:v>34.9471496784806</c:v>
                </c:pt>
                <c:pt idx="318">
                  <c:v>35.1071864390515</c:v>
                </c:pt>
                <c:pt idx="319">
                  <c:v>35.370578072017</c:v>
                </c:pt>
                <c:pt idx="320">
                  <c:v>35.6515220720169</c:v>
                </c:pt>
                <c:pt idx="321">
                  <c:v>35.910890072017</c:v>
                </c:pt>
                <c:pt idx="322">
                  <c:v>36.154919021953</c:v>
                </c:pt>
                <c:pt idx="323">
                  <c:v>36.4096654338614</c:v>
                </c:pt>
                <c:pt idx="324">
                  <c:v>36.5647178830445</c:v>
                </c:pt>
                <c:pt idx="325">
                  <c:v>36.7338149431459</c:v>
                </c:pt>
                <c:pt idx="326">
                  <c:v>36.9239928829757</c:v>
                </c:pt>
                <c:pt idx="327">
                  <c:v>37.2080568829757</c:v>
                </c:pt>
                <c:pt idx="328">
                  <c:v>37.5803928829757</c:v>
                </c:pt>
                <c:pt idx="329">
                  <c:v>38.0020468207075</c:v>
                </c:pt>
                <c:pt idx="330">
                  <c:v>38.612001032351</c:v>
                </c:pt>
                <c:pt idx="331">
                  <c:v>39.2227687027411</c:v>
                </c:pt>
                <c:pt idx="332">
                  <c:v>39.6011278453027</c:v>
                </c:pt>
                <c:pt idx="333">
                  <c:v>40.222341434087</c:v>
                </c:pt>
                <c:pt idx="334">
                  <c:v>40.727637434087</c:v>
                </c:pt>
                <c:pt idx="335">
                  <c:v>41.281149434087</c:v>
                </c:pt>
                <c:pt idx="336">
                  <c:v>41.8496768041987</c:v>
                </c:pt>
                <c:pt idx="337">
                  <c:v>42.1218720683798</c:v>
                </c:pt>
                <c:pt idx="338">
                  <c:v>42.4855097883494</c:v>
                </c:pt>
                <c:pt idx="339">
                  <c:v>42.8275703195654</c:v>
                </c:pt>
                <c:pt idx="340">
                  <c:v>42.8275703195654</c:v>
                </c:pt>
                <c:pt idx="341">
                  <c:v>43.0079063195654</c:v>
                </c:pt>
                <c:pt idx="342">
                  <c:v>43.0461623195654</c:v>
                </c:pt>
                <c:pt idx="343">
                  <c:v>43.1214291802608</c:v>
                </c:pt>
                <c:pt idx="344">
                  <c:v>43.1933927459673</c:v>
                </c:pt>
                <c:pt idx="345">
                  <c:v>43.2983562521049</c:v>
                </c:pt>
                <c:pt idx="346">
                  <c:v>43.3272986025917</c:v>
                </c:pt>
                <c:pt idx="347">
                  <c:v>43.4400276504787</c:v>
                </c:pt>
                <c:pt idx="348">
                  <c:v>43.4436996504787</c:v>
                </c:pt>
                <c:pt idx="349">
                  <c:v>43.4425476504787</c:v>
                </c:pt>
                <c:pt idx="350">
                  <c:v>43.276693791792</c:v>
                </c:pt>
                <c:pt idx="351">
                  <c:v>43.2763479039638</c:v>
                </c:pt>
                <c:pt idx="352">
                  <c:v>43.2763479039638</c:v>
                </c:pt>
                <c:pt idx="353">
                  <c:v>43.2763479039638</c:v>
                </c:pt>
                <c:pt idx="354">
                  <c:v>43.2763479039638</c:v>
                </c:pt>
                <c:pt idx="355">
                  <c:v>43.1771319039638</c:v>
                </c:pt>
                <c:pt idx="356">
                  <c:v>42.9866439039638</c:v>
                </c:pt>
                <c:pt idx="357">
                  <c:v>42.7669725959578</c:v>
                </c:pt>
                <c:pt idx="358">
                  <c:v>42.5939209519699</c:v>
                </c:pt>
                <c:pt idx="359">
                  <c:v>42.5410582597939</c:v>
                </c:pt>
                <c:pt idx="360">
                  <c:v>42.5447954574365</c:v>
                </c:pt>
                <c:pt idx="361">
                  <c:v>42.3976981403434</c:v>
                </c:pt>
                <c:pt idx="362">
                  <c:v>42.2250421403434</c:v>
                </c:pt>
                <c:pt idx="363">
                  <c:v>42.0358021403434</c:v>
                </c:pt>
                <c:pt idx="364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[7]StorageChartData!$L$4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[7]StorageChartData!$T$5:$T$369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[7]StorageChartData!$V$5:$V$369</c:f>
              <c:numCache>
                <c:formatCode>General</c:formatCode>
                <c:ptCount val="365"/>
                <c:pt idx="0">
                  <c:v>41.8537386294528</c:v>
                </c:pt>
                <c:pt idx="1">
                  <c:v>41.665953549604</c:v>
                </c:pt>
                <c:pt idx="2">
                  <c:v>41.6084067666144</c:v>
                </c:pt>
                <c:pt idx="3">
                  <c:v>41.6138889905528</c:v>
                </c:pt>
                <c:pt idx="4">
                  <c:v>41.3846925846328</c:v>
                </c:pt>
                <c:pt idx="5">
                  <c:v>40.9444325846328</c:v>
                </c:pt>
                <c:pt idx="6">
                  <c:v>40.5627957548816</c:v>
                </c:pt>
                <c:pt idx="7">
                  <c:v>40.2194794983784</c:v>
                </c:pt>
                <c:pt idx="8">
                  <c:v>39.9168356827904</c:v>
                </c:pt>
                <c:pt idx="9">
                  <c:v>39.8732781144344</c:v>
                </c:pt>
                <c:pt idx="10">
                  <c:v>39.6558580975586</c:v>
                </c:pt>
                <c:pt idx="11">
                  <c:v>39.6083780975586</c:v>
                </c:pt>
                <c:pt idx="12">
                  <c:v>39.7504180975586</c:v>
                </c:pt>
                <c:pt idx="13">
                  <c:v>39.8518429961698</c:v>
                </c:pt>
                <c:pt idx="14">
                  <c:v>39.9470946482058</c:v>
                </c:pt>
                <c:pt idx="15">
                  <c:v>40.0478651477002</c:v>
                </c:pt>
                <c:pt idx="16">
                  <c:v>40.0330510155074</c:v>
                </c:pt>
                <c:pt idx="17">
                  <c:v>39.6799478244898</c:v>
                </c:pt>
                <c:pt idx="18">
                  <c:v>39.7097678244898</c:v>
                </c:pt>
                <c:pt idx="19">
                  <c:v>39.8307878244898</c:v>
                </c:pt>
                <c:pt idx="20">
                  <c:v>39.8042118314674</c:v>
                </c:pt>
                <c:pt idx="21">
                  <c:v>39.9000100867298</c:v>
                </c:pt>
                <c:pt idx="22">
                  <c:v>39.8475782204482</c:v>
                </c:pt>
                <c:pt idx="23">
                  <c:v>39.8589724190626</c:v>
                </c:pt>
                <c:pt idx="24">
                  <c:v>39.9130889561738</c:v>
                </c:pt>
                <c:pt idx="25">
                  <c:v>39.8892089561738</c:v>
                </c:pt>
                <c:pt idx="26">
                  <c:v>39.9155815029402</c:v>
                </c:pt>
                <c:pt idx="27">
                  <c:v>40.0216019484106</c:v>
                </c:pt>
                <c:pt idx="28">
                  <c:v>40.0410319243274</c:v>
                </c:pt>
                <c:pt idx="29">
                  <c:v>39.9627623739234</c:v>
                </c:pt>
                <c:pt idx="30">
                  <c:v>39.881844515965</c:v>
                </c:pt>
                <c:pt idx="31">
                  <c:v>39.8652341726554</c:v>
                </c:pt>
                <c:pt idx="32">
                  <c:v>39.8015023719842</c:v>
                </c:pt>
                <c:pt idx="33">
                  <c:v>39.7640223719842</c:v>
                </c:pt>
                <c:pt idx="34">
                  <c:v>39.883225183577</c:v>
                </c:pt>
                <c:pt idx="35">
                  <c:v>40.0228954992314</c:v>
                </c:pt>
                <c:pt idx="36">
                  <c:v>39.9056711191766</c:v>
                </c:pt>
                <c:pt idx="37">
                  <c:v>39.9118584542398</c:v>
                </c:pt>
                <c:pt idx="38">
                  <c:v>39.8664103820254</c:v>
                </c:pt>
                <c:pt idx="39">
                  <c:v>39.7571903820254</c:v>
                </c:pt>
                <c:pt idx="40">
                  <c:v>39.5728503820254</c:v>
                </c:pt>
                <c:pt idx="41">
                  <c:v>39.3608471321358</c:v>
                </c:pt>
                <c:pt idx="42">
                  <c:v>39.2290658693494</c:v>
                </c:pt>
                <c:pt idx="43">
                  <c:v>38.8147661238062</c:v>
                </c:pt>
                <c:pt idx="44">
                  <c:v>38.3507503915734</c:v>
                </c:pt>
                <c:pt idx="45">
                  <c:v>37.8888979911122</c:v>
                </c:pt>
                <c:pt idx="46">
                  <c:v>37.4538779911122</c:v>
                </c:pt>
                <c:pt idx="47">
                  <c:v>37.0366379911122</c:v>
                </c:pt>
                <c:pt idx="48">
                  <c:v>36.578180574805</c:v>
                </c:pt>
                <c:pt idx="49">
                  <c:v>36.125517996465</c:v>
                </c:pt>
                <c:pt idx="50">
                  <c:v>35.638323080509</c:v>
                </c:pt>
                <c:pt idx="51">
                  <c:v>35.5521876462986</c:v>
                </c:pt>
                <c:pt idx="52">
                  <c:v>35.5018014828434</c:v>
                </c:pt>
                <c:pt idx="53">
                  <c:v>35.3472412629282</c:v>
                </c:pt>
                <c:pt idx="54">
                  <c:v>35.190586913769</c:v>
                </c:pt>
                <c:pt idx="55">
                  <c:v>35.1382840896498</c:v>
                </c:pt>
                <c:pt idx="56">
                  <c:v>34.9809056686842</c:v>
                </c:pt>
                <c:pt idx="57">
                  <c:v>34.7849526771698</c:v>
                </c:pt>
                <c:pt idx="58">
                  <c:v>34.889830224985</c:v>
                </c:pt>
                <c:pt idx="59">
                  <c:v>34.7723254445738</c:v>
                </c:pt>
                <c:pt idx="60">
                  <c:v>34.465298418209</c:v>
                </c:pt>
                <c:pt idx="61">
                  <c:v>33.9967483512678</c:v>
                </c:pt>
                <c:pt idx="62">
                  <c:v>33.5091363966382</c:v>
                </c:pt>
                <c:pt idx="63">
                  <c:v>33.089191428929</c:v>
                </c:pt>
                <c:pt idx="64">
                  <c:v>33.0807620244116</c:v>
                </c:pt>
                <c:pt idx="65">
                  <c:v>33.1890114752468</c:v>
                </c:pt>
                <c:pt idx="66">
                  <c:v>33.2067320738011</c:v>
                </c:pt>
                <c:pt idx="67">
                  <c:v>33.2249520738011</c:v>
                </c:pt>
                <c:pt idx="68">
                  <c:v>33.2328167772964</c:v>
                </c:pt>
                <c:pt idx="69">
                  <c:v>33.3569092032054</c:v>
                </c:pt>
                <c:pt idx="70">
                  <c:v>33.2693469216118</c:v>
                </c:pt>
                <c:pt idx="71">
                  <c:v>32.8439820611986</c:v>
                </c:pt>
                <c:pt idx="72">
                  <c:v>32.4294122595697</c:v>
                </c:pt>
                <c:pt idx="73">
                  <c:v>32.1625996134329</c:v>
                </c:pt>
                <c:pt idx="74">
                  <c:v>31.9436796134329</c:v>
                </c:pt>
                <c:pt idx="75">
                  <c:v>31.7554796134329</c:v>
                </c:pt>
                <c:pt idx="76">
                  <c:v>31.5561863778734</c:v>
                </c:pt>
                <c:pt idx="77">
                  <c:v>31.3656121040816</c:v>
                </c:pt>
                <c:pt idx="78">
                  <c:v>31.1984933981889</c:v>
                </c:pt>
                <c:pt idx="79">
                  <c:v>31.0386197405935</c:v>
                </c:pt>
                <c:pt idx="80">
                  <c:v>30.7972986812879</c:v>
                </c:pt>
                <c:pt idx="81">
                  <c:v>30.3565986812879</c:v>
                </c:pt>
                <c:pt idx="82">
                  <c:v>30.2998386812879</c:v>
                </c:pt>
                <c:pt idx="83">
                  <c:v>30.3189037818042</c:v>
                </c:pt>
                <c:pt idx="84">
                  <c:v>30.3564619602057</c:v>
                </c:pt>
                <c:pt idx="85">
                  <c:v>30.0042045651277</c:v>
                </c:pt>
                <c:pt idx="86">
                  <c:v>29.5202072195482</c:v>
                </c:pt>
                <c:pt idx="87">
                  <c:v>29.1425704143216</c:v>
                </c:pt>
                <c:pt idx="88">
                  <c:v>29.0443304143216</c:v>
                </c:pt>
                <c:pt idx="89">
                  <c:v>28.9855904143216</c:v>
                </c:pt>
                <c:pt idx="90">
                  <c:v>28.9026860433562</c:v>
                </c:pt>
                <c:pt idx="91">
                  <c:v>28.635145742294</c:v>
                </c:pt>
                <c:pt idx="92">
                  <c:v>28.1461623104782</c:v>
                </c:pt>
                <c:pt idx="93">
                  <c:v>27.7250354031616</c:v>
                </c:pt>
                <c:pt idx="94">
                  <c:v>27.2770931109243</c:v>
                </c:pt>
                <c:pt idx="95">
                  <c:v>27.0399331109243</c:v>
                </c:pt>
                <c:pt idx="96">
                  <c:v>26.5765731109243</c:v>
                </c:pt>
                <c:pt idx="97">
                  <c:v>26.1915954030709</c:v>
                </c:pt>
                <c:pt idx="98">
                  <c:v>25.7685128069819</c:v>
                </c:pt>
                <c:pt idx="99">
                  <c:v>25.3790688158856</c:v>
                </c:pt>
                <c:pt idx="100">
                  <c:v>24.995567312977</c:v>
                </c:pt>
                <c:pt idx="101">
                  <c:v>24.6354638826196</c:v>
                </c:pt>
                <c:pt idx="102">
                  <c:v>24.1580838826196</c:v>
                </c:pt>
                <c:pt idx="103">
                  <c:v>23.6636538826196</c:v>
                </c:pt>
                <c:pt idx="104">
                  <c:v>23.1673667668876</c:v>
                </c:pt>
                <c:pt idx="105">
                  <c:v>23.0827366921602</c:v>
                </c:pt>
                <c:pt idx="106">
                  <c:v>22.5778251003522</c:v>
                </c:pt>
                <c:pt idx="107">
                  <c:v>22.0753310645336</c:v>
                </c:pt>
                <c:pt idx="108">
                  <c:v>21.7549448210571</c:v>
                </c:pt>
                <c:pt idx="109">
                  <c:v>21.8712048210571</c:v>
                </c:pt>
                <c:pt idx="110">
                  <c:v>21.9387648210571</c:v>
                </c:pt>
                <c:pt idx="111">
                  <c:v>21.8857848210571</c:v>
                </c:pt>
                <c:pt idx="112">
                  <c:v>21.8647355193347</c:v>
                </c:pt>
                <c:pt idx="113">
                  <c:v>21.3849622472412</c:v>
                </c:pt>
                <c:pt idx="114">
                  <c:v>20.8634571941296</c:v>
                </c:pt>
                <c:pt idx="115">
                  <c:v>20.4276369055145</c:v>
                </c:pt>
                <c:pt idx="116">
                  <c:v>20.0978969055145</c:v>
                </c:pt>
                <c:pt idx="117">
                  <c:v>19.7073369055145</c:v>
                </c:pt>
                <c:pt idx="118">
                  <c:v>19.3925491758676</c:v>
                </c:pt>
                <c:pt idx="119">
                  <c:v>19.1664494237858</c:v>
                </c:pt>
                <c:pt idx="120">
                  <c:v>18.9374312409002</c:v>
                </c:pt>
                <c:pt idx="121">
                  <c:v>18.6667747208555</c:v>
                </c:pt>
                <c:pt idx="122">
                  <c:v>18.1508915600136</c:v>
                </c:pt>
                <c:pt idx="123">
                  <c:v>18.1395715600136</c:v>
                </c:pt>
                <c:pt idx="124">
                  <c:v>18.2322115600136</c:v>
                </c:pt>
                <c:pt idx="125">
                  <c:v>18.4026154411913</c:v>
                </c:pt>
                <c:pt idx="126">
                  <c:v>18.2248651889652</c:v>
                </c:pt>
                <c:pt idx="127">
                  <c:v>18.1049512389325</c:v>
                </c:pt>
                <c:pt idx="128">
                  <c:v>18.1190996096373</c:v>
                </c:pt>
                <c:pt idx="129">
                  <c:v>18.0607506461604</c:v>
                </c:pt>
                <c:pt idx="130">
                  <c:v>18.1919106461604</c:v>
                </c:pt>
                <c:pt idx="131">
                  <c:v>18.3542706461604</c:v>
                </c:pt>
                <c:pt idx="132">
                  <c:v>18.504564819016</c:v>
                </c:pt>
                <c:pt idx="133">
                  <c:v>18.527285774126</c:v>
                </c:pt>
                <c:pt idx="134">
                  <c:v>18.3244282627292</c:v>
                </c:pt>
                <c:pt idx="135">
                  <c:v>18.1997947839124</c:v>
                </c:pt>
                <c:pt idx="136">
                  <c:v>17.8512939199338</c:v>
                </c:pt>
                <c:pt idx="137">
                  <c:v>17.834126822195</c:v>
                </c:pt>
                <c:pt idx="138">
                  <c:v>17.924446822195</c:v>
                </c:pt>
                <c:pt idx="139">
                  <c:v>18.0616756162161</c:v>
                </c:pt>
                <c:pt idx="140">
                  <c:v>17.9199378561431</c:v>
                </c:pt>
                <c:pt idx="141">
                  <c:v>17.9229104607622</c:v>
                </c:pt>
                <c:pt idx="142">
                  <c:v>17.8525384957017</c:v>
                </c:pt>
                <c:pt idx="143">
                  <c:v>18.2046801706913</c:v>
                </c:pt>
                <c:pt idx="144">
                  <c:v>18.7152401706913</c:v>
                </c:pt>
                <c:pt idx="145">
                  <c:v>19.1662201706913</c:v>
                </c:pt>
                <c:pt idx="146">
                  <c:v>19.6303595772524</c:v>
                </c:pt>
                <c:pt idx="147">
                  <c:v>19.8019426136261</c:v>
                </c:pt>
                <c:pt idx="148">
                  <c:v>19.737192571147</c:v>
                </c:pt>
                <c:pt idx="149">
                  <c:v>19.817700419281</c:v>
                </c:pt>
                <c:pt idx="150">
                  <c:v>19.9565542575954</c:v>
                </c:pt>
                <c:pt idx="151">
                  <c:v>20.2303742575954</c:v>
                </c:pt>
                <c:pt idx="152">
                  <c:v>20.5995742575954</c:v>
                </c:pt>
                <c:pt idx="153">
                  <c:v>20.8658187252314</c:v>
                </c:pt>
                <c:pt idx="154">
                  <c:v>21.1888629364367</c:v>
                </c:pt>
                <c:pt idx="155">
                  <c:v>21.6527257680657</c:v>
                </c:pt>
                <c:pt idx="156">
                  <c:v>21.8554009903457</c:v>
                </c:pt>
                <c:pt idx="157">
                  <c:v>22.2001061641507</c:v>
                </c:pt>
                <c:pt idx="158">
                  <c:v>22.6393461641507</c:v>
                </c:pt>
                <c:pt idx="159">
                  <c:v>23.0076705590027</c:v>
                </c:pt>
                <c:pt idx="160">
                  <c:v>23.3950789340343</c:v>
                </c:pt>
                <c:pt idx="161">
                  <c:v>23.7387266802591</c:v>
                </c:pt>
                <c:pt idx="162">
                  <c:v>24.0441116342271</c:v>
                </c:pt>
                <c:pt idx="163">
                  <c:v>24.096255307299</c:v>
                </c:pt>
                <c:pt idx="164">
                  <c:v>24.4981705379223</c:v>
                </c:pt>
                <c:pt idx="165">
                  <c:v>25.1097705379223</c:v>
                </c:pt>
                <c:pt idx="166">
                  <c:v>25.8889505379223</c:v>
                </c:pt>
                <c:pt idx="167">
                  <c:v>26.4486853024442</c:v>
                </c:pt>
                <c:pt idx="168">
                  <c:v>27.1202049699606</c:v>
                </c:pt>
                <c:pt idx="169">
                  <c:v>27.7275730252843</c:v>
                </c:pt>
                <c:pt idx="170">
                  <c:v>28.2232561235877</c:v>
                </c:pt>
                <c:pt idx="171">
                  <c:v>29.0133761235877</c:v>
                </c:pt>
                <c:pt idx="172">
                  <c:v>29.4836961235877</c:v>
                </c:pt>
                <c:pt idx="173">
                  <c:v>30.3009961235877</c:v>
                </c:pt>
                <c:pt idx="174">
                  <c:v>30.8476290330931</c:v>
                </c:pt>
                <c:pt idx="175">
                  <c:v>31.3438732177627</c:v>
                </c:pt>
                <c:pt idx="176">
                  <c:v>31.7377056791782</c:v>
                </c:pt>
                <c:pt idx="177">
                  <c:v>31.9485089624222</c:v>
                </c:pt>
                <c:pt idx="178">
                  <c:v>32.4088045429176</c:v>
                </c:pt>
                <c:pt idx="179">
                  <c:v>32.9394845429176</c:v>
                </c:pt>
                <c:pt idx="180">
                  <c:v>33.3502845429176</c:v>
                </c:pt>
                <c:pt idx="181">
                  <c:v>33.7310316070429</c:v>
                </c:pt>
                <c:pt idx="182">
                  <c:v>34.1489387492704</c:v>
                </c:pt>
                <c:pt idx="183">
                  <c:v>34.5433834108427</c:v>
                </c:pt>
                <c:pt idx="184">
                  <c:v>35.0699500250288</c:v>
                </c:pt>
                <c:pt idx="185">
                  <c:v>35.5115668251559</c:v>
                </c:pt>
                <c:pt idx="186">
                  <c:v>36.3713068251559</c:v>
                </c:pt>
                <c:pt idx="187">
                  <c:v>37.4107468251559</c:v>
                </c:pt>
                <c:pt idx="188">
                  <c:v>38.075192185476</c:v>
                </c:pt>
                <c:pt idx="189">
                  <c:v>38.735311006843</c:v>
                </c:pt>
                <c:pt idx="190">
                  <c:v>39.4040522462894</c:v>
                </c:pt>
                <c:pt idx="191">
                  <c:v>40.0817065260777</c:v>
                </c:pt>
                <c:pt idx="192">
                  <c:v>40.8653660531281</c:v>
                </c:pt>
                <c:pt idx="193">
                  <c:v>41.5916660531281</c:v>
                </c:pt>
                <c:pt idx="194">
                  <c:v>42.2151860531281</c:v>
                </c:pt>
                <c:pt idx="195">
                  <c:v>42.6845605008907</c:v>
                </c:pt>
                <c:pt idx="196">
                  <c:v>43.213213578459</c:v>
                </c:pt>
                <c:pt idx="197">
                  <c:v>42.9788617743742</c:v>
                </c:pt>
                <c:pt idx="198">
                  <c:v>42.7326266741726</c:v>
                </c:pt>
                <c:pt idx="199">
                  <c:v>42.4186056751542</c:v>
                </c:pt>
                <c:pt idx="200">
                  <c:v>42.5187388420359</c:v>
                </c:pt>
                <c:pt idx="201">
                  <c:v>42.6166337751866</c:v>
                </c:pt>
                <c:pt idx="202">
                  <c:v>42.6681270635362</c:v>
                </c:pt>
                <c:pt idx="203">
                  <c:v>42.7292249514354</c:v>
                </c:pt>
                <c:pt idx="204">
                  <c:v>42.8016737297114</c:v>
                </c:pt>
                <c:pt idx="205">
                  <c:v>42.9128461521434</c:v>
                </c:pt>
                <c:pt idx="206">
                  <c:v>43.017118596185</c:v>
                </c:pt>
                <c:pt idx="207">
                  <c:v>43.1494956744297</c:v>
                </c:pt>
                <c:pt idx="208">
                  <c:v>43.2623859927161</c:v>
                </c:pt>
                <c:pt idx="209">
                  <c:v>43.3942725478057</c:v>
                </c:pt>
                <c:pt idx="210">
                  <c:v>43.5643929337705</c:v>
                </c:pt>
                <c:pt idx="211">
                  <c:v>43.6576836220817</c:v>
                </c:pt>
                <c:pt idx="212">
                  <c:v>43.7297987594273</c:v>
                </c:pt>
                <c:pt idx="213">
                  <c:v>43.8748463844097</c:v>
                </c:pt>
                <c:pt idx="214">
                  <c:v>43.9936215608089</c:v>
                </c:pt>
                <c:pt idx="215">
                  <c:v>44.0543432153185</c:v>
                </c:pt>
                <c:pt idx="216">
                  <c:v>44.1387462771433</c:v>
                </c:pt>
                <c:pt idx="217">
                  <c:v>44.0171864037633</c:v>
                </c:pt>
                <c:pt idx="218">
                  <c:v>43.8655207604721</c:v>
                </c:pt>
                <c:pt idx="219">
                  <c:v>43.7380846897185</c:v>
                </c:pt>
                <c:pt idx="220">
                  <c:v>43.6329726043329</c:v>
                </c:pt>
                <c:pt idx="221">
                  <c:v>43.7590736837145</c:v>
                </c:pt>
                <c:pt idx="222">
                  <c:v>43.9162530608257</c:v>
                </c:pt>
                <c:pt idx="223">
                  <c:v>43.9134764574113</c:v>
                </c:pt>
                <c:pt idx="224">
                  <c:v>43.9091168342633</c:v>
                </c:pt>
                <c:pt idx="225">
                  <c:v>43.9772353791873</c:v>
                </c:pt>
                <c:pt idx="226">
                  <c:v>44.0000355475225</c:v>
                </c:pt>
                <c:pt idx="227">
                  <c:v>44.0347829006633</c:v>
                </c:pt>
                <c:pt idx="228">
                  <c:v>44.0776682530086</c:v>
                </c:pt>
                <c:pt idx="229">
                  <c:v>44.1226512839695</c:v>
                </c:pt>
                <c:pt idx="230">
                  <c:v>44.1869081125927</c:v>
                </c:pt>
                <c:pt idx="231">
                  <c:v>44.2033903994799</c:v>
                </c:pt>
                <c:pt idx="232">
                  <c:v>44.2642398313671</c:v>
                </c:pt>
                <c:pt idx="233">
                  <c:v>44.2857835221559</c:v>
                </c:pt>
                <c:pt idx="234">
                  <c:v>44.2859245021967</c:v>
                </c:pt>
                <c:pt idx="235">
                  <c:v>44.3626992545788</c:v>
                </c:pt>
                <c:pt idx="236">
                  <c:v>44.4274246002532</c:v>
                </c:pt>
                <c:pt idx="237">
                  <c:v>44.5046011415004</c:v>
                </c:pt>
                <c:pt idx="238">
                  <c:v>44.550628397586</c:v>
                </c:pt>
                <c:pt idx="239">
                  <c:v>44.5760905946212</c:v>
                </c:pt>
                <c:pt idx="240">
                  <c:v>44.5910750466932</c:v>
                </c:pt>
                <c:pt idx="241">
                  <c:v>44.59355861199</c:v>
                </c:pt>
                <c:pt idx="242">
                  <c:v>44.6145635081699</c:v>
                </c:pt>
                <c:pt idx="243">
                  <c:v>44.6208449010787</c:v>
                </c:pt>
                <c:pt idx="244">
                  <c:v>44.6365747211867</c:v>
                </c:pt>
                <c:pt idx="245">
                  <c:v>44.8518210395803</c:v>
                </c:pt>
                <c:pt idx="246">
                  <c:v>45.0936358200611</c:v>
                </c:pt>
                <c:pt idx="247">
                  <c:v>45.3105121394243</c:v>
                </c:pt>
                <c:pt idx="248">
                  <c:v>45.5348641466139</c:v>
                </c:pt>
                <c:pt idx="249">
                  <c:v>45.6789315019219</c:v>
                </c:pt>
                <c:pt idx="250">
                  <c:v>45.8658038510755</c:v>
                </c:pt>
                <c:pt idx="251">
                  <c:v>46.0627762893291</c:v>
                </c:pt>
                <c:pt idx="252">
                  <c:v>46.2431888072235</c:v>
                </c:pt>
                <c:pt idx="253">
                  <c:v>46.4289435251611</c:v>
                </c:pt>
                <c:pt idx="254">
                  <c:v>46.6495368759947</c:v>
                </c:pt>
                <c:pt idx="255">
                  <c:v>46.8239748961539</c:v>
                </c:pt>
                <c:pt idx="256">
                  <c:v>47.0128175446755</c:v>
                </c:pt>
                <c:pt idx="257">
                  <c:v>47.2012203501635</c:v>
                </c:pt>
                <c:pt idx="258">
                  <c:v>47.3779843407955</c:v>
                </c:pt>
                <c:pt idx="259">
                  <c:v>47.5938215246019</c:v>
                </c:pt>
                <c:pt idx="260">
                  <c:v>47.8160884818539</c:v>
                </c:pt>
                <c:pt idx="261">
                  <c:v>48.0163382389835</c:v>
                </c:pt>
                <c:pt idx="262">
                  <c:v>48.2326951839563</c:v>
                </c:pt>
                <c:pt idx="263">
                  <c:v>48.4671976599771</c:v>
                </c:pt>
                <c:pt idx="264">
                  <c:v>48.6543587616611</c:v>
                </c:pt>
                <c:pt idx="265">
                  <c:v>48.8862778623299</c:v>
                </c:pt>
                <c:pt idx="266">
                  <c:v>49.1065262060691</c:v>
                </c:pt>
                <c:pt idx="267">
                  <c:v>49.3223162464091</c:v>
                </c:pt>
                <c:pt idx="268">
                  <c:v>49.5161072951971</c:v>
                </c:pt>
                <c:pt idx="269">
                  <c:v>49.6825894698115</c:v>
                </c:pt>
                <c:pt idx="270">
                  <c:v>49.9085253474939</c:v>
                </c:pt>
                <c:pt idx="271">
                  <c:v>50.1547656112915</c:v>
                </c:pt>
                <c:pt idx="272">
                  <c:v>50.3229148743787</c:v>
                </c:pt>
                <c:pt idx="273">
                  <c:v>50.5136236552275</c:v>
                </c:pt>
                <c:pt idx="274">
                  <c:v>50.7020226481947</c:v>
                </c:pt>
                <c:pt idx="275">
                  <c:v>50.8668768069443</c:v>
                </c:pt>
                <c:pt idx="276">
                  <c:v>51.0493206519787</c:v>
                </c:pt>
                <c:pt idx="277">
                  <c:v>51.2062117360011</c:v>
                </c:pt>
                <c:pt idx="278">
                  <c:v>51.3512081759091</c:v>
                </c:pt>
                <c:pt idx="279">
                  <c:v>51.5148636509643</c:v>
                </c:pt>
                <c:pt idx="280">
                  <c:v>51.6688943691275</c:v>
                </c:pt>
                <c:pt idx="281">
                  <c:v>51.8437157350443</c:v>
                </c:pt>
                <c:pt idx="282">
                  <c:v>52.0045135360403</c:v>
                </c:pt>
                <c:pt idx="283">
                  <c:v>52.1569122454211</c:v>
                </c:pt>
                <c:pt idx="284">
                  <c:v>52.3048596151651</c:v>
                </c:pt>
                <c:pt idx="285">
                  <c:v>52.4516195051483</c:v>
                </c:pt>
                <c:pt idx="286">
                  <c:v>52.5936804502419</c:v>
                </c:pt>
                <c:pt idx="287">
                  <c:v>52.7389095639715</c:v>
                </c:pt>
                <c:pt idx="288">
                  <c:v>52.8776573733748</c:v>
                </c:pt>
                <c:pt idx="289">
                  <c:v>53.0210974642956</c:v>
                </c:pt>
                <c:pt idx="290">
                  <c:v>53.1592565043012</c:v>
                </c:pt>
                <c:pt idx="291">
                  <c:v>53.2840873726332</c:v>
                </c:pt>
                <c:pt idx="292">
                  <c:v>53.4109883821796</c:v>
                </c:pt>
                <c:pt idx="293">
                  <c:v>53.5408994029068</c:v>
                </c:pt>
                <c:pt idx="294">
                  <c:v>53.6705720508348</c:v>
                </c:pt>
                <c:pt idx="295">
                  <c:v>53.8139039590892</c:v>
                </c:pt>
                <c:pt idx="296">
                  <c:v>53.9462612012732</c:v>
                </c:pt>
                <c:pt idx="297">
                  <c:v>54.0755872846524</c:v>
                </c:pt>
                <c:pt idx="298">
                  <c:v>54.2048733369332</c:v>
                </c:pt>
                <c:pt idx="299">
                  <c:v>54.33449856235</c:v>
                </c:pt>
                <c:pt idx="300">
                  <c:v>54.4502947247764</c:v>
                </c:pt>
                <c:pt idx="301">
                  <c:v>54.586273316274</c:v>
                </c:pt>
                <c:pt idx="302">
                  <c:v>54.714216409514</c:v>
                </c:pt>
                <c:pt idx="303">
                  <c:v>54.9074744717644</c:v>
                </c:pt>
                <c:pt idx="304">
                  <c:v>55.0210715767116</c:v>
                </c:pt>
                <c:pt idx="305">
                  <c:v>55.1367425094964</c:v>
                </c:pt>
                <c:pt idx="306">
                  <c:v>55.2488555358396</c:v>
                </c:pt>
                <c:pt idx="307">
                  <c:v>55.4196396792724</c:v>
                </c:pt>
                <c:pt idx="308">
                  <c:v>55.532218107758</c:v>
                </c:pt>
                <c:pt idx="309">
                  <c:v>55.6279225355292</c:v>
                </c:pt>
                <c:pt idx="310">
                  <c:v>55.6619225355292</c:v>
                </c:pt>
                <c:pt idx="311">
                  <c:v>55.769903395718</c:v>
                </c:pt>
                <c:pt idx="312">
                  <c:v>55.893348136294</c:v>
                </c:pt>
                <c:pt idx="313">
                  <c:v>56.011348136294</c:v>
                </c:pt>
                <c:pt idx="314">
                  <c:v>56.125348136294</c:v>
                </c:pt>
                <c:pt idx="315">
                  <c:v>56.218618676346</c:v>
                </c:pt>
                <c:pt idx="316">
                  <c:v>56.315347582746</c:v>
                </c:pt>
                <c:pt idx="317">
                  <c:v>56.429347582746</c:v>
                </c:pt>
                <c:pt idx="318">
                  <c:v>56.5379761073764</c:v>
                </c:pt>
                <c:pt idx="319">
                  <c:v>56.6425039711924</c:v>
                </c:pt>
                <c:pt idx="320">
                  <c:v>56.7545039711924</c:v>
                </c:pt>
                <c:pt idx="321">
                  <c:v>56.8735293187468</c:v>
                </c:pt>
                <c:pt idx="322">
                  <c:v>56.9843256563948</c:v>
                </c:pt>
                <c:pt idx="323">
                  <c:v>57.0898758832956</c:v>
                </c:pt>
                <c:pt idx="324">
                  <c:v>57.201649578814</c:v>
                </c:pt>
                <c:pt idx="325">
                  <c:v>57.397649578814</c:v>
                </c:pt>
                <c:pt idx="326">
                  <c:v>57.587649578814</c:v>
                </c:pt>
                <c:pt idx="327">
                  <c:v>57.7163945237412</c:v>
                </c:pt>
                <c:pt idx="328">
                  <c:v>57.8323945237412</c:v>
                </c:pt>
                <c:pt idx="329">
                  <c:v>57.9403945237412</c:v>
                </c:pt>
                <c:pt idx="330">
                  <c:v>58.0449077760452</c:v>
                </c:pt>
                <c:pt idx="331">
                  <c:v>58.1549077760452</c:v>
                </c:pt>
                <c:pt idx="332">
                  <c:v>58.1989077760452</c:v>
                </c:pt>
                <c:pt idx="333">
                  <c:v>58.3023380310068</c:v>
                </c:pt>
                <c:pt idx="334">
                  <c:v>58.4166750795156</c:v>
                </c:pt>
                <c:pt idx="335">
                  <c:v>58.5216102725772</c:v>
                </c:pt>
                <c:pt idx="336">
                  <c:v>58.6254022798556</c:v>
                </c:pt>
                <c:pt idx="337">
                  <c:v>58.6154022798556</c:v>
                </c:pt>
                <c:pt idx="338">
                  <c:v>58.7154022798556</c:v>
                </c:pt>
                <c:pt idx="339">
                  <c:v>58.7554022798556</c:v>
                </c:pt>
                <c:pt idx="340">
                  <c:v>58.8829160182172</c:v>
                </c:pt>
                <c:pt idx="341">
                  <c:v>58.9749160182172</c:v>
                </c:pt>
                <c:pt idx="342">
                  <c:v>59.0609160182172</c:v>
                </c:pt>
                <c:pt idx="343">
                  <c:v>59.1389160182172</c:v>
                </c:pt>
                <c:pt idx="344">
                  <c:v>59.2149160182172</c:v>
                </c:pt>
                <c:pt idx="345">
                  <c:v>59.3029160182172</c:v>
                </c:pt>
                <c:pt idx="346">
                  <c:v>59.293611704134</c:v>
                </c:pt>
                <c:pt idx="347">
                  <c:v>59.2121954998157</c:v>
                </c:pt>
                <c:pt idx="348">
                  <c:v>59.1472016103329</c:v>
                </c:pt>
                <c:pt idx="349">
                  <c:v>59.0306422884414</c:v>
                </c:pt>
                <c:pt idx="350">
                  <c:v>58.9117988794026</c:v>
                </c:pt>
                <c:pt idx="351">
                  <c:v>58.7797641050904</c:v>
                </c:pt>
                <c:pt idx="352">
                  <c:v>58.6466962996563</c:v>
                </c:pt>
                <c:pt idx="353">
                  <c:v>58.5479470825079</c:v>
                </c:pt>
                <c:pt idx="354">
                  <c:v>58.4358126703678</c:v>
                </c:pt>
                <c:pt idx="355">
                  <c:v>58.372584307783</c:v>
                </c:pt>
                <c:pt idx="356">
                  <c:v>58.2811613685835</c:v>
                </c:pt>
                <c:pt idx="357">
                  <c:v>58.1161892683548</c:v>
                </c:pt>
                <c:pt idx="358">
                  <c:v>57.9413101802219</c:v>
                </c:pt>
                <c:pt idx="359">
                  <c:v>57.7605443380625</c:v>
                </c:pt>
                <c:pt idx="360">
                  <c:v>57.6024202770002</c:v>
                </c:pt>
                <c:pt idx="361">
                  <c:v>57.45497501932</c:v>
                </c:pt>
                <c:pt idx="362">
                  <c:v>57.3076970323235</c:v>
                </c:pt>
                <c:pt idx="363">
                  <c:v>57.2365641036161</c:v>
                </c:pt>
                <c:pt idx="364">
                  <c:v>56.965446527442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[7]StorageChartData!$M$4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[7]StorageChartData!$T$5:$T$369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[7]StorageChartData!$W$5:$W$312</c:f>
              <c:numCache>
                <c:formatCode>General</c:formatCode>
                <c:ptCount val="308"/>
                <c:pt idx="0">
                  <c:v>54.3353508699394</c:v>
                </c:pt>
                <c:pt idx="1">
                  <c:v>54.0015460088038</c:v>
                </c:pt>
                <c:pt idx="2">
                  <c:v>53.7441469983038</c:v>
                </c:pt>
                <c:pt idx="3">
                  <c:v>53.5730645840298</c:v>
                </c:pt>
                <c:pt idx="4">
                  <c:v>53.3941353326578</c:v>
                </c:pt>
                <c:pt idx="5">
                  <c:v>53.0039211231098</c:v>
                </c:pt>
                <c:pt idx="6">
                  <c:v>52.6135047525278</c:v>
                </c:pt>
                <c:pt idx="7">
                  <c:v>52.2853976746866</c:v>
                </c:pt>
                <c:pt idx="8">
                  <c:v>51.8371878000498</c:v>
                </c:pt>
                <c:pt idx="9">
                  <c:v>51.5111568998526</c:v>
                </c:pt>
                <c:pt idx="10">
                  <c:v>51.2953476226906</c:v>
                </c:pt>
                <c:pt idx="11">
                  <c:v>51.0861612568382</c:v>
                </c:pt>
                <c:pt idx="12">
                  <c:v>50.6476304487934</c:v>
                </c:pt>
                <c:pt idx="13">
                  <c:v>50.370009662111</c:v>
                </c:pt>
                <c:pt idx="14">
                  <c:v>50.0955856392378</c:v>
                </c:pt>
                <c:pt idx="15">
                  <c:v>49.671745889529</c:v>
                </c:pt>
                <c:pt idx="16">
                  <c:v>49.3942987089482</c:v>
                </c:pt>
                <c:pt idx="17">
                  <c:v>49.100164512273</c:v>
                </c:pt>
                <c:pt idx="18">
                  <c:v>48.8338874877038</c:v>
                </c:pt>
                <c:pt idx="19">
                  <c:v>48.327317208921</c:v>
                </c:pt>
                <c:pt idx="20">
                  <c:v>47.7697136535186</c:v>
                </c:pt>
                <c:pt idx="21">
                  <c:v>47.6183763236942</c:v>
                </c:pt>
                <c:pt idx="22">
                  <c:v>46.9094851319406</c:v>
                </c:pt>
                <c:pt idx="23">
                  <c:v>46.4043219124418</c:v>
                </c:pt>
                <c:pt idx="24">
                  <c:v>45.9208511017206</c:v>
                </c:pt>
                <c:pt idx="25">
                  <c:v>45.4946040432034</c:v>
                </c:pt>
                <c:pt idx="26">
                  <c:v>45.3048364198138</c:v>
                </c:pt>
                <c:pt idx="27">
                  <c:v>45.1074368732986</c:v>
                </c:pt>
                <c:pt idx="28">
                  <c:v>44.8638474206426</c:v>
                </c:pt>
                <c:pt idx="29">
                  <c:v>44.6036239718286</c:v>
                </c:pt>
                <c:pt idx="30">
                  <c:v>44.2749792775982</c:v>
                </c:pt>
                <c:pt idx="31">
                  <c:v>43.9629934948882</c:v>
                </c:pt>
                <c:pt idx="32">
                  <c:v>43.6069475146542</c:v>
                </c:pt>
                <c:pt idx="33">
                  <c:v>43.3751642508674</c:v>
                </c:pt>
                <c:pt idx="34">
                  <c:v>42.793392841573</c:v>
                </c:pt>
                <c:pt idx="35">
                  <c:v>42.0186088285794</c:v>
                </c:pt>
                <c:pt idx="36">
                  <c:v>41.4025647075526</c:v>
                </c:pt>
                <c:pt idx="37">
                  <c:v>40.7724145262158</c:v>
                </c:pt>
                <c:pt idx="38">
                  <c:v>40.1324860960826</c:v>
                </c:pt>
                <c:pt idx="39">
                  <c:v>39.5169330304134</c:v>
                </c:pt>
                <c:pt idx="40">
                  <c:v>38.8433865456386</c:v>
                </c:pt>
                <c:pt idx="41">
                  <c:v>38.2076213548078</c:v>
                </c:pt>
                <c:pt idx="42">
                  <c:v>37.6570091630114</c:v>
                </c:pt>
                <c:pt idx="43">
                  <c:v>37.0046838333806</c:v>
                </c:pt>
                <c:pt idx="44">
                  <c:v>36.4206841117918</c:v>
                </c:pt>
                <c:pt idx="45">
                  <c:v>35.7756443522922</c:v>
                </c:pt>
                <c:pt idx="46">
                  <c:v>35.162794359411</c:v>
                </c:pt>
                <c:pt idx="47">
                  <c:v>34.7858981708334</c:v>
                </c:pt>
                <c:pt idx="48">
                  <c:v>34.4950992264086</c:v>
                </c:pt>
                <c:pt idx="49">
                  <c:v>33.9536398782286</c:v>
                </c:pt>
                <c:pt idx="50">
                  <c:v>33.467960822357</c:v>
                </c:pt>
                <c:pt idx="51">
                  <c:v>32.9615584172698</c:v>
                </c:pt>
                <c:pt idx="52">
                  <c:v>32.4761639639558</c:v>
                </c:pt>
                <c:pt idx="53">
                  <c:v>32.0117700778146</c:v>
                </c:pt>
                <c:pt idx="54">
                  <c:v>31.5418061000998</c:v>
                </c:pt>
                <c:pt idx="55">
                  <c:v>31.023201324695</c:v>
                </c:pt>
                <c:pt idx="56">
                  <c:v>30.4772755302254</c:v>
                </c:pt>
                <c:pt idx="57">
                  <c:v>30.0413142533938</c:v>
                </c:pt>
                <c:pt idx="58">
                  <c:v>29.5733646308542</c:v>
                </c:pt>
                <c:pt idx="59">
                  <c:v>29.0276449273874</c:v>
                </c:pt>
                <c:pt idx="60">
                  <c:v>28.6925307371782</c:v>
                </c:pt>
                <c:pt idx="61">
                  <c:v>28.1729099793826</c:v>
                </c:pt>
                <c:pt idx="62">
                  <c:v>27.5891747279878</c:v>
                </c:pt>
                <c:pt idx="63">
                  <c:v>27.1559962555014</c:v>
                </c:pt>
                <c:pt idx="64">
                  <c:v>26.6433677217878</c:v>
                </c:pt>
                <c:pt idx="65">
                  <c:v>26.064630199431</c:v>
                </c:pt>
                <c:pt idx="66">
                  <c:v>25.5103582164682</c:v>
                </c:pt>
                <c:pt idx="67">
                  <c:v>24.9435526956906</c:v>
                </c:pt>
                <c:pt idx="68">
                  <c:v>24.3440339673174</c:v>
                </c:pt>
                <c:pt idx="69">
                  <c:v>23.7361061202526</c:v>
                </c:pt>
                <c:pt idx="70">
                  <c:v>23.205989314817</c:v>
                </c:pt>
                <c:pt idx="71">
                  <c:v>22.7062395732662</c:v>
                </c:pt>
                <c:pt idx="72">
                  <c:v>22.2651977906918</c:v>
                </c:pt>
                <c:pt idx="73">
                  <c:v>21.790718733257</c:v>
                </c:pt>
                <c:pt idx="74">
                  <c:v>21.2978420044098</c:v>
                </c:pt>
                <c:pt idx="75">
                  <c:v>20.7572252304486</c:v>
                </c:pt>
                <c:pt idx="76">
                  <c:v>20.2040908085942</c:v>
                </c:pt>
                <c:pt idx="77">
                  <c:v>19.694208518021</c:v>
                </c:pt>
                <c:pt idx="78">
                  <c:v>19.3359434018098</c:v>
                </c:pt>
                <c:pt idx="79">
                  <c:v>19.0106048247334</c:v>
                </c:pt>
                <c:pt idx="80">
                  <c:v>18.730565817345</c:v>
                </c:pt>
                <c:pt idx="81">
                  <c:v>18.5108887760986</c:v>
                </c:pt>
                <c:pt idx="82">
                  <c:v>18.1737160292058</c:v>
                </c:pt>
                <c:pt idx="83">
                  <c:v>17.961888847497</c:v>
                </c:pt>
                <c:pt idx="84">
                  <c:v>17.493278307895</c:v>
                </c:pt>
                <c:pt idx="85">
                  <c:v>17.0390686221046</c:v>
                </c:pt>
                <c:pt idx="86">
                  <c:v>16.7821277096282</c:v>
                </c:pt>
                <c:pt idx="87">
                  <c:v>16.5055044018258</c:v>
                </c:pt>
                <c:pt idx="88">
                  <c:v>16.256870945591</c:v>
                </c:pt>
                <c:pt idx="89">
                  <c:v>15.8133196852634</c:v>
                </c:pt>
                <c:pt idx="90">
                  <c:v>15.7505478080778</c:v>
                </c:pt>
                <c:pt idx="91">
                  <c:v>15.4376147237478</c:v>
                </c:pt>
                <c:pt idx="92">
                  <c:v>15.037288514471</c:v>
                </c:pt>
                <c:pt idx="93">
                  <c:v>14.5807949736926</c:v>
                </c:pt>
                <c:pt idx="94">
                  <c:v>14.149370367751</c:v>
                </c:pt>
                <c:pt idx="95">
                  <c:v>13.8589333401442</c:v>
                </c:pt>
                <c:pt idx="96">
                  <c:v>13.4874990111498</c:v>
                </c:pt>
                <c:pt idx="97">
                  <c:v>13.0978877648526</c:v>
                </c:pt>
                <c:pt idx="98">
                  <c:v>12.771250750163</c:v>
                </c:pt>
                <c:pt idx="99">
                  <c:v>12.4545252847698</c:v>
                </c:pt>
                <c:pt idx="100">
                  <c:v>12.1199870784998</c:v>
                </c:pt>
                <c:pt idx="101">
                  <c:v>11.7890215183518</c:v>
                </c:pt>
                <c:pt idx="102">
                  <c:v>11.4822655963074</c:v>
                </c:pt>
                <c:pt idx="103">
                  <c:v>11.2502447588858</c:v>
                </c:pt>
                <c:pt idx="104">
                  <c:v>10.9718024060862</c:v>
                </c:pt>
                <c:pt idx="105">
                  <c:v>10.5946834533154</c:v>
                </c:pt>
                <c:pt idx="106">
                  <c:v>10.2795889139538</c:v>
                </c:pt>
                <c:pt idx="107">
                  <c:v>9.98512738501017</c:v>
                </c:pt>
                <c:pt idx="108">
                  <c:v>9.63832313355897</c:v>
                </c:pt>
                <c:pt idx="109">
                  <c:v>9.29301465751537</c:v>
                </c:pt>
                <c:pt idx="110">
                  <c:v>8.92118222945817</c:v>
                </c:pt>
                <c:pt idx="111">
                  <c:v>8.57789759510937</c:v>
                </c:pt>
                <c:pt idx="112">
                  <c:v>8.23466115518657</c:v>
                </c:pt>
                <c:pt idx="113">
                  <c:v>7.93814055852297</c:v>
                </c:pt>
                <c:pt idx="114">
                  <c:v>7.67236477634737</c:v>
                </c:pt>
                <c:pt idx="115">
                  <c:v>7.40556215665337</c:v>
                </c:pt>
                <c:pt idx="116">
                  <c:v>7.10869259631057</c:v>
                </c:pt>
                <c:pt idx="117">
                  <c:v>6.83393724598057</c:v>
                </c:pt>
                <c:pt idx="118">
                  <c:v>6.48364352778377</c:v>
                </c:pt>
                <c:pt idx="119">
                  <c:v>6.20605280580137</c:v>
                </c:pt>
                <c:pt idx="120">
                  <c:v>6.12173391363457</c:v>
                </c:pt>
                <c:pt idx="121">
                  <c:v>6.19590909535697</c:v>
                </c:pt>
                <c:pt idx="122">
                  <c:v>6.20103223152897</c:v>
                </c:pt>
                <c:pt idx="123">
                  <c:v>6.26586651815977</c:v>
                </c:pt>
                <c:pt idx="124">
                  <c:v>5.99944879940697</c:v>
                </c:pt>
                <c:pt idx="125">
                  <c:v>5.79933682402337</c:v>
                </c:pt>
                <c:pt idx="126">
                  <c:v>5.57156623433057</c:v>
                </c:pt>
                <c:pt idx="127">
                  <c:v>5.48826125379297</c:v>
                </c:pt>
                <c:pt idx="128">
                  <c:v>5.51766664725777</c:v>
                </c:pt>
                <c:pt idx="129">
                  <c:v>5.53686682318697</c:v>
                </c:pt>
                <c:pt idx="130">
                  <c:v>5.51787419416257</c:v>
                </c:pt>
                <c:pt idx="131">
                  <c:v>5.50801572320977</c:v>
                </c:pt>
                <c:pt idx="132">
                  <c:v>5.15431242524257</c:v>
                </c:pt>
                <c:pt idx="133">
                  <c:v>4.86952252669577</c:v>
                </c:pt>
                <c:pt idx="134">
                  <c:v>4.72775732968617</c:v>
                </c:pt>
                <c:pt idx="135">
                  <c:v>4.79648928123377</c:v>
                </c:pt>
                <c:pt idx="136">
                  <c:v>4.83530272426417</c:v>
                </c:pt>
                <c:pt idx="137">
                  <c:v>4.83883610893177</c:v>
                </c:pt>
                <c:pt idx="138">
                  <c:v>4.64755178314817</c:v>
                </c:pt>
                <c:pt idx="139">
                  <c:v>4.47625454737097</c:v>
                </c:pt>
                <c:pt idx="140">
                  <c:v>4.45007067311817</c:v>
                </c:pt>
                <c:pt idx="141">
                  <c:v>4.33523527648697</c:v>
                </c:pt>
                <c:pt idx="142">
                  <c:v>4.11883971153537</c:v>
                </c:pt>
                <c:pt idx="143">
                  <c:v>3.92444137593937</c:v>
                </c:pt>
                <c:pt idx="144">
                  <c:v>3.76915293134057</c:v>
                </c:pt>
                <c:pt idx="145">
                  <c:v>3.90789375745257</c:v>
                </c:pt>
                <c:pt idx="146">
                  <c:v>4.01299553898777</c:v>
                </c:pt>
                <c:pt idx="147">
                  <c:v>3.67763491193337</c:v>
                </c:pt>
                <c:pt idx="148">
                  <c:v>3.28943657704497</c:v>
                </c:pt>
                <c:pt idx="149">
                  <c:v>3.17341917899297</c:v>
                </c:pt>
                <c:pt idx="150">
                  <c:v>3.16953461809137</c:v>
                </c:pt>
                <c:pt idx="151">
                  <c:v>3.26937085412777</c:v>
                </c:pt>
                <c:pt idx="152">
                  <c:v>3.63090085619577</c:v>
                </c:pt>
                <c:pt idx="153">
                  <c:v>3.86291023271337</c:v>
                </c:pt>
                <c:pt idx="154">
                  <c:v>4.07690031400177</c:v>
                </c:pt>
                <c:pt idx="155">
                  <c:v>4.27520842080217</c:v>
                </c:pt>
                <c:pt idx="156">
                  <c:v>4.33846909827897</c:v>
                </c:pt>
                <c:pt idx="157">
                  <c:v>4.45994856065617</c:v>
                </c:pt>
                <c:pt idx="158">
                  <c:v>4.66527065338857</c:v>
                </c:pt>
                <c:pt idx="159">
                  <c:v>4.75290620700097</c:v>
                </c:pt>
                <c:pt idx="160">
                  <c:v>4.82175500195417</c:v>
                </c:pt>
                <c:pt idx="161">
                  <c:v>4.80310780767457</c:v>
                </c:pt>
                <c:pt idx="162">
                  <c:v>4.91139943013097</c:v>
                </c:pt>
                <c:pt idx="163">
                  <c:v>5.03773791019657</c:v>
                </c:pt>
                <c:pt idx="164">
                  <c:v>5.27329843640617</c:v>
                </c:pt>
                <c:pt idx="165">
                  <c:v>5.54320814920337</c:v>
                </c:pt>
                <c:pt idx="166">
                  <c:v>5.68360312881577</c:v>
                </c:pt>
                <c:pt idx="167">
                  <c:v>5.74499222287497</c:v>
                </c:pt>
                <c:pt idx="168">
                  <c:v>5.86120838800737</c:v>
                </c:pt>
                <c:pt idx="169">
                  <c:v>5.96502156107617</c:v>
                </c:pt>
                <c:pt idx="170">
                  <c:v>6.35042003392377</c:v>
                </c:pt>
                <c:pt idx="171">
                  <c:v>6.65874474415337</c:v>
                </c:pt>
                <c:pt idx="172">
                  <c:v>6.81145391631977</c:v>
                </c:pt>
                <c:pt idx="173">
                  <c:v>7.02040602137577</c:v>
                </c:pt>
                <c:pt idx="174">
                  <c:v>7.32393469571017</c:v>
                </c:pt>
                <c:pt idx="175">
                  <c:v>7.59004745209177</c:v>
                </c:pt>
                <c:pt idx="176">
                  <c:v>7.86236016376497</c:v>
                </c:pt>
                <c:pt idx="177">
                  <c:v>8.08843123004137</c:v>
                </c:pt>
                <c:pt idx="178">
                  <c:v>8.33692078017297</c:v>
                </c:pt>
                <c:pt idx="179">
                  <c:v>8.61107792754297</c:v>
                </c:pt>
                <c:pt idx="180">
                  <c:v>8.94783716469657</c:v>
                </c:pt>
                <c:pt idx="181">
                  <c:v>9.40013151301497</c:v>
                </c:pt>
                <c:pt idx="182">
                  <c:v>9.88582777291697</c:v>
                </c:pt>
                <c:pt idx="183">
                  <c:v>10.2541897549546</c:v>
                </c:pt>
                <c:pt idx="184">
                  <c:v>10.5677285034186</c:v>
                </c:pt>
                <c:pt idx="185">
                  <c:v>10.9403294367822</c:v>
                </c:pt>
                <c:pt idx="186">
                  <c:v>11.3199691994082</c:v>
                </c:pt>
                <c:pt idx="187">
                  <c:v>11.6902102867154</c:v>
                </c:pt>
                <c:pt idx="188">
                  <c:v>12.079568363763</c:v>
                </c:pt>
                <c:pt idx="189">
                  <c:v>12.4739487295926</c:v>
                </c:pt>
                <c:pt idx="190">
                  <c:v>12.8315995004934</c:v>
                </c:pt>
                <c:pt idx="191">
                  <c:v>13.3301574273722</c:v>
                </c:pt>
                <c:pt idx="192">
                  <c:v>13.7952503145394</c:v>
                </c:pt>
                <c:pt idx="193">
                  <c:v>14.2216195507382</c:v>
                </c:pt>
                <c:pt idx="194">
                  <c:v>14.6617780933322</c:v>
                </c:pt>
                <c:pt idx="195">
                  <c:v>15.0875048189686</c:v>
                </c:pt>
                <c:pt idx="196">
                  <c:v>15.5930934679186</c:v>
                </c:pt>
                <c:pt idx="197">
                  <c:v>16.0904615765842</c:v>
                </c:pt>
                <c:pt idx="198">
                  <c:v>16.5110025444154</c:v>
                </c:pt>
                <c:pt idx="199">
                  <c:v>16.9656960631934</c:v>
                </c:pt>
                <c:pt idx="200">
                  <c:v>17.425775187337</c:v>
                </c:pt>
                <c:pt idx="201">
                  <c:v>17.8642161358294</c:v>
                </c:pt>
                <c:pt idx="202">
                  <c:v>18.2177073290722</c:v>
                </c:pt>
                <c:pt idx="203">
                  <c:v>18.6000873529082</c:v>
                </c:pt>
                <c:pt idx="204">
                  <c:v>18.8117466784542</c:v>
                </c:pt>
                <c:pt idx="205">
                  <c:v>19.180810889333</c:v>
                </c:pt>
                <c:pt idx="206">
                  <c:v>19.5021299528134</c:v>
                </c:pt>
                <c:pt idx="207">
                  <c:v>19.8251438469098</c:v>
                </c:pt>
                <c:pt idx="208">
                  <c:v>20.1387519737566</c:v>
                </c:pt>
                <c:pt idx="209">
                  <c:v>20.5130638596494</c:v>
                </c:pt>
                <c:pt idx="210">
                  <c:v>20.8676770796974</c:v>
                </c:pt>
                <c:pt idx="211">
                  <c:v>21.188036309257</c:v>
                </c:pt>
                <c:pt idx="212">
                  <c:v>21.4908204147198</c:v>
                </c:pt>
                <c:pt idx="213">
                  <c:v>21.8221103765322</c:v>
                </c:pt>
                <c:pt idx="214">
                  <c:v>22.1959636283862</c:v>
                </c:pt>
                <c:pt idx="215">
                  <c:v>22.5734635816498</c:v>
                </c:pt>
                <c:pt idx="216">
                  <c:v>22.9489706268442</c:v>
                </c:pt>
                <c:pt idx="217">
                  <c:v>23.3288375946686</c:v>
                </c:pt>
                <c:pt idx="218">
                  <c:v>23.6943672865342</c:v>
                </c:pt>
                <c:pt idx="219">
                  <c:v>24.0248505438994</c:v>
                </c:pt>
                <c:pt idx="220">
                  <c:v>24.3468350391166</c:v>
                </c:pt>
                <c:pt idx="221">
                  <c:v>24.6866535646278</c:v>
                </c:pt>
                <c:pt idx="222">
                  <c:v>25.0376343011898</c:v>
                </c:pt>
                <c:pt idx="223">
                  <c:v>25.3577893777982</c:v>
                </c:pt>
                <c:pt idx="224">
                  <c:v>25.665452295861</c:v>
                </c:pt>
                <c:pt idx="225">
                  <c:v>25.9651634940066</c:v>
                </c:pt>
                <c:pt idx="226">
                  <c:v>26.291000135619</c:v>
                </c:pt>
                <c:pt idx="227">
                  <c:v>26.6046257977694</c:v>
                </c:pt>
                <c:pt idx="228">
                  <c:v>26.9142348474074</c:v>
                </c:pt>
                <c:pt idx="229">
                  <c:v>27.1923280249734</c:v>
                </c:pt>
                <c:pt idx="230">
                  <c:v>27.439052765505</c:v>
                </c:pt>
                <c:pt idx="231">
                  <c:v>27.7018122210254</c:v>
                </c:pt>
                <c:pt idx="232">
                  <c:v>27.9928054399306</c:v>
                </c:pt>
                <c:pt idx="233">
                  <c:v>28.3381381223706</c:v>
                </c:pt>
                <c:pt idx="234">
                  <c:v>28.6715959556078</c:v>
                </c:pt>
                <c:pt idx="235">
                  <c:v>29.004865674421</c:v>
                </c:pt>
                <c:pt idx="236">
                  <c:v>29.3039591242194</c:v>
                </c:pt>
                <c:pt idx="237">
                  <c:v>29.6415378340206</c:v>
                </c:pt>
                <c:pt idx="238">
                  <c:v>29.9506957328682</c:v>
                </c:pt>
                <c:pt idx="239">
                  <c:v>30.2632303154638</c:v>
                </c:pt>
                <c:pt idx="240">
                  <c:v>30.5799872346022</c:v>
                </c:pt>
                <c:pt idx="241">
                  <c:v>30.9010710401922</c:v>
                </c:pt>
                <c:pt idx="242">
                  <c:v>31.229704291685</c:v>
                </c:pt>
                <c:pt idx="243">
                  <c:v>31.5437812866598</c:v>
                </c:pt>
                <c:pt idx="244">
                  <c:v>31.887878018139</c:v>
                </c:pt>
                <c:pt idx="245">
                  <c:v>32.1986920085386</c:v>
                </c:pt>
                <c:pt idx="246">
                  <c:v>32.4994403837522</c:v>
                </c:pt>
                <c:pt idx="247">
                  <c:v>32.8051703167666</c:v>
                </c:pt>
                <c:pt idx="248">
                  <c:v>33.0867715450706</c:v>
                </c:pt>
                <c:pt idx="249">
                  <c:v>33.3647678993218</c:v>
                </c:pt>
                <c:pt idx="250">
                  <c:v>33.6304000794178</c:v>
                </c:pt>
                <c:pt idx="251">
                  <c:v>33.8613524051114</c:v>
                </c:pt>
                <c:pt idx="252">
                  <c:v>34.1123955131486</c:v>
                </c:pt>
                <c:pt idx="253">
                  <c:v>34.3656866609014</c:v>
                </c:pt>
                <c:pt idx="254">
                  <c:v>34.6527545674866</c:v>
                </c:pt>
                <c:pt idx="255">
                  <c:v>34.932063201219</c:v>
                </c:pt>
                <c:pt idx="256">
                  <c:v>35.2168292042054</c:v>
                </c:pt>
                <c:pt idx="257">
                  <c:v>35.496747753597</c:v>
                </c:pt>
                <c:pt idx="258">
                  <c:v>35.7676653643018</c:v>
                </c:pt>
                <c:pt idx="259">
                  <c:v>36.0414311352966</c:v>
                </c:pt>
                <c:pt idx="260">
                  <c:v>36.3633457638026</c:v>
                </c:pt>
                <c:pt idx="261">
                  <c:v>36.6468165161166</c:v>
                </c:pt>
                <c:pt idx="262">
                  <c:v>36.9478856245378</c:v>
                </c:pt>
                <c:pt idx="263">
                  <c:v>37.2674470242146</c:v>
                </c:pt>
                <c:pt idx="264">
                  <c:v>37.598440733719</c:v>
                </c:pt>
                <c:pt idx="265">
                  <c:v>37.9597836927598</c:v>
                </c:pt>
                <c:pt idx="266">
                  <c:v>38.2711798923746</c:v>
                </c:pt>
                <c:pt idx="267">
                  <c:v>38.5544672701182</c:v>
                </c:pt>
                <c:pt idx="268">
                  <c:v>38.8141971849662</c:v>
                </c:pt>
                <c:pt idx="269">
                  <c:v>39.027006729819</c:v>
                </c:pt>
                <c:pt idx="270">
                  <c:v>39.2979621613382</c:v>
                </c:pt>
                <c:pt idx="271">
                  <c:v>39.5614756949578</c:v>
                </c:pt>
                <c:pt idx="272">
                  <c:v>39.9003365741242</c:v>
                </c:pt>
                <c:pt idx="273">
                  <c:v>40.2019458035254</c:v>
                </c:pt>
                <c:pt idx="274">
                  <c:v>40.4720643059378</c:v>
                </c:pt>
                <c:pt idx="275">
                  <c:v>40.733211336033</c:v>
                </c:pt>
                <c:pt idx="276">
                  <c:v>41.016490250967</c:v>
                </c:pt>
                <c:pt idx="277">
                  <c:v>41.3134564071746</c:v>
                </c:pt>
                <c:pt idx="278">
                  <c:v>41.6115174015922</c:v>
                </c:pt>
                <c:pt idx="279">
                  <c:v>41.879328531149</c:v>
                </c:pt>
                <c:pt idx="280">
                  <c:v>42.179593626923</c:v>
                </c:pt>
                <c:pt idx="281">
                  <c:v>42.4204648887842</c:v>
                </c:pt>
                <c:pt idx="282">
                  <c:v>42.712959422115</c:v>
                </c:pt>
                <c:pt idx="283">
                  <c:v>42.9993562025274</c:v>
                </c:pt>
                <c:pt idx="284">
                  <c:v>43.2713534614034</c:v>
                </c:pt>
                <c:pt idx="285">
                  <c:v>43.5329929449846</c:v>
                </c:pt>
                <c:pt idx="286">
                  <c:v>43.7751193248674</c:v>
                </c:pt>
                <c:pt idx="287">
                  <c:v>44.0295908377422</c:v>
                </c:pt>
                <c:pt idx="288">
                  <c:v>44.2725337755642</c:v>
                </c:pt>
                <c:pt idx="289">
                  <c:v>44.5475798028514</c:v>
                </c:pt>
                <c:pt idx="290">
                  <c:v>44.8276861694558</c:v>
                </c:pt>
                <c:pt idx="291">
                  <c:v>45.143020544331</c:v>
                </c:pt>
                <c:pt idx="292">
                  <c:v>45.4147200813722</c:v>
                </c:pt>
                <c:pt idx="293">
                  <c:v>45.6899444325402</c:v>
                </c:pt>
                <c:pt idx="294">
                  <c:v>45.9299876216926</c:v>
                </c:pt>
                <c:pt idx="295">
                  <c:v>46.169709229149</c:v>
                </c:pt>
                <c:pt idx="296">
                  <c:v>46.3810340857134</c:v>
                </c:pt>
                <c:pt idx="297">
                  <c:v>46.6709217349078</c:v>
                </c:pt>
                <c:pt idx="298">
                  <c:v>46.884980462905</c:v>
                </c:pt>
                <c:pt idx="299">
                  <c:v>47.1594143551658</c:v>
                </c:pt>
                <c:pt idx="300">
                  <c:v>47.3817169722722</c:v>
                </c:pt>
                <c:pt idx="301">
                  <c:v>47.480112872405</c:v>
                </c:pt>
                <c:pt idx="302">
                  <c:v>47.5477340328722</c:v>
                </c:pt>
                <c:pt idx="303">
                  <c:v>47.7391869617546</c:v>
                </c:pt>
                <c:pt idx="304">
                  <c:v>47.9786336585486</c:v>
                </c:pt>
                <c:pt idx="305">
                  <c:v>48.2322057245066</c:v>
                </c:pt>
                <c:pt idx="306">
                  <c:v>48.543470273545</c:v>
                </c:pt>
                <c:pt idx="307">
                  <c:v>48.8474578252638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911920"/>
        <c:axId val="32212085"/>
      </c:lineChart>
      <c:catAx>
        <c:axId val="65911920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12085"/>
        <c:crossesAt val="0"/>
        <c:auto val="1"/>
        <c:lblAlgn val="ctr"/>
        <c:lblOffset val="100"/>
        <c:noMultiLvlLbl val="0"/>
      </c:catAx>
      <c:valAx>
        <c:axId val="32212085"/>
        <c:scaling>
          <c:orientation val="minMax"/>
          <c:min val="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119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4223669923996"/>
          <c:y val="0.440634218289086"/>
          <c:w val="0.262680316426245"/>
          <c:h val="0.20814896755162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Field Receipts   (Year on Year Difference)  
20 Day Rolling Average</a:t>
            </a:r>
          </a:p>
        </c:rich>
      </c:tx>
      <c:layout>
        <c:manualLayout>
          <c:xMode val="edge"/>
          <c:yMode val="edge"/>
          <c:x val="0.153189839053713"/>
          <c:y val="0.03471350899205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8431258483615"/>
          <c:y val="0.286212184581068"/>
          <c:w val="0.959084739189451"/>
          <c:h val="0.660950787676007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[10]FR_GROWTH!$F$1426:$F$3154</c:f>
              <c:strCache>
                <c:ptCount val="1729"/>
                <c:pt idx="0">
                  <c:v>35400</c:v>
                </c:pt>
                <c:pt idx="1">
                  <c:v>35401</c:v>
                </c:pt>
                <c:pt idx="2">
                  <c:v>35402</c:v>
                </c:pt>
                <c:pt idx="3">
                  <c:v>35403</c:v>
                </c:pt>
                <c:pt idx="4">
                  <c:v>35404</c:v>
                </c:pt>
                <c:pt idx="5">
                  <c:v>35405</c:v>
                </c:pt>
                <c:pt idx="6">
                  <c:v>35406</c:v>
                </c:pt>
                <c:pt idx="7">
                  <c:v>35407</c:v>
                </c:pt>
                <c:pt idx="8">
                  <c:v>35408</c:v>
                </c:pt>
                <c:pt idx="9">
                  <c:v>35409</c:v>
                </c:pt>
                <c:pt idx="10">
                  <c:v>35410</c:v>
                </c:pt>
                <c:pt idx="11">
                  <c:v>35411</c:v>
                </c:pt>
                <c:pt idx="12">
                  <c:v>35412</c:v>
                </c:pt>
                <c:pt idx="13">
                  <c:v>35413</c:v>
                </c:pt>
                <c:pt idx="14">
                  <c:v>35414</c:v>
                </c:pt>
                <c:pt idx="15">
                  <c:v>35415</c:v>
                </c:pt>
                <c:pt idx="16">
                  <c:v>35416</c:v>
                </c:pt>
                <c:pt idx="17">
                  <c:v>35417</c:v>
                </c:pt>
                <c:pt idx="18">
                  <c:v>35418</c:v>
                </c:pt>
                <c:pt idx="19">
                  <c:v>35419</c:v>
                </c:pt>
                <c:pt idx="20">
                  <c:v>35420</c:v>
                </c:pt>
                <c:pt idx="21">
                  <c:v>35421</c:v>
                </c:pt>
                <c:pt idx="22">
                  <c:v>35422</c:v>
                </c:pt>
                <c:pt idx="23">
                  <c:v>35423</c:v>
                </c:pt>
                <c:pt idx="24">
                  <c:v>35424</c:v>
                </c:pt>
                <c:pt idx="25">
                  <c:v>35425</c:v>
                </c:pt>
                <c:pt idx="26">
                  <c:v>35426</c:v>
                </c:pt>
                <c:pt idx="27">
                  <c:v>35427</c:v>
                </c:pt>
                <c:pt idx="28">
                  <c:v>35428</c:v>
                </c:pt>
                <c:pt idx="29">
                  <c:v>35429</c:v>
                </c:pt>
                <c:pt idx="30">
                  <c:v>35430</c:v>
                </c:pt>
                <c:pt idx="31">
                  <c:v>35431</c:v>
                </c:pt>
                <c:pt idx="32">
                  <c:v>35432</c:v>
                </c:pt>
                <c:pt idx="33">
                  <c:v>35433</c:v>
                </c:pt>
                <c:pt idx="34">
                  <c:v>35434</c:v>
                </c:pt>
                <c:pt idx="35">
                  <c:v>35435</c:v>
                </c:pt>
                <c:pt idx="36">
                  <c:v>35436</c:v>
                </c:pt>
                <c:pt idx="37">
                  <c:v>35437</c:v>
                </c:pt>
                <c:pt idx="38">
                  <c:v>35438</c:v>
                </c:pt>
                <c:pt idx="39">
                  <c:v>35439</c:v>
                </c:pt>
                <c:pt idx="40">
                  <c:v>35440</c:v>
                </c:pt>
                <c:pt idx="41">
                  <c:v>35441</c:v>
                </c:pt>
                <c:pt idx="42">
                  <c:v>35442</c:v>
                </c:pt>
                <c:pt idx="43">
                  <c:v>35443</c:v>
                </c:pt>
                <c:pt idx="44">
                  <c:v>35444</c:v>
                </c:pt>
                <c:pt idx="45">
                  <c:v>35445</c:v>
                </c:pt>
                <c:pt idx="46">
                  <c:v>35446</c:v>
                </c:pt>
                <c:pt idx="47">
                  <c:v>35447</c:v>
                </c:pt>
                <c:pt idx="48">
                  <c:v>35448</c:v>
                </c:pt>
                <c:pt idx="49">
                  <c:v>35449</c:v>
                </c:pt>
                <c:pt idx="50">
                  <c:v>35450</c:v>
                </c:pt>
                <c:pt idx="51">
                  <c:v>35451</c:v>
                </c:pt>
                <c:pt idx="52">
                  <c:v>35452</c:v>
                </c:pt>
                <c:pt idx="53">
                  <c:v>35453</c:v>
                </c:pt>
                <c:pt idx="54">
                  <c:v>35454</c:v>
                </c:pt>
                <c:pt idx="55">
                  <c:v>35455</c:v>
                </c:pt>
                <c:pt idx="56">
                  <c:v>35456</c:v>
                </c:pt>
                <c:pt idx="57">
                  <c:v>35457</c:v>
                </c:pt>
                <c:pt idx="58">
                  <c:v>35458</c:v>
                </c:pt>
                <c:pt idx="59">
                  <c:v>35459</c:v>
                </c:pt>
                <c:pt idx="60">
                  <c:v>35460</c:v>
                </c:pt>
                <c:pt idx="61">
                  <c:v>35461</c:v>
                </c:pt>
                <c:pt idx="62">
                  <c:v>35462</c:v>
                </c:pt>
                <c:pt idx="63">
                  <c:v>35463</c:v>
                </c:pt>
                <c:pt idx="64">
                  <c:v>35464</c:v>
                </c:pt>
                <c:pt idx="65">
                  <c:v>35465</c:v>
                </c:pt>
                <c:pt idx="66">
                  <c:v>35466</c:v>
                </c:pt>
                <c:pt idx="67">
                  <c:v>35467</c:v>
                </c:pt>
                <c:pt idx="68">
                  <c:v>35468</c:v>
                </c:pt>
                <c:pt idx="69">
                  <c:v>35469</c:v>
                </c:pt>
                <c:pt idx="70">
                  <c:v>35470</c:v>
                </c:pt>
                <c:pt idx="71">
                  <c:v>35471</c:v>
                </c:pt>
                <c:pt idx="72">
                  <c:v>35472</c:v>
                </c:pt>
                <c:pt idx="73">
                  <c:v>35473</c:v>
                </c:pt>
                <c:pt idx="74">
                  <c:v>35474</c:v>
                </c:pt>
                <c:pt idx="75">
                  <c:v>35475</c:v>
                </c:pt>
                <c:pt idx="76">
                  <c:v>35476</c:v>
                </c:pt>
                <c:pt idx="77">
                  <c:v>35477</c:v>
                </c:pt>
                <c:pt idx="78">
                  <c:v>35478</c:v>
                </c:pt>
                <c:pt idx="79">
                  <c:v>35479</c:v>
                </c:pt>
                <c:pt idx="80">
                  <c:v>35480</c:v>
                </c:pt>
                <c:pt idx="81">
                  <c:v>35481</c:v>
                </c:pt>
                <c:pt idx="82">
                  <c:v>35482</c:v>
                </c:pt>
                <c:pt idx="83">
                  <c:v>35483</c:v>
                </c:pt>
                <c:pt idx="84">
                  <c:v>35484</c:v>
                </c:pt>
                <c:pt idx="85">
                  <c:v>35485</c:v>
                </c:pt>
                <c:pt idx="86">
                  <c:v>35486</c:v>
                </c:pt>
                <c:pt idx="87">
                  <c:v>35487</c:v>
                </c:pt>
                <c:pt idx="88">
                  <c:v>35488</c:v>
                </c:pt>
                <c:pt idx="89">
                  <c:v>35489</c:v>
                </c:pt>
                <c:pt idx="90">
                  <c:v>35490</c:v>
                </c:pt>
                <c:pt idx="91">
                  <c:v>35491</c:v>
                </c:pt>
                <c:pt idx="92">
                  <c:v>35492</c:v>
                </c:pt>
                <c:pt idx="93">
                  <c:v>35493</c:v>
                </c:pt>
                <c:pt idx="94">
                  <c:v>35494</c:v>
                </c:pt>
                <c:pt idx="95">
                  <c:v>35495</c:v>
                </c:pt>
                <c:pt idx="96">
                  <c:v>35496</c:v>
                </c:pt>
                <c:pt idx="97">
                  <c:v>35497</c:v>
                </c:pt>
                <c:pt idx="98">
                  <c:v>35498</c:v>
                </c:pt>
                <c:pt idx="99">
                  <c:v>35499</c:v>
                </c:pt>
                <c:pt idx="100">
                  <c:v>35500</c:v>
                </c:pt>
                <c:pt idx="101">
                  <c:v>35501</c:v>
                </c:pt>
                <c:pt idx="102">
                  <c:v>35502</c:v>
                </c:pt>
                <c:pt idx="103">
                  <c:v>35503</c:v>
                </c:pt>
                <c:pt idx="104">
                  <c:v>35504</c:v>
                </c:pt>
                <c:pt idx="105">
                  <c:v>35505</c:v>
                </c:pt>
                <c:pt idx="106">
                  <c:v>35506</c:v>
                </c:pt>
                <c:pt idx="107">
                  <c:v>35507</c:v>
                </c:pt>
                <c:pt idx="108">
                  <c:v>35508</c:v>
                </c:pt>
                <c:pt idx="109">
                  <c:v>35509</c:v>
                </c:pt>
                <c:pt idx="110">
                  <c:v>35510</c:v>
                </c:pt>
                <c:pt idx="111">
                  <c:v>35511</c:v>
                </c:pt>
                <c:pt idx="112">
                  <c:v>35512</c:v>
                </c:pt>
                <c:pt idx="113">
                  <c:v>35513</c:v>
                </c:pt>
                <c:pt idx="114">
                  <c:v>35514</c:v>
                </c:pt>
                <c:pt idx="115">
                  <c:v>35515</c:v>
                </c:pt>
                <c:pt idx="116">
                  <c:v>35516</c:v>
                </c:pt>
                <c:pt idx="117">
                  <c:v>35517</c:v>
                </c:pt>
                <c:pt idx="118">
                  <c:v>35518</c:v>
                </c:pt>
                <c:pt idx="119">
                  <c:v>35519</c:v>
                </c:pt>
                <c:pt idx="120">
                  <c:v>35520</c:v>
                </c:pt>
                <c:pt idx="121">
                  <c:v>35521</c:v>
                </c:pt>
                <c:pt idx="122">
                  <c:v>35522</c:v>
                </c:pt>
                <c:pt idx="123">
                  <c:v>35523</c:v>
                </c:pt>
                <c:pt idx="124">
                  <c:v>35524</c:v>
                </c:pt>
                <c:pt idx="125">
                  <c:v>35525</c:v>
                </c:pt>
                <c:pt idx="126">
                  <c:v>35526</c:v>
                </c:pt>
                <c:pt idx="127">
                  <c:v>35527</c:v>
                </c:pt>
                <c:pt idx="128">
                  <c:v>35528</c:v>
                </c:pt>
                <c:pt idx="129">
                  <c:v>35529</c:v>
                </c:pt>
                <c:pt idx="130">
                  <c:v>35530</c:v>
                </c:pt>
                <c:pt idx="131">
                  <c:v>35531</c:v>
                </c:pt>
                <c:pt idx="132">
                  <c:v>35532</c:v>
                </c:pt>
                <c:pt idx="133">
                  <c:v>35533</c:v>
                </c:pt>
                <c:pt idx="134">
                  <c:v>35534</c:v>
                </c:pt>
                <c:pt idx="135">
                  <c:v>35535</c:v>
                </c:pt>
                <c:pt idx="136">
                  <c:v>35536</c:v>
                </c:pt>
                <c:pt idx="137">
                  <c:v>35537</c:v>
                </c:pt>
                <c:pt idx="138">
                  <c:v>35538</c:v>
                </c:pt>
                <c:pt idx="139">
                  <c:v>35539</c:v>
                </c:pt>
                <c:pt idx="140">
                  <c:v>35540</c:v>
                </c:pt>
                <c:pt idx="141">
                  <c:v>35541</c:v>
                </c:pt>
                <c:pt idx="142">
                  <c:v>35542</c:v>
                </c:pt>
                <c:pt idx="143">
                  <c:v>35543</c:v>
                </c:pt>
                <c:pt idx="144">
                  <c:v>35544</c:v>
                </c:pt>
                <c:pt idx="145">
                  <c:v>35545</c:v>
                </c:pt>
                <c:pt idx="146">
                  <c:v>35546</c:v>
                </c:pt>
                <c:pt idx="147">
                  <c:v>35547</c:v>
                </c:pt>
                <c:pt idx="148">
                  <c:v>35548</c:v>
                </c:pt>
                <c:pt idx="149">
                  <c:v>35549</c:v>
                </c:pt>
                <c:pt idx="150">
                  <c:v>35550</c:v>
                </c:pt>
                <c:pt idx="151">
                  <c:v>35551</c:v>
                </c:pt>
                <c:pt idx="152">
                  <c:v>35552</c:v>
                </c:pt>
                <c:pt idx="153">
                  <c:v>35553</c:v>
                </c:pt>
                <c:pt idx="154">
                  <c:v>35554</c:v>
                </c:pt>
                <c:pt idx="155">
                  <c:v>35555</c:v>
                </c:pt>
                <c:pt idx="156">
                  <c:v>35556</c:v>
                </c:pt>
                <c:pt idx="157">
                  <c:v>35557</c:v>
                </c:pt>
                <c:pt idx="158">
                  <c:v>35558</c:v>
                </c:pt>
                <c:pt idx="159">
                  <c:v>35559</c:v>
                </c:pt>
                <c:pt idx="160">
                  <c:v>35560</c:v>
                </c:pt>
                <c:pt idx="161">
                  <c:v>35561</c:v>
                </c:pt>
                <c:pt idx="162">
                  <c:v>35562</c:v>
                </c:pt>
                <c:pt idx="163">
                  <c:v>35563</c:v>
                </c:pt>
                <c:pt idx="164">
                  <c:v>35564</c:v>
                </c:pt>
                <c:pt idx="165">
                  <c:v>35565</c:v>
                </c:pt>
                <c:pt idx="166">
                  <c:v>35566</c:v>
                </c:pt>
                <c:pt idx="167">
                  <c:v>35567</c:v>
                </c:pt>
                <c:pt idx="168">
                  <c:v>35568</c:v>
                </c:pt>
                <c:pt idx="169">
                  <c:v>35569</c:v>
                </c:pt>
                <c:pt idx="170">
                  <c:v>35570</c:v>
                </c:pt>
                <c:pt idx="171">
                  <c:v>35571</c:v>
                </c:pt>
                <c:pt idx="172">
                  <c:v>35572</c:v>
                </c:pt>
                <c:pt idx="173">
                  <c:v>35573</c:v>
                </c:pt>
                <c:pt idx="174">
                  <c:v>35574</c:v>
                </c:pt>
                <c:pt idx="175">
                  <c:v>35575</c:v>
                </c:pt>
                <c:pt idx="176">
                  <c:v>35576</c:v>
                </c:pt>
                <c:pt idx="177">
                  <c:v>35577</c:v>
                </c:pt>
                <c:pt idx="178">
                  <c:v>35578</c:v>
                </c:pt>
                <c:pt idx="179">
                  <c:v>35579</c:v>
                </c:pt>
                <c:pt idx="180">
                  <c:v>35580</c:v>
                </c:pt>
                <c:pt idx="181">
                  <c:v>35581</c:v>
                </c:pt>
                <c:pt idx="182">
                  <c:v>35582</c:v>
                </c:pt>
                <c:pt idx="183">
                  <c:v>35583</c:v>
                </c:pt>
                <c:pt idx="184">
                  <c:v>35584</c:v>
                </c:pt>
                <c:pt idx="185">
                  <c:v>35585</c:v>
                </c:pt>
                <c:pt idx="186">
                  <c:v>35586</c:v>
                </c:pt>
                <c:pt idx="187">
                  <c:v>35587</c:v>
                </c:pt>
                <c:pt idx="188">
                  <c:v>35588</c:v>
                </c:pt>
                <c:pt idx="189">
                  <c:v>35589</c:v>
                </c:pt>
                <c:pt idx="190">
                  <c:v>35590</c:v>
                </c:pt>
                <c:pt idx="191">
                  <c:v>35591</c:v>
                </c:pt>
                <c:pt idx="192">
                  <c:v>35592</c:v>
                </c:pt>
                <c:pt idx="193">
                  <c:v>35593</c:v>
                </c:pt>
                <c:pt idx="194">
                  <c:v>35594</c:v>
                </c:pt>
                <c:pt idx="195">
                  <c:v>35595</c:v>
                </c:pt>
                <c:pt idx="196">
                  <c:v>35596</c:v>
                </c:pt>
                <c:pt idx="197">
                  <c:v>35597</c:v>
                </c:pt>
                <c:pt idx="198">
                  <c:v>35598</c:v>
                </c:pt>
                <c:pt idx="199">
                  <c:v>35599</c:v>
                </c:pt>
                <c:pt idx="200">
                  <c:v>35600</c:v>
                </c:pt>
                <c:pt idx="201">
                  <c:v>35601</c:v>
                </c:pt>
                <c:pt idx="202">
                  <c:v>35602</c:v>
                </c:pt>
                <c:pt idx="203">
                  <c:v>35603</c:v>
                </c:pt>
                <c:pt idx="204">
                  <c:v>35604</c:v>
                </c:pt>
                <c:pt idx="205">
                  <c:v>35605</c:v>
                </c:pt>
                <c:pt idx="206">
                  <c:v>35606</c:v>
                </c:pt>
                <c:pt idx="207">
                  <c:v>35607</c:v>
                </c:pt>
                <c:pt idx="208">
                  <c:v>35608</c:v>
                </c:pt>
                <c:pt idx="209">
                  <c:v>35609</c:v>
                </c:pt>
                <c:pt idx="210">
                  <c:v>35610</c:v>
                </c:pt>
                <c:pt idx="211">
                  <c:v>35611</c:v>
                </c:pt>
                <c:pt idx="212">
                  <c:v>35612</c:v>
                </c:pt>
                <c:pt idx="213">
                  <c:v>35613</c:v>
                </c:pt>
                <c:pt idx="214">
                  <c:v>35614</c:v>
                </c:pt>
                <c:pt idx="215">
                  <c:v>35615</c:v>
                </c:pt>
                <c:pt idx="216">
                  <c:v>35616</c:v>
                </c:pt>
                <c:pt idx="217">
                  <c:v>35617</c:v>
                </c:pt>
                <c:pt idx="218">
                  <c:v>35618</c:v>
                </c:pt>
                <c:pt idx="219">
                  <c:v>35619</c:v>
                </c:pt>
                <c:pt idx="220">
                  <c:v>35620</c:v>
                </c:pt>
                <c:pt idx="221">
                  <c:v>35621</c:v>
                </c:pt>
                <c:pt idx="222">
                  <c:v>35622</c:v>
                </c:pt>
                <c:pt idx="223">
                  <c:v>35623</c:v>
                </c:pt>
                <c:pt idx="224">
                  <c:v>35624</c:v>
                </c:pt>
                <c:pt idx="225">
                  <c:v>35625</c:v>
                </c:pt>
                <c:pt idx="226">
                  <c:v>35626</c:v>
                </c:pt>
                <c:pt idx="227">
                  <c:v>35627</c:v>
                </c:pt>
                <c:pt idx="228">
                  <c:v>35628</c:v>
                </c:pt>
                <c:pt idx="229">
                  <c:v>35629</c:v>
                </c:pt>
                <c:pt idx="230">
                  <c:v>35630</c:v>
                </c:pt>
                <c:pt idx="231">
                  <c:v>35631</c:v>
                </c:pt>
                <c:pt idx="232">
                  <c:v>35632</c:v>
                </c:pt>
                <c:pt idx="233">
                  <c:v>35633</c:v>
                </c:pt>
                <c:pt idx="234">
                  <c:v>35634</c:v>
                </c:pt>
                <c:pt idx="235">
                  <c:v>35635</c:v>
                </c:pt>
                <c:pt idx="236">
                  <c:v>35636</c:v>
                </c:pt>
                <c:pt idx="237">
                  <c:v>35637</c:v>
                </c:pt>
                <c:pt idx="238">
                  <c:v>35638</c:v>
                </c:pt>
                <c:pt idx="239">
                  <c:v>35639</c:v>
                </c:pt>
                <c:pt idx="240">
                  <c:v>35640</c:v>
                </c:pt>
                <c:pt idx="241">
                  <c:v>35641</c:v>
                </c:pt>
                <c:pt idx="242">
                  <c:v>35642</c:v>
                </c:pt>
                <c:pt idx="243">
                  <c:v>35643</c:v>
                </c:pt>
                <c:pt idx="244">
                  <c:v>35644</c:v>
                </c:pt>
                <c:pt idx="245">
                  <c:v>35645</c:v>
                </c:pt>
                <c:pt idx="246">
                  <c:v>35646</c:v>
                </c:pt>
                <c:pt idx="247">
                  <c:v>35647</c:v>
                </c:pt>
                <c:pt idx="248">
                  <c:v>35648</c:v>
                </c:pt>
                <c:pt idx="249">
                  <c:v>35649</c:v>
                </c:pt>
                <c:pt idx="250">
                  <c:v>35650</c:v>
                </c:pt>
                <c:pt idx="251">
                  <c:v>35651</c:v>
                </c:pt>
                <c:pt idx="252">
                  <c:v>35652</c:v>
                </c:pt>
                <c:pt idx="253">
                  <c:v>35653</c:v>
                </c:pt>
                <c:pt idx="254">
                  <c:v>35654</c:v>
                </c:pt>
                <c:pt idx="255">
                  <c:v>35655</c:v>
                </c:pt>
                <c:pt idx="256">
                  <c:v>35656</c:v>
                </c:pt>
                <c:pt idx="257">
                  <c:v>35657</c:v>
                </c:pt>
                <c:pt idx="258">
                  <c:v>35658</c:v>
                </c:pt>
                <c:pt idx="259">
                  <c:v>35659</c:v>
                </c:pt>
                <c:pt idx="260">
                  <c:v>35660</c:v>
                </c:pt>
                <c:pt idx="261">
                  <c:v>35661</c:v>
                </c:pt>
                <c:pt idx="262">
                  <c:v>35662</c:v>
                </c:pt>
                <c:pt idx="263">
                  <c:v>35663</c:v>
                </c:pt>
                <c:pt idx="264">
                  <c:v>35664</c:v>
                </c:pt>
                <c:pt idx="265">
                  <c:v>35665</c:v>
                </c:pt>
                <c:pt idx="266">
                  <c:v>35666</c:v>
                </c:pt>
                <c:pt idx="267">
                  <c:v>35667</c:v>
                </c:pt>
                <c:pt idx="268">
                  <c:v>35668</c:v>
                </c:pt>
                <c:pt idx="269">
                  <c:v>35669</c:v>
                </c:pt>
                <c:pt idx="270">
                  <c:v>35670</c:v>
                </c:pt>
                <c:pt idx="271">
                  <c:v>35671</c:v>
                </c:pt>
                <c:pt idx="272">
                  <c:v>35672</c:v>
                </c:pt>
                <c:pt idx="273">
                  <c:v>35673</c:v>
                </c:pt>
                <c:pt idx="274">
                  <c:v>35674</c:v>
                </c:pt>
                <c:pt idx="275">
                  <c:v>35675</c:v>
                </c:pt>
                <c:pt idx="276">
                  <c:v>35676</c:v>
                </c:pt>
                <c:pt idx="277">
                  <c:v>35677</c:v>
                </c:pt>
                <c:pt idx="278">
                  <c:v>35678</c:v>
                </c:pt>
                <c:pt idx="279">
                  <c:v>35679</c:v>
                </c:pt>
                <c:pt idx="280">
                  <c:v>35680</c:v>
                </c:pt>
                <c:pt idx="281">
                  <c:v>35681</c:v>
                </c:pt>
                <c:pt idx="282">
                  <c:v>35682</c:v>
                </c:pt>
                <c:pt idx="283">
                  <c:v>35683</c:v>
                </c:pt>
                <c:pt idx="284">
                  <c:v>35684</c:v>
                </c:pt>
                <c:pt idx="285">
                  <c:v>35685</c:v>
                </c:pt>
                <c:pt idx="286">
                  <c:v>35686</c:v>
                </c:pt>
                <c:pt idx="287">
                  <c:v>35687</c:v>
                </c:pt>
                <c:pt idx="288">
                  <c:v>35688</c:v>
                </c:pt>
                <c:pt idx="289">
                  <c:v>35689</c:v>
                </c:pt>
                <c:pt idx="290">
                  <c:v>35690</c:v>
                </c:pt>
                <c:pt idx="291">
                  <c:v>35691</c:v>
                </c:pt>
                <c:pt idx="292">
                  <c:v>35692</c:v>
                </c:pt>
                <c:pt idx="293">
                  <c:v>35693</c:v>
                </c:pt>
                <c:pt idx="294">
                  <c:v>35694</c:v>
                </c:pt>
                <c:pt idx="295">
                  <c:v>35695</c:v>
                </c:pt>
                <c:pt idx="296">
                  <c:v>35696</c:v>
                </c:pt>
                <c:pt idx="297">
                  <c:v>35697</c:v>
                </c:pt>
                <c:pt idx="298">
                  <c:v>35698</c:v>
                </c:pt>
                <c:pt idx="299">
                  <c:v>35699</c:v>
                </c:pt>
                <c:pt idx="300">
                  <c:v>35700</c:v>
                </c:pt>
                <c:pt idx="301">
                  <c:v>35701</c:v>
                </c:pt>
                <c:pt idx="302">
                  <c:v>35702</c:v>
                </c:pt>
                <c:pt idx="303">
                  <c:v>35703</c:v>
                </c:pt>
                <c:pt idx="304">
                  <c:v>35704</c:v>
                </c:pt>
                <c:pt idx="305">
                  <c:v>35705</c:v>
                </c:pt>
                <c:pt idx="306">
                  <c:v>35706</c:v>
                </c:pt>
                <c:pt idx="307">
                  <c:v>35707</c:v>
                </c:pt>
                <c:pt idx="308">
                  <c:v>35708</c:v>
                </c:pt>
                <c:pt idx="309">
                  <c:v>35709</c:v>
                </c:pt>
                <c:pt idx="310">
                  <c:v>35710</c:v>
                </c:pt>
                <c:pt idx="311">
                  <c:v>35711</c:v>
                </c:pt>
                <c:pt idx="312">
                  <c:v>35712</c:v>
                </c:pt>
                <c:pt idx="313">
                  <c:v>35713</c:v>
                </c:pt>
                <c:pt idx="314">
                  <c:v>35714</c:v>
                </c:pt>
                <c:pt idx="315">
                  <c:v>35715</c:v>
                </c:pt>
                <c:pt idx="316">
                  <c:v>35716</c:v>
                </c:pt>
                <c:pt idx="317">
                  <c:v>35717</c:v>
                </c:pt>
                <c:pt idx="318">
                  <c:v>35718</c:v>
                </c:pt>
                <c:pt idx="319">
                  <c:v>35719</c:v>
                </c:pt>
                <c:pt idx="320">
                  <c:v>35720</c:v>
                </c:pt>
                <c:pt idx="321">
                  <c:v>35721</c:v>
                </c:pt>
                <c:pt idx="322">
                  <c:v>35722</c:v>
                </c:pt>
                <c:pt idx="323">
                  <c:v>35723</c:v>
                </c:pt>
                <c:pt idx="324">
                  <c:v>35724</c:v>
                </c:pt>
                <c:pt idx="325">
                  <c:v>35725</c:v>
                </c:pt>
                <c:pt idx="326">
                  <c:v>35726</c:v>
                </c:pt>
                <c:pt idx="327">
                  <c:v>35727</c:v>
                </c:pt>
                <c:pt idx="328">
                  <c:v>35728</c:v>
                </c:pt>
                <c:pt idx="329">
                  <c:v>35729</c:v>
                </c:pt>
                <c:pt idx="330">
                  <c:v>35730</c:v>
                </c:pt>
                <c:pt idx="331">
                  <c:v>35731</c:v>
                </c:pt>
                <c:pt idx="332">
                  <c:v>35732</c:v>
                </c:pt>
                <c:pt idx="333">
                  <c:v>35733</c:v>
                </c:pt>
                <c:pt idx="334">
                  <c:v>35734</c:v>
                </c:pt>
                <c:pt idx="335">
                  <c:v>35735</c:v>
                </c:pt>
                <c:pt idx="336">
                  <c:v>35736</c:v>
                </c:pt>
                <c:pt idx="337">
                  <c:v>35737</c:v>
                </c:pt>
                <c:pt idx="338">
                  <c:v>35738</c:v>
                </c:pt>
                <c:pt idx="339">
                  <c:v>35739</c:v>
                </c:pt>
                <c:pt idx="340">
                  <c:v>35740</c:v>
                </c:pt>
                <c:pt idx="341">
                  <c:v>35741</c:v>
                </c:pt>
                <c:pt idx="342">
                  <c:v>35742</c:v>
                </c:pt>
                <c:pt idx="343">
                  <c:v>35743</c:v>
                </c:pt>
                <c:pt idx="344">
                  <c:v>35744</c:v>
                </c:pt>
                <c:pt idx="345">
                  <c:v>35745</c:v>
                </c:pt>
                <c:pt idx="346">
                  <c:v>35746</c:v>
                </c:pt>
                <c:pt idx="347">
                  <c:v>35747</c:v>
                </c:pt>
                <c:pt idx="348">
                  <c:v>35748</c:v>
                </c:pt>
                <c:pt idx="349">
                  <c:v>35749</c:v>
                </c:pt>
                <c:pt idx="350">
                  <c:v>35750</c:v>
                </c:pt>
                <c:pt idx="351">
                  <c:v>35751</c:v>
                </c:pt>
                <c:pt idx="352">
                  <c:v>35752</c:v>
                </c:pt>
                <c:pt idx="353">
                  <c:v>35753</c:v>
                </c:pt>
                <c:pt idx="354">
                  <c:v>35754</c:v>
                </c:pt>
                <c:pt idx="355">
                  <c:v>35755</c:v>
                </c:pt>
                <c:pt idx="356">
                  <c:v>35756</c:v>
                </c:pt>
                <c:pt idx="357">
                  <c:v>35757</c:v>
                </c:pt>
                <c:pt idx="358">
                  <c:v>35758</c:v>
                </c:pt>
                <c:pt idx="359">
                  <c:v>35759</c:v>
                </c:pt>
                <c:pt idx="360">
                  <c:v>35760</c:v>
                </c:pt>
                <c:pt idx="361">
                  <c:v>35761</c:v>
                </c:pt>
                <c:pt idx="362">
                  <c:v>35762</c:v>
                </c:pt>
                <c:pt idx="363">
                  <c:v>35763</c:v>
                </c:pt>
                <c:pt idx="364">
                  <c:v>35764</c:v>
                </c:pt>
                <c:pt idx="365">
                  <c:v>35765</c:v>
                </c:pt>
                <c:pt idx="366">
                  <c:v>35766</c:v>
                </c:pt>
                <c:pt idx="367">
                  <c:v>35767</c:v>
                </c:pt>
                <c:pt idx="368">
                  <c:v>35768</c:v>
                </c:pt>
                <c:pt idx="369">
                  <c:v>35769</c:v>
                </c:pt>
                <c:pt idx="370">
                  <c:v>35770</c:v>
                </c:pt>
                <c:pt idx="371">
                  <c:v>35771</c:v>
                </c:pt>
                <c:pt idx="372">
                  <c:v>35772</c:v>
                </c:pt>
                <c:pt idx="373">
                  <c:v>35773</c:v>
                </c:pt>
                <c:pt idx="374">
                  <c:v>35774</c:v>
                </c:pt>
                <c:pt idx="375">
                  <c:v>35775</c:v>
                </c:pt>
                <c:pt idx="376">
                  <c:v>35776</c:v>
                </c:pt>
                <c:pt idx="377">
                  <c:v>35777</c:v>
                </c:pt>
                <c:pt idx="378">
                  <c:v>35778</c:v>
                </c:pt>
                <c:pt idx="379">
                  <c:v>35779</c:v>
                </c:pt>
                <c:pt idx="380">
                  <c:v>35780</c:v>
                </c:pt>
                <c:pt idx="381">
                  <c:v>35781</c:v>
                </c:pt>
                <c:pt idx="382">
                  <c:v>35782</c:v>
                </c:pt>
                <c:pt idx="383">
                  <c:v>35783</c:v>
                </c:pt>
                <c:pt idx="384">
                  <c:v>35784</c:v>
                </c:pt>
                <c:pt idx="385">
                  <c:v>35785</c:v>
                </c:pt>
                <c:pt idx="386">
                  <c:v>35786</c:v>
                </c:pt>
                <c:pt idx="387">
                  <c:v>35787</c:v>
                </c:pt>
                <c:pt idx="388">
                  <c:v>35788</c:v>
                </c:pt>
                <c:pt idx="389">
                  <c:v>35789</c:v>
                </c:pt>
                <c:pt idx="390">
                  <c:v>35790</c:v>
                </c:pt>
                <c:pt idx="391">
                  <c:v>35791</c:v>
                </c:pt>
                <c:pt idx="392">
                  <c:v>35792</c:v>
                </c:pt>
                <c:pt idx="393">
                  <c:v>35793</c:v>
                </c:pt>
                <c:pt idx="394">
                  <c:v>35794</c:v>
                </c:pt>
                <c:pt idx="395">
                  <c:v>35795</c:v>
                </c:pt>
                <c:pt idx="396">
                  <c:v>35796</c:v>
                </c:pt>
                <c:pt idx="397">
                  <c:v>35797</c:v>
                </c:pt>
                <c:pt idx="398">
                  <c:v>35798</c:v>
                </c:pt>
                <c:pt idx="399">
                  <c:v>35799</c:v>
                </c:pt>
                <c:pt idx="400">
                  <c:v>35800</c:v>
                </c:pt>
                <c:pt idx="401">
                  <c:v>35801</c:v>
                </c:pt>
                <c:pt idx="402">
                  <c:v>35802</c:v>
                </c:pt>
                <c:pt idx="403">
                  <c:v>35803</c:v>
                </c:pt>
                <c:pt idx="404">
                  <c:v>35804</c:v>
                </c:pt>
                <c:pt idx="405">
                  <c:v>35805</c:v>
                </c:pt>
                <c:pt idx="406">
                  <c:v>35806</c:v>
                </c:pt>
                <c:pt idx="407">
                  <c:v>35807</c:v>
                </c:pt>
                <c:pt idx="408">
                  <c:v>35808</c:v>
                </c:pt>
                <c:pt idx="409">
                  <c:v>35809</c:v>
                </c:pt>
                <c:pt idx="410">
                  <c:v>35810</c:v>
                </c:pt>
                <c:pt idx="411">
                  <c:v>35811</c:v>
                </c:pt>
                <c:pt idx="412">
                  <c:v>35812</c:v>
                </c:pt>
                <c:pt idx="413">
                  <c:v>35813</c:v>
                </c:pt>
                <c:pt idx="414">
                  <c:v>35814</c:v>
                </c:pt>
                <c:pt idx="415">
                  <c:v>35815</c:v>
                </c:pt>
                <c:pt idx="416">
                  <c:v>35816</c:v>
                </c:pt>
                <c:pt idx="417">
                  <c:v>35817</c:v>
                </c:pt>
                <c:pt idx="418">
                  <c:v>35818</c:v>
                </c:pt>
                <c:pt idx="419">
                  <c:v>35819</c:v>
                </c:pt>
                <c:pt idx="420">
                  <c:v>35820</c:v>
                </c:pt>
                <c:pt idx="421">
                  <c:v>35821</c:v>
                </c:pt>
                <c:pt idx="422">
                  <c:v>35822</c:v>
                </c:pt>
                <c:pt idx="423">
                  <c:v>35823</c:v>
                </c:pt>
                <c:pt idx="424">
                  <c:v>35824</c:v>
                </c:pt>
                <c:pt idx="425">
                  <c:v>35825</c:v>
                </c:pt>
                <c:pt idx="426">
                  <c:v>35826</c:v>
                </c:pt>
                <c:pt idx="427">
                  <c:v>35827</c:v>
                </c:pt>
                <c:pt idx="428">
                  <c:v>35828</c:v>
                </c:pt>
                <c:pt idx="429">
                  <c:v>35829</c:v>
                </c:pt>
                <c:pt idx="430">
                  <c:v>35830</c:v>
                </c:pt>
                <c:pt idx="431">
                  <c:v>35831</c:v>
                </c:pt>
                <c:pt idx="432">
                  <c:v>35832</c:v>
                </c:pt>
                <c:pt idx="433">
                  <c:v>35833</c:v>
                </c:pt>
                <c:pt idx="434">
                  <c:v>35834</c:v>
                </c:pt>
                <c:pt idx="435">
                  <c:v>35835</c:v>
                </c:pt>
                <c:pt idx="436">
                  <c:v>35836</c:v>
                </c:pt>
                <c:pt idx="437">
                  <c:v>35837</c:v>
                </c:pt>
                <c:pt idx="438">
                  <c:v>35838</c:v>
                </c:pt>
                <c:pt idx="439">
                  <c:v>35839</c:v>
                </c:pt>
                <c:pt idx="440">
                  <c:v>35840</c:v>
                </c:pt>
                <c:pt idx="441">
                  <c:v>35841</c:v>
                </c:pt>
                <c:pt idx="442">
                  <c:v>35842</c:v>
                </c:pt>
                <c:pt idx="443">
                  <c:v>35843</c:v>
                </c:pt>
                <c:pt idx="444">
                  <c:v>35844</c:v>
                </c:pt>
                <c:pt idx="445">
                  <c:v>35845</c:v>
                </c:pt>
                <c:pt idx="446">
                  <c:v>35846</c:v>
                </c:pt>
                <c:pt idx="447">
                  <c:v>35847</c:v>
                </c:pt>
                <c:pt idx="448">
                  <c:v>35848</c:v>
                </c:pt>
                <c:pt idx="449">
                  <c:v>35849</c:v>
                </c:pt>
                <c:pt idx="450">
                  <c:v>35850</c:v>
                </c:pt>
                <c:pt idx="451">
                  <c:v>35851</c:v>
                </c:pt>
                <c:pt idx="452">
                  <c:v>35852</c:v>
                </c:pt>
                <c:pt idx="453">
                  <c:v>35853</c:v>
                </c:pt>
                <c:pt idx="454">
                  <c:v>35854</c:v>
                </c:pt>
                <c:pt idx="455">
                  <c:v>35855</c:v>
                </c:pt>
                <c:pt idx="456">
                  <c:v>35856</c:v>
                </c:pt>
                <c:pt idx="457">
                  <c:v>35857</c:v>
                </c:pt>
                <c:pt idx="458">
                  <c:v>35858</c:v>
                </c:pt>
                <c:pt idx="459">
                  <c:v>35859</c:v>
                </c:pt>
                <c:pt idx="460">
                  <c:v>35860</c:v>
                </c:pt>
                <c:pt idx="461">
                  <c:v>35861</c:v>
                </c:pt>
                <c:pt idx="462">
                  <c:v>35862</c:v>
                </c:pt>
                <c:pt idx="463">
                  <c:v>35863</c:v>
                </c:pt>
                <c:pt idx="464">
                  <c:v>35864</c:v>
                </c:pt>
                <c:pt idx="465">
                  <c:v>35865</c:v>
                </c:pt>
                <c:pt idx="466">
                  <c:v>35866</c:v>
                </c:pt>
                <c:pt idx="467">
                  <c:v>35867</c:v>
                </c:pt>
                <c:pt idx="468">
                  <c:v>35868</c:v>
                </c:pt>
                <c:pt idx="469">
                  <c:v>35869</c:v>
                </c:pt>
                <c:pt idx="470">
                  <c:v>35870</c:v>
                </c:pt>
                <c:pt idx="471">
                  <c:v>35871</c:v>
                </c:pt>
                <c:pt idx="472">
                  <c:v>35872</c:v>
                </c:pt>
                <c:pt idx="473">
                  <c:v>35873</c:v>
                </c:pt>
                <c:pt idx="474">
                  <c:v>35874</c:v>
                </c:pt>
                <c:pt idx="475">
                  <c:v>35875</c:v>
                </c:pt>
                <c:pt idx="476">
                  <c:v>35876</c:v>
                </c:pt>
                <c:pt idx="477">
                  <c:v>35877</c:v>
                </c:pt>
                <c:pt idx="478">
                  <c:v>35878</c:v>
                </c:pt>
                <c:pt idx="479">
                  <c:v>35879</c:v>
                </c:pt>
                <c:pt idx="480">
                  <c:v>35880</c:v>
                </c:pt>
                <c:pt idx="481">
                  <c:v>35881</c:v>
                </c:pt>
                <c:pt idx="482">
                  <c:v>35882</c:v>
                </c:pt>
                <c:pt idx="483">
                  <c:v>35883</c:v>
                </c:pt>
                <c:pt idx="484">
                  <c:v>35884</c:v>
                </c:pt>
                <c:pt idx="485">
                  <c:v>35885</c:v>
                </c:pt>
                <c:pt idx="486">
                  <c:v>35886</c:v>
                </c:pt>
                <c:pt idx="487">
                  <c:v>35887</c:v>
                </c:pt>
                <c:pt idx="488">
                  <c:v>35888</c:v>
                </c:pt>
                <c:pt idx="489">
                  <c:v>35889</c:v>
                </c:pt>
                <c:pt idx="490">
                  <c:v>35890</c:v>
                </c:pt>
                <c:pt idx="491">
                  <c:v>35891</c:v>
                </c:pt>
                <c:pt idx="492">
                  <c:v>35892</c:v>
                </c:pt>
                <c:pt idx="493">
                  <c:v>35893</c:v>
                </c:pt>
                <c:pt idx="494">
                  <c:v>35894</c:v>
                </c:pt>
                <c:pt idx="495">
                  <c:v>35895</c:v>
                </c:pt>
                <c:pt idx="496">
                  <c:v>35896</c:v>
                </c:pt>
                <c:pt idx="497">
                  <c:v>35897</c:v>
                </c:pt>
                <c:pt idx="498">
                  <c:v>35898</c:v>
                </c:pt>
                <c:pt idx="499">
                  <c:v>35899</c:v>
                </c:pt>
                <c:pt idx="500">
                  <c:v>35900</c:v>
                </c:pt>
                <c:pt idx="501">
                  <c:v>35901</c:v>
                </c:pt>
                <c:pt idx="502">
                  <c:v>35902</c:v>
                </c:pt>
                <c:pt idx="503">
                  <c:v>35903</c:v>
                </c:pt>
                <c:pt idx="504">
                  <c:v>35904</c:v>
                </c:pt>
                <c:pt idx="505">
                  <c:v>35905</c:v>
                </c:pt>
                <c:pt idx="506">
                  <c:v>35906</c:v>
                </c:pt>
                <c:pt idx="507">
                  <c:v>35907</c:v>
                </c:pt>
                <c:pt idx="508">
                  <c:v>35908</c:v>
                </c:pt>
                <c:pt idx="509">
                  <c:v>35909</c:v>
                </c:pt>
                <c:pt idx="510">
                  <c:v>35910</c:v>
                </c:pt>
                <c:pt idx="511">
                  <c:v>35911</c:v>
                </c:pt>
                <c:pt idx="512">
                  <c:v>35912</c:v>
                </c:pt>
                <c:pt idx="513">
                  <c:v>35913</c:v>
                </c:pt>
                <c:pt idx="514">
                  <c:v>35914</c:v>
                </c:pt>
                <c:pt idx="515">
                  <c:v>35915</c:v>
                </c:pt>
                <c:pt idx="516">
                  <c:v>35916</c:v>
                </c:pt>
                <c:pt idx="517">
                  <c:v>35917</c:v>
                </c:pt>
                <c:pt idx="518">
                  <c:v>35918</c:v>
                </c:pt>
                <c:pt idx="519">
                  <c:v>35919</c:v>
                </c:pt>
                <c:pt idx="520">
                  <c:v>35920</c:v>
                </c:pt>
                <c:pt idx="521">
                  <c:v>35921</c:v>
                </c:pt>
                <c:pt idx="522">
                  <c:v>35922</c:v>
                </c:pt>
                <c:pt idx="523">
                  <c:v>35923</c:v>
                </c:pt>
                <c:pt idx="524">
                  <c:v>35924</c:v>
                </c:pt>
                <c:pt idx="525">
                  <c:v>35925</c:v>
                </c:pt>
                <c:pt idx="526">
                  <c:v>35926</c:v>
                </c:pt>
                <c:pt idx="527">
                  <c:v>35927</c:v>
                </c:pt>
                <c:pt idx="528">
                  <c:v>35928</c:v>
                </c:pt>
                <c:pt idx="529">
                  <c:v>35929</c:v>
                </c:pt>
                <c:pt idx="530">
                  <c:v>35930</c:v>
                </c:pt>
                <c:pt idx="531">
                  <c:v>35931</c:v>
                </c:pt>
                <c:pt idx="532">
                  <c:v>35932</c:v>
                </c:pt>
                <c:pt idx="533">
                  <c:v>35933</c:v>
                </c:pt>
                <c:pt idx="534">
                  <c:v>35934</c:v>
                </c:pt>
                <c:pt idx="535">
                  <c:v>35935</c:v>
                </c:pt>
                <c:pt idx="536">
                  <c:v>35936</c:v>
                </c:pt>
                <c:pt idx="537">
                  <c:v>35937</c:v>
                </c:pt>
                <c:pt idx="538">
                  <c:v>35938</c:v>
                </c:pt>
                <c:pt idx="539">
                  <c:v>35939</c:v>
                </c:pt>
                <c:pt idx="540">
                  <c:v>35940</c:v>
                </c:pt>
                <c:pt idx="541">
                  <c:v>35941</c:v>
                </c:pt>
                <c:pt idx="542">
                  <c:v>35942</c:v>
                </c:pt>
                <c:pt idx="543">
                  <c:v>35943</c:v>
                </c:pt>
                <c:pt idx="544">
                  <c:v>35944</c:v>
                </c:pt>
                <c:pt idx="545">
                  <c:v>35945</c:v>
                </c:pt>
                <c:pt idx="546">
                  <c:v>35946</c:v>
                </c:pt>
                <c:pt idx="547">
                  <c:v>35947</c:v>
                </c:pt>
                <c:pt idx="548">
                  <c:v>35948</c:v>
                </c:pt>
                <c:pt idx="549">
                  <c:v>35949</c:v>
                </c:pt>
                <c:pt idx="550">
                  <c:v>35950</c:v>
                </c:pt>
                <c:pt idx="551">
                  <c:v>35951</c:v>
                </c:pt>
                <c:pt idx="552">
                  <c:v>35952</c:v>
                </c:pt>
                <c:pt idx="553">
                  <c:v>35953</c:v>
                </c:pt>
                <c:pt idx="554">
                  <c:v>35954</c:v>
                </c:pt>
                <c:pt idx="555">
                  <c:v>35955</c:v>
                </c:pt>
                <c:pt idx="556">
                  <c:v>35956</c:v>
                </c:pt>
                <c:pt idx="557">
                  <c:v>35957</c:v>
                </c:pt>
                <c:pt idx="558">
                  <c:v>35958</c:v>
                </c:pt>
                <c:pt idx="559">
                  <c:v>35959</c:v>
                </c:pt>
                <c:pt idx="560">
                  <c:v>35960</c:v>
                </c:pt>
                <c:pt idx="561">
                  <c:v>35961</c:v>
                </c:pt>
                <c:pt idx="562">
                  <c:v>35962</c:v>
                </c:pt>
                <c:pt idx="563">
                  <c:v>35963</c:v>
                </c:pt>
                <c:pt idx="564">
                  <c:v>35964</c:v>
                </c:pt>
                <c:pt idx="565">
                  <c:v>35965</c:v>
                </c:pt>
                <c:pt idx="566">
                  <c:v>35966</c:v>
                </c:pt>
                <c:pt idx="567">
                  <c:v>35967</c:v>
                </c:pt>
                <c:pt idx="568">
                  <c:v>35968</c:v>
                </c:pt>
                <c:pt idx="569">
                  <c:v>35969</c:v>
                </c:pt>
                <c:pt idx="570">
                  <c:v>35970</c:v>
                </c:pt>
                <c:pt idx="571">
                  <c:v>35971</c:v>
                </c:pt>
                <c:pt idx="572">
                  <c:v>35972</c:v>
                </c:pt>
                <c:pt idx="573">
                  <c:v>35973</c:v>
                </c:pt>
                <c:pt idx="574">
                  <c:v>35974</c:v>
                </c:pt>
                <c:pt idx="575">
                  <c:v>35975</c:v>
                </c:pt>
                <c:pt idx="576">
                  <c:v>35976</c:v>
                </c:pt>
                <c:pt idx="577">
                  <c:v>35977</c:v>
                </c:pt>
                <c:pt idx="578">
                  <c:v>35978</c:v>
                </c:pt>
                <c:pt idx="579">
                  <c:v>35979</c:v>
                </c:pt>
                <c:pt idx="580">
                  <c:v>35980</c:v>
                </c:pt>
                <c:pt idx="581">
                  <c:v>35981</c:v>
                </c:pt>
                <c:pt idx="582">
                  <c:v>35982</c:v>
                </c:pt>
                <c:pt idx="583">
                  <c:v>35983</c:v>
                </c:pt>
                <c:pt idx="584">
                  <c:v>35984</c:v>
                </c:pt>
                <c:pt idx="585">
                  <c:v>35985</c:v>
                </c:pt>
                <c:pt idx="586">
                  <c:v>35986</c:v>
                </c:pt>
                <c:pt idx="587">
                  <c:v>35987</c:v>
                </c:pt>
                <c:pt idx="588">
                  <c:v>35988</c:v>
                </c:pt>
                <c:pt idx="589">
                  <c:v>35989</c:v>
                </c:pt>
                <c:pt idx="590">
                  <c:v>35990</c:v>
                </c:pt>
                <c:pt idx="591">
                  <c:v>35991</c:v>
                </c:pt>
                <c:pt idx="592">
                  <c:v>35992</c:v>
                </c:pt>
                <c:pt idx="593">
                  <c:v>35993</c:v>
                </c:pt>
                <c:pt idx="594">
                  <c:v>35994</c:v>
                </c:pt>
                <c:pt idx="595">
                  <c:v>35995</c:v>
                </c:pt>
                <c:pt idx="596">
                  <c:v>35996</c:v>
                </c:pt>
                <c:pt idx="597">
                  <c:v>35997</c:v>
                </c:pt>
                <c:pt idx="598">
                  <c:v>35998</c:v>
                </c:pt>
                <c:pt idx="599">
                  <c:v>35999</c:v>
                </c:pt>
                <c:pt idx="600">
                  <c:v>36000</c:v>
                </c:pt>
                <c:pt idx="601">
                  <c:v>36001</c:v>
                </c:pt>
                <c:pt idx="602">
                  <c:v>36002</c:v>
                </c:pt>
                <c:pt idx="603">
                  <c:v>36003</c:v>
                </c:pt>
                <c:pt idx="604">
                  <c:v>36004</c:v>
                </c:pt>
                <c:pt idx="605">
                  <c:v>36005</c:v>
                </c:pt>
                <c:pt idx="606">
                  <c:v>36006</c:v>
                </c:pt>
                <c:pt idx="607">
                  <c:v>36007</c:v>
                </c:pt>
                <c:pt idx="608">
                  <c:v>36008</c:v>
                </c:pt>
                <c:pt idx="609">
                  <c:v>36009</c:v>
                </c:pt>
                <c:pt idx="610">
                  <c:v>36010</c:v>
                </c:pt>
                <c:pt idx="611">
                  <c:v>36011</c:v>
                </c:pt>
                <c:pt idx="612">
                  <c:v>36012</c:v>
                </c:pt>
                <c:pt idx="613">
                  <c:v>36013</c:v>
                </c:pt>
                <c:pt idx="614">
                  <c:v>36014</c:v>
                </c:pt>
                <c:pt idx="615">
                  <c:v>36015</c:v>
                </c:pt>
                <c:pt idx="616">
                  <c:v>36016</c:v>
                </c:pt>
                <c:pt idx="617">
                  <c:v>36017</c:v>
                </c:pt>
                <c:pt idx="618">
                  <c:v>36018</c:v>
                </c:pt>
                <c:pt idx="619">
                  <c:v>36019</c:v>
                </c:pt>
                <c:pt idx="620">
                  <c:v>36020</c:v>
                </c:pt>
                <c:pt idx="621">
                  <c:v>36021</c:v>
                </c:pt>
                <c:pt idx="622">
                  <c:v>36022</c:v>
                </c:pt>
                <c:pt idx="623">
                  <c:v>36023</c:v>
                </c:pt>
                <c:pt idx="624">
                  <c:v>36024</c:v>
                </c:pt>
                <c:pt idx="625">
                  <c:v>36025</c:v>
                </c:pt>
                <c:pt idx="626">
                  <c:v>36026</c:v>
                </c:pt>
                <c:pt idx="627">
                  <c:v>36027</c:v>
                </c:pt>
                <c:pt idx="628">
                  <c:v>36028</c:v>
                </c:pt>
                <c:pt idx="629">
                  <c:v>36029</c:v>
                </c:pt>
                <c:pt idx="630">
                  <c:v>36030</c:v>
                </c:pt>
                <c:pt idx="631">
                  <c:v>36031</c:v>
                </c:pt>
                <c:pt idx="632">
                  <c:v>36032</c:v>
                </c:pt>
                <c:pt idx="633">
                  <c:v>36033</c:v>
                </c:pt>
                <c:pt idx="634">
                  <c:v>36034</c:v>
                </c:pt>
                <c:pt idx="635">
                  <c:v>36035</c:v>
                </c:pt>
                <c:pt idx="636">
                  <c:v>36036</c:v>
                </c:pt>
                <c:pt idx="637">
                  <c:v>36037</c:v>
                </c:pt>
                <c:pt idx="638">
                  <c:v>36038</c:v>
                </c:pt>
                <c:pt idx="639">
                  <c:v>36039</c:v>
                </c:pt>
                <c:pt idx="640">
                  <c:v>36040</c:v>
                </c:pt>
                <c:pt idx="641">
                  <c:v>36041</c:v>
                </c:pt>
                <c:pt idx="642">
                  <c:v>36042</c:v>
                </c:pt>
                <c:pt idx="643">
                  <c:v>36043</c:v>
                </c:pt>
                <c:pt idx="644">
                  <c:v>36044</c:v>
                </c:pt>
                <c:pt idx="645">
                  <c:v>36045</c:v>
                </c:pt>
                <c:pt idx="646">
                  <c:v>36046</c:v>
                </c:pt>
                <c:pt idx="647">
                  <c:v>36047</c:v>
                </c:pt>
                <c:pt idx="648">
                  <c:v>36048</c:v>
                </c:pt>
                <c:pt idx="649">
                  <c:v>36049</c:v>
                </c:pt>
                <c:pt idx="650">
                  <c:v>36050</c:v>
                </c:pt>
                <c:pt idx="651">
                  <c:v>36051</c:v>
                </c:pt>
                <c:pt idx="652">
                  <c:v>36052</c:v>
                </c:pt>
                <c:pt idx="653">
                  <c:v>36053</c:v>
                </c:pt>
                <c:pt idx="654">
                  <c:v>36054</c:v>
                </c:pt>
                <c:pt idx="655">
                  <c:v>36055</c:v>
                </c:pt>
                <c:pt idx="656">
                  <c:v>36056</c:v>
                </c:pt>
                <c:pt idx="657">
                  <c:v>36057</c:v>
                </c:pt>
                <c:pt idx="658">
                  <c:v>36058</c:v>
                </c:pt>
                <c:pt idx="659">
                  <c:v>36059</c:v>
                </c:pt>
                <c:pt idx="660">
                  <c:v>36060</c:v>
                </c:pt>
                <c:pt idx="661">
                  <c:v>36061</c:v>
                </c:pt>
                <c:pt idx="662">
                  <c:v>36062</c:v>
                </c:pt>
                <c:pt idx="663">
                  <c:v>36063</c:v>
                </c:pt>
                <c:pt idx="664">
                  <c:v>36064</c:v>
                </c:pt>
                <c:pt idx="665">
                  <c:v>36065</c:v>
                </c:pt>
                <c:pt idx="666">
                  <c:v>36066</c:v>
                </c:pt>
                <c:pt idx="667">
                  <c:v>36067</c:v>
                </c:pt>
                <c:pt idx="668">
                  <c:v>36068</c:v>
                </c:pt>
                <c:pt idx="669">
                  <c:v>36069</c:v>
                </c:pt>
                <c:pt idx="670">
                  <c:v>36070</c:v>
                </c:pt>
                <c:pt idx="671">
                  <c:v>36071</c:v>
                </c:pt>
                <c:pt idx="672">
                  <c:v>36072</c:v>
                </c:pt>
                <c:pt idx="673">
                  <c:v>36073</c:v>
                </c:pt>
                <c:pt idx="674">
                  <c:v>36074</c:v>
                </c:pt>
                <c:pt idx="675">
                  <c:v>36075</c:v>
                </c:pt>
                <c:pt idx="676">
                  <c:v>36076</c:v>
                </c:pt>
                <c:pt idx="677">
                  <c:v>36077</c:v>
                </c:pt>
                <c:pt idx="678">
                  <c:v>36078</c:v>
                </c:pt>
                <c:pt idx="679">
                  <c:v>36079</c:v>
                </c:pt>
                <c:pt idx="680">
                  <c:v>36080</c:v>
                </c:pt>
                <c:pt idx="681">
                  <c:v>36081</c:v>
                </c:pt>
                <c:pt idx="682">
                  <c:v>36082</c:v>
                </c:pt>
                <c:pt idx="683">
                  <c:v>36083</c:v>
                </c:pt>
                <c:pt idx="684">
                  <c:v>36084</c:v>
                </c:pt>
                <c:pt idx="685">
                  <c:v>36085</c:v>
                </c:pt>
                <c:pt idx="686">
                  <c:v>36086</c:v>
                </c:pt>
                <c:pt idx="687">
                  <c:v>36087</c:v>
                </c:pt>
                <c:pt idx="688">
                  <c:v>36088</c:v>
                </c:pt>
                <c:pt idx="689">
                  <c:v>36089</c:v>
                </c:pt>
                <c:pt idx="690">
                  <c:v>36090</c:v>
                </c:pt>
                <c:pt idx="691">
                  <c:v>36091</c:v>
                </c:pt>
                <c:pt idx="692">
                  <c:v>36092</c:v>
                </c:pt>
                <c:pt idx="693">
                  <c:v>36093</c:v>
                </c:pt>
                <c:pt idx="694">
                  <c:v>36094</c:v>
                </c:pt>
                <c:pt idx="695">
                  <c:v>36095</c:v>
                </c:pt>
                <c:pt idx="696">
                  <c:v>36096</c:v>
                </c:pt>
                <c:pt idx="697">
                  <c:v>36097</c:v>
                </c:pt>
                <c:pt idx="698">
                  <c:v>36098</c:v>
                </c:pt>
                <c:pt idx="699">
                  <c:v>36099</c:v>
                </c:pt>
                <c:pt idx="700">
                  <c:v>36100</c:v>
                </c:pt>
                <c:pt idx="701">
                  <c:v>36101</c:v>
                </c:pt>
                <c:pt idx="702">
                  <c:v>36102</c:v>
                </c:pt>
                <c:pt idx="703">
                  <c:v>36103</c:v>
                </c:pt>
                <c:pt idx="704">
                  <c:v>36104</c:v>
                </c:pt>
                <c:pt idx="705">
                  <c:v>36105</c:v>
                </c:pt>
                <c:pt idx="706">
                  <c:v>36106</c:v>
                </c:pt>
                <c:pt idx="707">
                  <c:v>36107</c:v>
                </c:pt>
                <c:pt idx="708">
                  <c:v>36108</c:v>
                </c:pt>
                <c:pt idx="709">
                  <c:v>36109</c:v>
                </c:pt>
                <c:pt idx="710">
                  <c:v>36110</c:v>
                </c:pt>
                <c:pt idx="711">
                  <c:v>36111</c:v>
                </c:pt>
                <c:pt idx="712">
                  <c:v>36112</c:v>
                </c:pt>
                <c:pt idx="713">
                  <c:v>36113</c:v>
                </c:pt>
                <c:pt idx="714">
                  <c:v>36114</c:v>
                </c:pt>
                <c:pt idx="715">
                  <c:v>36115</c:v>
                </c:pt>
                <c:pt idx="716">
                  <c:v>36116</c:v>
                </c:pt>
                <c:pt idx="717">
                  <c:v>36117</c:v>
                </c:pt>
                <c:pt idx="718">
                  <c:v>36118</c:v>
                </c:pt>
                <c:pt idx="719">
                  <c:v>36119</c:v>
                </c:pt>
                <c:pt idx="720">
                  <c:v>36120</c:v>
                </c:pt>
                <c:pt idx="721">
                  <c:v>36121</c:v>
                </c:pt>
                <c:pt idx="722">
                  <c:v>36122</c:v>
                </c:pt>
                <c:pt idx="723">
                  <c:v>36123</c:v>
                </c:pt>
                <c:pt idx="724">
                  <c:v>36124</c:v>
                </c:pt>
                <c:pt idx="725">
                  <c:v>36125</c:v>
                </c:pt>
                <c:pt idx="726">
                  <c:v>36126</c:v>
                </c:pt>
                <c:pt idx="727">
                  <c:v>36127</c:v>
                </c:pt>
                <c:pt idx="728">
                  <c:v>36128</c:v>
                </c:pt>
                <c:pt idx="729">
                  <c:v>36129</c:v>
                </c:pt>
                <c:pt idx="730">
                  <c:v>36130</c:v>
                </c:pt>
                <c:pt idx="731">
                  <c:v>36131</c:v>
                </c:pt>
                <c:pt idx="732">
                  <c:v>36132</c:v>
                </c:pt>
                <c:pt idx="733">
                  <c:v>36133</c:v>
                </c:pt>
                <c:pt idx="734">
                  <c:v>36134</c:v>
                </c:pt>
                <c:pt idx="735">
                  <c:v>36135</c:v>
                </c:pt>
                <c:pt idx="736">
                  <c:v>36136</c:v>
                </c:pt>
                <c:pt idx="737">
                  <c:v>36137</c:v>
                </c:pt>
                <c:pt idx="738">
                  <c:v>36138</c:v>
                </c:pt>
                <c:pt idx="739">
                  <c:v>36139</c:v>
                </c:pt>
                <c:pt idx="740">
                  <c:v>36140</c:v>
                </c:pt>
                <c:pt idx="741">
                  <c:v>36141</c:v>
                </c:pt>
                <c:pt idx="742">
                  <c:v>36142</c:v>
                </c:pt>
                <c:pt idx="743">
                  <c:v>36143</c:v>
                </c:pt>
                <c:pt idx="744">
                  <c:v>36144</c:v>
                </c:pt>
                <c:pt idx="745">
                  <c:v>36145</c:v>
                </c:pt>
                <c:pt idx="746">
                  <c:v>36146</c:v>
                </c:pt>
                <c:pt idx="747">
                  <c:v>36147</c:v>
                </c:pt>
                <c:pt idx="748">
                  <c:v>36148</c:v>
                </c:pt>
                <c:pt idx="749">
                  <c:v>36149</c:v>
                </c:pt>
                <c:pt idx="750">
                  <c:v>36150</c:v>
                </c:pt>
                <c:pt idx="751">
                  <c:v>36151</c:v>
                </c:pt>
                <c:pt idx="752">
                  <c:v>36152</c:v>
                </c:pt>
                <c:pt idx="753">
                  <c:v>36153</c:v>
                </c:pt>
                <c:pt idx="754">
                  <c:v>36154</c:v>
                </c:pt>
                <c:pt idx="755">
                  <c:v>36155</c:v>
                </c:pt>
                <c:pt idx="756">
                  <c:v>36156</c:v>
                </c:pt>
                <c:pt idx="757">
                  <c:v>36157</c:v>
                </c:pt>
                <c:pt idx="758">
                  <c:v>36158</c:v>
                </c:pt>
                <c:pt idx="759">
                  <c:v>36159</c:v>
                </c:pt>
                <c:pt idx="760">
                  <c:v>36160</c:v>
                </c:pt>
                <c:pt idx="761">
                  <c:v>36161</c:v>
                </c:pt>
                <c:pt idx="762">
                  <c:v>36162</c:v>
                </c:pt>
                <c:pt idx="763">
                  <c:v>36163</c:v>
                </c:pt>
                <c:pt idx="764">
                  <c:v>36164</c:v>
                </c:pt>
                <c:pt idx="765">
                  <c:v>36165</c:v>
                </c:pt>
                <c:pt idx="766">
                  <c:v>36166</c:v>
                </c:pt>
                <c:pt idx="767">
                  <c:v>36167</c:v>
                </c:pt>
                <c:pt idx="768">
                  <c:v>36168</c:v>
                </c:pt>
                <c:pt idx="769">
                  <c:v>36169</c:v>
                </c:pt>
                <c:pt idx="770">
                  <c:v>36170</c:v>
                </c:pt>
                <c:pt idx="771">
                  <c:v>36171</c:v>
                </c:pt>
                <c:pt idx="772">
                  <c:v>36172</c:v>
                </c:pt>
                <c:pt idx="773">
                  <c:v>36173</c:v>
                </c:pt>
                <c:pt idx="774">
                  <c:v>36174</c:v>
                </c:pt>
                <c:pt idx="775">
                  <c:v>36175</c:v>
                </c:pt>
                <c:pt idx="776">
                  <c:v>36176</c:v>
                </c:pt>
                <c:pt idx="777">
                  <c:v>36177</c:v>
                </c:pt>
                <c:pt idx="778">
                  <c:v>36178</c:v>
                </c:pt>
                <c:pt idx="779">
                  <c:v>36179</c:v>
                </c:pt>
                <c:pt idx="780">
                  <c:v>36180</c:v>
                </c:pt>
                <c:pt idx="781">
                  <c:v>36181</c:v>
                </c:pt>
                <c:pt idx="782">
                  <c:v>36182</c:v>
                </c:pt>
                <c:pt idx="783">
                  <c:v>36183</c:v>
                </c:pt>
                <c:pt idx="784">
                  <c:v>36184</c:v>
                </c:pt>
                <c:pt idx="785">
                  <c:v>36185</c:v>
                </c:pt>
                <c:pt idx="786">
                  <c:v>36186</c:v>
                </c:pt>
                <c:pt idx="787">
                  <c:v>36187</c:v>
                </c:pt>
                <c:pt idx="788">
                  <c:v>36188</c:v>
                </c:pt>
                <c:pt idx="789">
                  <c:v>36189</c:v>
                </c:pt>
                <c:pt idx="790">
                  <c:v>36190</c:v>
                </c:pt>
                <c:pt idx="791">
                  <c:v>36191</c:v>
                </c:pt>
                <c:pt idx="792">
                  <c:v>36192</c:v>
                </c:pt>
                <c:pt idx="793">
                  <c:v>36193</c:v>
                </c:pt>
                <c:pt idx="794">
                  <c:v>36194</c:v>
                </c:pt>
                <c:pt idx="795">
                  <c:v>36195</c:v>
                </c:pt>
                <c:pt idx="796">
                  <c:v>36196</c:v>
                </c:pt>
                <c:pt idx="797">
                  <c:v>36197</c:v>
                </c:pt>
                <c:pt idx="798">
                  <c:v>36198</c:v>
                </c:pt>
                <c:pt idx="799">
                  <c:v>36199</c:v>
                </c:pt>
                <c:pt idx="800">
                  <c:v>36200</c:v>
                </c:pt>
                <c:pt idx="801">
                  <c:v>36201</c:v>
                </c:pt>
                <c:pt idx="802">
                  <c:v>36202</c:v>
                </c:pt>
                <c:pt idx="803">
                  <c:v>36203</c:v>
                </c:pt>
                <c:pt idx="804">
                  <c:v>36204</c:v>
                </c:pt>
                <c:pt idx="805">
                  <c:v>36205</c:v>
                </c:pt>
                <c:pt idx="806">
                  <c:v>36206</c:v>
                </c:pt>
                <c:pt idx="807">
                  <c:v>36207</c:v>
                </c:pt>
                <c:pt idx="808">
                  <c:v>36208</c:v>
                </c:pt>
                <c:pt idx="809">
                  <c:v>36209</c:v>
                </c:pt>
                <c:pt idx="810">
                  <c:v>36210</c:v>
                </c:pt>
                <c:pt idx="811">
                  <c:v>36211</c:v>
                </c:pt>
                <c:pt idx="812">
                  <c:v>36212</c:v>
                </c:pt>
                <c:pt idx="813">
                  <c:v>36213</c:v>
                </c:pt>
                <c:pt idx="814">
                  <c:v>36214</c:v>
                </c:pt>
                <c:pt idx="815">
                  <c:v>36215</c:v>
                </c:pt>
                <c:pt idx="816">
                  <c:v>36216</c:v>
                </c:pt>
                <c:pt idx="817">
                  <c:v>36217</c:v>
                </c:pt>
                <c:pt idx="818">
                  <c:v>36218</c:v>
                </c:pt>
                <c:pt idx="819">
                  <c:v>36219</c:v>
                </c:pt>
                <c:pt idx="820">
                  <c:v>36220</c:v>
                </c:pt>
                <c:pt idx="821">
                  <c:v>36221</c:v>
                </c:pt>
                <c:pt idx="822">
                  <c:v>36222</c:v>
                </c:pt>
                <c:pt idx="823">
                  <c:v>36223</c:v>
                </c:pt>
                <c:pt idx="824">
                  <c:v>36224</c:v>
                </c:pt>
                <c:pt idx="825">
                  <c:v>36225</c:v>
                </c:pt>
                <c:pt idx="826">
                  <c:v>36226</c:v>
                </c:pt>
                <c:pt idx="827">
                  <c:v>36227</c:v>
                </c:pt>
                <c:pt idx="828">
                  <c:v>36228</c:v>
                </c:pt>
                <c:pt idx="829">
                  <c:v>36229</c:v>
                </c:pt>
                <c:pt idx="830">
                  <c:v>36230</c:v>
                </c:pt>
                <c:pt idx="831">
                  <c:v>36231</c:v>
                </c:pt>
                <c:pt idx="832">
                  <c:v>36232</c:v>
                </c:pt>
                <c:pt idx="833">
                  <c:v>36233</c:v>
                </c:pt>
                <c:pt idx="834">
                  <c:v>36234</c:v>
                </c:pt>
                <c:pt idx="835">
                  <c:v>36235</c:v>
                </c:pt>
                <c:pt idx="836">
                  <c:v>36236</c:v>
                </c:pt>
                <c:pt idx="837">
                  <c:v>36237</c:v>
                </c:pt>
                <c:pt idx="838">
                  <c:v>36238</c:v>
                </c:pt>
                <c:pt idx="839">
                  <c:v>36239</c:v>
                </c:pt>
                <c:pt idx="840">
                  <c:v>36240</c:v>
                </c:pt>
                <c:pt idx="841">
                  <c:v>36241</c:v>
                </c:pt>
                <c:pt idx="842">
                  <c:v>36242</c:v>
                </c:pt>
                <c:pt idx="843">
                  <c:v>36243</c:v>
                </c:pt>
                <c:pt idx="844">
                  <c:v>36244</c:v>
                </c:pt>
                <c:pt idx="845">
                  <c:v>36245</c:v>
                </c:pt>
                <c:pt idx="846">
                  <c:v>36246</c:v>
                </c:pt>
                <c:pt idx="847">
                  <c:v>36247</c:v>
                </c:pt>
                <c:pt idx="848">
                  <c:v>36248</c:v>
                </c:pt>
                <c:pt idx="849">
                  <c:v>36249</c:v>
                </c:pt>
                <c:pt idx="850">
                  <c:v>36250</c:v>
                </c:pt>
                <c:pt idx="851">
                  <c:v>36251</c:v>
                </c:pt>
                <c:pt idx="852">
                  <c:v>36252</c:v>
                </c:pt>
                <c:pt idx="853">
                  <c:v>36253</c:v>
                </c:pt>
                <c:pt idx="854">
                  <c:v>36254</c:v>
                </c:pt>
                <c:pt idx="855">
                  <c:v>36255</c:v>
                </c:pt>
                <c:pt idx="856">
                  <c:v>36256</c:v>
                </c:pt>
                <c:pt idx="857">
                  <c:v>36257</c:v>
                </c:pt>
                <c:pt idx="858">
                  <c:v>36258</c:v>
                </c:pt>
                <c:pt idx="859">
                  <c:v>36259</c:v>
                </c:pt>
                <c:pt idx="860">
                  <c:v>36260</c:v>
                </c:pt>
                <c:pt idx="861">
                  <c:v>36261</c:v>
                </c:pt>
                <c:pt idx="862">
                  <c:v>36262</c:v>
                </c:pt>
                <c:pt idx="863">
                  <c:v>36263</c:v>
                </c:pt>
                <c:pt idx="864">
                  <c:v>36264</c:v>
                </c:pt>
                <c:pt idx="865">
                  <c:v>36265</c:v>
                </c:pt>
                <c:pt idx="866">
                  <c:v>36266</c:v>
                </c:pt>
                <c:pt idx="867">
                  <c:v>36267</c:v>
                </c:pt>
                <c:pt idx="868">
                  <c:v>36268</c:v>
                </c:pt>
                <c:pt idx="869">
                  <c:v>36269</c:v>
                </c:pt>
                <c:pt idx="870">
                  <c:v>36270</c:v>
                </c:pt>
                <c:pt idx="871">
                  <c:v>36271</c:v>
                </c:pt>
                <c:pt idx="872">
                  <c:v>36272</c:v>
                </c:pt>
                <c:pt idx="873">
                  <c:v>36273</c:v>
                </c:pt>
                <c:pt idx="874">
                  <c:v>36274</c:v>
                </c:pt>
                <c:pt idx="875">
                  <c:v>36275</c:v>
                </c:pt>
                <c:pt idx="876">
                  <c:v>36276</c:v>
                </c:pt>
                <c:pt idx="877">
                  <c:v>36277</c:v>
                </c:pt>
                <c:pt idx="878">
                  <c:v>36278</c:v>
                </c:pt>
                <c:pt idx="879">
                  <c:v>36279</c:v>
                </c:pt>
                <c:pt idx="880">
                  <c:v>36280</c:v>
                </c:pt>
                <c:pt idx="881">
                  <c:v>36281</c:v>
                </c:pt>
                <c:pt idx="882">
                  <c:v>36282</c:v>
                </c:pt>
                <c:pt idx="883">
                  <c:v>36283</c:v>
                </c:pt>
                <c:pt idx="884">
                  <c:v>36284</c:v>
                </c:pt>
                <c:pt idx="885">
                  <c:v>36285</c:v>
                </c:pt>
                <c:pt idx="886">
                  <c:v>36286</c:v>
                </c:pt>
                <c:pt idx="887">
                  <c:v>36287</c:v>
                </c:pt>
                <c:pt idx="888">
                  <c:v>36288</c:v>
                </c:pt>
                <c:pt idx="889">
                  <c:v>36289</c:v>
                </c:pt>
                <c:pt idx="890">
                  <c:v>36290</c:v>
                </c:pt>
                <c:pt idx="891">
                  <c:v>36291</c:v>
                </c:pt>
                <c:pt idx="892">
                  <c:v>36292</c:v>
                </c:pt>
                <c:pt idx="893">
                  <c:v>36293</c:v>
                </c:pt>
                <c:pt idx="894">
                  <c:v>36294</c:v>
                </c:pt>
                <c:pt idx="895">
                  <c:v>36295</c:v>
                </c:pt>
                <c:pt idx="896">
                  <c:v>36296</c:v>
                </c:pt>
                <c:pt idx="897">
                  <c:v>36297</c:v>
                </c:pt>
                <c:pt idx="898">
                  <c:v>36298</c:v>
                </c:pt>
                <c:pt idx="899">
                  <c:v>36299</c:v>
                </c:pt>
                <c:pt idx="900">
                  <c:v>36300</c:v>
                </c:pt>
                <c:pt idx="901">
                  <c:v>36301</c:v>
                </c:pt>
                <c:pt idx="902">
                  <c:v>36302</c:v>
                </c:pt>
                <c:pt idx="903">
                  <c:v>36303</c:v>
                </c:pt>
                <c:pt idx="904">
                  <c:v>36304</c:v>
                </c:pt>
                <c:pt idx="905">
                  <c:v>36305</c:v>
                </c:pt>
                <c:pt idx="906">
                  <c:v>36306</c:v>
                </c:pt>
                <c:pt idx="907">
                  <c:v>36307</c:v>
                </c:pt>
                <c:pt idx="908">
                  <c:v>36308</c:v>
                </c:pt>
                <c:pt idx="909">
                  <c:v>36309</c:v>
                </c:pt>
                <c:pt idx="910">
                  <c:v>36310</c:v>
                </c:pt>
                <c:pt idx="911">
                  <c:v>36311</c:v>
                </c:pt>
                <c:pt idx="912">
                  <c:v>36312</c:v>
                </c:pt>
                <c:pt idx="913">
                  <c:v>36313</c:v>
                </c:pt>
                <c:pt idx="914">
                  <c:v>36314</c:v>
                </c:pt>
                <c:pt idx="915">
                  <c:v>36315</c:v>
                </c:pt>
                <c:pt idx="916">
                  <c:v>36316</c:v>
                </c:pt>
                <c:pt idx="917">
                  <c:v>36317</c:v>
                </c:pt>
                <c:pt idx="918">
                  <c:v>36318</c:v>
                </c:pt>
                <c:pt idx="919">
                  <c:v>36319</c:v>
                </c:pt>
                <c:pt idx="920">
                  <c:v>36320</c:v>
                </c:pt>
                <c:pt idx="921">
                  <c:v>36321</c:v>
                </c:pt>
                <c:pt idx="922">
                  <c:v>36322</c:v>
                </c:pt>
                <c:pt idx="923">
                  <c:v>36323</c:v>
                </c:pt>
                <c:pt idx="924">
                  <c:v>36324</c:v>
                </c:pt>
                <c:pt idx="925">
                  <c:v>36325</c:v>
                </c:pt>
                <c:pt idx="926">
                  <c:v>36326</c:v>
                </c:pt>
                <c:pt idx="927">
                  <c:v>36327</c:v>
                </c:pt>
                <c:pt idx="928">
                  <c:v>36328</c:v>
                </c:pt>
                <c:pt idx="929">
                  <c:v>36329</c:v>
                </c:pt>
                <c:pt idx="930">
                  <c:v>36330</c:v>
                </c:pt>
                <c:pt idx="931">
                  <c:v>36331</c:v>
                </c:pt>
                <c:pt idx="932">
                  <c:v>36332</c:v>
                </c:pt>
                <c:pt idx="933">
                  <c:v>36333</c:v>
                </c:pt>
                <c:pt idx="934">
                  <c:v>36334</c:v>
                </c:pt>
                <c:pt idx="935">
                  <c:v>36335</c:v>
                </c:pt>
                <c:pt idx="936">
                  <c:v>36336</c:v>
                </c:pt>
                <c:pt idx="937">
                  <c:v>36337</c:v>
                </c:pt>
                <c:pt idx="938">
                  <c:v>36338</c:v>
                </c:pt>
                <c:pt idx="939">
                  <c:v>36339</c:v>
                </c:pt>
                <c:pt idx="940">
                  <c:v>36340</c:v>
                </c:pt>
                <c:pt idx="941">
                  <c:v>36341</c:v>
                </c:pt>
                <c:pt idx="942">
                  <c:v>36342</c:v>
                </c:pt>
                <c:pt idx="943">
                  <c:v>36343</c:v>
                </c:pt>
                <c:pt idx="944">
                  <c:v>36344</c:v>
                </c:pt>
                <c:pt idx="945">
                  <c:v>36345</c:v>
                </c:pt>
                <c:pt idx="946">
                  <c:v>36346</c:v>
                </c:pt>
                <c:pt idx="947">
                  <c:v>36347</c:v>
                </c:pt>
                <c:pt idx="948">
                  <c:v>36348</c:v>
                </c:pt>
                <c:pt idx="949">
                  <c:v>36349</c:v>
                </c:pt>
                <c:pt idx="950">
                  <c:v>36350</c:v>
                </c:pt>
                <c:pt idx="951">
                  <c:v>36351</c:v>
                </c:pt>
                <c:pt idx="952">
                  <c:v>36352</c:v>
                </c:pt>
                <c:pt idx="953">
                  <c:v>36353</c:v>
                </c:pt>
                <c:pt idx="954">
                  <c:v>36354</c:v>
                </c:pt>
                <c:pt idx="955">
                  <c:v>36355</c:v>
                </c:pt>
                <c:pt idx="956">
                  <c:v>36356</c:v>
                </c:pt>
                <c:pt idx="957">
                  <c:v>36357</c:v>
                </c:pt>
                <c:pt idx="958">
                  <c:v>36358</c:v>
                </c:pt>
                <c:pt idx="959">
                  <c:v>36359</c:v>
                </c:pt>
                <c:pt idx="960">
                  <c:v>36360</c:v>
                </c:pt>
                <c:pt idx="961">
                  <c:v>36361</c:v>
                </c:pt>
                <c:pt idx="962">
                  <c:v>36362</c:v>
                </c:pt>
                <c:pt idx="963">
                  <c:v>36363</c:v>
                </c:pt>
                <c:pt idx="964">
                  <c:v>36364</c:v>
                </c:pt>
                <c:pt idx="965">
                  <c:v>36365</c:v>
                </c:pt>
                <c:pt idx="966">
                  <c:v>36366</c:v>
                </c:pt>
                <c:pt idx="967">
                  <c:v>36367</c:v>
                </c:pt>
                <c:pt idx="968">
                  <c:v>36368</c:v>
                </c:pt>
                <c:pt idx="969">
                  <c:v>36369</c:v>
                </c:pt>
                <c:pt idx="970">
                  <c:v>36370</c:v>
                </c:pt>
                <c:pt idx="971">
                  <c:v>36371</c:v>
                </c:pt>
                <c:pt idx="972">
                  <c:v>36372</c:v>
                </c:pt>
                <c:pt idx="973">
                  <c:v>36373</c:v>
                </c:pt>
                <c:pt idx="974">
                  <c:v>36374</c:v>
                </c:pt>
                <c:pt idx="975">
                  <c:v>36375</c:v>
                </c:pt>
                <c:pt idx="976">
                  <c:v>36376</c:v>
                </c:pt>
                <c:pt idx="977">
                  <c:v>36377</c:v>
                </c:pt>
                <c:pt idx="978">
                  <c:v>36378</c:v>
                </c:pt>
                <c:pt idx="979">
                  <c:v>36379</c:v>
                </c:pt>
                <c:pt idx="980">
                  <c:v>36380</c:v>
                </c:pt>
                <c:pt idx="981">
                  <c:v>36381</c:v>
                </c:pt>
                <c:pt idx="982">
                  <c:v>36382</c:v>
                </c:pt>
                <c:pt idx="983">
                  <c:v>36383</c:v>
                </c:pt>
                <c:pt idx="984">
                  <c:v>36384</c:v>
                </c:pt>
                <c:pt idx="985">
                  <c:v>36385</c:v>
                </c:pt>
                <c:pt idx="986">
                  <c:v>36386</c:v>
                </c:pt>
                <c:pt idx="987">
                  <c:v>36387</c:v>
                </c:pt>
                <c:pt idx="988">
                  <c:v>36388</c:v>
                </c:pt>
                <c:pt idx="989">
                  <c:v>36389</c:v>
                </c:pt>
                <c:pt idx="990">
                  <c:v>36390</c:v>
                </c:pt>
                <c:pt idx="991">
                  <c:v>36391</c:v>
                </c:pt>
                <c:pt idx="992">
                  <c:v>36392</c:v>
                </c:pt>
                <c:pt idx="993">
                  <c:v>36393</c:v>
                </c:pt>
                <c:pt idx="994">
                  <c:v>36394</c:v>
                </c:pt>
                <c:pt idx="995">
                  <c:v>36395</c:v>
                </c:pt>
                <c:pt idx="996">
                  <c:v>36396</c:v>
                </c:pt>
                <c:pt idx="997">
                  <c:v>36397</c:v>
                </c:pt>
                <c:pt idx="998">
                  <c:v>36398</c:v>
                </c:pt>
                <c:pt idx="999">
                  <c:v>36399</c:v>
                </c:pt>
                <c:pt idx="1000">
                  <c:v>36400</c:v>
                </c:pt>
                <c:pt idx="1001">
                  <c:v>36401</c:v>
                </c:pt>
                <c:pt idx="1002">
                  <c:v>36402</c:v>
                </c:pt>
                <c:pt idx="1003">
                  <c:v>36403</c:v>
                </c:pt>
                <c:pt idx="1004">
                  <c:v>36404</c:v>
                </c:pt>
                <c:pt idx="1005">
                  <c:v>36405</c:v>
                </c:pt>
                <c:pt idx="1006">
                  <c:v>36406</c:v>
                </c:pt>
                <c:pt idx="1007">
                  <c:v>36407</c:v>
                </c:pt>
                <c:pt idx="1008">
                  <c:v>36408</c:v>
                </c:pt>
                <c:pt idx="1009">
                  <c:v>36409</c:v>
                </c:pt>
                <c:pt idx="1010">
                  <c:v>36410</c:v>
                </c:pt>
                <c:pt idx="1011">
                  <c:v>36411</c:v>
                </c:pt>
                <c:pt idx="1012">
                  <c:v>36412</c:v>
                </c:pt>
                <c:pt idx="1013">
                  <c:v>36413</c:v>
                </c:pt>
                <c:pt idx="1014">
                  <c:v>36414</c:v>
                </c:pt>
                <c:pt idx="1015">
                  <c:v>36415</c:v>
                </c:pt>
                <c:pt idx="1016">
                  <c:v>36416</c:v>
                </c:pt>
                <c:pt idx="1017">
                  <c:v>36417</c:v>
                </c:pt>
                <c:pt idx="1018">
                  <c:v>36418</c:v>
                </c:pt>
                <c:pt idx="1019">
                  <c:v>36419</c:v>
                </c:pt>
                <c:pt idx="1020">
                  <c:v>36420</c:v>
                </c:pt>
                <c:pt idx="1021">
                  <c:v>36421</c:v>
                </c:pt>
                <c:pt idx="1022">
                  <c:v>36422</c:v>
                </c:pt>
                <c:pt idx="1023">
                  <c:v>36423</c:v>
                </c:pt>
                <c:pt idx="1024">
                  <c:v>36424</c:v>
                </c:pt>
                <c:pt idx="1025">
                  <c:v>36425</c:v>
                </c:pt>
                <c:pt idx="1026">
                  <c:v>36426</c:v>
                </c:pt>
                <c:pt idx="1027">
                  <c:v>36427</c:v>
                </c:pt>
                <c:pt idx="1028">
                  <c:v>36428</c:v>
                </c:pt>
                <c:pt idx="1029">
                  <c:v>36429</c:v>
                </c:pt>
                <c:pt idx="1030">
                  <c:v>36430</c:v>
                </c:pt>
                <c:pt idx="1031">
                  <c:v>36431</c:v>
                </c:pt>
                <c:pt idx="1032">
                  <c:v>36432</c:v>
                </c:pt>
                <c:pt idx="1033">
                  <c:v>36433</c:v>
                </c:pt>
                <c:pt idx="1034">
                  <c:v>36434</c:v>
                </c:pt>
                <c:pt idx="1035">
                  <c:v>36435</c:v>
                </c:pt>
                <c:pt idx="1036">
                  <c:v>36436</c:v>
                </c:pt>
                <c:pt idx="1037">
                  <c:v>36437</c:v>
                </c:pt>
                <c:pt idx="1038">
                  <c:v>36438</c:v>
                </c:pt>
                <c:pt idx="1039">
                  <c:v>36439</c:v>
                </c:pt>
                <c:pt idx="1040">
                  <c:v>36440</c:v>
                </c:pt>
                <c:pt idx="1041">
                  <c:v>36441</c:v>
                </c:pt>
                <c:pt idx="1042">
                  <c:v>36442</c:v>
                </c:pt>
                <c:pt idx="1043">
                  <c:v>36443</c:v>
                </c:pt>
                <c:pt idx="1044">
                  <c:v>36444</c:v>
                </c:pt>
                <c:pt idx="1045">
                  <c:v>36445</c:v>
                </c:pt>
                <c:pt idx="1046">
                  <c:v>36446</c:v>
                </c:pt>
                <c:pt idx="1047">
                  <c:v>36447</c:v>
                </c:pt>
                <c:pt idx="1048">
                  <c:v>36448</c:v>
                </c:pt>
                <c:pt idx="1049">
                  <c:v>36449</c:v>
                </c:pt>
                <c:pt idx="1050">
                  <c:v>36450</c:v>
                </c:pt>
                <c:pt idx="1051">
                  <c:v>36451</c:v>
                </c:pt>
                <c:pt idx="1052">
                  <c:v>36452</c:v>
                </c:pt>
                <c:pt idx="1053">
                  <c:v>36453</c:v>
                </c:pt>
                <c:pt idx="1054">
                  <c:v>36454</c:v>
                </c:pt>
                <c:pt idx="1055">
                  <c:v>36455</c:v>
                </c:pt>
                <c:pt idx="1056">
                  <c:v>36456</c:v>
                </c:pt>
                <c:pt idx="1057">
                  <c:v>36457</c:v>
                </c:pt>
                <c:pt idx="1058">
                  <c:v>36458</c:v>
                </c:pt>
                <c:pt idx="1059">
                  <c:v>36459</c:v>
                </c:pt>
                <c:pt idx="1060">
                  <c:v>36460</c:v>
                </c:pt>
                <c:pt idx="1061">
                  <c:v>36461</c:v>
                </c:pt>
                <c:pt idx="1062">
                  <c:v>36462</c:v>
                </c:pt>
                <c:pt idx="1063">
                  <c:v>36463</c:v>
                </c:pt>
                <c:pt idx="1064">
                  <c:v>36464</c:v>
                </c:pt>
                <c:pt idx="1065">
                  <c:v>36465</c:v>
                </c:pt>
                <c:pt idx="1066">
                  <c:v>36466</c:v>
                </c:pt>
                <c:pt idx="1067">
                  <c:v>36467</c:v>
                </c:pt>
                <c:pt idx="1068">
                  <c:v>36468</c:v>
                </c:pt>
                <c:pt idx="1069">
                  <c:v>36469</c:v>
                </c:pt>
                <c:pt idx="1070">
                  <c:v>36470</c:v>
                </c:pt>
                <c:pt idx="1071">
                  <c:v>36471</c:v>
                </c:pt>
                <c:pt idx="1072">
                  <c:v>36472</c:v>
                </c:pt>
                <c:pt idx="1073">
                  <c:v>36473</c:v>
                </c:pt>
                <c:pt idx="1074">
                  <c:v>36474</c:v>
                </c:pt>
                <c:pt idx="1075">
                  <c:v>36475</c:v>
                </c:pt>
                <c:pt idx="1076">
                  <c:v>36476</c:v>
                </c:pt>
                <c:pt idx="1077">
                  <c:v>36477</c:v>
                </c:pt>
                <c:pt idx="1078">
                  <c:v>36478</c:v>
                </c:pt>
                <c:pt idx="1079">
                  <c:v>36479</c:v>
                </c:pt>
                <c:pt idx="1080">
                  <c:v>36480</c:v>
                </c:pt>
                <c:pt idx="1081">
                  <c:v>36481</c:v>
                </c:pt>
                <c:pt idx="1082">
                  <c:v>36482</c:v>
                </c:pt>
                <c:pt idx="1083">
                  <c:v>36483</c:v>
                </c:pt>
                <c:pt idx="1084">
                  <c:v>36484</c:v>
                </c:pt>
                <c:pt idx="1085">
                  <c:v>36485</c:v>
                </c:pt>
                <c:pt idx="1086">
                  <c:v>36486</c:v>
                </c:pt>
                <c:pt idx="1087">
                  <c:v>36487</c:v>
                </c:pt>
                <c:pt idx="1088">
                  <c:v>36488</c:v>
                </c:pt>
                <c:pt idx="1089">
                  <c:v>36489</c:v>
                </c:pt>
                <c:pt idx="1090">
                  <c:v>36490</c:v>
                </c:pt>
                <c:pt idx="1091">
                  <c:v>36491</c:v>
                </c:pt>
                <c:pt idx="1092">
                  <c:v>36492</c:v>
                </c:pt>
                <c:pt idx="1093">
                  <c:v>36493</c:v>
                </c:pt>
                <c:pt idx="1094">
                  <c:v>36494</c:v>
                </c:pt>
                <c:pt idx="1095">
                  <c:v>36495</c:v>
                </c:pt>
                <c:pt idx="1096">
                  <c:v>36496</c:v>
                </c:pt>
                <c:pt idx="1097">
                  <c:v>36497</c:v>
                </c:pt>
                <c:pt idx="1098">
                  <c:v>36498</c:v>
                </c:pt>
                <c:pt idx="1099">
                  <c:v>36499</c:v>
                </c:pt>
                <c:pt idx="1100">
                  <c:v>36500</c:v>
                </c:pt>
                <c:pt idx="1101">
                  <c:v>36501</c:v>
                </c:pt>
                <c:pt idx="1102">
                  <c:v>36502</c:v>
                </c:pt>
                <c:pt idx="1103">
                  <c:v>36503</c:v>
                </c:pt>
                <c:pt idx="1104">
                  <c:v>36504</c:v>
                </c:pt>
                <c:pt idx="1105">
                  <c:v>36505</c:v>
                </c:pt>
                <c:pt idx="1106">
                  <c:v>36506</c:v>
                </c:pt>
                <c:pt idx="1107">
                  <c:v>36507</c:v>
                </c:pt>
                <c:pt idx="1108">
                  <c:v>36508</c:v>
                </c:pt>
                <c:pt idx="1109">
                  <c:v>36509</c:v>
                </c:pt>
                <c:pt idx="1110">
                  <c:v>36510</c:v>
                </c:pt>
                <c:pt idx="1111">
                  <c:v>36511</c:v>
                </c:pt>
                <c:pt idx="1112">
                  <c:v>36512</c:v>
                </c:pt>
                <c:pt idx="1113">
                  <c:v>36513</c:v>
                </c:pt>
                <c:pt idx="1114">
                  <c:v>36514</c:v>
                </c:pt>
                <c:pt idx="1115">
                  <c:v>36515</c:v>
                </c:pt>
                <c:pt idx="1116">
                  <c:v>36516</c:v>
                </c:pt>
                <c:pt idx="1117">
                  <c:v>36517</c:v>
                </c:pt>
                <c:pt idx="1118">
                  <c:v>36518</c:v>
                </c:pt>
                <c:pt idx="1119">
                  <c:v>36519</c:v>
                </c:pt>
                <c:pt idx="1120">
                  <c:v>36520</c:v>
                </c:pt>
                <c:pt idx="1121">
                  <c:v>36521</c:v>
                </c:pt>
                <c:pt idx="1122">
                  <c:v>36522</c:v>
                </c:pt>
                <c:pt idx="1123">
                  <c:v>36523</c:v>
                </c:pt>
                <c:pt idx="1124">
                  <c:v>36524</c:v>
                </c:pt>
                <c:pt idx="1125">
                  <c:v>36525</c:v>
                </c:pt>
                <c:pt idx="1126">
                  <c:v>36526</c:v>
                </c:pt>
                <c:pt idx="1127">
                  <c:v>36527</c:v>
                </c:pt>
                <c:pt idx="1128">
                  <c:v>36528</c:v>
                </c:pt>
                <c:pt idx="1129">
                  <c:v>36529</c:v>
                </c:pt>
                <c:pt idx="1130">
                  <c:v>36530</c:v>
                </c:pt>
                <c:pt idx="1131">
                  <c:v>36531</c:v>
                </c:pt>
                <c:pt idx="1132">
                  <c:v>36532</c:v>
                </c:pt>
                <c:pt idx="1133">
                  <c:v>36533</c:v>
                </c:pt>
                <c:pt idx="1134">
                  <c:v>36534</c:v>
                </c:pt>
                <c:pt idx="1135">
                  <c:v>36535</c:v>
                </c:pt>
                <c:pt idx="1136">
                  <c:v>36536</c:v>
                </c:pt>
                <c:pt idx="1137">
                  <c:v>36537</c:v>
                </c:pt>
                <c:pt idx="1138">
                  <c:v>36538</c:v>
                </c:pt>
                <c:pt idx="1139">
                  <c:v>36539</c:v>
                </c:pt>
                <c:pt idx="1140">
                  <c:v>36540</c:v>
                </c:pt>
                <c:pt idx="1141">
                  <c:v>36541</c:v>
                </c:pt>
                <c:pt idx="1142">
                  <c:v>36542</c:v>
                </c:pt>
                <c:pt idx="1143">
                  <c:v>36543</c:v>
                </c:pt>
                <c:pt idx="1144">
                  <c:v>36544</c:v>
                </c:pt>
                <c:pt idx="1145">
                  <c:v>36545</c:v>
                </c:pt>
                <c:pt idx="1146">
                  <c:v>36546</c:v>
                </c:pt>
                <c:pt idx="1147">
                  <c:v>36547</c:v>
                </c:pt>
                <c:pt idx="1148">
                  <c:v>36548</c:v>
                </c:pt>
                <c:pt idx="1149">
                  <c:v>36549</c:v>
                </c:pt>
                <c:pt idx="1150">
                  <c:v>36550</c:v>
                </c:pt>
                <c:pt idx="1151">
                  <c:v>36551</c:v>
                </c:pt>
                <c:pt idx="1152">
                  <c:v>36552</c:v>
                </c:pt>
                <c:pt idx="1153">
                  <c:v>36553</c:v>
                </c:pt>
                <c:pt idx="1154">
                  <c:v>36554</c:v>
                </c:pt>
                <c:pt idx="1155">
                  <c:v>36555</c:v>
                </c:pt>
                <c:pt idx="1156">
                  <c:v>36556</c:v>
                </c:pt>
                <c:pt idx="1157">
                  <c:v>36557</c:v>
                </c:pt>
                <c:pt idx="1158">
                  <c:v>36558</c:v>
                </c:pt>
                <c:pt idx="1159">
                  <c:v>36559</c:v>
                </c:pt>
                <c:pt idx="1160">
                  <c:v>36560</c:v>
                </c:pt>
                <c:pt idx="1161">
                  <c:v>36561</c:v>
                </c:pt>
                <c:pt idx="1162">
                  <c:v>36562</c:v>
                </c:pt>
                <c:pt idx="1163">
                  <c:v>36563</c:v>
                </c:pt>
                <c:pt idx="1164">
                  <c:v>36564</c:v>
                </c:pt>
                <c:pt idx="1165">
                  <c:v>36565</c:v>
                </c:pt>
                <c:pt idx="1166">
                  <c:v>36566</c:v>
                </c:pt>
                <c:pt idx="1167">
                  <c:v>36567</c:v>
                </c:pt>
                <c:pt idx="1168">
                  <c:v>36568</c:v>
                </c:pt>
                <c:pt idx="1169">
                  <c:v>36569</c:v>
                </c:pt>
                <c:pt idx="1170">
                  <c:v>36570</c:v>
                </c:pt>
                <c:pt idx="1171">
                  <c:v>36571</c:v>
                </c:pt>
                <c:pt idx="1172">
                  <c:v>36572</c:v>
                </c:pt>
                <c:pt idx="1173">
                  <c:v>36573</c:v>
                </c:pt>
                <c:pt idx="1174">
                  <c:v>36574</c:v>
                </c:pt>
                <c:pt idx="1175">
                  <c:v>36575</c:v>
                </c:pt>
                <c:pt idx="1176">
                  <c:v>36576</c:v>
                </c:pt>
                <c:pt idx="1177">
                  <c:v>36577</c:v>
                </c:pt>
                <c:pt idx="1178">
                  <c:v>36578</c:v>
                </c:pt>
                <c:pt idx="1179">
                  <c:v>36579</c:v>
                </c:pt>
                <c:pt idx="1180">
                  <c:v>36580</c:v>
                </c:pt>
                <c:pt idx="1181">
                  <c:v>36581</c:v>
                </c:pt>
                <c:pt idx="1182">
                  <c:v>36582</c:v>
                </c:pt>
                <c:pt idx="1183">
                  <c:v>36583</c:v>
                </c:pt>
                <c:pt idx="1184">
                  <c:v>36584</c:v>
                </c:pt>
                <c:pt idx="1185">
                  <c:v>36585</c:v>
                </c:pt>
                <c:pt idx="1186">
                  <c:v>36586</c:v>
                </c:pt>
                <c:pt idx="1187">
                  <c:v>36587</c:v>
                </c:pt>
                <c:pt idx="1188">
                  <c:v>36588</c:v>
                </c:pt>
                <c:pt idx="1189">
                  <c:v>36589</c:v>
                </c:pt>
                <c:pt idx="1190">
                  <c:v>36590</c:v>
                </c:pt>
                <c:pt idx="1191">
                  <c:v>36591</c:v>
                </c:pt>
                <c:pt idx="1192">
                  <c:v>36592</c:v>
                </c:pt>
                <c:pt idx="1193">
                  <c:v>36593</c:v>
                </c:pt>
                <c:pt idx="1194">
                  <c:v>36594</c:v>
                </c:pt>
                <c:pt idx="1195">
                  <c:v>36595</c:v>
                </c:pt>
                <c:pt idx="1196">
                  <c:v>36596</c:v>
                </c:pt>
                <c:pt idx="1197">
                  <c:v>36597</c:v>
                </c:pt>
                <c:pt idx="1198">
                  <c:v>36598</c:v>
                </c:pt>
                <c:pt idx="1199">
                  <c:v>36599</c:v>
                </c:pt>
                <c:pt idx="1200">
                  <c:v>36600</c:v>
                </c:pt>
                <c:pt idx="1201">
                  <c:v>36601</c:v>
                </c:pt>
                <c:pt idx="1202">
                  <c:v>36602</c:v>
                </c:pt>
                <c:pt idx="1203">
                  <c:v>36603</c:v>
                </c:pt>
                <c:pt idx="1204">
                  <c:v>36604</c:v>
                </c:pt>
                <c:pt idx="1205">
                  <c:v>36605</c:v>
                </c:pt>
                <c:pt idx="1206">
                  <c:v>36606</c:v>
                </c:pt>
                <c:pt idx="1207">
                  <c:v>36607</c:v>
                </c:pt>
                <c:pt idx="1208">
                  <c:v>36608</c:v>
                </c:pt>
                <c:pt idx="1209">
                  <c:v>36609</c:v>
                </c:pt>
                <c:pt idx="1210">
                  <c:v>36610</c:v>
                </c:pt>
                <c:pt idx="1211">
                  <c:v>36611</c:v>
                </c:pt>
                <c:pt idx="1212">
                  <c:v>36612</c:v>
                </c:pt>
                <c:pt idx="1213">
                  <c:v>36613</c:v>
                </c:pt>
                <c:pt idx="1214">
                  <c:v>36614</c:v>
                </c:pt>
                <c:pt idx="1215">
                  <c:v>36615</c:v>
                </c:pt>
                <c:pt idx="1216">
                  <c:v>36616</c:v>
                </c:pt>
                <c:pt idx="1217">
                  <c:v>36617</c:v>
                </c:pt>
                <c:pt idx="1218">
                  <c:v>36618</c:v>
                </c:pt>
                <c:pt idx="1219">
                  <c:v>36619</c:v>
                </c:pt>
                <c:pt idx="1220">
                  <c:v>36620</c:v>
                </c:pt>
                <c:pt idx="1221">
                  <c:v>36621</c:v>
                </c:pt>
                <c:pt idx="1222">
                  <c:v>36622</c:v>
                </c:pt>
                <c:pt idx="1223">
                  <c:v>36623</c:v>
                </c:pt>
                <c:pt idx="1224">
                  <c:v>36624</c:v>
                </c:pt>
                <c:pt idx="1225">
                  <c:v>36625</c:v>
                </c:pt>
                <c:pt idx="1226">
                  <c:v>36626</c:v>
                </c:pt>
                <c:pt idx="1227">
                  <c:v>36627</c:v>
                </c:pt>
                <c:pt idx="1228">
                  <c:v>36628</c:v>
                </c:pt>
                <c:pt idx="1229">
                  <c:v>36629</c:v>
                </c:pt>
                <c:pt idx="1230">
                  <c:v>36630</c:v>
                </c:pt>
                <c:pt idx="1231">
                  <c:v>36631</c:v>
                </c:pt>
                <c:pt idx="1232">
                  <c:v>36632</c:v>
                </c:pt>
                <c:pt idx="1233">
                  <c:v>36633</c:v>
                </c:pt>
                <c:pt idx="1234">
                  <c:v>36634</c:v>
                </c:pt>
                <c:pt idx="1235">
                  <c:v>36635</c:v>
                </c:pt>
                <c:pt idx="1236">
                  <c:v>36636</c:v>
                </c:pt>
                <c:pt idx="1237">
                  <c:v>36637</c:v>
                </c:pt>
                <c:pt idx="1238">
                  <c:v>36638</c:v>
                </c:pt>
                <c:pt idx="1239">
                  <c:v>36639</c:v>
                </c:pt>
                <c:pt idx="1240">
                  <c:v>36640</c:v>
                </c:pt>
                <c:pt idx="1241">
                  <c:v>36641</c:v>
                </c:pt>
                <c:pt idx="1242">
                  <c:v>36642</c:v>
                </c:pt>
                <c:pt idx="1243">
                  <c:v>36643</c:v>
                </c:pt>
                <c:pt idx="1244">
                  <c:v>36644</c:v>
                </c:pt>
                <c:pt idx="1245">
                  <c:v>36645</c:v>
                </c:pt>
                <c:pt idx="1246">
                  <c:v>36646</c:v>
                </c:pt>
                <c:pt idx="1247">
                  <c:v>36647</c:v>
                </c:pt>
                <c:pt idx="1248">
                  <c:v>36648</c:v>
                </c:pt>
                <c:pt idx="1249">
                  <c:v>36649</c:v>
                </c:pt>
                <c:pt idx="1250">
                  <c:v>36650</c:v>
                </c:pt>
                <c:pt idx="1251">
                  <c:v>36651</c:v>
                </c:pt>
                <c:pt idx="1252">
                  <c:v>36652</c:v>
                </c:pt>
                <c:pt idx="1253">
                  <c:v>36653</c:v>
                </c:pt>
                <c:pt idx="1254">
                  <c:v>36654</c:v>
                </c:pt>
                <c:pt idx="1255">
                  <c:v>36655</c:v>
                </c:pt>
                <c:pt idx="1256">
                  <c:v>36656</c:v>
                </c:pt>
                <c:pt idx="1257">
                  <c:v>36657</c:v>
                </c:pt>
                <c:pt idx="1258">
                  <c:v>36658</c:v>
                </c:pt>
                <c:pt idx="1259">
                  <c:v>36659</c:v>
                </c:pt>
                <c:pt idx="1260">
                  <c:v>36660</c:v>
                </c:pt>
                <c:pt idx="1261">
                  <c:v>36661</c:v>
                </c:pt>
                <c:pt idx="1262">
                  <c:v>36662</c:v>
                </c:pt>
                <c:pt idx="1263">
                  <c:v>36663</c:v>
                </c:pt>
                <c:pt idx="1264">
                  <c:v>36664</c:v>
                </c:pt>
                <c:pt idx="1265">
                  <c:v>36665</c:v>
                </c:pt>
                <c:pt idx="1266">
                  <c:v>36666</c:v>
                </c:pt>
                <c:pt idx="1267">
                  <c:v>36667</c:v>
                </c:pt>
                <c:pt idx="1268">
                  <c:v>36668</c:v>
                </c:pt>
                <c:pt idx="1269">
                  <c:v>36669</c:v>
                </c:pt>
                <c:pt idx="1270">
                  <c:v>36670</c:v>
                </c:pt>
                <c:pt idx="1271">
                  <c:v>36671</c:v>
                </c:pt>
                <c:pt idx="1272">
                  <c:v>36672</c:v>
                </c:pt>
                <c:pt idx="1273">
                  <c:v>36673</c:v>
                </c:pt>
                <c:pt idx="1274">
                  <c:v>36674</c:v>
                </c:pt>
                <c:pt idx="1275">
                  <c:v>36675</c:v>
                </c:pt>
                <c:pt idx="1276">
                  <c:v>36676</c:v>
                </c:pt>
                <c:pt idx="1277">
                  <c:v>36677</c:v>
                </c:pt>
                <c:pt idx="1278">
                  <c:v>36678</c:v>
                </c:pt>
                <c:pt idx="1279">
                  <c:v>36679</c:v>
                </c:pt>
                <c:pt idx="1280">
                  <c:v>36680</c:v>
                </c:pt>
                <c:pt idx="1281">
                  <c:v>36681</c:v>
                </c:pt>
                <c:pt idx="1282">
                  <c:v>36682</c:v>
                </c:pt>
                <c:pt idx="1283">
                  <c:v>36683</c:v>
                </c:pt>
                <c:pt idx="1284">
                  <c:v>36684</c:v>
                </c:pt>
                <c:pt idx="1285">
                  <c:v>36685</c:v>
                </c:pt>
                <c:pt idx="1286">
                  <c:v>36686</c:v>
                </c:pt>
                <c:pt idx="1287">
                  <c:v>36687</c:v>
                </c:pt>
                <c:pt idx="1288">
                  <c:v>36688</c:v>
                </c:pt>
                <c:pt idx="1289">
                  <c:v>36689</c:v>
                </c:pt>
                <c:pt idx="1290">
                  <c:v>36690</c:v>
                </c:pt>
                <c:pt idx="1291">
                  <c:v>36691</c:v>
                </c:pt>
                <c:pt idx="1292">
                  <c:v>36692</c:v>
                </c:pt>
                <c:pt idx="1293">
                  <c:v>36693</c:v>
                </c:pt>
                <c:pt idx="1294">
                  <c:v>36694</c:v>
                </c:pt>
                <c:pt idx="1295">
                  <c:v>36695</c:v>
                </c:pt>
                <c:pt idx="1296">
                  <c:v>36696</c:v>
                </c:pt>
                <c:pt idx="1297">
                  <c:v>36697</c:v>
                </c:pt>
                <c:pt idx="1298">
                  <c:v>36698</c:v>
                </c:pt>
                <c:pt idx="1299">
                  <c:v>36699</c:v>
                </c:pt>
                <c:pt idx="1300">
                  <c:v>36700</c:v>
                </c:pt>
                <c:pt idx="1301">
                  <c:v>36701</c:v>
                </c:pt>
                <c:pt idx="1302">
                  <c:v>36702</c:v>
                </c:pt>
                <c:pt idx="1303">
                  <c:v>36703</c:v>
                </c:pt>
                <c:pt idx="1304">
                  <c:v>36704</c:v>
                </c:pt>
                <c:pt idx="1305">
                  <c:v>36705</c:v>
                </c:pt>
                <c:pt idx="1306">
                  <c:v>36706</c:v>
                </c:pt>
                <c:pt idx="1307">
                  <c:v>36707</c:v>
                </c:pt>
                <c:pt idx="1308">
                  <c:v>36708</c:v>
                </c:pt>
                <c:pt idx="1309">
                  <c:v>36709</c:v>
                </c:pt>
                <c:pt idx="1310">
                  <c:v>36710</c:v>
                </c:pt>
                <c:pt idx="1311">
                  <c:v>36711</c:v>
                </c:pt>
                <c:pt idx="1312">
                  <c:v>36712</c:v>
                </c:pt>
                <c:pt idx="1313">
                  <c:v>36713</c:v>
                </c:pt>
                <c:pt idx="1314">
                  <c:v>36714</c:v>
                </c:pt>
                <c:pt idx="1315">
                  <c:v>36715</c:v>
                </c:pt>
                <c:pt idx="1316">
                  <c:v>36716</c:v>
                </c:pt>
                <c:pt idx="1317">
                  <c:v>36717</c:v>
                </c:pt>
                <c:pt idx="1318">
                  <c:v>36718</c:v>
                </c:pt>
                <c:pt idx="1319">
                  <c:v>36719</c:v>
                </c:pt>
                <c:pt idx="1320">
                  <c:v>36720</c:v>
                </c:pt>
                <c:pt idx="1321">
                  <c:v>36721</c:v>
                </c:pt>
                <c:pt idx="1322">
                  <c:v>36722</c:v>
                </c:pt>
                <c:pt idx="1323">
                  <c:v>36723</c:v>
                </c:pt>
                <c:pt idx="1324">
                  <c:v>36724</c:v>
                </c:pt>
                <c:pt idx="1325">
                  <c:v>36725</c:v>
                </c:pt>
                <c:pt idx="1326">
                  <c:v>36726</c:v>
                </c:pt>
                <c:pt idx="1327">
                  <c:v>36727</c:v>
                </c:pt>
                <c:pt idx="1328">
                  <c:v>36728</c:v>
                </c:pt>
                <c:pt idx="1329">
                  <c:v>36729</c:v>
                </c:pt>
                <c:pt idx="1330">
                  <c:v>36730</c:v>
                </c:pt>
                <c:pt idx="1331">
                  <c:v>36731</c:v>
                </c:pt>
                <c:pt idx="1332">
                  <c:v>36732</c:v>
                </c:pt>
                <c:pt idx="1333">
                  <c:v>36733</c:v>
                </c:pt>
                <c:pt idx="1334">
                  <c:v>36734</c:v>
                </c:pt>
                <c:pt idx="1335">
                  <c:v>36735</c:v>
                </c:pt>
                <c:pt idx="1336">
                  <c:v>36736</c:v>
                </c:pt>
                <c:pt idx="1337">
                  <c:v>36737</c:v>
                </c:pt>
                <c:pt idx="1338">
                  <c:v>36738</c:v>
                </c:pt>
                <c:pt idx="1339">
                  <c:v>36739</c:v>
                </c:pt>
                <c:pt idx="1340">
                  <c:v>36740</c:v>
                </c:pt>
                <c:pt idx="1341">
                  <c:v>36741</c:v>
                </c:pt>
                <c:pt idx="1342">
                  <c:v>36742</c:v>
                </c:pt>
                <c:pt idx="1343">
                  <c:v>36743</c:v>
                </c:pt>
                <c:pt idx="1344">
                  <c:v>36744</c:v>
                </c:pt>
                <c:pt idx="1345">
                  <c:v>36745</c:v>
                </c:pt>
                <c:pt idx="1346">
                  <c:v>36746</c:v>
                </c:pt>
                <c:pt idx="1347">
                  <c:v>36747</c:v>
                </c:pt>
                <c:pt idx="1348">
                  <c:v>36748</c:v>
                </c:pt>
                <c:pt idx="1349">
                  <c:v>36749</c:v>
                </c:pt>
                <c:pt idx="1350">
                  <c:v>36750</c:v>
                </c:pt>
                <c:pt idx="1351">
                  <c:v>36751</c:v>
                </c:pt>
                <c:pt idx="1352">
                  <c:v>36752</c:v>
                </c:pt>
                <c:pt idx="1353">
                  <c:v>36753</c:v>
                </c:pt>
                <c:pt idx="1354">
                  <c:v>36754</c:v>
                </c:pt>
                <c:pt idx="1355">
                  <c:v>36755</c:v>
                </c:pt>
                <c:pt idx="1356">
                  <c:v>36756</c:v>
                </c:pt>
                <c:pt idx="1357">
                  <c:v>36757</c:v>
                </c:pt>
                <c:pt idx="1358">
                  <c:v>36758</c:v>
                </c:pt>
                <c:pt idx="1359">
                  <c:v>36759</c:v>
                </c:pt>
                <c:pt idx="1360">
                  <c:v>36760</c:v>
                </c:pt>
                <c:pt idx="1361">
                  <c:v>36761</c:v>
                </c:pt>
                <c:pt idx="1362">
                  <c:v>36762</c:v>
                </c:pt>
                <c:pt idx="1363">
                  <c:v>36763</c:v>
                </c:pt>
                <c:pt idx="1364">
                  <c:v>36764</c:v>
                </c:pt>
                <c:pt idx="1365">
                  <c:v>36765</c:v>
                </c:pt>
                <c:pt idx="1366">
                  <c:v>36766</c:v>
                </c:pt>
                <c:pt idx="1367">
                  <c:v>36767</c:v>
                </c:pt>
                <c:pt idx="1368">
                  <c:v>36768</c:v>
                </c:pt>
                <c:pt idx="1369">
                  <c:v>36769</c:v>
                </c:pt>
                <c:pt idx="1370">
                  <c:v>36770</c:v>
                </c:pt>
                <c:pt idx="1371">
                  <c:v>36771</c:v>
                </c:pt>
                <c:pt idx="1372">
                  <c:v>36772</c:v>
                </c:pt>
                <c:pt idx="1373">
                  <c:v>36773</c:v>
                </c:pt>
                <c:pt idx="1374">
                  <c:v>36774</c:v>
                </c:pt>
                <c:pt idx="1375">
                  <c:v>36775</c:v>
                </c:pt>
                <c:pt idx="1376">
                  <c:v>36776</c:v>
                </c:pt>
                <c:pt idx="1377">
                  <c:v>36777</c:v>
                </c:pt>
                <c:pt idx="1378">
                  <c:v>36778</c:v>
                </c:pt>
                <c:pt idx="1379">
                  <c:v>36779</c:v>
                </c:pt>
                <c:pt idx="1380">
                  <c:v>36780</c:v>
                </c:pt>
                <c:pt idx="1381">
                  <c:v>36781</c:v>
                </c:pt>
                <c:pt idx="1382">
                  <c:v>36782</c:v>
                </c:pt>
                <c:pt idx="1383">
                  <c:v>36783</c:v>
                </c:pt>
                <c:pt idx="1384">
                  <c:v>36784</c:v>
                </c:pt>
                <c:pt idx="1385">
                  <c:v>36785</c:v>
                </c:pt>
                <c:pt idx="1386">
                  <c:v>36786</c:v>
                </c:pt>
                <c:pt idx="1387">
                  <c:v>36787</c:v>
                </c:pt>
                <c:pt idx="1388">
                  <c:v>36788</c:v>
                </c:pt>
                <c:pt idx="1389">
                  <c:v>36789</c:v>
                </c:pt>
                <c:pt idx="1390">
                  <c:v>36790</c:v>
                </c:pt>
                <c:pt idx="1391">
                  <c:v>36791</c:v>
                </c:pt>
                <c:pt idx="1392">
                  <c:v>36792</c:v>
                </c:pt>
                <c:pt idx="1393">
                  <c:v>36793</c:v>
                </c:pt>
                <c:pt idx="1394">
                  <c:v>36794</c:v>
                </c:pt>
                <c:pt idx="1395">
                  <c:v>36795</c:v>
                </c:pt>
                <c:pt idx="1396">
                  <c:v>36796</c:v>
                </c:pt>
                <c:pt idx="1397">
                  <c:v>36797</c:v>
                </c:pt>
                <c:pt idx="1398">
                  <c:v>36798</c:v>
                </c:pt>
                <c:pt idx="1399">
                  <c:v>36799</c:v>
                </c:pt>
                <c:pt idx="1400">
                  <c:v>36800</c:v>
                </c:pt>
                <c:pt idx="1401">
                  <c:v>36801</c:v>
                </c:pt>
                <c:pt idx="1402">
                  <c:v>36802</c:v>
                </c:pt>
                <c:pt idx="1403">
                  <c:v>36803</c:v>
                </c:pt>
                <c:pt idx="1404">
                  <c:v>36804</c:v>
                </c:pt>
                <c:pt idx="1405">
                  <c:v>36805</c:v>
                </c:pt>
                <c:pt idx="1406">
                  <c:v>36806</c:v>
                </c:pt>
                <c:pt idx="1407">
                  <c:v>36807</c:v>
                </c:pt>
                <c:pt idx="1408">
                  <c:v>36808</c:v>
                </c:pt>
                <c:pt idx="1409">
                  <c:v>36809</c:v>
                </c:pt>
                <c:pt idx="1410">
                  <c:v>36810</c:v>
                </c:pt>
                <c:pt idx="1411">
                  <c:v>36811</c:v>
                </c:pt>
                <c:pt idx="1412">
                  <c:v>36812</c:v>
                </c:pt>
                <c:pt idx="1413">
                  <c:v>36813</c:v>
                </c:pt>
                <c:pt idx="1414">
                  <c:v>36814</c:v>
                </c:pt>
                <c:pt idx="1415">
                  <c:v>36815</c:v>
                </c:pt>
                <c:pt idx="1416">
                  <c:v>36816</c:v>
                </c:pt>
                <c:pt idx="1417">
                  <c:v>36817</c:v>
                </c:pt>
                <c:pt idx="1418">
                  <c:v>36818</c:v>
                </c:pt>
                <c:pt idx="1419">
                  <c:v>36819</c:v>
                </c:pt>
                <c:pt idx="1420">
                  <c:v>36820</c:v>
                </c:pt>
                <c:pt idx="1421">
                  <c:v>36821</c:v>
                </c:pt>
                <c:pt idx="1422">
                  <c:v>36822</c:v>
                </c:pt>
                <c:pt idx="1423">
                  <c:v>36823</c:v>
                </c:pt>
                <c:pt idx="1424">
                  <c:v>36824</c:v>
                </c:pt>
                <c:pt idx="1425">
                  <c:v>36825</c:v>
                </c:pt>
                <c:pt idx="1426">
                  <c:v>36826</c:v>
                </c:pt>
                <c:pt idx="1427">
                  <c:v>36827</c:v>
                </c:pt>
                <c:pt idx="1428">
                  <c:v>36828</c:v>
                </c:pt>
                <c:pt idx="1429">
                  <c:v>36829</c:v>
                </c:pt>
                <c:pt idx="1430">
                  <c:v>36830</c:v>
                </c:pt>
                <c:pt idx="1431">
                  <c:v>36831</c:v>
                </c:pt>
                <c:pt idx="1432">
                  <c:v>36832</c:v>
                </c:pt>
                <c:pt idx="1433">
                  <c:v>36833</c:v>
                </c:pt>
                <c:pt idx="1434">
                  <c:v>36834</c:v>
                </c:pt>
                <c:pt idx="1435">
                  <c:v>36835</c:v>
                </c:pt>
                <c:pt idx="1436">
                  <c:v>36836</c:v>
                </c:pt>
                <c:pt idx="1437">
                  <c:v>36837</c:v>
                </c:pt>
                <c:pt idx="1438">
                  <c:v>36838</c:v>
                </c:pt>
                <c:pt idx="1439">
                  <c:v>36839</c:v>
                </c:pt>
                <c:pt idx="1440">
                  <c:v>36840</c:v>
                </c:pt>
                <c:pt idx="1441">
                  <c:v>36841</c:v>
                </c:pt>
                <c:pt idx="1442">
                  <c:v>36842</c:v>
                </c:pt>
                <c:pt idx="1443">
                  <c:v>36843</c:v>
                </c:pt>
                <c:pt idx="1444">
                  <c:v>36844</c:v>
                </c:pt>
                <c:pt idx="1445">
                  <c:v>36845</c:v>
                </c:pt>
                <c:pt idx="1446">
                  <c:v>36846</c:v>
                </c:pt>
                <c:pt idx="1447">
                  <c:v>36847</c:v>
                </c:pt>
                <c:pt idx="1448">
                  <c:v>36848</c:v>
                </c:pt>
                <c:pt idx="1449">
                  <c:v>36849</c:v>
                </c:pt>
                <c:pt idx="1450">
                  <c:v>36850</c:v>
                </c:pt>
                <c:pt idx="1451">
                  <c:v>36851</c:v>
                </c:pt>
                <c:pt idx="1452">
                  <c:v>36852</c:v>
                </c:pt>
                <c:pt idx="1453">
                  <c:v>36853</c:v>
                </c:pt>
                <c:pt idx="1454">
                  <c:v>36854</c:v>
                </c:pt>
                <c:pt idx="1455">
                  <c:v>36855</c:v>
                </c:pt>
                <c:pt idx="1456">
                  <c:v>36856</c:v>
                </c:pt>
                <c:pt idx="1457">
                  <c:v>36857</c:v>
                </c:pt>
                <c:pt idx="1458">
                  <c:v>36858</c:v>
                </c:pt>
                <c:pt idx="1459">
                  <c:v>36859</c:v>
                </c:pt>
                <c:pt idx="1460">
                  <c:v>36860</c:v>
                </c:pt>
                <c:pt idx="1461">
                  <c:v>36861</c:v>
                </c:pt>
                <c:pt idx="1462">
                  <c:v>36862</c:v>
                </c:pt>
                <c:pt idx="1463">
                  <c:v>36863</c:v>
                </c:pt>
                <c:pt idx="1464">
                  <c:v>36864</c:v>
                </c:pt>
                <c:pt idx="1465">
                  <c:v>36865</c:v>
                </c:pt>
                <c:pt idx="1466">
                  <c:v>36866</c:v>
                </c:pt>
                <c:pt idx="1467">
                  <c:v>36867</c:v>
                </c:pt>
                <c:pt idx="1468">
                  <c:v>36868</c:v>
                </c:pt>
                <c:pt idx="1469">
                  <c:v>36869</c:v>
                </c:pt>
                <c:pt idx="1470">
                  <c:v>36870</c:v>
                </c:pt>
                <c:pt idx="1471">
                  <c:v>36871</c:v>
                </c:pt>
                <c:pt idx="1472">
                  <c:v>36872</c:v>
                </c:pt>
                <c:pt idx="1473">
                  <c:v>36873</c:v>
                </c:pt>
                <c:pt idx="1474">
                  <c:v>36874</c:v>
                </c:pt>
                <c:pt idx="1475">
                  <c:v>36875</c:v>
                </c:pt>
                <c:pt idx="1476">
                  <c:v>36876</c:v>
                </c:pt>
                <c:pt idx="1477">
                  <c:v>36877</c:v>
                </c:pt>
                <c:pt idx="1478">
                  <c:v>36878</c:v>
                </c:pt>
                <c:pt idx="1479">
                  <c:v>36879</c:v>
                </c:pt>
                <c:pt idx="1480">
                  <c:v>36880</c:v>
                </c:pt>
                <c:pt idx="1481">
                  <c:v>36881</c:v>
                </c:pt>
                <c:pt idx="1482">
                  <c:v>36882</c:v>
                </c:pt>
                <c:pt idx="1483">
                  <c:v>36883</c:v>
                </c:pt>
                <c:pt idx="1484">
                  <c:v>36884</c:v>
                </c:pt>
                <c:pt idx="1485">
                  <c:v>36885</c:v>
                </c:pt>
                <c:pt idx="1486">
                  <c:v>36886</c:v>
                </c:pt>
                <c:pt idx="1487">
                  <c:v>36887</c:v>
                </c:pt>
                <c:pt idx="1488">
                  <c:v>36888</c:v>
                </c:pt>
                <c:pt idx="1489">
                  <c:v>36889</c:v>
                </c:pt>
                <c:pt idx="1490">
                  <c:v>36890</c:v>
                </c:pt>
                <c:pt idx="1491">
                  <c:v>36891</c:v>
                </c:pt>
                <c:pt idx="1492">
                  <c:v>36892</c:v>
                </c:pt>
                <c:pt idx="1493">
                  <c:v>36893</c:v>
                </c:pt>
                <c:pt idx="1494">
                  <c:v>36894</c:v>
                </c:pt>
                <c:pt idx="1495">
                  <c:v>36895</c:v>
                </c:pt>
                <c:pt idx="1496">
                  <c:v>36896</c:v>
                </c:pt>
                <c:pt idx="1497">
                  <c:v>36897</c:v>
                </c:pt>
                <c:pt idx="1498">
                  <c:v>36898</c:v>
                </c:pt>
                <c:pt idx="1499">
                  <c:v>36899</c:v>
                </c:pt>
                <c:pt idx="1500">
                  <c:v>36900</c:v>
                </c:pt>
                <c:pt idx="1501">
                  <c:v>36901</c:v>
                </c:pt>
                <c:pt idx="1502">
                  <c:v>36902</c:v>
                </c:pt>
                <c:pt idx="1503">
                  <c:v>36903</c:v>
                </c:pt>
                <c:pt idx="1504">
                  <c:v>36904</c:v>
                </c:pt>
                <c:pt idx="1505">
                  <c:v>36905</c:v>
                </c:pt>
                <c:pt idx="1506">
                  <c:v>36906</c:v>
                </c:pt>
                <c:pt idx="1507">
                  <c:v>36907</c:v>
                </c:pt>
                <c:pt idx="1508">
                  <c:v>36908</c:v>
                </c:pt>
                <c:pt idx="1509">
                  <c:v>36909</c:v>
                </c:pt>
                <c:pt idx="1510">
                  <c:v>36910</c:v>
                </c:pt>
                <c:pt idx="1511">
                  <c:v>36911</c:v>
                </c:pt>
                <c:pt idx="1512">
                  <c:v>36912</c:v>
                </c:pt>
                <c:pt idx="1513">
                  <c:v>36913</c:v>
                </c:pt>
                <c:pt idx="1514">
                  <c:v>36914</c:v>
                </c:pt>
                <c:pt idx="1515">
                  <c:v>36915</c:v>
                </c:pt>
                <c:pt idx="1516">
                  <c:v>36916</c:v>
                </c:pt>
                <c:pt idx="1517">
                  <c:v>36917</c:v>
                </c:pt>
                <c:pt idx="1518">
                  <c:v>36918</c:v>
                </c:pt>
                <c:pt idx="1519">
                  <c:v>36919</c:v>
                </c:pt>
                <c:pt idx="1520">
                  <c:v>36920</c:v>
                </c:pt>
                <c:pt idx="1521">
                  <c:v>36921</c:v>
                </c:pt>
                <c:pt idx="1522">
                  <c:v>36922</c:v>
                </c:pt>
                <c:pt idx="1523">
                  <c:v>36923</c:v>
                </c:pt>
                <c:pt idx="1524">
                  <c:v>36924</c:v>
                </c:pt>
                <c:pt idx="1525">
                  <c:v>36925</c:v>
                </c:pt>
                <c:pt idx="1526">
                  <c:v>36926</c:v>
                </c:pt>
                <c:pt idx="1527">
                  <c:v>36927</c:v>
                </c:pt>
                <c:pt idx="1528">
                  <c:v>36928</c:v>
                </c:pt>
                <c:pt idx="1529">
                  <c:v>36929</c:v>
                </c:pt>
                <c:pt idx="1530">
                  <c:v>36930</c:v>
                </c:pt>
                <c:pt idx="1531">
                  <c:v>36931</c:v>
                </c:pt>
                <c:pt idx="1532">
                  <c:v>36932</c:v>
                </c:pt>
                <c:pt idx="1533">
                  <c:v>36933</c:v>
                </c:pt>
                <c:pt idx="1534">
                  <c:v>36934</c:v>
                </c:pt>
                <c:pt idx="1535">
                  <c:v>36935</c:v>
                </c:pt>
                <c:pt idx="1536">
                  <c:v>36936</c:v>
                </c:pt>
                <c:pt idx="1537">
                  <c:v>36937</c:v>
                </c:pt>
                <c:pt idx="1538">
                  <c:v>36938</c:v>
                </c:pt>
                <c:pt idx="1539">
                  <c:v>36939</c:v>
                </c:pt>
                <c:pt idx="1540">
                  <c:v>36940</c:v>
                </c:pt>
                <c:pt idx="1541">
                  <c:v>36941</c:v>
                </c:pt>
                <c:pt idx="1542">
                  <c:v>36942</c:v>
                </c:pt>
                <c:pt idx="1543">
                  <c:v>36943</c:v>
                </c:pt>
                <c:pt idx="1544">
                  <c:v>36944</c:v>
                </c:pt>
                <c:pt idx="1545">
                  <c:v>36945</c:v>
                </c:pt>
                <c:pt idx="1546">
                  <c:v>36946</c:v>
                </c:pt>
                <c:pt idx="1547">
                  <c:v>36947</c:v>
                </c:pt>
                <c:pt idx="1548">
                  <c:v>36948</c:v>
                </c:pt>
                <c:pt idx="1549">
                  <c:v>36949</c:v>
                </c:pt>
                <c:pt idx="1550">
                  <c:v>36950</c:v>
                </c:pt>
                <c:pt idx="1551">
                  <c:v>36951</c:v>
                </c:pt>
                <c:pt idx="1552">
                  <c:v>36952</c:v>
                </c:pt>
                <c:pt idx="1553">
                  <c:v>36953</c:v>
                </c:pt>
                <c:pt idx="1554">
                  <c:v>36954</c:v>
                </c:pt>
                <c:pt idx="1555">
                  <c:v>36955</c:v>
                </c:pt>
                <c:pt idx="1556">
                  <c:v>36956</c:v>
                </c:pt>
                <c:pt idx="1557">
                  <c:v>36957</c:v>
                </c:pt>
                <c:pt idx="1558">
                  <c:v>36958</c:v>
                </c:pt>
                <c:pt idx="1559">
                  <c:v>36959</c:v>
                </c:pt>
                <c:pt idx="1560">
                  <c:v>36960</c:v>
                </c:pt>
                <c:pt idx="1561">
                  <c:v>36961</c:v>
                </c:pt>
                <c:pt idx="1562">
                  <c:v>36962</c:v>
                </c:pt>
                <c:pt idx="1563">
                  <c:v>36963</c:v>
                </c:pt>
                <c:pt idx="1564">
                  <c:v>36964</c:v>
                </c:pt>
                <c:pt idx="1565">
                  <c:v>36965</c:v>
                </c:pt>
                <c:pt idx="1566">
                  <c:v>36966</c:v>
                </c:pt>
                <c:pt idx="1567">
                  <c:v>36967</c:v>
                </c:pt>
                <c:pt idx="1568">
                  <c:v>36968</c:v>
                </c:pt>
                <c:pt idx="1569">
                  <c:v>36969</c:v>
                </c:pt>
                <c:pt idx="1570">
                  <c:v>36970</c:v>
                </c:pt>
                <c:pt idx="1571">
                  <c:v>36971</c:v>
                </c:pt>
                <c:pt idx="1572">
                  <c:v>36972</c:v>
                </c:pt>
                <c:pt idx="1573">
                  <c:v>36973</c:v>
                </c:pt>
                <c:pt idx="1574">
                  <c:v>36974</c:v>
                </c:pt>
                <c:pt idx="1575">
                  <c:v>36975</c:v>
                </c:pt>
                <c:pt idx="1576">
                  <c:v>36976</c:v>
                </c:pt>
                <c:pt idx="1577">
                  <c:v>36977</c:v>
                </c:pt>
                <c:pt idx="1578">
                  <c:v>36978</c:v>
                </c:pt>
                <c:pt idx="1579">
                  <c:v>36979</c:v>
                </c:pt>
                <c:pt idx="1580">
                  <c:v>36980</c:v>
                </c:pt>
                <c:pt idx="1581">
                  <c:v>36981</c:v>
                </c:pt>
                <c:pt idx="1582">
                  <c:v>36982</c:v>
                </c:pt>
                <c:pt idx="1583">
                  <c:v>36983</c:v>
                </c:pt>
                <c:pt idx="1584">
                  <c:v>36984</c:v>
                </c:pt>
                <c:pt idx="1585">
                  <c:v>36985</c:v>
                </c:pt>
                <c:pt idx="1586">
                  <c:v>36986</c:v>
                </c:pt>
                <c:pt idx="1587">
                  <c:v>36987</c:v>
                </c:pt>
                <c:pt idx="1588">
                  <c:v>36988</c:v>
                </c:pt>
                <c:pt idx="1589">
                  <c:v>36989</c:v>
                </c:pt>
                <c:pt idx="1590">
                  <c:v>36990</c:v>
                </c:pt>
                <c:pt idx="1591">
                  <c:v>36991</c:v>
                </c:pt>
                <c:pt idx="1592">
                  <c:v>36992</c:v>
                </c:pt>
                <c:pt idx="1593">
                  <c:v>36993</c:v>
                </c:pt>
                <c:pt idx="1594">
                  <c:v>36994</c:v>
                </c:pt>
                <c:pt idx="1595">
                  <c:v>36995</c:v>
                </c:pt>
                <c:pt idx="1596">
                  <c:v>36996</c:v>
                </c:pt>
                <c:pt idx="1597">
                  <c:v>36997</c:v>
                </c:pt>
                <c:pt idx="1598">
                  <c:v>36998</c:v>
                </c:pt>
                <c:pt idx="1599">
                  <c:v>36999</c:v>
                </c:pt>
                <c:pt idx="1600">
                  <c:v>37000</c:v>
                </c:pt>
                <c:pt idx="1601">
                  <c:v>37001</c:v>
                </c:pt>
                <c:pt idx="1602">
                  <c:v>37002</c:v>
                </c:pt>
                <c:pt idx="1603">
                  <c:v>37003</c:v>
                </c:pt>
                <c:pt idx="1604">
                  <c:v>37004</c:v>
                </c:pt>
                <c:pt idx="1605">
                  <c:v>37005</c:v>
                </c:pt>
                <c:pt idx="1606">
                  <c:v>37006</c:v>
                </c:pt>
                <c:pt idx="1607">
                  <c:v>37007</c:v>
                </c:pt>
                <c:pt idx="1608">
                  <c:v>37008</c:v>
                </c:pt>
                <c:pt idx="1609">
                  <c:v>37009</c:v>
                </c:pt>
                <c:pt idx="1610">
                  <c:v>37010</c:v>
                </c:pt>
                <c:pt idx="1611">
                  <c:v>37011</c:v>
                </c:pt>
                <c:pt idx="1612">
                  <c:v>37012</c:v>
                </c:pt>
                <c:pt idx="1613">
                  <c:v>37013</c:v>
                </c:pt>
                <c:pt idx="1614">
                  <c:v>37014</c:v>
                </c:pt>
                <c:pt idx="1615">
                  <c:v>37015</c:v>
                </c:pt>
                <c:pt idx="1616">
                  <c:v>37016</c:v>
                </c:pt>
                <c:pt idx="1617">
                  <c:v>37017</c:v>
                </c:pt>
                <c:pt idx="1618">
                  <c:v>37018</c:v>
                </c:pt>
                <c:pt idx="1619">
                  <c:v>37019</c:v>
                </c:pt>
                <c:pt idx="1620">
                  <c:v>37020</c:v>
                </c:pt>
                <c:pt idx="1621">
                  <c:v>37021</c:v>
                </c:pt>
                <c:pt idx="1622">
                  <c:v>37022</c:v>
                </c:pt>
                <c:pt idx="1623">
                  <c:v>37023</c:v>
                </c:pt>
                <c:pt idx="1624">
                  <c:v>37024</c:v>
                </c:pt>
                <c:pt idx="1625">
                  <c:v>37025</c:v>
                </c:pt>
                <c:pt idx="1626">
                  <c:v>37026</c:v>
                </c:pt>
                <c:pt idx="1627">
                  <c:v>37027</c:v>
                </c:pt>
                <c:pt idx="1628">
                  <c:v>37028</c:v>
                </c:pt>
                <c:pt idx="1629">
                  <c:v>37029</c:v>
                </c:pt>
                <c:pt idx="1630">
                  <c:v>37030</c:v>
                </c:pt>
                <c:pt idx="1631">
                  <c:v>37031</c:v>
                </c:pt>
                <c:pt idx="1632">
                  <c:v>37032</c:v>
                </c:pt>
                <c:pt idx="1633">
                  <c:v>37033</c:v>
                </c:pt>
                <c:pt idx="1634">
                  <c:v>37034</c:v>
                </c:pt>
                <c:pt idx="1635">
                  <c:v>37035</c:v>
                </c:pt>
                <c:pt idx="1636">
                  <c:v>37036</c:v>
                </c:pt>
                <c:pt idx="1637">
                  <c:v>37037</c:v>
                </c:pt>
                <c:pt idx="1638">
                  <c:v>37038</c:v>
                </c:pt>
                <c:pt idx="1639">
                  <c:v>37039</c:v>
                </c:pt>
                <c:pt idx="1640">
                  <c:v>37040</c:v>
                </c:pt>
                <c:pt idx="1641">
                  <c:v>37041</c:v>
                </c:pt>
                <c:pt idx="1642">
                  <c:v>37042</c:v>
                </c:pt>
                <c:pt idx="1643">
                  <c:v>37043</c:v>
                </c:pt>
                <c:pt idx="1644">
                  <c:v>37044</c:v>
                </c:pt>
                <c:pt idx="1645">
                  <c:v>37045</c:v>
                </c:pt>
                <c:pt idx="1646">
                  <c:v>37046</c:v>
                </c:pt>
                <c:pt idx="1647">
                  <c:v>37047</c:v>
                </c:pt>
                <c:pt idx="1648">
                  <c:v>37048</c:v>
                </c:pt>
                <c:pt idx="1649">
                  <c:v>37049</c:v>
                </c:pt>
                <c:pt idx="1650">
                  <c:v>37050</c:v>
                </c:pt>
                <c:pt idx="1651">
                  <c:v>37051</c:v>
                </c:pt>
                <c:pt idx="1652">
                  <c:v>37052</c:v>
                </c:pt>
                <c:pt idx="1653">
                  <c:v>37053</c:v>
                </c:pt>
                <c:pt idx="1654">
                  <c:v>37054</c:v>
                </c:pt>
                <c:pt idx="1655">
                  <c:v>37055</c:v>
                </c:pt>
                <c:pt idx="1656">
                  <c:v>37056</c:v>
                </c:pt>
                <c:pt idx="1657">
                  <c:v>37057</c:v>
                </c:pt>
                <c:pt idx="1658">
                  <c:v>37058</c:v>
                </c:pt>
                <c:pt idx="1659">
                  <c:v>37059</c:v>
                </c:pt>
                <c:pt idx="1660">
                  <c:v>37060</c:v>
                </c:pt>
                <c:pt idx="1661">
                  <c:v>37061</c:v>
                </c:pt>
                <c:pt idx="1662">
                  <c:v>37062</c:v>
                </c:pt>
                <c:pt idx="1663">
                  <c:v>37063</c:v>
                </c:pt>
                <c:pt idx="1664">
                  <c:v>37064</c:v>
                </c:pt>
                <c:pt idx="1665">
                  <c:v>37065</c:v>
                </c:pt>
                <c:pt idx="1666">
                  <c:v>37066</c:v>
                </c:pt>
                <c:pt idx="1667">
                  <c:v>37067</c:v>
                </c:pt>
                <c:pt idx="1668">
                  <c:v>37068</c:v>
                </c:pt>
                <c:pt idx="1669">
                  <c:v>37069</c:v>
                </c:pt>
                <c:pt idx="1670">
                  <c:v>37070</c:v>
                </c:pt>
                <c:pt idx="1671">
                  <c:v>37071</c:v>
                </c:pt>
                <c:pt idx="1672">
                  <c:v>37072</c:v>
                </c:pt>
                <c:pt idx="1673">
                  <c:v>37073</c:v>
                </c:pt>
                <c:pt idx="1674">
                  <c:v>37074</c:v>
                </c:pt>
                <c:pt idx="1675">
                  <c:v>37075</c:v>
                </c:pt>
                <c:pt idx="1676">
                  <c:v>37076</c:v>
                </c:pt>
                <c:pt idx="1677">
                  <c:v>37077</c:v>
                </c:pt>
                <c:pt idx="1678">
                  <c:v>37078</c:v>
                </c:pt>
                <c:pt idx="1679">
                  <c:v>37079</c:v>
                </c:pt>
                <c:pt idx="1680">
                  <c:v>37080</c:v>
                </c:pt>
                <c:pt idx="1681">
                  <c:v>37081</c:v>
                </c:pt>
                <c:pt idx="1682">
                  <c:v>37082</c:v>
                </c:pt>
                <c:pt idx="1683">
                  <c:v>37083</c:v>
                </c:pt>
                <c:pt idx="1684">
                  <c:v>37084</c:v>
                </c:pt>
                <c:pt idx="1685">
                  <c:v>37085</c:v>
                </c:pt>
                <c:pt idx="1686">
                  <c:v>37086</c:v>
                </c:pt>
                <c:pt idx="1687">
                  <c:v>37087</c:v>
                </c:pt>
                <c:pt idx="1688">
                  <c:v>37088</c:v>
                </c:pt>
                <c:pt idx="1689">
                  <c:v>37089</c:v>
                </c:pt>
                <c:pt idx="1690">
                  <c:v>37090</c:v>
                </c:pt>
                <c:pt idx="1691">
                  <c:v>37091</c:v>
                </c:pt>
                <c:pt idx="1692">
                  <c:v>37092</c:v>
                </c:pt>
                <c:pt idx="1693">
                  <c:v>37093</c:v>
                </c:pt>
                <c:pt idx="1694">
                  <c:v>37094</c:v>
                </c:pt>
                <c:pt idx="1695">
                  <c:v>37095</c:v>
                </c:pt>
                <c:pt idx="1696">
                  <c:v>37096</c:v>
                </c:pt>
                <c:pt idx="1697">
                  <c:v>37097</c:v>
                </c:pt>
                <c:pt idx="1698">
                  <c:v>37098</c:v>
                </c:pt>
                <c:pt idx="1699">
                  <c:v>37099</c:v>
                </c:pt>
                <c:pt idx="1700">
                  <c:v>37100</c:v>
                </c:pt>
                <c:pt idx="1701">
                  <c:v>37101</c:v>
                </c:pt>
                <c:pt idx="1702">
                  <c:v>37102</c:v>
                </c:pt>
                <c:pt idx="1703">
                  <c:v>37103</c:v>
                </c:pt>
                <c:pt idx="1704">
                  <c:v>37104</c:v>
                </c:pt>
                <c:pt idx="1705">
                  <c:v>37105</c:v>
                </c:pt>
                <c:pt idx="1706">
                  <c:v>37106</c:v>
                </c:pt>
                <c:pt idx="1707">
                  <c:v>37107</c:v>
                </c:pt>
                <c:pt idx="1708">
                  <c:v>37108</c:v>
                </c:pt>
                <c:pt idx="1709">
                  <c:v>37109</c:v>
                </c:pt>
                <c:pt idx="1710">
                  <c:v>37110</c:v>
                </c:pt>
                <c:pt idx="1711">
                  <c:v>37111</c:v>
                </c:pt>
                <c:pt idx="1712">
                  <c:v>37112</c:v>
                </c:pt>
                <c:pt idx="1713">
                  <c:v>37113</c:v>
                </c:pt>
                <c:pt idx="1714">
                  <c:v>37114</c:v>
                </c:pt>
                <c:pt idx="1715">
                  <c:v>37115</c:v>
                </c:pt>
                <c:pt idx="1716">
                  <c:v>37116</c:v>
                </c:pt>
                <c:pt idx="1717">
                  <c:v>37117</c:v>
                </c:pt>
                <c:pt idx="1718">
                  <c:v>37118</c:v>
                </c:pt>
                <c:pt idx="1719">
                  <c:v>37119</c:v>
                </c:pt>
                <c:pt idx="1720">
                  <c:v>37120</c:v>
                </c:pt>
                <c:pt idx="1721">
                  <c:v>37121</c:v>
                </c:pt>
                <c:pt idx="1722">
                  <c:v>37122</c:v>
                </c:pt>
                <c:pt idx="1723">
                  <c:v>37123</c:v>
                </c:pt>
                <c:pt idx="1724">
                  <c:v>37124</c:v>
                </c:pt>
                <c:pt idx="1725">
                  <c:v>37125</c:v>
                </c:pt>
                <c:pt idx="1726">
                  <c:v>37126</c:v>
                </c:pt>
                <c:pt idx="1727">
                  <c:v>37127</c:v>
                </c:pt>
                <c:pt idx="1728">
                  <c:v>37128</c:v>
                </c:pt>
              </c:strCache>
            </c:strRef>
          </c:cat>
          <c:val>
            <c:numRef>
              <c:f>[10]FR_GROWTH!$B$1426:$B$3154</c:f>
              <c:numCache>
                <c:formatCode>General</c:formatCode>
                <c:ptCount val="1729"/>
                <c:pt idx="0">
                  <c:v>-133.862111272127</c:v>
                </c:pt>
                <c:pt idx="1">
                  <c:v>-129.20857909991</c:v>
                </c:pt>
                <c:pt idx="2">
                  <c:v>-128.510046927693</c:v>
                </c:pt>
                <c:pt idx="3">
                  <c:v>-132.061514755476</c:v>
                </c:pt>
                <c:pt idx="4">
                  <c:v>-128.562982583258</c:v>
                </c:pt>
                <c:pt idx="5">
                  <c:v>-125.329450411042</c:v>
                </c:pt>
                <c:pt idx="6">
                  <c:v>-125.815918238824</c:v>
                </c:pt>
                <c:pt idx="7">
                  <c:v>-126.712386066607</c:v>
                </c:pt>
                <c:pt idx="8">
                  <c:v>-122.30385389439</c:v>
                </c:pt>
                <c:pt idx="9">
                  <c:v>-105.975321722173</c:v>
                </c:pt>
                <c:pt idx="10">
                  <c:v>-97.9317895499553</c:v>
                </c:pt>
                <c:pt idx="11">
                  <c:v>-92.7832573777382</c:v>
                </c:pt>
                <c:pt idx="12">
                  <c:v>-85.2347252055208</c:v>
                </c:pt>
                <c:pt idx="13">
                  <c:v>-79.9861930333036</c:v>
                </c:pt>
                <c:pt idx="14">
                  <c:v>-75.7126608610863</c:v>
                </c:pt>
                <c:pt idx="15">
                  <c:v>-75.8141286888692</c:v>
                </c:pt>
                <c:pt idx="16">
                  <c:v>-73.0555965166518</c:v>
                </c:pt>
                <c:pt idx="17">
                  <c:v>-73.0270643444342</c:v>
                </c:pt>
                <c:pt idx="18">
                  <c:v>-66.7285321722172</c:v>
                </c:pt>
                <c:pt idx="19">
                  <c:v>-65.2299999999998</c:v>
                </c:pt>
                <c:pt idx="20">
                  <c:v>-58.2799999999995</c:v>
                </c:pt>
                <c:pt idx="21">
                  <c:v>-50.2299999999996</c:v>
                </c:pt>
                <c:pt idx="22">
                  <c:v>-57.8299999999995</c:v>
                </c:pt>
                <c:pt idx="23">
                  <c:v>-64.5249999999996</c:v>
                </c:pt>
                <c:pt idx="24">
                  <c:v>-69.6700000000001</c:v>
                </c:pt>
                <c:pt idx="25">
                  <c:v>-77.6200000000001</c:v>
                </c:pt>
                <c:pt idx="26">
                  <c:v>-83.9500000000005</c:v>
                </c:pt>
                <c:pt idx="27">
                  <c:v>-88.4549999999999</c:v>
                </c:pt>
                <c:pt idx="28">
                  <c:v>-94.5150000000001</c:v>
                </c:pt>
                <c:pt idx="29">
                  <c:v>-97.4800000000005</c:v>
                </c:pt>
                <c:pt idx="30">
                  <c:v>-104.18</c:v>
                </c:pt>
                <c:pt idx="31">
                  <c:v>-95.2450000000004</c:v>
                </c:pt>
                <c:pt idx="32">
                  <c:v>-86.0100000000002</c:v>
                </c:pt>
                <c:pt idx="33">
                  <c:v>-78.2249999999999</c:v>
                </c:pt>
                <c:pt idx="34">
                  <c:v>-71.5781833897993</c:v>
                </c:pt>
                <c:pt idx="35">
                  <c:v>-63.0413667795979</c:v>
                </c:pt>
                <c:pt idx="36">
                  <c:v>-58.2945501693971</c:v>
                </c:pt>
                <c:pt idx="37">
                  <c:v>-50.5027335591963</c:v>
                </c:pt>
                <c:pt idx="38">
                  <c:v>-51.6609169489952</c:v>
                </c:pt>
                <c:pt idx="39">
                  <c:v>-48.7141003387944</c:v>
                </c:pt>
                <c:pt idx="40">
                  <c:v>-52.7972837285931</c:v>
                </c:pt>
                <c:pt idx="41">
                  <c:v>-58.1804671183927</c:v>
                </c:pt>
                <c:pt idx="42">
                  <c:v>-48.3686505081919</c:v>
                </c:pt>
                <c:pt idx="43">
                  <c:v>-32.8018338979909</c:v>
                </c:pt>
                <c:pt idx="44">
                  <c:v>-24.67001728779</c:v>
                </c:pt>
                <c:pt idx="45">
                  <c:v>-26.7182006775893</c:v>
                </c:pt>
                <c:pt idx="46">
                  <c:v>-15.6163840673883</c:v>
                </c:pt>
                <c:pt idx="47">
                  <c:v>-4.67956745718743</c:v>
                </c:pt>
                <c:pt idx="48">
                  <c:v>3.05724915301312</c:v>
                </c:pt>
                <c:pt idx="49">
                  <c:v>9.45906576321431</c:v>
                </c:pt>
                <c:pt idx="50">
                  <c:v>15.535882373415</c:v>
                </c:pt>
                <c:pt idx="51">
                  <c:v>8.16269898361611</c:v>
                </c:pt>
                <c:pt idx="52">
                  <c:v>9.03451559381688</c:v>
                </c:pt>
                <c:pt idx="53">
                  <c:v>-10.2236677959822</c:v>
                </c:pt>
                <c:pt idx="54">
                  <c:v>-24.2086677959826</c:v>
                </c:pt>
                <c:pt idx="55">
                  <c:v>-26.7586677959825</c:v>
                </c:pt>
                <c:pt idx="56">
                  <c:v>-30.8586677959825</c:v>
                </c:pt>
                <c:pt idx="57">
                  <c:v>-35.4086677959826</c:v>
                </c:pt>
                <c:pt idx="58">
                  <c:v>-35.6436677959823</c:v>
                </c:pt>
                <c:pt idx="59">
                  <c:v>-39.7736677959824</c:v>
                </c:pt>
                <c:pt idx="60">
                  <c:v>-39.6986677959824</c:v>
                </c:pt>
                <c:pt idx="61">
                  <c:v>-37.0136677959827</c:v>
                </c:pt>
                <c:pt idx="62">
                  <c:v>-31.4886677959823</c:v>
                </c:pt>
                <c:pt idx="63">
                  <c:v>-31.8736677959823</c:v>
                </c:pt>
                <c:pt idx="64">
                  <c:v>-30.2736677959824</c:v>
                </c:pt>
                <c:pt idx="65">
                  <c:v>-4.77921520040627</c:v>
                </c:pt>
                <c:pt idx="66">
                  <c:v>2.16523739517015</c:v>
                </c:pt>
                <c:pt idx="67">
                  <c:v>0.609689990746119</c:v>
                </c:pt>
                <c:pt idx="68">
                  <c:v>4.1041425863225</c:v>
                </c:pt>
                <c:pt idx="69">
                  <c:v>8.34859518189887</c:v>
                </c:pt>
                <c:pt idx="70">
                  <c:v>15.4530477774749</c:v>
                </c:pt>
                <c:pt idx="71">
                  <c:v>18.9725003730509</c:v>
                </c:pt>
                <c:pt idx="72">
                  <c:v>14.3469529686272</c:v>
                </c:pt>
                <c:pt idx="73">
                  <c:v>30.7014055642032</c:v>
                </c:pt>
                <c:pt idx="74">
                  <c:v>38.9458581597794</c:v>
                </c:pt>
                <c:pt idx="75">
                  <c:v>40.8903107553556</c:v>
                </c:pt>
                <c:pt idx="76">
                  <c:v>43.334763350932</c:v>
                </c:pt>
                <c:pt idx="77">
                  <c:v>45.529215946508</c:v>
                </c:pt>
                <c:pt idx="78">
                  <c:v>42.2186685420845</c:v>
                </c:pt>
                <c:pt idx="79">
                  <c:v>43.1731211376605</c:v>
                </c:pt>
                <c:pt idx="80">
                  <c:v>48.2625737332369</c:v>
                </c:pt>
                <c:pt idx="81">
                  <c:v>58.5920263288128</c:v>
                </c:pt>
                <c:pt idx="82">
                  <c:v>61.9364789243889</c:v>
                </c:pt>
                <c:pt idx="83">
                  <c:v>69.2309315199655</c:v>
                </c:pt>
                <c:pt idx="84">
                  <c:v>70.2753841155416</c:v>
                </c:pt>
                <c:pt idx="85">
                  <c:v>56.9753841155416</c:v>
                </c:pt>
                <c:pt idx="86">
                  <c:v>38.1703841155418</c:v>
                </c:pt>
                <c:pt idx="87">
                  <c:v>45.8503841155414</c:v>
                </c:pt>
                <c:pt idx="88">
                  <c:v>49.5253841155416</c:v>
                </c:pt>
                <c:pt idx="89">
                  <c:v>44.2003841155415</c:v>
                </c:pt>
                <c:pt idx="90">
                  <c:v>39.8003841155419</c:v>
                </c:pt>
                <c:pt idx="91">
                  <c:v>40.2503841155422</c:v>
                </c:pt>
                <c:pt idx="92">
                  <c:v>34.8003841155421</c:v>
                </c:pt>
                <c:pt idx="93">
                  <c:v>32.5003841155419</c:v>
                </c:pt>
                <c:pt idx="94">
                  <c:v>34.8976512905676</c:v>
                </c:pt>
                <c:pt idx="95">
                  <c:v>36.2449184655936</c:v>
                </c:pt>
                <c:pt idx="96">
                  <c:v>38.2921856406197</c:v>
                </c:pt>
                <c:pt idx="97">
                  <c:v>42.1394528156457</c:v>
                </c:pt>
                <c:pt idx="98">
                  <c:v>48.9767199906717</c:v>
                </c:pt>
                <c:pt idx="99">
                  <c:v>53.5339871656975</c:v>
                </c:pt>
                <c:pt idx="100">
                  <c:v>53.9312543407236</c:v>
                </c:pt>
                <c:pt idx="101">
                  <c:v>48.3785215157495</c:v>
                </c:pt>
                <c:pt idx="102">
                  <c:v>44.8257886907752</c:v>
                </c:pt>
                <c:pt idx="103">
                  <c:v>41.1730558658012</c:v>
                </c:pt>
                <c:pt idx="104">
                  <c:v>42.6203230408271</c:v>
                </c:pt>
                <c:pt idx="105">
                  <c:v>53.2175902158533</c:v>
                </c:pt>
                <c:pt idx="106">
                  <c:v>69.9198573908793</c:v>
                </c:pt>
                <c:pt idx="107">
                  <c:v>67.0871245659052</c:v>
                </c:pt>
                <c:pt idx="108">
                  <c:v>62.3093917409312</c:v>
                </c:pt>
                <c:pt idx="109">
                  <c:v>68.3816589159571</c:v>
                </c:pt>
                <c:pt idx="110">
                  <c:v>65.2789260909831</c:v>
                </c:pt>
                <c:pt idx="111">
                  <c:v>63.1261932660091</c:v>
                </c:pt>
                <c:pt idx="112">
                  <c:v>65.8234604410347</c:v>
                </c:pt>
                <c:pt idx="113">
                  <c:v>67.3207276160606</c:v>
                </c:pt>
                <c:pt idx="114">
                  <c:v>66.2207276160607</c:v>
                </c:pt>
                <c:pt idx="115">
                  <c:v>61.3707276160608</c:v>
                </c:pt>
                <c:pt idx="116">
                  <c:v>57.3707276160606</c:v>
                </c:pt>
                <c:pt idx="117">
                  <c:v>53.1707276160605</c:v>
                </c:pt>
                <c:pt idx="118">
                  <c:v>49.1207276160606</c:v>
                </c:pt>
                <c:pt idx="119">
                  <c:v>44.1207276160606</c:v>
                </c:pt>
                <c:pt idx="120">
                  <c:v>41.5207276160606</c:v>
                </c:pt>
                <c:pt idx="121">
                  <c:v>37.1707276160607</c:v>
                </c:pt>
                <c:pt idx="122">
                  <c:v>32.0207276160609</c:v>
                </c:pt>
                <c:pt idx="123">
                  <c:v>26.2207276160607</c:v>
                </c:pt>
                <c:pt idx="124">
                  <c:v>22.4707276160607</c:v>
                </c:pt>
                <c:pt idx="125">
                  <c:v>14.6444106269755</c:v>
                </c:pt>
                <c:pt idx="126">
                  <c:v>13.7680936378904</c:v>
                </c:pt>
                <c:pt idx="127">
                  <c:v>13.8417766488051</c:v>
                </c:pt>
                <c:pt idx="128">
                  <c:v>11.4654596597197</c:v>
                </c:pt>
                <c:pt idx="129">
                  <c:v>5.53914267063442</c:v>
                </c:pt>
                <c:pt idx="130">
                  <c:v>9.86282568154911</c:v>
                </c:pt>
                <c:pt idx="131">
                  <c:v>14.3365086924639</c:v>
                </c:pt>
                <c:pt idx="132">
                  <c:v>23.0101917033785</c:v>
                </c:pt>
                <c:pt idx="133">
                  <c:v>35.0338747142932</c:v>
                </c:pt>
                <c:pt idx="134">
                  <c:v>49.6075577252079</c:v>
                </c:pt>
                <c:pt idx="135">
                  <c:v>53.0812407361223</c:v>
                </c:pt>
                <c:pt idx="136">
                  <c:v>55.854923747037</c:v>
                </c:pt>
                <c:pt idx="137">
                  <c:v>58.8286067579516</c:v>
                </c:pt>
                <c:pt idx="138">
                  <c:v>58.5022897688664</c:v>
                </c:pt>
                <c:pt idx="139">
                  <c:v>63.8759727797813</c:v>
                </c:pt>
                <c:pt idx="140">
                  <c:v>65.9996557906961</c:v>
                </c:pt>
                <c:pt idx="141">
                  <c:v>67.9733388016105</c:v>
                </c:pt>
                <c:pt idx="142">
                  <c:v>73.8970218125253</c:v>
                </c:pt>
                <c:pt idx="143">
                  <c:v>78.6707048234403</c:v>
                </c:pt>
                <c:pt idx="144">
                  <c:v>82.7943878343551</c:v>
                </c:pt>
                <c:pt idx="145">
                  <c:v>85.3443878343551</c:v>
                </c:pt>
                <c:pt idx="146">
                  <c:v>94.2443878343552</c:v>
                </c:pt>
                <c:pt idx="147">
                  <c:v>104.694387834355</c:v>
                </c:pt>
                <c:pt idx="148">
                  <c:v>114.944387834355</c:v>
                </c:pt>
                <c:pt idx="149">
                  <c:v>124.244387834355</c:v>
                </c:pt>
                <c:pt idx="150">
                  <c:v>130.444387834355</c:v>
                </c:pt>
                <c:pt idx="151">
                  <c:v>133.094387834355</c:v>
                </c:pt>
                <c:pt idx="152">
                  <c:v>135.494387834355</c:v>
                </c:pt>
                <c:pt idx="153">
                  <c:v>127.644387834355</c:v>
                </c:pt>
                <c:pt idx="154">
                  <c:v>119.794387834355</c:v>
                </c:pt>
                <c:pt idx="155">
                  <c:v>119.452003470882</c:v>
                </c:pt>
                <c:pt idx="156">
                  <c:v>119.609619107409</c:v>
                </c:pt>
                <c:pt idx="157">
                  <c:v>113.417234743936</c:v>
                </c:pt>
                <c:pt idx="158">
                  <c:v>116.174850380463</c:v>
                </c:pt>
                <c:pt idx="159">
                  <c:v>117.83246601699</c:v>
                </c:pt>
                <c:pt idx="160">
                  <c:v>122.440081653517</c:v>
                </c:pt>
                <c:pt idx="161">
                  <c:v>130.147697290044</c:v>
                </c:pt>
                <c:pt idx="162">
                  <c:v>128.405312926571</c:v>
                </c:pt>
                <c:pt idx="163">
                  <c:v>123.812928563098</c:v>
                </c:pt>
                <c:pt idx="164">
                  <c:v>126.220544199625</c:v>
                </c:pt>
                <c:pt idx="165">
                  <c:v>125.628159836152</c:v>
                </c:pt>
                <c:pt idx="166">
                  <c:v>120.935775472679</c:v>
                </c:pt>
                <c:pt idx="167">
                  <c:v>113.093391109206</c:v>
                </c:pt>
                <c:pt idx="168">
                  <c:v>109.751006745733</c:v>
                </c:pt>
                <c:pt idx="169">
                  <c:v>108.85862238226</c:v>
                </c:pt>
                <c:pt idx="170">
                  <c:v>105.866238018787</c:v>
                </c:pt>
                <c:pt idx="171">
                  <c:v>102.273853655314</c:v>
                </c:pt>
                <c:pt idx="172">
                  <c:v>95.7814692918407</c:v>
                </c:pt>
                <c:pt idx="173">
                  <c:v>93.9890849283677</c:v>
                </c:pt>
                <c:pt idx="174">
                  <c:v>95.6967005648944</c:v>
                </c:pt>
                <c:pt idx="175">
                  <c:v>100.996700564895</c:v>
                </c:pt>
                <c:pt idx="176">
                  <c:v>105.496700564895</c:v>
                </c:pt>
                <c:pt idx="177">
                  <c:v>112.796700564895</c:v>
                </c:pt>
                <c:pt idx="178">
                  <c:v>114.996700564895</c:v>
                </c:pt>
                <c:pt idx="179">
                  <c:v>107.596700564894</c:v>
                </c:pt>
                <c:pt idx="180">
                  <c:v>103.346700564894</c:v>
                </c:pt>
                <c:pt idx="181">
                  <c:v>101.946700564894</c:v>
                </c:pt>
                <c:pt idx="182">
                  <c:v>117.246700564894</c:v>
                </c:pt>
                <c:pt idx="183">
                  <c:v>142.746700564895</c:v>
                </c:pt>
                <c:pt idx="184">
                  <c:v>158.946700564895</c:v>
                </c:pt>
                <c:pt idx="185">
                  <c:v>168.846700564895</c:v>
                </c:pt>
                <c:pt idx="186">
                  <c:v>170.218991790294</c:v>
                </c:pt>
                <c:pt idx="187">
                  <c:v>173.291283015694</c:v>
                </c:pt>
                <c:pt idx="188">
                  <c:v>173.813574241094</c:v>
                </c:pt>
                <c:pt idx="189">
                  <c:v>174.165865466494</c:v>
                </c:pt>
                <c:pt idx="190">
                  <c:v>160.768156691894</c:v>
                </c:pt>
                <c:pt idx="191">
                  <c:v>166.800447917293</c:v>
                </c:pt>
                <c:pt idx="192">
                  <c:v>174.372739142693</c:v>
                </c:pt>
                <c:pt idx="193">
                  <c:v>181.145030368093</c:v>
                </c:pt>
                <c:pt idx="194">
                  <c:v>188.617321593492</c:v>
                </c:pt>
                <c:pt idx="195">
                  <c:v>196.189612818892</c:v>
                </c:pt>
                <c:pt idx="196">
                  <c:v>203.861904044292</c:v>
                </c:pt>
                <c:pt idx="197">
                  <c:v>208.184195269692</c:v>
                </c:pt>
                <c:pt idx="198">
                  <c:v>213.806486495091</c:v>
                </c:pt>
                <c:pt idx="199">
                  <c:v>228.078777720491</c:v>
                </c:pt>
                <c:pt idx="200">
                  <c:v>240.101068945891</c:v>
                </c:pt>
                <c:pt idx="201">
                  <c:v>257.823360171291</c:v>
                </c:pt>
                <c:pt idx="202">
                  <c:v>275.345651396691</c:v>
                </c:pt>
                <c:pt idx="203">
                  <c:v>296.16794262209</c:v>
                </c:pt>
                <c:pt idx="204">
                  <c:v>308.34023384749</c:v>
                </c:pt>
                <c:pt idx="205">
                  <c:v>316.96252507289</c:v>
                </c:pt>
                <c:pt idx="206">
                  <c:v>322.71252507289</c:v>
                </c:pt>
                <c:pt idx="207">
                  <c:v>325.01252507289</c:v>
                </c:pt>
                <c:pt idx="208">
                  <c:v>330.46252507289</c:v>
                </c:pt>
                <c:pt idx="209">
                  <c:v>340.48252507289</c:v>
                </c:pt>
                <c:pt idx="210">
                  <c:v>363.40252507289</c:v>
                </c:pt>
                <c:pt idx="211">
                  <c:v>365.89252507289</c:v>
                </c:pt>
                <c:pt idx="212">
                  <c:v>362.09252507289</c:v>
                </c:pt>
                <c:pt idx="213">
                  <c:v>354.64252507289</c:v>
                </c:pt>
                <c:pt idx="214">
                  <c:v>348.59252507289</c:v>
                </c:pt>
                <c:pt idx="215">
                  <c:v>344.94252507289</c:v>
                </c:pt>
                <c:pt idx="216">
                  <c:v>334.475296138206</c:v>
                </c:pt>
                <c:pt idx="217">
                  <c:v>337.608067203522</c:v>
                </c:pt>
                <c:pt idx="218">
                  <c:v>317.990838268838</c:v>
                </c:pt>
                <c:pt idx="219">
                  <c:v>306.023609334154</c:v>
                </c:pt>
                <c:pt idx="220">
                  <c:v>285.60638039947</c:v>
                </c:pt>
                <c:pt idx="221">
                  <c:v>257.989151464786</c:v>
                </c:pt>
                <c:pt idx="222">
                  <c:v>219.621922530102</c:v>
                </c:pt>
                <c:pt idx="223">
                  <c:v>166.554693595418</c:v>
                </c:pt>
                <c:pt idx="224">
                  <c:v>128.287464660734</c:v>
                </c:pt>
                <c:pt idx="225">
                  <c:v>104.67023572605</c:v>
                </c:pt>
                <c:pt idx="226">
                  <c:v>89.6530067413664</c:v>
                </c:pt>
                <c:pt idx="227">
                  <c:v>75.3357778066825</c:v>
                </c:pt>
                <c:pt idx="228">
                  <c:v>62.1685488719986</c:v>
                </c:pt>
                <c:pt idx="229">
                  <c:v>42.9513199373143</c:v>
                </c:pt>
                <c:pt idx="230">
                  <c:v>29.9840910026305</c:v>
                </c:pt>
                <c:pt idx="231">
                  <c:v>12.1668620679466</c:v>
                </c:pt>
                <c:pt idx="232">
                  <c:v>-13.0003668667375</c:v>
                </c:pt>
                <c:pt idx="233">
                  <c:v>-16.9675958014216</c:v>
                </c:pt>
                <c:pt idx="234">
                  <c:v>-26.3848247361057</c:v>
                </c:pt>
                <c:pt idx="235">
                  <c:v>-37.8020536707897</c:v>
                </c:pt>
                <c:pt idx="236">
                  <c:v>-39.5520536707895</c:v>
                </c:pt>
                <c:pt idx="237">
                  <c:v>-46.8020536707897</c:v>
                </c:pt>
                <c:pt idx="238">
                  <c:v>-29.1020536707897</c:v>
                </c:pt>
                <c:pt idx="239">
                  <c:v>-26.9520536707896</c:v>
                </c:pt>
                <c:pt idx="240">
                  <c:v>-26.0020536707896</c:v>
                </c:pt>
                <c:pt idx="241">
                  <c:v>-22.3020536707897</c:v>
                </c:pt>
                <c:pt idx="242">
                  <c:v>-16.2020536707896</c:v>
                </c:pt>
                <c:pt idx="243">
                  <c:v>0.0479463292103901</c:v>
                </c:pt>
                <c:pt idx="244">
                  <c:v>6.84794632921035</c:v>
                </c:pt>
                <c:pt idx="245">
                  <c:v>9.44794632921048</c:v>
                </c:pt>
                <c:pt idx="246">
                  <c:v>11.6566521454401</c:v>
                </c:pt>
                <c:pt idx="247">
                  <c:v>6.36535791166966</c:v>
                </c:pt>
                <c:pt idx="248">
                  <c:v>1.62406367789959</c:v>
                </c:pt>
                <c:pt idx="249">
                  <c:v>-2.46723055587108</c:v>
                </c:pt>
                <c:pt idx="250">
                  <c:v>-5.00852478964134</c:v>
                </c:pt>
                <c:pt idx="251">
                  <c:v>1.45018097658817</c:v>
                </c:pt>
                <c:pt idx="252">
                  <c:v>25.2088867378181</c:v>
                </c:pt>
                <c:pt idx="253">
                  <c:v>26.2675925040476</c:v>
                </c:pt>
                <c:pt idx="254">
                  <c:v>24.5262982702773</c:v>
                </c:pt>
                <c:pt idx="255">
                  <c:v>28.035004036507</c:v>
                </c:pt>
                <c:pt idx="256">
                  <c:v>35.8937098027366</c:v>
                </c:pt>
                <c:pt idx="257">
                  <c:v>33.4524155689662</c:v>
                </c:pt>
                <c:pt idx="258">
                  <c:v>24.161121335196</c:v>
                </c:pt>
                <c:pt idx="259">
                  <c:v>18.1198271014255</c:v>
                </c:pt>
                <c:pt idx="260">
                  <c:v>48.1785328676554</c:v>
                </c:pt>
                <c:pt idx="261">
                  <c:v>72.3372386338847</c:v>
                </c:pt>
                <c:pt idx="262">
                  <c:v>96.1959444001145</c:v>
                </c:pt>
                <c:pt idx="263">
                  <c:v>115.054650166344</c:v>
                </c:pt>
                <c:pt idx="264">
                  <c:v>134.513355932574</c:v>
                </c:pt>
                <c:pt idx="265">
                  <c:v>151.872061698803</c:v>
                </c:pt>
                <c:pt idx="266">
                  <c:v>155.072061698804</c:v>
                </c:pt>
                <c:pt idx="267">
                  <c:v>165.122061698804</c:v>
                </c:pt>
                <c:pt idx="268">
                  <c:v>163.872061698803</c:v>
                </c:pt>
                <c:pt idx="269">
                  <c:v>155.572061698804</c:v>
                </c:pt>
                <c:pt idx="270">
                  <c:v>147.072061698804</c:v>
                </c:pt>
                <c:pt idx="271">
                  <c:v>138.872061698804</c:v>
                </c:pt>
                <c:pt idx="272">
                  <c:v>132.872061703803</c:v>
                </c:pt>
                <c:pt idx="273">
                  <c:v>136.322061703803</c:v>
                </c:pt>
                <c:pt idx="274">
                  <c:v>139.572061703804</c:v>
                </c:pt>
                <c:pt idx="275">
                  <c:v>132.122061703804</c:v>
                </c:pt>
                <c:pt idx="276">
                  <c:v>121.722061703804</c:v>
                </c:pt>
                <c:pt idx="277">
                  <c:v>113.331805873866</c:v>
                </c:pt>
                <c:pt idx="278">
                  <c:v>108.991550043928</c:v>
                </c:pt>
                <c:pt idx="279">
                  <c:v>108.65129421399</c:v>
                </c:pt>
                <c:pt idx="280">
                  <c:v>79.2610383840524</c:v>
                </c:pt>
                <c:pt idx="281">
                  <c:v>51.4207825541146</c:v>
                </c:pt>
                <c:pt idx="282">
                  <c:v>40.4805267241768</c:v>
                </c:pt>
                <c:pt idx="283">
                  <c:v>7.14027089423894</c:v>
                </c:pt>
                <c:pt idx="284">
                  <c:v>-7.09998493569924</c:v>
                </c:pt>
                <c:pt idx="285">
                  <c:v>-30.7902407656368</c:v>
                </c:pt>
                <c:pt idx="286">
                  <c:v>-45.3304965955747</c:v>
                </c:pt>
                <c:pt idx="287">
                  <c:v>-56.1707524255125</c:v>
                </c:pt>
                <c:pt idx="288">
                  <c:v>-45.4610082554505</c:v>
                </c:pt>
                <c:pt idx="289">
                  <c:v>-30.5012640853884</c:v>
                </c:pt>
                <c:pt idx="290">
                  <c:v>-19.4915199153259</c:v>
                </c:pt>
                <c:pt idx="291">
                  <c:v>-8.03177574526421</c:v>
                </c:pt>
                <c:pt idx="292">
                  <c:v>-8.07203157520189</c:v>
                </c:pt>
                <c:pt idx="293">
                  <c:v>-12.2622874051399</c:v>
                </c:pt>
                <c:pt idx="294">
                  <c:v>-14.1025432350777</c:v>
                </c:pt>
                <c:pt idx="295">
                  <c:v>-17.4927990650153</c:v>
                </c:pt>
                <c:pt idx="296">
                  <c:v>-16.0830548949534</c:v>
                </c:pt>
                <c:pt idx="297">
                  <c:v>-14.3330548949532</c:v>
                </c:pt>
                <c:pt idx="298">
                  <c:v>-7.28305489495324</c:v>
                </c:pt>
                <c:pt idx="299">
                  <c:v>3.8169451050469</c:v>
                </c:pt>
                <c:pt idx="300">
                  <c:v>17.5669451050469</c:v>
                </c:pt>
                <c:pt idx="301">
                  <c:v>27.0169451050467</c:v>
                </c:pt>
                <c:pt idx="302">
                  <c:v>22.1169451050469</c:v>
                </c:pt>
                <c:pt idx="303">
                  <c:v>36.2669451050467</c:v>
                </c:pt>
                <c:pt idx="304">
                  <c:v>37.3669451050469</c:v>
                </c:pt>
                <c:pt idx="305">
                  <c:v>51.0169451000468</c:v>
                </c:pt>
                <c:pt idx="306">
                  <c:v>69.3169451000467</c:v>
                </c:pt>
                <c:pt idx="307">
                  <c:v>86.3905144272462</c:v>
                </c:pt>
                <c:pt idx="308">
                  <c:v>86.6140837544454</c:v>
                </c:pt>
                <c:pt idx="309">
                  <c:v>87.787653076645</c:v>
                </c:pt>
                <c:pt idx="310">
                  <c:v>89.7612224038444</c:v>
                </c:pt>
                <c:pt idx="311">
                  <c:v>92.6347917310438</c:v>
                </c:pt>
                <c:pt idx="312">
                  <c:v>96.2583610532431</c:v>
                </c:pt>
                <c:pt idx="313">
                  <c:v>102.931930375443</c:v>
                </c:pt>
                <c:pt idx="314">
                  <c:v>110.755499702642</c:v>
                </c:pt>
                <c:pt idx="315">
                  <c:v>126.379069029842</c:v>
                </c:pt>
                <c:pt idx="316">
                  <c:v>129.60263835204</c:v>
                </c:pt>
                <c:pt idx="317">
                  <c:v>135.02620767924</c:v>
                </c:pt>
                <c:pt idx="318">
                  <c:v>143.44977700144</c:v>
                </c:pt>
                <c:pt idx="319">
                  <c:v>132.923346328639</c:v>
                </c:pt>
                <c:pt idx="320">
                  <c:v>133.696915655838</c:v>
                </c:pt>
                <c:pt idx="321">
                  <c:v>130.970484978038</c:v>
                </c:pt>
                <c:pt idx="322">
                  <c:v>128.494054305238</c:v>
                </c:pt>
                <c:pt idx="323">
                  <c:v>123.967623632437</c:v>
                </c:pt>
                <c:pt idx="324">
                  <c:v>112.841192954636</c:v>
                </c:pt>
                <c:pt idx="325">
                  <c:v>104.064762286836</c:v>
                </c:pt>
                <c:pt idx="326">
                  <c:v>95.4883316140356</c:v>
                </c:pt>
                <c:pt idx="327">
                  <c:v>83.2383316140358</c:v>
                </c:pt>
                <c:pt idx="328">
                  <c:v>83.4383316140356</c:v>
                </c:pt>
                <c:pt idx="329">
                  <c:v>82.6383316190356</c:v>
                </c:pt>
                <c:pt idx="330">
                  <c:v>80.6383316190356</c:v>
                </c:pt>
                <c:pt idx="331">
                  <c:v>77.5383316190355</c:v>
                </c:pt>
                <c:pt idx="332">
                  <c:v>75.0383316240357</c:v>
                </c:pt>
                <c:pt idx="333">
                  <c:v>71.6883316290357</c:v>
                </c:pt>
                <c:pt idx="334">
                  <c:v>69.0383316290358</c:v>
                </c:pt>
                <c:pt idx="335">
                  <c:v>63.5883316290358</c:v>
                </c:pt>
                <c:pt idx="336">
                  <c:v>65.9883316340358</c:v>
                </c:pt>
                <c:pt idx="337">
                  <c:v>68.1883316340359</c:v>
                </c:pt>
                <c:pt idx="338">
                  <c:v>63.129947228801</c:v>
                </c:pt>
                <c:pt idx="339">
                  <c:v>70.5215628185665</c:v>
                </c:pt>
                <c:pt idx="340">
                  <c:v>64.0631784083319</c:v>
                </c:pt>
                <c:pt idx="341">
                  <c:v>68.5547940030974</c:v>
                </c:pt>
                <c:pt idx="342">
                  <c:v>70.0964095928625</c:v>
                </c:pt>
                <c:pt idx="343">
                  <c:v>73.2880251826282</c:v>
                </c:pt>
                <c:pt idx="344">
                  <c:v>81.1796407773934</c:v>
                </c:pt>
                <c:pt idx="345">
                  <c:v>90.221256367159</c:v>
                </c:pt>
                <c:pt idx="346">
                  <c:v>85.7128719569246</c:v>
                </c:pt>
                <c:pt idx="347">
                  <c:v>90.40448754669</c:v>
                </c:pt>
                <c:pt idx="348">
                  <c:v>89.2961031364553</c:v>
                </c:pt>
                <c:pt idx="349">
                  <c:v>97.0877187262208</c:v>
                </c:pt>
                <c:pt idx="350">
                  <c:v>96.7793343159865</c:v>
                </c:pt>
                <c:pt idx="351">
                  <c:v>92.5709499057518</c:v>
                </c:pt>
                <c:pt idx="352">
                  <c:v>96.3625654955174</c:v>
                </c:pt>
                <c:pt idx="353">
                  <c:v>97.5541810852828</c:v>
                </c:pt>
                <c:pt idx="354">
                  <c:v>99.5457966750482</c:v>
                </c:pt>
                <c:pt idx="355">
                  <c:v>102.237412264813</c:v>
                </c:pt>
                <c:pt idx="356">
                  <c:v>102.779027854579</c:v>
                </c:pt>
                <c:pt idx="357">
                  <c:v>119.070643444345</c:v>
                </c:pt>
                <c:pt idx="358">
                  <c:v>122.670643444345</c:v>
                </c:pt>
                <c:pt idx="359">
                  <c:v>128.620643444345</c:v>
                </c:pt>
                <c:pt idx="360">
                  <c:v>133.670643444345</c:v>
                </c:pt>
                <c:pt idx="361">
                  <c:v>131.370643444345</c:v>
                </c:pt>
                <c:pt idx="362">
                  <c:v>130.820643444345</c:v>
                </c:pt>
                <c:pt idx="363">
                  <c:v>131.570643444345</c:v>
                </c:pt>
                <c:pt idx="364">
                  <c:v>130.970643444345</c:v>
                </c:pt>
                <c:pt idx="365">
                  <c:v>127.720643444345</c:v>
                </c:pt>
                <c:pt idx="366">
                  <c:v>133.370643444344</c:v>
                </c:pt>
                <c:pt idx="367">
                  <c:v>131.020643444344</c:v>
                </c:pt>
                <c:pt idx="368">
                  <c:v>131.722111272127</c:v>
                </c:pt>
                <c:pt idx="369">
                  <c:v>128.17357909991</c:v>
                </c:pt>
                <c:pt idx="370">
                  <c:v>129.975046927693</c:v>
                </c:pt>
                <c:pt idx="371">
                  <c:v>136.076514755476</c:v>
                </c:pt>
                <c:pt idx="372">
                  <c:v>133.677982583259</c:v>
                </c:pt>
                <c:pt idx="373">
                  <c:v>133.879450411042</c:v>
                </c:pt>
                <c:pt idx="374">
                  <c:v>132.780918238824</c:v>
                </c:pt>
                <c:pt idx="375">
                  <c:v>129.532386066607</c:v>
                </c:pt>
                <c:pt idx="376">
                  <c:v>128.43385389439</c:v>
                </c:pt>
                <c:pt idx="377">
                  <c:v>113.935321722172</c:v>
                </c:pt>
                <c:pt idx="378">
                  <c:v>108.586789549955</c:v>
                </c:pt>
                <c:pt idx="379">
                  <c:v>104.038257377738</c:v>
                </c:pt>
                <c:pt idx="380">
                  <c:v>98.1897252055207</c:v>
                </c:pt>
                <c:pt idx="381">
                  <c:v>98.0911930333039</c:v>
                </c:pt>
                <c:pt idx="382">
                  <c:v>95.9926608610863</c:v>
                </c:pt>
                <c:pt idx="383">
                  <c:v>99.594128688869</c:v>
                </c:pt>
                <c:pt idx="384">
                  <c:v>103.245596516652</c:v>
                </c:pt>
                <c:pt idx="385">
                  <c:v>105.847064344434</c:v>
                </c:pt>
                <c:pt idx="386">
                  <c:v>106.148532172217</c:v>
                </c:pt>
                <c:pt idx="387">
                  <c:v>111.9</c:v>
                </c:pt>
                <c:pt idx="388">
                  <c:v>115.6</c:v>
                </c:pt>
                <c:pt idx="389">
                  <c:v>118.2</c:v>
                </c:pt>
                <c:pt idx="390">
                  <c:v>128.1</c:v>
                </c:pt>
                <c:pt idx="391">
                  <c:v>141.3</c:v>
                </c:pt>
                <c:pt idx="392">
                  <c:v>148.65</c:v>
                </c:pt>
                <c:pt idx="393">
                  <c:v>157.7</c:v>
                </c:pt>
                <c:pt idx="394">
                  <c:v>165.15</c:v>
                </c:pt>
                <c:pt idx="395">
                  <c:v>171.8</c:v>
                </c:pt>
                <c:pt idx="396">
                  <c:v>172.6</c:v>
                </c:pt>
                <c:pt idx="397">
                  <c:v>169.85</c:v>
                </c:pt>
                <c:pt idx="398">
                  <c:v>169.75</c:v>
                </c:pt>
                <c:pt idx="399">
                  <c:v>164.85</c:v>
                </c:pt>
                <c:pt idx="400">
                  <c:v>162.3</c:v>
                </c:pt>
                <c:pt idx="401">
                  <c:v>156.3</c:v>
                </c:pt>
                <c:pt idx="402">
                  <c:v>158.6</c:v>
                </c:pt>
                <c:pt idx="403">
                  <c:v>152.85</c:v>
                </c:pt>
                <c:pt idx="404">
                  <c:v>153.5</c:v>
                </c:pt>
                <c:pt idx="405">
                  <c:v>151.35</c:v>
                </c:pt>
                <c:pt idx="406">
                  <c:v>150.2</c:v>
                </c:pt>
                <c:pt idx="407">
                  <c:v>147.3</c:v>
                </c:pt>
                <c:pt idx="408">
                  <c:v>131.85</c:v>
                </c:pt>
                <c:pt idx="409">
                  <c:v>125.4</c:v>
                </c:pt>
                <c:pt idx="410">
                  <c:v>112.4</c:v>
                </c:pt>
                <c:pt idx="411">
                  <c:v>92.3499999999999</c:v>
                </c:pt>
                <c:pt idx="412">
                  <c:v>81.25</c:v>
                </c:pt>
                <c:pt idx="413">
                  <c:v>73.3999999999999</c:v>
                </c:pt>
                <c:pt idx="414">
                  <c:v>60</c:v>
                </c:pt>
                <c:pt idx="415">
                  <c:v>49.3500000000001</c:v>
                </c:pt>
                <c:pt idx="416">
                  <c:v>42.8500000000001</c:v>
                </c:pt>
                <c:pt idx="417">
                  <c:v>38.0999999999999</c:v>
                </c:pt>
                <c:pt idx="418">
                  <c:v>33.9499999999998</c:v>
                </c:pt>
                <c:pt idx="419">
                  <c:v>34.0999999999999</c:v>
                </c:pt>
                <c:pt idx="420">
                  <c:v>37.05</c:v>
                </c:pt>
                <c:pt idx="421">
                  <c:v>52.6499999999999</c:v>
                </c:pt>
                <c:pt idx="422">
                  <c:v>56.3999999999999</c:v>
                </c:pt>
                <c:pt idx="423">
                  <c:v>53.6999999999998</c:v>
                </c:pt>
                <c:pt idx="424">
                  <c:v>48.1499999999999</c:v>
                </c:pt>
                <c:pt idx="425">
                  <c:v>45.45</c:v>
                </c:pt>
                <c:pt idx="426">
                  <c:v>50.2</c:v>
                </c:pt>
                <c:pt idx="427">
                  <c:v>51.8</c:v>
                </c:pt>
                <c:pt idx="428">
                  <c:v>64.05</c:v>
                </c:pt>
                <c:pt idx="429">
                  <c:v>63.9000000000001</c:v>
                </c:pt>
                <c:pt idx="430">
                  <c:v>61.05</c:v>
                </c:pt>
                <c:pt idx="431">
                  <c:v>65.8500000000001</c:v>
                </c:pt>
                <c:pt idx="432">
                  <c:v>70.5500000000002</c:v>
                </c:pt>
                <c:pt idx="433">
                  <c:v>68.25</c:v>
                </c:pt>
                <c:pt idx="434">
                  <c:v>69.5</c:v>
                </c:pt>
                <c:pt idx="435">
                  <c:v>74.3500000000001</c:v>
                </c:pt>
                <c:pt idx="436">
                  <c:v>75.95</c:v>
                </c:pt>
                <c:pt idx="437">
                  <c:v>77.5</c:v>
                </c:pt>
                <c:pt idx="438">
                  <c:v>78.75</c:v>
                </c:pt>
                <c:pt idx="439">
                  <c:v>81.8</c:v>
                </c:pt>
                <c:pt idx="440">
                  <c:v>81.75</c:v>
                </c:pt>
                <c:pt idx="441">
                  <c:v>67.1500000000001</c:v>
                </c:pt>
                <c:pt idx="442">
                  <c:v>61.45</c:v>
                </c:pt>
                <c:pt idx="443">
                  <c:v>59.7</c:v>
                </c:pt>
                <c:pt idx="444">
                  <c:v>59.6499999999999</c:v>
                </c:pt>
                <c:pt idx="445">
                  <c:v>61.7</c:v>
                </c:pt>
                <c:pt idx="446">
                  <c:v>60</c:v>
                </c:pt>
                <c:pt idx="447">
                  <c:v>60.75</c:v>
                </c:pt>
                <c:pt idx="448">
                  <c:v>57.05</c:v>
                </c:pt>
                <c:pt idx="449">
                  <c:v>59.3999999999999</c:v>
                </c:pt>
                <c:pt idx="450">
                  <c:v>65</c:v>
                </c:pt>
                <c:pt idx="451">
                  <c:v>62.05</c:v>
                </c:pt>
                <c:pt idx="452">
                  <c:v>59.1500000000001</c:v>
                </c:pt>
                <c:pt idx="453">
                  <c:v>58.0999999999999</c:v>
                </c:pt>
                <c:pt idx="454">
                  <c:v>79.5</c:v>
                </c:pt>
                <c:pt idx="455">
                  <c:v>85.05</c:v>
                </c:pt>
                <c:pt idx="456">
                  <c:v>85.45</c:v>
                </c:pt>
                <c:pt idx="457">
                  <c:v>91.8500000000001</c:v>
                </c:pt>
                <c:pt idx="458">
                  <c:v>91.9000000000001</c:v>
                </c:pt>
                <c:pt idx="459">
                  <c:v>87.3</c:v>
                </c:pt>
                <c:pt idx="460">
                  <c:v>88.5999999999999</c:v>
                </c:pt>
                <c:pt idx="461">
                  <c:v>89</c:v>
                </c:pt>
                <c:pt idx="462">
                  <c:v>82.8999999999999</c:v>
                </c:pt>
                <c:pt idx="463">
                  <c:v>79.8999999999999</c:v>
                </c:pt>
                <c:pt idx="464">
                  <c:v>73.5999999999999</c:v>
                </c:pt>
                <c:pt idx="465">
                  <c:v>63.6999999999998</c:v>
                </c:pt>
                <c:pt idx="466">
                  <c:v>55.8999999999999</c:v>
                </c:pt>
                <c:pt idx="467">
                  <c:v>49.7</c:v>
                </c:pt>
                <c:pt idx="468">
                  <c:v>42.8499999999999</c:v>
                </c:pt>
                <c:pt idx="469">
                  <c:v>31.05</c:v>
                </c:pt>
                <c:pt idx="470">
                  <c:v>25.45</c:v>
                </c:pt>
                <c:pt idx="471">
                  <c:v>23.1499999999999</c:v>
                </c:pt>
                <c:pt idx="472">
                  <c:v>21.3999999999999</c:v>
                </c:pt>
                <c:pt idx="473">
                  <c:v>17.3999999999999</c:v>
                </c:pt>
                <c:pt idx="474">
                  <c:v>-1.79999999999995</c:v>
                </c:pt>
                <c:pt idx="475">
                  <c:v>-10.1000000000001</c:v>
                </c:pt>
                <c:pt idx="476">
                  <c:v>-6.04999999999995</c:v>
                </c:pt>
                <c:pt idx="477">
                  <c:v>-11.7</c:v>
                </c:pt>
                <c:pt idx="478">
                  <c:v>-9</c:v>
                </c:pt>
                <c:pt idx="479">
                  <c:v>-6.34999999999991</c:v>
                </c:pt>
                <c:pt idx="480">
                  <c:v>-7.04999999999995</c:v>
                </c:pt>
                <c:pt idx="481">
                  <c:v>-7.04999999999995</c:v>
                </c:pt>
                <c:pt idx="482">
                  <c:v>-1.29999999999995</c:v>
                </c:pt>
                <c:pt idx="483">
                  <c:v>5.04999999999995</c:v>
                </c:pt>
                <c:pt idx="484">
                  <c:v>7.5</c:v>
                </c:pt>
                <c:pt idx="485">
                  <c:v>11.3500000000001</c:v>
                </c:pt>
                <c:pt idx="486">
                  <c:v>13.75</c:v>
                </c:pt>
                <c:pt idx="487">
                  <c:v>16.3500000000001</c:v>
                </c:pt>
                <c:pt idx="488">
                  <c:v>25.45</c:v>
                </c:pt>
                <c:pt idx="489">
                  <c:v>38</c:v>
                </c:pt>
                <c:pt idx="490">
                  <c:v>44.6499999999999</c:v>
                </c:pt>
                <c:pt idx="491">
                  <c:v>50.6499999999999</c:v>
                </c:pt>
                <c:pt idx="492">
                  <c:v>52.8499999999999</c:v>
                </c:pt>
                <c:pt idx="493">
                  <c:v>57.6000000000001</c:v>
                </c:pt>
                <c:pt idx="494">
                  <c:v>58.3499999999999</c:v>
                </c:pt>
                <c:pt idx="495">
                  <c:v>63.75</c:v>
                </c:pt>
                <c:pt idx="496">
                  <c:v>63.5999999999999</c:v>
                </c:pt>
                <c:pt idx="497">
                  <c:v>66.3499999999999</c:v>
                </c:pt>
                <c:pt idx="498">
                  <c:v>62.8000000000002</c:v>
                </c:pt>
                <c:pt idx="499">
                  <c:v>60.25</c:v>
                </c:pt>
                <c:pt idx="500">
                  <c:v>52.1000000000001</c:v>
                </c:pt>
                <c:pt idx="501">
                  <c:v>45.3</c:v>
                </c:pt>
                <c:pt idx="502">
                  <c:v>37.3</c:v>
                </c:pt>
                <c:pt idx="503">
                  <c:v>34.75</c:v>
                </c:pt>
                <c:pt idx="504">
                  <c:v>34.8500000000001</c:v>
                </c:pt>
                <c:pt idx="505">
                  <c:v>34.5</c:v>
                </c:pt>
                <c:pt idx="506">
                  <c:v>33.6000000000001</c:v>
                </c:pt>
                <c:pt idx="507">
                  <c:v>31.5</c:v>
                </c:pt>
                <c:pt idx="508">
                  <c:v>27.5999999999999</c:v>
                </c:pt>
                <c:pt idx="509">
                  <c:v>24.75</c:v>
                </c:pt>
                <c:pt idx="510">
                  <c:v>21.5</c:v>
                </c:pt>
                <c:pt idx="511">
                  <c:v>19.25</c:v>
                </c:pt>
                <c:pt idx="512">
                  <c:v>20.6500000000001</c:v>
                </c:pt>
                <c:pt idx="513">
                  <c:v>22.1500000000001</c:v>
                </c:pt>
                <c:pt idx="514">
                  <c:v>24</c:v>
                </c:pt>
                <c:pt idx="515">
                  <c:v>16.5</c:v>
                </c:pt>
                <c:pt idx="516">
                  <c:v>10.0500000000002</c:v>
                </c:pt>
                <c:pt idx="517">
                  <c:v>10.95</c:v>
                </c:pt>
                <c:pt idx="518">
                  <c:v>11.8500000000001</c:v>
                </c:pt>
                <c:pt idx="519">
                  <c:v>16.0999999999999</c:v>
                </c:pt>
                <c:pt idx="520">
                  <c:v>17.45</c:v>
                </c:pt>
                <c:pt idx="521">
                  <c:v>21.3000000000002</c:v>
                </c:pt>
                <c:pt idx="522">
                  <c:v>24.4499999999998</c:v>
                </c:pt>
                <c:pt idx="523">
                  <c:v>26.95</c:v>
                </c:pt>
                <c:pt idx="524">
                  <c:v>31.75</c:v>
                </c:pt>
                <c:pt idx="525">
                  <c:v>40.5</c:v>
                </c:pt>
                <c:pt idx="526">
                  <c:v>40.75</c:v>
                </c:pt>
                <c:pt idx="527">
                  <c:v>35.6500000000001</c:v>
                </c:pt>
                <c:pt idx="528">
                  <c:v>34.6000000000001</c:v>
                </c:pt>
                <c:pt idx="529">
                  <c:v>33.1499999999999</c:v>
                </c:pt>
                <c:pt idx="530">
                  <c:v>37.3</c:v>
                </c:pt>
                <c:pt idx="531">
                  <c:v>45.5</c:v>
                </c:pt>
                <c:pt idx="532">
                  <c:v>39.9000000000001</c:v>
                </c:pt>
                <c:pt idx="533">
                  <c:v>25.9000000000001</c:v>
                </c:pt>
                <c:pt idx="534">
                  <c:v>6.39999999999986</c:v>
                </c:pt>
                <c:pt idx="535">
                  <c:v>-3.44999999999982</c:v>
                </c:pt>
                <c:pt idx="536">
                  <c:v>-12.6500000000001</c:v>
                </c:pt>
                <c:pt idx="537">
                  <c:v>-25.8000000000002</c:v>
                </c:pt>
                <c:pt idx="538">
                  <c:v>-33.05</c:v>
                </c:pt>
                <c:pt idx="539">
                  <c:v>-44.6999999999998</c:v>
                </c:pt>
                <c:pt idx="540">
                  <c:v>-51.0999999999999</c:v>
                </c:pt>
                <c:pt idx="541">
                  <c:v>-62.0999999999999</c:v>
                </c:pt>
                <c:pt idx="542">
                  <c:v>-74.25</c:v>
                </c:pt>
                <c:pt idx="543">
                  <c:v>-91.05</c:v>
                </c:pt>
                <c:pt idx="544">
                  <c:v>-108.1</c:v>
                </c:pt>
                <c:pt idx="545">
                  <c:v>-124.5</c:v>
                </c:pt>
                <c:pt idx="546">
                  <c:v>-129.9</c:v>
                </c:pt>
                <c:pt idx="547">
                  <c:v>-127.25</c:v>
                </c:pt>
                <c:pt idx="548">
                  <c:v>-137.75</c:v>
                </c:pt>
                <c:pt idx="549">
                  <c:v>-151.75</c:v>
                </c:pt>
                <c:pt idx="550">
                  <c:v>-172</c:v>
                </c:pt>
                <c:pt idx="551">
                  <c:v>-188</c:v>
                </c:pt>
                <c:pt idx="552">
                  <c:v>-185.95</c:v>
                </c:pt>
                <c:pt idx="553">
                  <c:v>-173.3</c:v>
                </c:pt>
                <c:pt idx="554">
                  <c:v>-152.95</c:v>
                </c:pt>
                <c:pt idx="555">
                  <c:v>-145.65</c:v>
                </c:pt>
                <c:pt idx="556">
                  <c:v>-138</c:v>
                </c:pt>
                <c:pt idx="557">
                  <c:v>-129.7</c:v>
                </c:pt>
                <c:pt idx="558">
                  <c:v>-113.25</c:v>
                </c:pt>
                <c:pt idx="559">
                  <c:v>-83.6500000000001</c:v>
                </c:pt>
                <c:pt idx="560">
                  <c:v>-55.5500000000002</c:v>
                </c:pt>
                <c:pt idx="561">
                  <c:v>-18.8</c:v>
                </c:pt>
                <c:pt idx="562">
                  <c:v>11.4000000000001</c:v>
                </c:pt>
                <c:pt idx="563">
                  <c:v>44.5</c:v>
                </c:pt>
                <c:pt idx="564">
                  <c:v>72.2</c:v>
                </c:pt>
                <c:pt idx="565">
                  <c:v>95.3499999999999</c:v>
                </c:pt>
                <c:pt idx="566">
                  <c:v>114.9</c:v>
                </c:pt>
                <c:pt idx="567">
                  <c:v>130.6</c:v>
                </c:pt>
                <c:pt idx="568">
                  <c:v>155.45</c:v>
                </c:pt>
                <c:pt idx="569">
                  <c:v>167.05</c:v>
                </c:pt>
                <c:pt idx="570">
                  <c:v>171.35</c:v>
                </c:pt>
                <c:pt idx="571">
                  <c:v>170.25</c:v>
                </c:pt>
                <c:pt idx="572">
                  <c:v>170.05</c:v>
                </c:pt>
                <c:pt idx="573">
                  <c:v>161.55</c:v>
                </c:pt>
                <c:pt idx="574">
                  <c:v>148.05</c:v>
                </c:pt>
                <c:pt idx="575">
                  <c:v>140.7</c:v>
                </c:pt>
                <c:pt idx="576">
                  <c:v>131.85</c:v>
                </c:pt>
                <c:pt idx="577">
                  <c:v>121.9</c:v>
                </c:pt>
                <c:pt idx="578">
                  <c:v>100.65</c:v>
                </c:pt>
                <c:pt idx="579">
                  <c:v>64.75</c:v>
                </c:pt>
                <c:pt idx="580">
                  <c:v>35.3</c:v>
                </c:pt>
                <c:pt idx="581">
                  <c:v>2.84999999999991</c:v>
                </c:pt>
                <c:pt idx="582">
                  <c:v>-28.05</c:v>
                </c:pt>
                <c:pt idx="583">
                  <c:v>-57.8</c:v>
                </c:pt>
                <c:pt idx="584">
                  <c:v>-80.2</c:v>
                </c:pt>
                <c:pt idx="585">
                  <c:v>-103.55</c:v>
                </c:pt>
                <c:pt idx="586">
                  <c:v>-107.7</c:v>
                </c:pt>
                <c:pt idx="587">
                  <c:v>-114.9</c:v>
                </c:pt>
                <c:pt idx="588">
                  <c:v>-115.9</c:v>
                </c:pt>
                <c:pt idx="589">
                  <c:v>-109.5</c:v>
                </c:pt>
                <c:pt idx="590">
                  <c:v>-93.1500000000001</c:v>
                </c:pt>
                <c:pt idx="591">
                  <c:v>-83.7</c:v>
                </c:pt>
                <c:pt idx="592">
                  <c:v>-88.3000000000002</c:v>
                </c:pt>
                <c:pt idx="593">
                  <c:v>-87.4499999999998</c:v>
                </c:pt>
                <c:pt idx="594">
                  <c:v>-81.84999995</c:v>
                </c:pt>
                <c:pt idx="595">
                  <c:v>-69.2499999500001</c:v>
                </c:pt>
                <c:pt idx="596">
                  <c:v>-56.1499999500002</c:v>
                </c:pt>
                <c:pt idx="597">
                  <c:v>-39.6999999499999</c:v>
                </c:pt>
                <c:pt idx="598">
                  <c:v>-5.99999995000007</c:v>
                </c:pt>
                <c:pt idx="599">
                  <c:v>17.7000000500002</c:v>
                </c:pt>
                <c:pt idx="600">
                  <c:v>45.6000000500001</c:v>
                </c:pt>
                <c:pt idx="601">
                  <c:v>58.15000005</c:v>
                </c:pt>
                <c:pt idx="602">
                  <c:v>70.3000000500001</c:v>
                </c:pt>
                <c:pt idx="603">
                  <c:v>79.8500000500001</c:v>
                </c:pt>
                <c:pt idx="604">
                  <c:v>85.40000005</c:v>
                </c:pt>
                <c:pt idx="605">
                  <c:v>91.15000005</c:v>
                </c:pt>
                <c:pt idx="606">
                  <c:v>80.1000000500001</c:v>
                </c:pt>
                <c:pt idx="607">
                  <c:v>75.70000005</c:v>
                </c:pt>
                <c:pt idx="608">
                  <c:v>72.70000005</c:v>
                </c:pt>
                <c:pt idx="609">
                  <c:v>68.6000000500001</c:v>
                </c:pt>
                <c:pt idx="610">
                  <c:v>63.5000000500002</c:v>
                </c:pt>
                <c:pt idx="611">
                  <c:v>60.0000000500002</c:v>
                </c:pt>
                <c:pt idx="612">
                  <c:v>61.70000005</c:v>
                </c:pt>
                <c:pt idx="613">
                  <c:v>65.8500000499998</c:v>
                </c:pt>
                <c:pt idx="614">
                  <c:v>67.6500000000001</c:v>
                </c:pt>
                <c:pt idx="615">
                  <c:v>69.3</c:v>
                </c:pt>
                <c:pt idx="616">
                  <c:v>71.75</c:v>
                </c:pt>
                <c:pt idx="617">
                  <c:v>73.1500000000001</c:v>
                </c:pt>
                <c:pt idx="618">
                  <c:v>52</c:v>
                </c:pt>
                <c:pt idx="619">
                  <c:v>43.4000000000001</c:v>
                </c:pt>
                <c:pt idx="620">
                  <c:v>20.3000000049999</c:v>
                </c:pt>
                <c:pt idx="621">
                  <c:v>15.450000005</c:v>
                </c:pt>
                <c:pt idx="622">
                  <c:v>14.400000005</c:v>
                </c:pt>
                <c:pt idx="623">
                  <c:v>15.3000000050001</c:v>
                </c:pt>
                <c:pt idx="624">
                  <c:v>11.0500000050001</c:v>
                </c:pt>
                <c:pt idx="625">
                  <c:v>-3.4499999950001</c:v>
                </c:pt>
                <c:pt idx="626">
                  <c:v>-33.1499999949999</c:v>
                </c:pt>
                <c:pt idx="627">
                  <c:v>-49.849999995</c:v>
                </c:pt>
                <c:pt idx="628">
                  <c:v>-68.6999999950001</c:v>
                </c:pt>
                <c:pt idx="629">
                  <c:v>-78.099999995</c:v>
                </c:pt>
                <c:pt idx="630">
                  <c:v>-91.3999999949999</c:v>
                </c:pt>
                <c:pt idx="631">
                  <c:v>-95.849999995</c:v>
                </c:pt>
                <c:pt idx="632">
                  <c:v>-102.149999995</c:v>
                </c:pt>
                <c:pt idx="633">
                  <c:v>-106.399999995</c:v>
                </c:pt>
                <c:pt idx="634">
                  <c:v>-107.849999995</c:v>
                </c:pt>
                <c:pt idx="635">
                  <c:v>-115.649999995</c:v>
                </c:pt>
                <c:pt idx="636">
                  <c:v>-121.349999995</c:v>
                </c:pt>
                <c:pt idx="637">
                  <c:v>-123.399999995</c:v>
                </c:pt>
                <c:pt idx="638">
                  <c:v>-121.899999995</c:v>
                </c:pt>
                <c:pt idx="639">
                  <c:v>-123.699999995</c:v>
                </c:pt>
                <c:pt idx="640">
                  <c:v>-123.85</c:v>
                </c:pt>
                <c:pt idx="641">
                  <c:v>-126.45</c:v>
                </c:pt>
                <c:pt idx="642">
                  <c:v>-133.9</c:v>
                </c:pt>
                <c:pt idx="643">
                  <c:v>-151.35</c:v>
                </c:pt>
                <c:pt idx="644">
                  <c:v>-139.85</c:v>
                </c:pt>
                <c:pt idx="645">
                  <c:v>-118.95</c:v>
                </c:pt>
                <c:pt idx="646">
                  <c:v>-81</c:v>
                </c:pt>
                <c:pt idx="647">
                  <c:v>-55.8500000000001</c:v>
                </c:pt>
                <c:pt idx="648">
                  <c:v>-38.2</c:v>
                </c:pt>
                <c:pt idx="649">
                  <c:v>-26.0500000000002</c:v>
                </c:pt>
                <c:pt idx="650">
                  <c:v>-11.2</c:v>
                </c:pt>
                <c:pt idx="651">
                  <c:v>1.79999999999995</c:v>
                </c:pt>
                <c:pt idx="652">
                  <c:v>13.25</c:v>
                </c:pt>
                <c:pt idx="653">
                  <c:v>20.8</c:v>
                </c:pt>
                <c:pt idx="654">
                  <c:v>29.8499999999999</c:v>
                </c:pt>
                <c:pt idx="655">
                  <c:v>41.0999999999999</c:v>
                </c:pt>
                <c:pt idx="656">
                  <c:v>47.3000000000002</c:v>
                </c:pt>
                <c:pt idx="657">
                  <c:v>47.0500000000002</c:v>
                </c:pt>
                <c:pt idx="658">
                  <c:v>45.3499999999999</c:v>
                </c:pt>
                <c:pt idx="659">
                  <c:v>48.95</c:v>
                </c:pt>
                <c:pt idx="660">
                  <c:v>58.3499999999999</c:v>
                </c:pt>
                <c:pt idx="661">
                  <c:v>60.2</c:v>
                </c:pt>
                <c:pt idx="662">
                  <c:v>67.45</c:v>
                </c:pt>
                <c:pt idx="663">
                  <c:v>90.45</c:v>
                </c:pt>
                <c:pt idx="664">
                  <c:v>85.1000000000001</c:v>
                </c:pt>
                <c:pt idx="665">
                  <c:v>86.0999999999999</c:v>
                </c:pt>
                <c:pt idx="666">
                  <c:v>82.8000000000002</c:v>
                </c:pt>
                <c:pt idx="667">
                  <c:v>68.3999999999999</c:v>
                </c:pt>
                <c:pt idx="668">
                  <c:v>54.75</c:v>
                </c:pt>
                <c:pt idx="669">
                  <c:v>44.2</c:v>
                </c:pt>
                <c:pt idx="670">
                  <c:v>36.75</c:v>
                </c:pt>
                <c:pt idx="671">
                  <c:v>29.1000000000001</c:v>
                </c:pt>
                <c:pt idx="672">
                  <c:v>24.25</c:v>
                </c:pt>
                <c:pt idx="673">
                  <c:v>20.5000000050002</c:v>
                </c:pt>
                <c:pt idx="674">
                  <c:v>10.2500000050002</c:v>
                </c:pt>
                <c:pt idx="675">
                  <c:v>0.600000005000084</c:v>
                </c:pt>
                <c:pt idx="676">
                  <c:v>-9.79999999499978</c:v>
                </c:pt>
                <c:pt idx="677">
                  <c:v>-12.6999999899999</c:v>
                </c:pt>
                <c:pt idx="678">
                  <c:v>-16.9999999899999</c:v>
                </c:pt>
                <c:pt idx="679">
                  <c:v>-21.14999999</c:v>
                </c:pt>
                <c:pt idx="680">
                  <c:v>-25.6499999849998</c:v>
                </c:pt>
                <c:pt idx="681">
                  <c:v>-26.0499999799999</c:v>
                </c:pt>
                <c:pt idx="682">
                  <c:v>-26.2999999799999</c:v>
                </c:pt>
                <c:pt idx="683">
                  <c:v>-30.7499999799998</c:v>
                </c:pt>
                <c:pt idx="684">
                  <c:v>-32.4499999749996</c:v>
                </c:pt>
                <c:pt idx="685">
                  <c:v>-34.8499999749999</c:v>
                </c:pt>
                <c:pt idx="686">
                  <c:v>-35.0499999699998</c:v>
                </c:pt>
                <c:pt idx="687">
                  <c:v>-26.7499999699996</c:v>
                </c:pt>
                <c:pt idx="688">
                  <c:v>-22.8999999699997</c:v>
                </c:pt>
                <c:pt idx="689">
                  <c:v>-16.8999999649996</c:v>
                </c:pt>
                <c:pt idx="690">
                  <c:v>-12.0499999649996</c:v>
                </c:pt>
                <c:pt idx="691">
                  <c:v>-12.1499999649996</c:v>
                </c:pt>
                <c:pt idx="692">
                  <c:v>-2.84999995999965</c:v>
                </c:pt>
                <c:pt idx="693">
                  <c:v>1.35000003500022</c:v>
                </c:pt>
                <c:pt idx="694">
                  <c:v>5.1500000350004</c:v>
                </c:pt>
                <c:pt idx="695">
                  <c:v>9.95000003500013</c:v>
                </c:pt>
                <c:pt idx="696">
                  <c:v>12.1500000350004</c:v>
                </c:pt>
                <c:pt idx="697">
                  <c:v>6.70000003000018</c:v>
                </c:pt>
                <c:pt idx="698">
                  <c:v>6.15000003000023</c:v>
                </c:pt>
                <c:pt idx="699">
                  <c:v>6.50000003000037</c:v>
                </c:pt>
                <c:pt idx="700">
                  <c:v>8.10000002500033</c:v>
                </c:pt>
                <c:pt idx="701">
                  <c:v>7.85000002000015</c:v>
                </c:pt>
                <c:pt idx="702">
                  <c:v>4.90000002000011</c:v>
                </c:pt>
                <c:pt idx="703">
                  <c:v>0.450000020000061</c:v>
                </c:pt>
                <c:pt idx="704">
                  <c:v>0.400000014999932</c:v>
                </c:pt>
                <c:pt idx="705">
                  <c:v>-4.94999998499998</c:v>
                </c:pt>
                <c:pt idx="706">
                  <c:v>-7.19999998999992</c:v>
                </c:pt>
                <c:pt idx="707">
                  <c:v>-10.7499999899999</c:v>
                </c:pt>
                <c:pt idx="708">
                  <c:v>-7.74999998999988</c:v>
                </c:pt>
                <c:pt idx="709">
                  <c:v>-11.9999999949998</c:v>
                </c:pt>
                <c:pt idx="710">
                  <c:v>-18.4499999949999</c:v>
                </c:pt>
                <c:pt idx="711">
                  <c:v>-21.2499999950001</c:v>
                </c:pt>
                <c:pt idx="712">
                  <c:v>-27.7</c:v>
                </c:pt>
                <c:pt idx="713">
                  <c:v>-30</c:v>
                </c:pt>
                <c:pt idx="714">
                  <c:v>-30.25</c:v>
                </c:pt>
                <c:pt idx="715">
                  <c:v>-35.8</c:v>
                </c:pt>
                <c:pt idx="716">
                  <c:v>-37.25</c:v>
                </c:pt>
                <c:pt idx="717">
                  <c:v>-40.6499999999999</c:v>
                </c:pt>
                <c:pt idx="718">
                  <c:v>-39.55</c:v>
                </c:pt>
                <c:pt idx="719">
                  <c:v>-42.5</c:v>
                </c:pt>
                <c:pt idx="720">
                  <c:v>-49.6000000000001</c:v>
                </c:pt>
                <c:pt idx="721">
                  <c:v>-50.6500000000001</c:v>
                </c:pt>
                <c:pt idx="722">
                  <c:v>-50.8500000000001</c:v>
                </c:pt>
                <c:pt idx="723">
                  <c:v>-56.1999999999998</c:v>
                </c:pt>
                <c:pt idx="724">
                  <c:v>-61.8499999999999</c:v>
                </c:pt>
                <c:pt idx="725">
                  <c:v>-66.4000000000001</c:v>
                </c:pt>
                <c:pt idx="726">
                  <c:v>-70.8000000000002</c:v>
                </c:pt>
                <c:pt idx="727">
                  <c:v>-77</c:v>
                </c:pt>
                <c:pt idx="728">
                  <c:v>-80.9000000000001</c:v>
                </c:pt>
                <c:pt idx="729">
                  <c:v>-79.8</c:v>
                </c:pt>
                <c:pt idx="730">
                  <c:v>-76.8</c:v>
                </c:pt>
                <c:pt idx="731">
                  <c:v>-76.55</c:v>
                </c:pt>
                <c:pt idx="732">
                  <c:v>-82.8</c:v>
                </c:pt>
                <c:pt idx="733">
                  <c:v>-88.5500000000002</c:v>
                </c:pt>
                <c:pt idx="734">
                  <c:v>-91.7</c:v>
                </c:pt>
                <c:pt idx="735">
                  <c:v>-91.3500000000001</c:v>
                </c:pt>
                <c:pt idx="736">
                  <c:v>-88.05</c:v>
                </c:pt>
                <c:pt idx="737">
                  <c:v>-89.2</c:v>
                </c:pt>
                <c:pt idx="738">
                  <c:v>-94.3</c:v>
                </c:pt>
                <c:pt idx="739">
                  <c:v>-101.05</c:v>
                </c:pt>
                <c:pt idx="740">
                  <c:v>-100.3</c:v>
                </c:pt>
                <c:pt idx="741">
                  <c:v>-103.85</c:v>
                </c:pt>
                <c:pt idx="742">
                  <c:v>-105.5</c:v>
                </c:pt>
                <c:pt idx="743">
                  <c:v>-100.95</c:v>
                </c:pt>
                <c:pt idx="744">
                  <c:v>-103.9</c:v>
                </c:pt>
                <c:pt idx="745">
                  <c:v>-100.45</c:v>
                </c:pt>
                <c:pt idx="746">
                  <c:v>-100.65</c:v>
                </c:pt>
                <c:pt idx="747">
                  <c:v>-105</c:v>
                </c:pt>
                <c:pt idx="748">
                  <c:v>-107.05</c:v>
                </c:pt>
                <c:pt idx="749">
                  <c:v>-113.1</c:v>
                </c:pt>
                <c:pt idx="750">
                  <c:v>-122.5</c:v>
                </c:pt>
                <c:pt idx="751">
                  <c:v>-128.7</c:v>
                </c:pt>
                <c:pt idx="752">
                  <c:v>-131.25</c:v>
                </c:pt>
                <c:pt idx="753">
                  <c:v>-131.1</c:v>
                </c:pt>
                <c:pt idx="754">
                  <c:v>-134.7</c:v>
                </c:pt>
                <c:pt idx="755">
                  <c:v>-137.75</c:v>
                </c:pt>
                <c:pt idx="756">
                  <c:v>-144.5</c:v>
                </c:pt>
                <c:pt idx="757">
                  <c:v>-144.05</c:v>
                </c:pt>
                <c:pt idx="758">
                  <c:v>-144.1</c:v>
                </c:pt>
                <c:pt idx="759">
                  <c:v>-137.65</c:v>
                </c:pt>
                <c:pt idx="760">
                  <c:v>-137</c:v>
                </c:pt>
                <c:pt idx="761">
                  <c:v>-137.9</c:v>
                </c:pt>
                <c:pt idx="762">
                  <c:v>-136.45</c:v>
                </c:pt>
                <c:pt idx="763">
                  <c:v>-135.8</c:v>
                </c:pt>
                <c:pt idx="764">
                  <c:v>-129.9</c:v>
                </c:pt>
                <c:pt idx="765">
                  <c:v>-125.15</c:v>
                </c:pt>
                <c:pt idx="766">
                  <c:v>-120.75</c:v>
                </c:pt>
                <c:pt idx="767">
                  <c:v>-112.25</c:v>
                </c:pt>
                <c:pt idx="768">
                  <c:v>-107.3</c:v>
                </c:pt>
                <c:pt idx="769">
                  <c:v>-98.3500000000001</c:v>
                </c:pt>
                <c:pt idx="770">
                  <c:v>-88.2</c:v>
                </c:pt>
                <c:pt idx="771">
                  <c:v>-80.75</c:v>
                </c:pt>
                <c:pt idx="772">
                  <c:v>-72.95</c:v>
                </c:pt>
                <c:pt idx="773">
                  <c:v>-71.25</c:v>
                </c:pt>
                <c:pt idx="774">
                  <c:v>-67.8</c:v>
                </c:pt>
                <c:pt idx="775">
                  <c:v>-63.9000000000001</c:v>
                </c:pt>
                <c:pt idx="776">
                  <c:v>-45.1500000000001</c:v>
                </c:pt>
                <c:pt idx="777">
                  <c:v>-42.45</c:v>
                </c:pt>
                <c:pt idx="778">
                  <c:v>-37.8</c:v>
                </c:pt>
                <c:pt idx="779">
                  <c:v>-35.95</c:v>
                </c:pt>
                <c:pt idx="780">
                  <c:v>-40.7</c:v>
                </c:pt>
                <c:pt idx="781">
                  <c:v>-37.55</c:v>
                </c:pt>
                <c:pt idx="782">
                  <c:v>-36</c:v>
                </c:pt>
                <c:pt idx="783">
                  <c:v>-35.1000000000001</c:v>
                </c:pt>
                <c:pt idx="784">
                  <c:v>-43.3000000000002</c:v>
                </c:pt>
                <c:pt idx="785">
                  <c:v>-47.55</c:v>
                </c:pt>
                <c:pt idx="786">
                  <c:v>-50.1999999999998</c:v>
                </c:pt>
                <c:pt idx="787">
                  <c:v>-72.1499999999999</c:v>
                </c:pt>
                <c:pt idx="788">
                  <c:v>-98.1500000000001</c:v>
                </c:pt>
                <c:pt idx="789">
                  <c:v>-105.2</c:v>
                </c:pt>
                <c:pt idx="790">
                  <c:v>-109.35</c:v>
                </c:pt>
                <c:pt idx="791">
                  <c:v>-115.95</c:v>
                </c:pt>
                <c:pt idx="792">
                  <c:v>-119.25</c:v>
                </c:pt>
                <c:pt idx="793">
                  <c:v>-118</c:v>
                </c:pt>
                <c:pt idx="794">
                  <c:v>-118.3</c:v>
                </c:pt>
                <c:pt idx="795">
                  <c:v>-117.7</c:v>
                </c:pt>
                <c:pt idx="796">
                  <c:v>-133.05</c:v>
                </c:pt>
                <c:pt idx="797">
                  <c:v>-131</c:v>
                </c:pt>
                <c:pt idx="798">
                  <c:v>-135.2</c:v>
                </c:pt>
                <c:pt idx="799">
                  <c:v>-141.55</c:v>
                </c:pt>
                <c:pt idx="800">
                  <c:v>-140.3</c:v>
                </c:pt>
                <c:pt idx="801">
                  <c:v>-147.1</c:v>
                </c:pt>
                <c:pt idx="802">
                  <c:v>-148.75</c:v>
                </c:pt>
                <c:pt idx="803">
                  <c:v>-159</c:v>
                </c:pt>
                <c:pt idx="804">
                  <c:v>-165.5</c:v>
                </c:pt>
                <c:pt idx="805">
                  <c:v>-166</c:v>
                </c:pt>
                <c:pt idx="806">
                  <c:v>-167.9</c:v>
                </c:pt>
                <c:pt idx="807">
                  <c:v>-149</c:v>
                </c:pt>
                <c:pt idx="808">
                  <c:v>-131.2</c:v>
                </c:pt>
                <c:pt idx="809">
                  <c:v>-128.3</c:v>
                </c:pt>
                <c:pt idx="810">
                  <c:v>-127.7</c:v>
                </c:pt>
                <c:pt idx="811">
                  <c:v>-123.65</c:v>
                </c:pt>
                <c:pt idx="812">
                  <c:v>-122.75</c:v>
                </c:pt>
                <c:pt idx="813">
                  <c:v>-129.1</c:v>
                </c:pt>
                <c:pt idx="814">
                  <c:v>-131.8</c:v>
                </c:pt>
                <c:pt idx="815">
                  <c:v>-140.15</c:v>
                </c:pt>
                <c:pt idx="816">
                  <c:v>-144</c:v>
                </c:pt>
                <c:pt idx="817">
                  <c:v>-155</c:v>
                </c:pt>
                <c:pt idx="818">
                  <c:v>-150.8</c:v>
                </c:pt>
                <c:pt idx="819">
                  <c:v>-147.15</c:v>
                </c:pt>
                <c:pt idx="820">
                  <c:v>-145.8</c:v>
                </c:pt>
                <c:pt idx="821">
                  <c:v>-140</c:v>
                </c:pt>
                <c:pt idx="822">
                  <c:v>-141.6</c:v>
                </c:pt>
                <c:pt idx="823">
                  <c:v>-137.8</c:v>
                </c:pt>
                <c:pt idx="824">
                  <c:v>-127</c:v>
                </c:pt>
                <c:pt idx="825">
                  <c:v>-131</c:v>
                </c:pt>
                <c:pt idx="826">
                  <c:v>-133.25</c:v>
                </c:pt>
                <c:pt idx="827">
                  <c:v>-131.75</c:v>
                </c:pt>
                <c:pt idx="828">
                  <c:v>-127.95</c:v>
                </c:pt>
                <c:pt idx="829">
                  <c:v>-129.65</c:v>
                </c:pt>
                <c:pt idx="830">
                  <c:v>-130.05</c:v>
                </c:pt>
                <c:pt idx="831">
                  <c:v>-131.55</c:v>
                </c:pt>
                <c:pt idx="832">
                  <c:v>-129.55</c:v>
                </c:pt>
                <c:pt idx="833">
                  <c:v>-122.35</c:v>
                </c:pt>
                <c:pt idx="834">
                  <c:v>-120.45</c:v>
                </c:pt>
                <c:pt idx="835">
                  <c:v>-115.2</c:v>
                </c:pt>
                <c:pt idx="836">
                  <c:v>-108.7</c:v>
                </c:pt>
                <c:pt idx="837">
                  <c:v>-89.05</c:v>
                </c:pt>
                <c:pt idx="838">
                  <c:v>-86.9000000000001</c:v>
                </c:pt>
                <c:pt idx="839">
                  <c:v>-81.1499999999999</c:v>
                </c:pt>
                <c:pt idx="840">
                  <c:v>-75.5</c:v>
                </c:pt>
                <c:pt idx="841">
                  <c:v>-70.2</c:v>
                </c:pt>
                <c:pt idx="842">
                  <c:v>-69.1499999999999</c:v>
                </c:pt>
                <c:pt idx="843">
                  <c:v>-77.3</c:v>
                </c:pt>
                <c:pt idx="844">
                  <c:v>-70.2</c:v>
                </c:pt>
                <c:pt idx="845">
                  <c:v>-59</c:v>
                </c:pt>
                <c:pt idx="846">
                  <c:v>-48.05</c:v>
                </c:pt>
                <c:pt idx="847">
                  <c:v>-44.1500000000001</c:v>
                </c:pt>
                <c:pt idx="848">
                  <c:v>-40.3</c:v>
                </c:pt>
                <c:pt idx="849">
                  <c:v>-32.8</c:v>
                </c:pt>
                <c:pt idx="850">
                  <c:v>-29.3500000000001</c:v>
                </c:pt>
                <c:pt idx="851">
                  <c:v>-21.2</c:v>
                </c:pt>
                <c:pt idx="852">
                  <c:v>-14.0999999999999</c:v>
                </c:pt>
                <c:pt idx="853">
                  <c:v>-6.95000000000005</c:v>
                </c:pt>
                <c:pt idx="854">
                  <c:v>2.04999999999995</c:v>
                </c:pt>
                <c:pt idx="855">
                  <c:v>10.25</c:v>
                </c:pt>
                <c:pt idx="856">
                  <c:v>14.3500000000001</c:v>
                </c:pt>
                <c:pt idx="857">
                  <c:v>9.04999999999996</c:v>
                </c:pt>
                <c:pt idx="858">
                  <c:v>8.60000000000014</c:v>
                </c:pt>
                <c:pt idx="859">
                  <c:v>7.10000000000014</c:v>
                </c:pt>
                <c:pt idx="860">
                  <c:v>8.79999999999996</c:v>
                </c:pt>
                <c:pt idx="861">
                  <c:v>8.84999999999991</c:v>
                </c:pt>
                <c:pt idx="862">
                  <c:v>11.0500000000002</c:v>
                </c:pt>
                <c:pt idx="863">
                  <c:v>24.9000000000001</c:v>
                </c:pt>
                <c:pt idx="864">
                  <c:v>22.6500000000001</c:v>
                </c:pt>
                <c:pt idx="865">
                  <c:v>22.05</c:v>
                </c:pt>
                <c:pt idx="866">
                  <c:v>17.4499999999998</c:v>
                </c:pt>
                <c:pt idx="867">
                  <c:v>17.8999999999999</c:v>
                </c:pt>
                <c:pt idx="868">
                  <c:v>23</c:v>
                </c:pt>
                <c:pt idx="869">
                  <c:v>24.1499999999999</c:v>
                </c:pt>
                <c:pt idx="870">
                  <c:v>26.25</c:v>
                </c:pt>
                <c:pt idx="871">
                  <c:v>23.2</c:v>
                </c:pt>
                <c:pt idx="872">
                  <c:v>15.75</c:v>
                </c:pt>
                <c:pt idx="873">
                  <c:v>10.0500000000002</c:v>
                </c:pt>
                <c:pt idx="874">
                  <c:v>11.1499999999999</c:v>
                </c:pt>
                <c:pt idx="875">
                  <c:v>8.34999999999991</c:v>
                </c:pt>
                <c:pt idx="876">
                  <c:v>7.55000000000018</c:v>
                </c:pt>
                <c:pt idx="877">
                  <c:v>7.45000000000005</c:v>
                </c:pt>
                <c:pt idx="878">
                  <c:v>7.54999999999995</c:v>
                </c:pt>
                <c:pt idx="879">
                  <c:v>7.29999999999995</c:v>
                </c:pt>
                <c:pt idx="880">
                  <c:v>6.09999999999991</c:v>
                </c:pt>
                <c:pt idx="881">
                  <c:v>7.79999999999995</c:v>
                </c:pt>
                <c:pt idx="882">
                  <c:v>10.0999999999999</c:v>
                </c:pt>
                <c:pt idx="883">
                  <c:v>14.3</c:v>
                </c:pt>
                <c:pt idx="884">
                  <c:v>19.05</c:v>
                </c:pt>
                <c:pt idx="885">
                  <c:v>18.55</c:v>
                </c:pt>
                <c:pt idx="886">
                  <c:v>21.8999999999999</c:v>
                </c:pt>
                <c:pt idx="887">
                  <c:v>22.1500000000001</c:v>
                </c:pt>
                <c:pt idx="888">
                  <c:v>24.1499999999999</c:v>
                </c:pt>
                <c:pt idx="889">
                  <c:v>26</c:v>
                </c:pt>
                <c:pt idx="890">
                  <c:v>25.1000000000001</c:v>
                </c:pt>
                <c:pt idx="891">
                  <c:v>28.75</c:v>
                </c:pt>
                <c:pt idx="892">
                  <c:v>30.45</c:v>
                </c:pt>
                <c:pt idx="893">
                  <c:v>29.8499999999999</c:v>
                </c:pt>
                <c:pt idx="894">
                  <c:v>31.55</c:v>
                </c:pt>
                <c:pt idx="895">
                  <c:v>39.8</c:v>
                </c:pt>
                <c:pt idx="896">
                  <c:v>40.55</c:v>
                </c:pt>
                <c:pt idx="897">
                  <c:v>40.8500000000001</c:v>
                </c:pt>
                <c:pt idx="898">
                  <c:v>42.45</c:v>
                </c:pt>
                <c:pt idx="899">
                  <c:v>43.5</c:v>
                </c:pt>
                <c:pt idx="900">
                  <c:v>46.5999999999999</c:v>
                </c:pt>
                <c:pt idx="901">
                  <c:v>54.95</c:v>
                </c:pt>
                <c:pt idx="902">
                  <c:v>71</c:v>
                </c:pt>
                <c:pt idx="903">
                  <c:v>81.3499999999999</c:v>
                </c:pt>
                <c:pt idx="904">
                  <c:v>87.0500000000002</c:v>
                </c:pt>
                <c:pt idx="905">
                  <c:v>92.2</c:v>
                </c:pt>
                <c:pt idx="906">
                  <c:v>94</c:v>
                </c:pt>
                <c:pt idx="907">
                  <c:v>98.25</c:v>
                </c:pt>
                <c:pt idx="908">
                  <c:v>96.3</c:v>
                </c:pt>
                <c:pt idx="909">
                  <c:v>105.8</c:v>
                </c:pt>
                <c:pt idx="910">
                  <c:v>118.25</c:v>
                </c:pt>
                <c:pt idx="911">
                  <c:v>127.4</c:v>
                </c:pt>
                <c:pt idx="912">
                  <c:v>139.3</c:v>
                </c:pt>
                <c:pt idx="913">
                  <c:v>149.75</c:v>
                </c:pt>
                <c:pt idx="914">
                  <c:v>150.5</c:v>
                </c:pt>
                <c:pt idx="915">
                  <c:v>151.3</c:v>
                </c:pt>
                <c:pt idx="916">
                  <c:v>164.6</c:v>
                </c:pt>
                <c:pt idx="917">
                  <c:v>178.05</c:v>
                </c:pt>
                <c:pt idx="918">
                  <c:v>176.4</c:v>
                </c:pt>
                <c:pt idx="919">
                  <c:v>174.35</c:v>
                </c:pt>
                <c:pt idx="920">
                  <c:v>157.85</c:v>
                </c:pt>
                <c:pt idx="921">
                  <c:v>143.55</c:v>
                </c:pt>
                <c:pt idx="922">
                  <c:v>123.65</c:v>
                </c:pt>
                <c:pt idx="923">
                  <c:v>110.9</c:v>
                </c:pt>
                <c:pt idx="924">
                  <c:v>98.8500000000001</c:v>
                </c:pt>
                <c:pt idx="925">
                  <c:v>77.7</c:v>
                </c:pt>
                <c:pt idx="926">
                  <c:v>60.8499999999999</c:v>
                </c:pt>
                <c:pt idx="927">
                  <c:v>43.9000000000001</c:v>
                </c:pt>
                <c:pt idx="928">
                  <c:v>32.25</c:v>
                </c:pt>
                <c:pt idx="929">
                  <c:v>9.44999999999982</c:v>
                </c:pt>
                <c:pt idx="930">
                  <c:v>-5.5</c:v>
                </c:pt>
                <c:pt idx="931">
                  <c:v>-21.0999999999999</c:v>
                </c:pt>
                <c:pt idx="932">
                  <c:v>-29.7</c:v>
                </c:pt>
                <c:pt idx="933">
                  <c:v>-31.8</c:v>
                </c:pt>
                <c:pt idx="934">
                  <c:v>-33.1000000000001</c:v>
                </c:pt>
                <c:pt idx="935">
                  <c:v>-36.45</c:v>
                </c:pt>
                <c:pt idx="936">
                  <c:v>-47.05</c:v>
                </c:pt>
                <c:pt idx="937">
                  <c:v>-53.05</c:v>
                </c:pt>
                <c:pt idx="938">
                  <c:v>-43.1500000000001</c:v>
                </c:pt>
                <c:pt idx="939">
                  <c:v>-39.45</c:v>
                </c:pt>
                <c:pt idx="940">
                  <c:v>-23</c:v>
                </c:pt>
                <c:pt idx="941">
                  <c:v>-14.4000000000001</c:v>
                </c:pt>
                <c:pt idx="942">
                  <c:v>-3.85000000000014</c:v>
                </c:pt>
                <c:pt idx="943">
                  <c:v>6.10000000000014</c:v>
                </c:pt>
                <c:pt idx="944">
                  <c:v>19.1500000000001</c:v>
                </c:pt>
                <c:pt idx="945">
                  <c:v>41.3</c:v>
                </c:pt>
                <c:pt idx="946">
                  <c:v>62.25</c:v>
                </c:pt>
                <c:pt idx="947">
                  <c:v>83.55</c:v>
                </c:pt>
                <c:pt idx="948">
                  <c:v>90.75</c:v>
                </c:pt>
                <c:pt idx="949">
                  <c:v>104.2</c:v>
                </c:pt>
                <c:pt idx="950">
                  <c:v>118.85</c:v>
                </c:pt>
                <c:pt idx="951">
                  <c:v>132.9</c:v>
                </c:pt>
                <c:pt idx="952">
                  <c:v>140.1</c:v>
                </c:pt>
                <c:pt idx="953">
                  <c:v>144.25</c:v>
                </c:pt>
                <c:pt idx="954">
                  <c:v>147.3</c:v>
                </c:pt>
                <c:pt idx="955">
                  <c:v>144.65</c:v>
                </c:pt>
                <c:pt idx="956">
                  <c:v>140.5</c:v>
                </c:pt>
                <c:pt idx="957">
                  <c:v>135.25</c:v>
                </c:pt>
                <c:pt idx="958">
                  <c:v>129.95</c:v>
                </c:pt>
                <c:pt idx="959">
                  <c:v>131.2</c:v>
                </c:pt>
                <c:pt idx="960">
                  <c:v>140.05</c:v>
                </c:pt>
                <c:pt idx="961">
                  <c:v>143.6</c:v>
                </c:pt>
                <c:pt idx="962">
                  <c:v>143.25</c:v>
                </c:pt>
                <c:pt idx="963">
                  <c:v>141.15</c:v>
                </c:pt>
                <c:pt idx="964">
                  <c:v>135.9</c:v>
                </c:pt>
                <c:pt idx="965">
                  <c:v>128.65</c:v>
                </c:pt>
                <c:pt idx="966">
                  <c:v>102.5</c:v>
                </c:pt>
                <c:pt idx="967">
                  <c:v>95.8</c:v>
                </c:pt>
                <c:pt idx="968">
                  <c:v>96.3</c:v>
                </c:pt>
                <c:pt idx="969">
                  <c:v>91.3499999999999</c:v>
                </c:pt>
                <c:pt idx="970">
                  <c:v>84.4499999999998</c:v>
                </c:pt>
                <c:pt idx="971">
                  <c:v>78.7</c:v>
                </c:pt>
                <c:pt idx="972">
                  <c:v>73.75</c:v>
                </c:pt>
                <c:pt idx="973">
                  <c:v>66.1500000000001</c:v>
                </c:pt>
                <c:pt idx="974">
                  <c:v>59.1500000000001</c:v>
                </c:pt>
                <c:pt idx="975">
                  <c:v>54.8499999999999</c:v>
                </c:pt>
                <c:pt idx="976">
                  <c:v>52.05</c:v>
                </c:pt>
                <c:pt idx="977">
                  <c:v>48.6500000000001</c:v>
                </c:pt>
                <c:pt idx="978">
                  <c:v>47.1999999999998</c:v>
                </c:pt>
                <c:pt idx="979">
                  <c:v>47.8499999999999</c:v>
                </c:pt>
                <c:pt idx="980">
                  <c:v>40.4000000000001</c:v>
                </c:pt>
                <c:pt idx="981">
                  <c:v>8.70000000000005</c:v>
                </c:pt>
                <c:pt idx="982">
                  <c:v>-18.2</c:v>
                </c:pt>
                <c:pt idx="983">
                  <c:v>-47.8499999999999</c:v>
                </c:pt>
                <c:pt idx="984">
                  <c:v>-80.2</c:v>
                </c:pt>
                <c:pt idx="985">
                  <c:v>-107.65</c:v>
                </c:pt>
                <c:pt idx="986">
                  <c:v>-112.4</c:v>
                </c:pt>
                <c:pt idx="987">
                  <c:v>-138.15</c:v>
                </c:pt>
                <c:pt idx="988">
                  <c:v>-156.85</c:v>
                </c:pt>
                <c:pt idx="989">
                  <c:v>-173.9</c:v>
                </c:pt>
                <c:pt idx="990">
                  <c:v>-196.45</c:v>
                </c:pt>
                <c:pt idx="991">
                  <c:v>-212.7</c:v>
                </c:pt>
                <c:pt idx="992">
                  <c:v>-214.7</c:v>
                </c:pt>
                <c:pt idx="993">
                  <c:v>-197.3</c:v>
                </c:pt>
                <c:pt idx="994">
                  <c:v>-165</c:v>
                </c:pt>
                <c:pt idx="995">
                  <c:v>-137.95</c:v>
                </c:pt>
                <c:pt idx="996">
                  <c:v>-112</c:v>
                </c:pt>
                <c:pt idx="997">
                  <c:v>-94.3</c:v>
                </c:pt>
                <c:pt idx="998">
                  <c:v>-77.45</c:v>
                </c:pt>
                <c:pt idx="999">
                  <c:v>-69.05</c:v>
                </c:pt>
                <c:pt idx="1000">
                  <c:v>-57</c:v>
                </c:pt>
                <c:pt idx="1001">
                  <c:v>-22.8499999999999</c:v>
                </c:pt>
                <c:pt idx="1002">
                  <c:v>4.59999999999991</c:v>
                </c:pt>
                <c:pt idx="1003">
                  <c:v>38.5500000000002</c:v>
                </c:pt>
                <c:pt idx="1004">
                  <c:v>77.1000000000001</c:v>
                </c:pt>
                <c:pt idx="1005">
                  <c:v>113.05</c:v>
                </c:pt>
                <c:pt idx="1006">
                  <c:v>147.05</c:v>
                </c:pt>
                <c:pt idx="1007">
                  <c:v>182.15</c:v>
                </c:pt>
                <c:pt idx="1008">
                  <c:v>213.2</c:v>
                </c:pt>
                <c:pt idx="1009">
                  <c:v>243.2</c:v>
                </c:pt>
                <c:pt idx="1010">
                  <c:v>276.75</c:v>
                </c:pt>
                <c:pt idx="1011">
                  <c:v>310.15</c:v>
                </c:pt>
                <c:pt idx="1012">
                  <c:v>307.65</c:v>
                </c:pt>
                <c:pt idx="1013">
                  <c:v>289</c:v>
                </c:pt>
                <c:pt idx="1014">
                  <c:v>255</c:v>
                </c:pt>
                <c:pt idx="1015">
                  <c:v>222.85</c:v>
                </c:pt>
                <c:pt idx="1016">
                  <c:v>178.45</c:v>
                </c:pt>
                <c:pt idx="1017">
                  <c:v>160.2</c:v>
                </c:pt>
                <c:pt idx="1018">
                  <c:v>142.15</c:v>
                </c:pt>
                <c:pt idx="1019">
                  <c:v>124.6</c:v>
                </c:pt>
                <c:pt idx="1020">
                  <c:v>107.65</c:v>
                </c:pt>
                <c:pt idx="1021">
                  <c:v>95.4000000000001</c:v>
                </c:pt>
                <c:pt idx="1022">
                  <c:v>89.7</c:v>
                </c:pt>
                <c:pt idx="1023">
                  <c:v>78.1000000000001</c:v>
                </c:pt>
                <c:pt idx="1024">
                  <c:v>68.9499999999998</c:v>
                </c:pt>
                <c:pt idx="1025">
                  <c:v>60.8</c:v>
                </c:pt>
                <c:pt idx="1026">
                  <c:v>53.25</c:v>
                </c:pt>
                <c:pt idx="1027">
                  <c:v>42.5999999999999</c:v>
                </c:pt>
                <c:pt idx="1028">
                  <c:v>31.75</c:v>
                </c:pt>
                <c:pt idx="1029">
                  <c:v>27.7</c:v>
                </c:pt>
                <c:pt idx="1030">
                  <c:v>17.25</c:v>
                </c:pt>
                <c:pt idx="1031">
                  <c:v>-1.90000000000009</c:v>
                </c:pt>
                <c:pt idx="1032">
                  <c:v>0.649999999999864</c:v>
                </c:pt>
                <c:pt idx="1033">
                  <c:v>-2.09999999999991</c:v>
                </c:pt>
                <c:pt idx="1034">
                  <c:v>-5.45000000000005</c:v>
                </c:pt>
                <c:pt idx="1035">
                  <c:v>3.35000000000014</c:v>
                </c:pt>
                <c:pt idx="1036">
                  <c:v>26.1999999999998</c:v>
                </c:pt>
                <c:pt idx="1037">
                  <c:v>31.1000000000001</c:v>
                </c:pt>
                <c:pt idx="1038">
                  <c:v>32.3999999999999</c:v>
                </c:pt>
                <c:pt idx="1039">
                  <c:v>38.8</c:v>
                </c:pt>
                <c:pt idx="1040">
                  <c:v>42.0999999999999</c:v>
                </c:pt>
                <c:pt idx="1041">
                  <c:v>43.1499999999999</c:v>
                </c:pt>
                <c:pt idx="1042">
                  <c:v>44.5</c:v>
                </c:pt>
                <c:pt idx="1043">
                  <c:v>47.25</c:v>
                </c:pt>
                <c:pt idx="1044">
                  <c:v>51.5999999999999</c:v>
                </c:pt>
                <c:pt idx="1045">
                  <c:v>48.3500000000001</c:v>
                </c:pt>
                <c:pt idx="1046">
                  <c:v>44.8</c:v>
                </c:pt>
                <c:pt idx="1047">
                  <c:v>43.95</c:v>
                </c:pt>
                <c:pt idx="1048">
                  <c:v>42.3999999999999</c:v>
                </c:pt>
                <c:pt idx="1049">
                  <c:v>35.7</c:v>
                </c:pt>
                <c:pt idx="1050">
                  <c:v>33</c:v>
                </c:pt>
                <c:pt idx="1051">
                  <c:v>30.9499999999998</c:v>
                </c:pt>
                <c:pt idx="1052">
                  <c:v>32.3</c:v>
                </c:pt>
                <c:pt idx="1053">
                  <c:v>33.2</c:v>
                </c:pt>
                <c:pt idx="1054">
                  <c:v>38.5500000000002</c:v>
                </c:pt>
                <c:pt idx="1055">
                  <c:v>35.8</c:v>
                </c:pt>
                <c:pt idx="1056">
                  <c:v>34.5</c:v>
                </c:pt>
                <c:pt idx="1057">
                  <c:v>33.75</c:v>
                </c:pt>
                <c:pt idx="1058">
                  <c:v>27.3</c:v>
                </c:pt>
                <c:pt idx="1059">
                  <c:v>23.5999999999999</c:v>
                </c:pt>
                <c:pt idx="1060">
                  <c:v>16.55</c:v>
                </c:pt>
                <c:pt idx="1061">
                  <c:v>13.8000000000002</c:v>
                </c:pt>
                <c:pt idx="1062">
                  <c:v>8.45000000000005</c:v>
                </c:pt>
                <c:pt idx="1063">
                  <c:v>8.79999999999996</c:v>
                </c:pt>
                <c:pt idx="1064">
                  <c:v>6.89999999999986</c:v>
                </c:pt>
                <c:pt idx="1065">
                  <c:v>12.1500000000001</c:v>
                </c:pt>
                <c:pt idx="1066">
                  <c:v>9.45000000000005</c:v>
                </c:pt>
                <c:pt idx="1067">
                  <c:v>8.89999999999986</c:v>
                </c:pt>
                <c:pt idx="1068">
                  <c:v>10.6499999999999</c:v>
                </c:pt>
                <c:pt idx="1069">
                  <c:v>11.6500000000001</c:v>
                </c:pt>
                <c:pt idx="1070">
                  <c:v>13.2</c:v>
                </c:pt>
                <c:pt idx="1071">
                  <c:v>15.8</c:v>
                </c:pt>
                <c:pt idx="1072">
                  <c:v>14</c:v>
                </c:pt>
                <c:pt idx="1073">
                  <c:v>14.6500000000001</c:v>
                </c:pt>
                <c:pt idx="1074">
                  <c:v>11.25</c:v>
                </c:pt>
                <c:pt idx="1075">
                  <c:v>13.6000000000001</c:v>
                </c:pt>
                <c:pt idx="1076">
                  <c:v>14</c:v>
                </c:pt>
                <c:pt idx="1077">
                  <c:v>16.7</c:v>
                </c:pt>
                <c:pt idx="1078">
                  <c:v>24.0999999999999</c:v>
                </c:pt>
                <c:pt idx="1079">
                  <c:v>28.7</c:v>
                </c:pt>
                <c:pt idx="1080">
                  <c:v>30.8500000000001</c:v>
                </c:pt>
                <c:pt idx="1081">
                  <c:v>29.25</c:v>
                </c:pt>
                <c:pt idx="1082">
                  <c:v>31.2</c:v>
                </c:pt>
                <c:pt idx="1083">
                  <c:v>29.9000000000001</c:v>
                </c:pt>
                <c:pt idx="1084">
                  <c:v>28.95</c:v>
                </c:pt>
                <c:pt idx="1085">
                  <c:v>29</c:v>
                </c:pt>
                <c:pt idx="1086">
                  <c:v>33.55</c:v>
                </c:pt>
                <c:pt idx="1087">
                  <c:v>35.3</c:v>
                </c:pt>
                <c:pt idx="1088">
                  <c:v>34.2</c:v>
                </c:pt>
                <c:pt idx="1089">
                  <c:v>33.05</c:v>
                </c:pt>
                <c:pt idx="1090">
                  <c:v>32.1500000000001</c:v>
                </c:pt>
                <c:pt idx="1091">
                  <c:v>32.4499999999998</c:v>
                </c:pt>
                <c:pt idx="1092">
                  <c:v>32.3</c:v>
                </c:pt>
                <c:pt idx="1093">
                  <c:v>31.7</c:v>
                </c:pt>
                <c:pt idx="1094">
                  <c:v>33.7</c:v>
                </c:pt>
                <c:pt idx="1095">
                  <c:v>32.7</c:v>
                </c:pt>
                <c:pt idx="1096">
                  <c:v>33.4000000000001</c:v>
                </c:pt>
                <c:pt idx="1097">
                  <c:v>31.8999999999999</c:v>
                </c:pt>
                <c:pt idx="1098">
                  <c:v>26</c:v>
                </c:pt>
                <c:pt idx="1099">
                  <c:v>22.2</c:v>
                </c:pt>
                <c:pt idx="1100">
                  <c:v>27.8499999999999</c:v>
                </c:pt>
                <c:pt idx="1101">
                  <c:v>31.6500000000001</c:v>
                </c:pt>
                <c:pt idx="1102">
                  <c:v>29.3</c:v>
                </c:pt>
                <c:pt idx="1103">
                  <c:v>25.75</c:v>
                </c:pt>
                <c:pt idx="1104">
                  <c:v>21.4499999999998</c:v>
                </c:pt>
                <c:pt idx="1105">
                  <c:v>21.9000000000001</c:v>
                </c:pt>
                <c:pt idx="1106">
                  <c:v>19.6500000000001</c:v>
                </c:pt>
                <c:pt idx="1107">
                  <c:v>24.1999999999998</c:v>
                </c:pt>
                <c:pt idx="1108">
                  <c:v>22.3</c:v>
                </c:pt>
                <c:pt idx="1109">
                  <c:v>22.25</c:v>
                </c:pt>
                <c:pt idx="1110">
                  <c:v>19.0999999999999</c:v>
                </c:pt>
                <c:pt idx="1111">
                  <c:v>15.5</c:v>
                </c:pt>
                <c:pt idx="1112">
                  <c:v>16.8500000000001</c:v>
                </c:pt>
                <c:pt idx="1113">
                  <c:v>16.05</c:v>
                </c:pt>
                <c:pt idx="1114">
                  <c:v>14.3</c:v>
                </c:pt>
                <c:pt idx="1115">
                  <c:v>18.2</c:v>
                </c:pt>
                <c:pt idx="1116">
                  <c:v>5.60000000000014</c:v>
                </c:pt>
                <c:pt idx="1117">
                  <c:v>8.05000000000018</c:v>
                </c:pt>
                <c:pt idx="1118">
                  <c:v>19.3499999999999</c:v>
                </c:pt>
                <c:pt idx="1119">
                  <c:v>23.6499999999999</c:v>
                </c:pt>
                <c:pt idx="1120">
                  <c:v>24.7</c:v>
                </c:pt>
                <c:pt idx="1121">
                  <c:v>22.5999999999999</c:v>
                </c:pt>
                <c:pt idx="1122">
                  <c:v>29.5</c:v>
                </c:pt>
                <c:pt idx="1123">
                  <c:v>32.6500000000001</c:v>
                </c:pt>
                <c:pt idx="1124">
                  <c:v>34.5999999999999</c:v>
                </c:pt>
                <c:pt idx="1125">
                  <c:v>31.2</c:v>
                </c:pt>
                <c:pt idx="1126">
                  <c:v>32.0999999999999</c:v>
                </c:pt>
                <c:pt idx="1127">
                  <c:v>22.45</c:v>
                </c:pt>
                <c:pt idx="1128">
                  <c:v>21</c:v>
                </c:pt>
                <c:pt idx="1129">
                  <c:v>19.1999999999998</c:v>
                </c:pt>
                <c:pt idx="1130">
                  <c:v>16.1500000000001</c:v>
                </c:pt>
                <c:pt idx="1131">
                  <c:v>14.0999999999999</c:v>
                </c:pt>
                <c:pt idx="1132">
                  <c:v>9</c:v>
                </c:pt>
                <c:pt idx="1133">
                  <c:v>6.29999999999995</c:v>
                </c:pt>
                <c:pt idx="1134">
                  <c:v>4.75</c:v>
                </c:pt>
                <c:pt idx="1135">
                  <c:v>-5.20000000000005</c:v>
                </c:pt>
                <c:pt idx="1136">
                  <c:v>0.75</c:v>
                </c:pt>
                <c:pt idx="1137">
                  <c:v>-12</c:v>
                </c:pt>
                <c:pt idx="1138">
                  <c:v>-25.3</c:v>
                </c:pt>
                <c:pt idx="1139">
                  <c:v>-30.45</c:v>
                </c:pt>
                <c:pt idx="1140">
                  <c:v>-42.3</c:v>
                </c:pt>
                <c:pt idx="1141">
                  <c:v>-43.5999999999999</c:v>
                </c:pt>
                <c:pt idx="1142">
                  <c:v>-47.5500000000002</c:v>
                </c:pt>
                <c:pt idx="1143">
                  <c:v>-52.05</c:v>
                </c:pt>
                <c:pt idx="1144">
                  <c:v>-58.0999999999999</c:v>
                </c:pt>
                <c:pt idx="1145">
                  <c:v>-56.3</c:v>
                </c:pt>
                <c:pt idx="1146">
                  <c:v>-57.1000000000001</c:v>
                </c:pt>
                <c:pt idx="1147">
                  <c:v>-54.5</c:v>
                </c:pt>
                <c:pt idx="1148">
                  <c:v>-45.75</c:v>
                </c:pt>
                <c:pt idx="1149">
                  <c:v>-47.55</c:v>
                </c:pt>
                <c:pt idx="1150">
                  <c:v>-44</c:v>
                </c:pt>
                <c:pt idx="1151">
                  <c:v>-42.6499999999999</c:v>
                </c:pt>
                <c:pt idx="1152">
                  <c:v>-33.25</c:v>
                </c:pt>
                <c:pt idx="1153">
                  <c:v>-29.7</c:v>
                </c:pt>
                <c:pt idx="1154">
                  <c:v>-26.5</c:v>
                </c:pt>
                <c:pt idx="1155">
                  <c:v>0.5</c:v>
                </c:pt>
                <c:pt idx="1156">
                  <c:v>24.95</c:v>
                </c:pt>
                <c:pt idx="1157">
                  <c:v>34.5999999999999</c:v>
                </c:pt>
                <c:pt idx="1158">
                  <c:v>39.5</c:v>
                </c:pt>
                <c:pt idx="1159">
                  <c:v>45.5</c:v>
                </c:pt>
                <c:pt idx="1160">
                  <c:v>52.1500000000001</c:v>
                </c:pt>
                <c:pt idx="1161">
                  <c:v>52.8999999999999</c:v>
                </c:pt>
                <c:pt idx="1162">
                  <c:v>47.0999999999999</c:v>
                </c:pt>
                <c:pt idx="1163">
                  <c:v>43.5500000000002</c:v>
                </c:pt>
                <c:pt idx="1164">
                  <c:v>47.95</c:v>
                </c:pt>
                <c:pt idx="1165">
                  <c:v>39.7</c:v>
                </c:pt>
                <c:pt idx="1166">
                  <c:v>39.6500000000001</c:v>
                </c:pt>
                <c:pt idx="1167">
                  <c:v>41</c:v>
                </c:pt>
                <c:pt idx="1168">
                  <c:v>35.1500000000001</c:v>
                </c:pt>
                <c:pt idx="1169">
                  <c:v>38.7</c:v>
                </c:pt>
                <c:pt idx="1170">
                  <c:v>34.6999999999998</c:v>
                </c:pt>
                <c:pt idx="1171">
                  <c:v>41.25</c:v>
                </c:pt>
                <c:pt idx="1172">
                  <c:v>45.25</c:v>
                </c:pt>
                <c:pt idx="1173">
                  <c:v>45.6499999999999</c:v>
                </c:pt>
                <c:pt idx="1174">
                  <c:v>45.2</c:v>
                </c:pt>
                <c:pt idx="1175">
                  <c:v>25.5</c:v>
                </c:pt>
                <c:pt idx="1176">
                  <c:v>5.79999999999995</c:v>
                </c:pt>
                <c:pt idx="1177">
                  <c:v>-10.7</c:v>
                </c:pt>
                <c:pt idx="1178">
                  <c:v>-14.25</c:v>
                </c:pt>
                <c:pt idx="1179">
                  <c:v>-17.6499999999999</c:v>
                </c:pt>
                <c:pt idx="1180">
                  <c:v>-19.0999999999999</c:v>
                </c:pt>
                <c:pt idx="1181">
                  <c:v>-12.1499999999999</c:v>
                </c:pt>
                <c:pt idx="1182">
                  <c:v>-5.04999999999995</c:v>
                </c:pt>
                <c:pt idx="1183">
                  <c:v>7</c:v>
                </c:pt>
                <c:pt idx="1184">
                  <c:v>8.45000000000005</c:v>
                </c:pt>
                <c:pt idx="1185">
                  <c:v>24.4000000000001</c:v>
                </c:pt>
                <c:pt idx="1186">
                  <c:v>22.6500000000001</c:v>
                </c:pt>
                <c:pt idx="1187">
                  <c:v>20.3</c:v>
                </c:pt>
                <c:pt idx="1188">
                  <c:v>19.45</c:v>
                </c:pt>
                <c:pt idx="1189">
                  <c:v>19.1999999999998</c:v>
                </c:pt>
                <c:pt idx="1190">
                  <c:v>14.1499999999999</c:v>
                </c:pt>
                <c:pt idx="1191">
                  <c:v>14.7</c:v>
                </c:pt>
                <c:pt idx="1192">
                  <c:v>11.2</c:v>
                </c:pt>
                <c:pt idx="1193">
                  <c:v>5.45000000000005</c:v>
                </c:pt>
                <c:pt idx="1194">
                  <c:v>4.04999999999995</c:v>
                </c:pt>
                <c:pt idx="1195">
                  <c:v>4.95000000000005</c:v>
                </c:pt>
                <c:pt idx="1196">
                  <c:v>7.75</c:v>
                </c:pt>
                <c:pt idx="1197">
                  <c:v>20.05</c:v>
                </c:pt>
                <c:pt idx="1198">
                  <c:v>17.6499999999999</c:v>
                </c:pt>
                <c:pt idx="1199">
                  <c:v>11.45</c:v>
                </c:pt>
                <c:pt idx="1200">
                  <c:v>3.59999999999991</c:v>
                </c:pt>
                <c:pt idx="1201">
                  <c:v>-10.95</c:v>
                </c:pt>
                <c:pt idx="1202">
                  <c:v>-17.8999999999999</c:v>
                </c:pt>
                <c:pt idx="1203">
                  <c:v>-36.9000000000001</c:v>
                </c:pt>
                <c:pt idx="1204">
                  <c:v>-39.4499999999998</c:v>
                </c:pt>
                <c:pt idx="1205">
                  <c:v>-51.05</c:v>
                </c:pt>
                <c:pt idx="1206">
                  <c:v>-59.5999999999999</c:v>
                </c:pt>
                <c:pt idx="1207">
                  <c:v>-59.55</c:v>
                </c:pt>
                <c:pt idx="1208">
                  <c:v>-58.1000000000001</c:v>
                </c:pt>
                <c:pt idx="1209">
                  <c:v>-50.1500000000001</c:v>
                </c:pt>
                <c:pt idx="1210">
                  <c:v>-58.75</c:v>
                </c:pt>
                <c:pt idx="1211">
                  <c:v>-66.5</c:v>
                </c:pt>
                <c:pt idx="1212">
                  <c:v>-67.55</c:v>
                </c:pt>
                <c:pt idx="1213">
                  <c:v>-65.05</c:v>
                </c:pt>
                <c:pt idx="1214">
                  <c:v>-66.4500000000001</c:v>
                </c:pt>
                <c:pt idx="1215">
                  <c:v>-68.75</c:v>
                </c:pt>
                <c:pt idx="1216">
                  <c:v>-67.8499999999999</c:v>
                </c:pt>
                <c:pt idx="1217">
                  <c:v>-73.5</c:v>
                </c:pt>
                <c:pt idx="1218">
                  <c:v>-70.7000000000001</c:v>
                </c:pt>
                <c:pt idx="1219">
                  <c:v>-75.8499999999999</c:v>
                </c:pt>
                <c:pt idx="1220">
                  <c:v>-77.6999999999998</c:v>
                </c:pt>
                <c:pt idx="1221">
                  <c:v>-76.6500000000001</c:v>
                </c:pt>
                <c:pt idx="1222">
                  <c:v>-78.8500000000001</c:v>
                </c:pt>
                <c:pt idx="1223">
                  <c:v>-74.1500000000001</c:v>
                </c:pt>
                <c:pt idx="1224">
                  <c:v>-72.7000000000001</c:v>
                </c:pt>
                <c:pt idx="1225">
                  <c:v>-65.8500000000001</c:v>
                </c:pt>
                <c:pt idx="1226">
                  <c:v>-64.55</c:v>
                </c:pt>
                <c:pt idx="1227">
                  <c:v>-72.0999999999999</c:v>
                </c:pt>
                <c:pt idx="1228">
                  <c:v>-76.6500000000001</c:v>
                </c:pt>
                <c:pt idx="1229">
                  <c:v>-94.9500000000001</c:v>
                </c:pt>
                <c:pt idx="1230">
                  <c:v>-92.0999999999999</c:v>
                </c:pt>
                <c:pt idx="1231">
                  <c:v>-90.3</c:v>
                </c:pt>
                <c:pt idx="1232">
                  <c:v>-88.75</c:v>
                </c:pt>
                <c:pt idx="1233">
                  <c:v>-92.75</c:v>
                </c:pt>
                <c:pt idx="1234">
                  <c:v>-101.5</c:v>
                </c:pt>
                <c:pt idx="1235">
                  <c:v>-104.35</c:v>
                </c:pt>
                <c:pt idx="1236">
                  <c:v>-106.25</c:v>
                </c:pt>
                <c:pt idx="1237">
                  <c:v>-102.35</c:v>
                </c:pt>
                <c:pt idx="1238">
                  <c:v>-97.8</c:v>
                </c:pt>
                <c:pt idx="1239">
                  <c:v>-93.9500000000001</c:v>
                </c:pt>
                <c:pt idx="1240">
                  <c:v>-90.5</c:v>
                </c:pt>
                <c:pt idx="1241">
                  <c:v>-94.0999999999999</c:v>
                </c:pt>
                <c:pt idx="1242">
                  <c:v>-90.3500000000001</c:v>
                </c:pt>
                <c:pt idx="1243">
                  <c:v>-88.0999999999999</c:v>
                </c:pt>
                <c:pt idx="1244">
                  <c:v>-85.9499999999998</c:v>
                </c:pt>
                <c:pt idx="1245">
                  <c:v>-83.6999999999998</c:v>
                </c:pt>
                <c:pt idx="1246">
                  <c:v>-80.9500000000001</c:v>
                </c:pt>
                <c:pt idx="1247">
                  <c:v>-79.55</c:v>
                </c:pt>
                <c:pt idx="1248">
                  <c:v>-81.6999999999998</c:v>
                </c:pt>
                <c:pt idx="1249">
                  <c:v>-78.2000000000001</c:v>
                </c:pt>
                <c:pt idx="1250">
                  <c:v>-74.3</c:v>
                </c:pt>
                <c:pt idx="1251">
                  <c:v>-71.75</c:v>
                </c:pt>
                <c:pt idx="1252">
                  <c:v>-67.5999999999999</c:v>
                </c:pt>
                <c:pt idx="1253">
                  <c:v>-64.9000000000001</c:v>
                </c:pt>
                <c:pt idx="1254">
                  <c:v>-59.5999999999999</c:v>
                </c:pt>
                <c:pt idx="1255">
                  <c:v>-61.1500000000001</c:v>
                </c:pt>
                <c:pt idx="1256">
                  <c:v>-56.95</c:v>
                </c:pt>
                <c:pt idx="1257">
                  <c:v>-49.7</c:v>
                </c:pt>
                <c:pt idx="1258">
                  <c:v>-51.25</c:v>
                </c:pt>
                <c:pt idx="1259">
                  <c:v>-45.75</c:v>
                </c:pt>
                <c:pt idx="1260">
                  <c:v>-41.05</c:v>
                </c:pt>
                <c:pt idx="1261">
                  <c:v>-41.5</c:v>
                </c:pt>
                <c:pt idx="1262">
                  <c:v>-35.1000000000001</c:v>
                </c:pt>
                <c:pt idx="1263">
                  <c:v>-35.5</c:v>
                </c:pt>
                <c:pt idx="1264">
                  <c:v>-31.45</c:v>
                </c:pt>
                <c:pt idx="1265">
                  <c:v>-31.8499999999999</c:v>
                </c:pt>
                <c:pt idx="1266">
                  <c:v>-28.8499999999999</c:v>
                </c:pt>
                <c:pt idx="1267">
                  <c:v>-20.8500000000001</c:v>
                </c:pt>
                <c:pt idx="1268">
                  <c:v>-13.8</c:v>
                </c:pt>
                <c:pt idx="1269">
                  <c:v>-9.79999999999996</c:v>
                </c:pt>
                <c:pt idx="1270">
                  <c:v>-10.75</c:v>
                </c:pt>
                <c:pt idx="1271">
                  <c:v>-6.5</c:v>
                </c:pt>
                <c:pt idx="1272">
                  <c:v>-5.04999999999995</c:v>
                </c:pt>
                <c:pt idx="1273">
                  <c:v>0.199999999999818</c:v>
                </c:pt>
                <c:pt idx="1274">
                  <c:v>6.89999999999986</c:v>
                </c:pt>
                <c:pt idx="1275">
                  <c:v>8.25</c:v>
                </c:pt>
                <c:pt idx="1276">
                  <c:v>2.45000000000005</c:v>
                </c:pt>
                <c:pt idx="1277">
                  <c:v>-5.34999999999991</c:v>
                </c:pt>
                <c:pt idx="1278">
                  <c:v>-8.94999999999982</c:v>
                </c:pt>
                <c:pt idx="1279">
                  <c:v>-14.6499999999999</c:v>
                </c:pt>
                <c:pt idx="1280">
                  <c:v>-20.6999999999998</c:v>
                </c:pt>
                <c:pt idx="1281">
                  <c:v>-14.1499999999999</c:v>
                </c:pt>
                <c:pt idx="1282">
                  <c:v>-27.5999999999999</c:v>
                </c:pt>
                <c:pt idx="1283">
                  <c:v>-31.3499999999999</c:v>
                </c:pt>
                <c:pt idx="1284">
                  <c:v>-23.75</c:v>
                </c:pt>
                <c:pt idx="1285">
                  <c:v>-16.0999999999999</c:v>
                </c:pt>
                <c:pt idx="1286">
                  <c:v>-3.04999999999995</c:v>
                </c:pt>
                <c:pt idx="1287">
                  <c:v>-2.09999999999991</c:v>
                </c:pt>
                <c:pt idx="1288">
                  <c:v>0.650000000000091</c:v>
                </c:pt>
                <c:pt idx="1289">
                  <c:v>1.35000000000014</c:v>
                </c:pt>
                <c:pt idx="1290">
                  <c:v>5.04999999999995</c:v>
                </c:pt>
                <c:pt idx="1291">
                  <c:v>17.5999999999999</c:v>
                </c:pt>
                <c:pt idx="1292">
                  <c:v>24.55</c:v>
                </c:pt>
                <c:pt idx="1293">
                  <c:v>32.7</c:v>
                </c:pt>
                <c:pt idx="1294">
                  <c:v>41.0500000000002</c:v>
                </c:pt>
                <c:pt idx="1295">
                  <c:v>55.2</c:v>
                </c:pt>
                <c:pt idx="1296">
                  <c:v>61.8999999999999</c:v>
                </c:pt>
                <c:pt idx="1297">
                  <c:v>70.4500000000001</c:v>
                </c:pt>
                <c:pt idx="1298">
                  <c:v>73.55</c:v>
                </c:pt>
                <c:pt idx="1299">
                  <c:v>83.4000000000001</c:v>
                </c:pt>
                <c:pt idx="1300">
                  <c:v>92.7000000000001</c:v>
                </c:pt>
                <c:pt idx="1301">
                  <c:v>100.35</c:v>
                </c:pt>
                <c:pt idx="1302">
                  <c:v>113.25</c:v>
                </c:pt>
                <c:pt idx="1303">
                  <c:v>119</c:v>
                </c:pt>
                <c:pt idx="1304">
                  <c:v>112.1</c:v>
                </c:pt>
                <c:pt idx="1305">
                  <c:v>112.45</c:v>
                </c:pt>
                <c:pt idx="1306">
                  <c:v>98.25</c:v>
                </c:pt>
                <c:pt idx="1307">
                  <c:v>98.1000000000001</c:v>
                </c:pt>
                <c:pt idx="1308">
                  <c:v>95.3</c:v>
                </c:pt>
                <c:pt idx="1309">
                  <c:v>89.55</c:v>
                </c:pt>
                <c:pt idx="1310">
                  <c:v>83.3499999999999</c:v>
                </c:pt>
                <c:pt idx="1311">
                  <c:v>38.7</c:v>
                </c:pt>
                <c:pt idx="1312">
                  <c:v>4.65000000000009</c:v>
                </c:pt>
                <c:pt idx="1313">
                  <c:v>-28.7</c:v>
                </c:pt>
                <c:pt idx="1314">
                  <c:v>-53.55</c:v>
                </c:pt>
                <c:pt idx="1315">
                  <c:v>-84.0999999999999</c:v>
                </c:pt>
                <c:pt idx="1316">
                  <c:v>-116.3</c:v>
                </c:pt>
                <c:pt idx="1317">
                  <c:v>-149.6</c:v>
                </c:pt>
                <c:pt idx="1318">
                  <c:v>-180</c:v>
                </c:pt>
                <c:pt idx="1319">
                  <c:v>-214.4</c:v>
                </c:pt>
                <c:pt idx="1320">
                  <c:v>-245.5</c:v>
                </c:pt>
                <c:pt idx="1321">
                  <c:v>-274.9</c:v>
                </c:pt>
                <c:pt idx="1322">
                  <c:v>-304.6</c:v>
                </c:pt>
                <c:pt idx="1323">
                  <c:v>-331.6</c:v>
                </c:pt>
                <c:pt idx="1324">
                  <c:v>-349.55</c:v>
                </c:pt>
                <c:pt idx="1325">
                  <c:v>-354.65</c:v>
                </c:pt>
                <c:pt idx="1326">
                  <c:v>-365.85</c:v>
                </c:pt>
                <c:pt idx="1327">
                  <c:v>-387.45</c:v>
                </c:pt>
                <c:pt idx="1328">
                  <c:v>-395.3</c:v>
                </c:pt>
                <c:pt idx="1329">
                  <c:v>-400.8</c:v>
                </c:pt>
                <c:pt idx="1330">
                  <c:v>-407.25</c:v>
                </c:pt>
                <c:pt idx="1331">
                  <c:v>-394.5</c:v>
                </c:pt>
                <c:pt idx="1332">
                  <c:v>-376.1</c:v>
                </c:pt>
                <c:pt idx="1333">
                  <c:v>-364.25</c:v>
                </c:pt>
                <c:pt idx="1334">
                  <c:v>-356.65</c:v>
                </c:pt>
                <c:pt idx="1335">
                  <c:v>-334.8</c:v>
                </c:pt>
                <c:pt idx="1336">
                  <c:v>-308.4</c:v>
                </c:pt>
                <c:pt idx="1337">
                  <c:v>-283.05</c:v>
                </c:pt>
                <c:pt idx="1338">
                  <c:v>-257.9</c:v>
                </c:pt>
                <c:pt idx="1339">
                  <c:v>-234.05</c:v>
                </c:pt>
                <c:pt idx="1340">
                  <c:v>-212.05</c:v>
                </c:pt>
                <c:pt idx="1341">
                  <c:v>-187.15</c:v>
                </c:pt>
                <c:pt idx="1342">
                  <c:v>-161.9</c:v>
                </c:pt>
                <c:pt idx="1343">
                  <c:v>-137.1</c:v>
                </c:pt>
                <c:pt idx="1344">
                  <c:v>-120.8</c:v>
                </c:pt>
                <c:pt idx="1345">
                  <c:v>-124.95</c:v>
                </c:pt>
                <c:pt idx="1346">
                  <c:v>-113.35</c:v>
                </c:pt>
                <c:pt idx="1347">
                  <c:v>-73.05</c:v>
                </c:pt>
                <c:pt idx="1348">
                  <c:v>-43.95</c:v>
                </c:pt>
                <c:pt idx="1349">
                  <c:v>-9.45000000000005</c:v>
                </c:pt>
                <c:pt idx="1350">
                  <c:v>30.8</c:v>
                </c:pt>
                <c:pt idx="1351">
                  <c:v>75.3</c:v>
                </c:pt>
                <c:pt idx="1352">
                  <c:v>102.2</c:v>
                </c:pt>
                <c:pt idx="1353">
                  <c:v>136.05</c:v>
                </c:pt>
                <c:pt idx="1354">
                  <c:v>154.1</c:v>
                </c:pt>
                <c:pt idx="1355">
                  <c:v>179.5</c:v>
                </c:pt>
                <c:pt idx="1356">
                  <c:v>199</c:v>
                </c:pt>
                <c:pt idx="1357">
                  <c:v>210.7</c:v>
                </c:pt>
                <c:pt idx="1358">
                  <c:v>221.35</c:v>
                </c:pt>
                <c:pt idx="1359">
                  <c:v>222.25</c:v>
                </c:pt>
                <c:pt idx="1360">
                  <c:v>219.3</c:v>
                </c:pt>
                <c:pt idx="1361">
                  <c:v>218.8</c:v>
                </c:pt>
                <c:pt idx="1362">
                  <c:v>220.45</c:v>
                </c:pt>
                <c:pt idx="1363">
                  <c:v>225.65</c:v>
                </c:pt>
                <c:pt idx="1364">
                  <c:v>225.55</c:v>
                </c:pt>
                <c:pt idx="1365">
                  <c:v>228.05</c:v>
                </c:pt>
                <c:pt idx="1366">
                  <c:v>228.95</c:v>
                </c:pt>
                <c:pt idx="1367">
                  <c:v>205.9</c:v>
                </c:pt>
                <c:pt idx="1368">
                  <c:v>182.8</c:v>
                </c:pt>
                <c:pt idx="1369">
                  <c:v>155.05</c:v>
                </c:pt>
                <c:pt idx="1370">
                  <c:v>121.05</c:v>
                </c:pt>
                <c:pt idx="1371">
                  <c:v>90.9500000000001</c:v>
                </c:pt>
                <c:pt idx="1372">
                  <c:v>64.9500000000001</c:v>
                </c:pt>
                <c:pt idx="1373">
                  <c:v>37.5999999999999</c:v>
                </c:pt>
                <c:pt idx="1374">
                  <c:v>10.55</c:v>
                </c:pt>
                <c:pt idx="1375">
                  <c:v>-32.4499999999998</c:v>
                </c:pt>
                <c:pt idx="1376">
                  <c:v>-62.8999999999999</c:v>
                </c:pt>
                <c:pt idx="1377">
                  <c:v>-78.0999999999999</c:v>
                </c:pt>
                <c:pt idx="1378">
                  <c:v>-88.3999999999999</c:v>
                </c:pt>
                <c:pt idx="1379">
                  <c:v>-89.05</c:v>
                </c:pt>
                <c:pt idx="1380">
                  <c:v>-84.8999999999999</c:v>
                </c:pt>
                <c:pt idx="1381">
                  <c:v>-80.6000000000001</c:v>
                </c:pt>
                <c:pt idx="1382">
                  <c:v>-63.25</c:v>
                </c:pt>
                <c:pt idx="1383">
                  <c:v>-68.5</c:v>
                </c:pt>
                <c:pt idx="1384">
                  <c:v>-68</c:v>
                </c:pt>
                <c:pt idx="1385">
                  <c:v>-64.8500000000001</c:v>
                </c:pt>
                <c:pt idx="1386">
                  <c:v>-64.05</c:v>
                </c:pt>
                <c:pt idx="1387">
                  <c:v>-63.2</c:v>
                </c:pt>
                <c:pt idx="1388">
                  <c:v>-62.6000000000001</c:v>
                </c:pt>
                <c:pt idx="1389">
                  <c:v>-59.8500000000001</c:v>
                </c:pt>
                <c:pt idx="1390">
                  <c:v>-57.5</c:v>
                </c:pt>
                <c:pt idx="1391">
                  <c:v>-56.75</c:v>
                </c:pt>
                <c:pt idx="1392">
                  <c:v>-54.7</c:v>
                </c:pt>
                <c:pt idx="1393">
                  <c:v>-51.05</c:v>
                </c:pt>
                <c:pt idx="1394">
                  <c:v>-38.3499999999999</c:v>
                </c:pt>
                <c:pt idx="1395">
                  <c:v>-30.95</c:v>
                </c:pt>
                <c:pt idx="1396">
                  <c:v>-25.3499999999999</c:v>
                </c:pt>
                <c:pt idx="1397">
                  <c:v>-19.8499999999999</c:v>
                </c:pt>
                <c:pt idx="1398">
                  <c:v>-10.75</c:v>
                </c:pt>
                <c:pt idx="1399">
                  <c:v>-5.55000000000018</c:v>
                </c:pt>
                <c:pt idx="1400">
                  <c:v>-0.549999999999955</c:v>
                </c:pt>
                <c:pt idx="1401">
                  <c:v>-9.60000000000014</c:v>
                </c:pt>
                <c:pt idx="1402">
                  <c:v>-33.9499999999998</c:v>
                </c:pt>
                <c:pt idx="1403">
                  <c:v>-35.9000000000001</c:v>
                </c:pt>
                <c:pt idx="1404">
                  <c:v>-36.5</c:v>
                </c:pt>
                <c:pt idx="1405">
                  <c:v>-38.8</c:v>
                </c:pt>
                <c:pt idx="1406">
                  <c:v>-37.95</c:v>
                </c:pt>
                <c:pt idx="1407">
                  <c:v>-33.3499999999999</c:v>
                </c:pt>
                <c:pt idx="1408">
                  <c:v>-31.25</c:v>
                </c:pt>
                <c:pt idx="1409">
                  <c:v>-25</c:v>
                </c:pt>
                <c:pt idx="1410">
                  <c:v>-23.25</c:v>
                </c:pt>
                <c:pt idx="1411">
                  <c:v>-14.7</c:v>
                </c:pt>
                <c:pt idx="1412">
                  <c:v>-8.20000000000005</c:v>
                </c:pt>
                <c:pt idx="1413">
                  <c:v>-6.79999999999995</c:v>
                </c:pt>
                <c:pt idx="1414">
                  <c:v>-2.39999999999986</c:v>
                </c:pt>
                <c:pt idx="1415">
                  <c:v>6.20000000000005</c:v>
                </c:pt>
                <c:pt idx="1416">
                  <c:v>13.05</c:v>
                </c:pt>
                <c:pt idx="1417">
                  <c:v>11.7</c:v>
                </c:pt>
                <c:pt idx="1418">
                  <c:v>1.20000000000005</c:v>
                </c:pt>
                <c:pt idx="1419">
                  <c:v>1.65000000000009</c:v>
                </c:pt>
                <c:pt idx="1420">
                  <c:v>1.39999999999986</c:v>
                </c:pt>
                <c:pt idx="1421">
                  <c:v>10</c:v>
                </c:pt>
                <c:pt idx="1422">
                  <c:v>19.55</c:v>
                </c:pt>
                <c:pt idx="1423">
                  <c:v>26.8</c:v>
                </c:pt>
                <c:pt idx="1424">
                  <c:v>36.5</c:v>
                </c:pt>
                <c:pt idx="1425">
                  <c:v>45.1500000000001</c:v>
                </c:pt>
                <c:pt idx="1426">
                  <c:v>45.8500000000001</c:v>
                </c:pt>
                <c:pt idx="1427">
                  <c:v>46.6499999999999</c:v>
                </c:pt>
                <c:pt idx="1428">
                  <c:v>46.25</c:v>
                </c:pt>
                <c:pt idx="1429">
                  <c:v>43.4000000000001</c:v>
                </c:pt>
                <c:pt idx="1430">
                  <c:v>47.3500000000001</c:v>
                </c:pt>
                <c:pt idx="1431">
                  <c:v>48.9000000000001</c:v>
                </c:pt>
                <c:pt idx="1432">
                  <c:v>56.05</c:v>
                </c:pt>
                <c:pt idx="1433">
                  <c:v>54.3500000000001</c:v>
                </c:pt>
                <c:pt idx="1434">
                  <c:v>58.5500000000002</c:v>
                </c:pt>
                <c:pt idx="1435">
                  <c:v>64.8999999999999</c:v>
                </c:pt>
                <c:pt idx="1436">
                  <c:v>67.8</c:v>
                </c:pt>
                <c:pt idx="1437">
                  <c:v>75.05</c:v>
                </c:pt>
                <c:pt idx="1438">
                  <c:v>90</c:v>
                </c:pt>
                <c:pt idx="1439">
                  <c:v>97.2000000000001</c:v>
                </c:pt>
                <c:pt idx="1440">
                  <c:v>103.35</c:v>
                </c:pt>
                <c:pt idx="1441">
                  <c:v>105.5</c:v>
                </c:pt>
                <c:pt idx="1442">
                  <c:v>108.85</c:v>
                </c:pt>
                <c:pt idx="1443">
                  <c:v>113.2</c:v>
                </c:pt>
                <c:pt idx="1444">
                  <c:v>112.65</c:v>
                </c:pt>
                <c:pt idx="1445">
                  <c:v>107.25</c:v>
                </c:pt>
                <c:pt idx="1446">
                  <c:v>111.95</c:v>
                </c:pt>
                <c:pt idx="1447">
                  <c:v>115.2</c:v>
                </c:pt>
                <c:pt idx="1448">
                  <c:v>123.3</c:v>
                </c:pt>
                <c:pt idx="1449">
                  <c:v>131.9</c:v>
                </c:pt>
                <c:pt idx="1450">
                  <c:v>136.55</c:v>
                </c:pt>
                <c:pt idx="1451">
                  <c:v>133.6</c:v>
                </c:pt>
                <c:pt idx="1452">
                  <c:v>134.95</c:v>
                </c:pt>
                <c:pt idx="1453">
                  <c:v>148.2</c:v>
                </c:pt>
                <c:pt idx="1454">
                  <c:v>157.9</c:v>
                </c:pt>
                <c:pt idx="1455">
                  <c:v>165.25</c:v>
                </c:pt>
                <c:pt idx="1456">
                  <c:v>173.6</c:v>
                </c:pt>
                <c:pt idx="1457">
                  <c:v>180.75</c:v>
                </c:pt>
                <c:pt idx="1458">
                  <c:v>184.55</c:v>
                </c:pt>
                <c:pt idx="1459">
                  <c:v>188.8</c:v>
                </c:pt>
                <c:pt idx="1460">
                  <c:v>190.65</c:v>
                </c:pt>
                <c:pt idx="1461">
                  <c:v>198.145</c:v>
                </c:pt>
                <c:pt idx="1462">
                  <c:v>205.31</c:v>
                </c:pt>
                <c:pt idx="1463">
                  <c:v>209.225</c:v>
                </c:pt>
                <c:pt idx="1464">
                  <c:v>216.29</c:v>
                </c:pt>
                <c:pt idx="1465">
                  <c:v>223.44</c:v>
                </c:pt>
                <c:pt idx="1466">
                  <c:v>226.09</c:v>
                </c:pt>
                <c:pt idx="1467">
                  <c:v>229.59</c:v>
                </c:pt>
                <c:pt idx="1468">
                  <c:v>230.19</c:v>
                </c:pt>
                <c:pt idx="1469">
                  <c:v>233.14</c:v>
                </c:pt>
                <c:pt idx="1470">
                  <c:v>236.29</c:v>
                </c:pt>
                <c:pt idx="1471">
                  <c:v>239.14</c:v>
                </c:pt>
                <c:pt idx="1472">
                  <c:v>244.34</c:v>
                </c:pt>
                <c:pt idx="1473">
                  <c:v>244.59</c:v>
                </c:pt>
                <c:pt idx="1474">
                  <c:v>243.34</c:v>
                </c:pt>
                <c:pt idx="1475">
                  <c:v>243.69</c:v>
                </c:pt>
                <c:pt idx="1476">
                  <c:v>247.19</c:v>
                </c:pt>
                <c:pt idx="1477">
                  <c:v>244.49</c:v>
                </c:pt>
                <c:pt idx="1478">
                  <c:v>240.09</c:v>
                </c:pt>
                <c:pt idx="1479">
                  <c:v>242.59</c:v>
                </c:pt>
                <c:pt idx="1480">
                  <c:v>246.39</c:v>
                </c:pt>
                <c:pt idx="1481">
                  <c:v>247.095</c:v>
                </c:pt>
                <c:pt idx="1482">
                  <c:v>259.68</c:v>
                </c:pt>
                <c:pt idx="1483">
                  <c:v>255.415</c:v>
                </c:pt>
                <c:pt idx="1484">
                  <c:v>253.6</c:v>
                </c:pt>
                <c:pt idx="1485">
                  <c:v>252.75</c:v>
                </c:pt>
                <c:pt idx="1486">
                  <c:v>250.45</c:v>
                </c:pt>
                <c:pt idx="1487">
                  <c:v>247.55</c:v>
                </c:pt>
                <c:pt idx="1488">
                  <c:v>239.55</c:v>
                </c:pt>
                <c:pt idx="1489">
                  <c:v>230.8</c:v>
                </c:pt>
                <c:pt idx="1490">
                  <c:v>225.15</c:v>
                </c:pt>
                <c:pt idx="1491">
                  <c:v>231.35</c:v>
                </c:pt>
                <c:pt idx="1492">
                  <c:v>222.05</c:v>
                </c:pt>
                <c:pt idx="1493">
                  <c:v>218.85</c:v>
                </c:pt>
                <c:pt idx="1494">
                  <c:v>213.65</c:v>
                </c:pt>
                <c:pt idx="1495">
                  <c:v>202.9</c:v>
                </c:pt>
                <c:pt idx="1496">
                  <c:v>199.4</c:v>
                </c:pt>
                <c:pt idx="1497">
                  <c:v>199.45</c:v>
                </c:pt>
                <c:pt idx="1498">
                  <c:v>201.05</c:v>
                </c:pt>
                <c:pt idx="1499">
                  <c:v>193.85</c:v>
                </c:pt>
                <c:pt idx="1500">
                  <c:v>194.45</c:v>
                </c:pt>
                <c:pt idx="1501">
                  <c:v>191.2</c:v>
                </c:pt>
                <c:pt idx="1502">
                  <c:v>178.15</c:v>
                </c:pt>
                <c:pt idx="1503">
                  <c:v>189.75</c:v>
                </c:pt>
                <c:pt idx="1504">
                  <c:v>193.35</c:v>
                </c:pt>
                <c:pt idx="1505">
                  <c:v>198.05</c:v>
                </c:pt>
                <c:pt idx="1506">
                  <c:v>207.4</c:v>
                </c:pt>
                <c:pt idx="1507">
                  <c:v>212.7</c:v>
                </c:pt>
                <c:pt idx="1508">
                  <c:v>224</c:v>
                </c:pt>
                <c:pt idx="1509">
                  <c:v>229.9</c:v>
                </c:pt>
                <c:pt idx="1510">
                  <c:v>239.15</c:v>
                </c:pt>
                <c:pt idx="1511">
                  <c:v>238.7</c:v>
                </c:pt>
                <c:pt idx="1512">
                  <c:v>240.4</c:v>
                </c:pt>
                <c:pt idx="1513">
                  <c:v>244.35</c:v>
                </c:pt>
                <c:pt idx="1514">
                  <c:v>247.75</c:v>
                </c:pt>
                <c:pt idx="1515">
                  <c:v>262.45</c:v>
                </c:pt>
                <c:pt idx="1516">
                  <c:v>263.85</c:v>
                </c:pt>
                <c:pt idx="1517">
                  <c:v>266.8</c:v>
                </c:pt>
                <c:pt idx="1518">
                  <c:v>269.65</c:v>
                </c:pt>
                <c:pt idx="1519">
                  <c:v>274.95</c:v>
                </c:pt>
                <c:pt idx="1520">
                  <c:v>270.95</c:v>
                </c:pt>
                <c:pt idx="1521">
                  <c:v>264.75</c:v>
                </c:pt>
                <c:pt idx="1522">
                  <c:v>264.1</c:v>
                </c:pt>
                <c:pt idx="1523">
                  <c:v>259.35</c:v>
                </c:pt>
                <c:pt idx="1524">
                  <c:v>256.5</c:v>
                </c:pt>
                <c:pt idx="1525">
                  <c:v>251.7</c:v>
                </c:pt>
                <c:pt idx="1526">
                  <c:v>247.55</c:v>
                </c:pt>
                <c:pt idx="1527">
                  <c:v>249.05</c:v>
                </c:pt>
                <c:pt idx="1528">
                  <c:v>254.7</c:v>
                </c:pt>
                <c:pt idx="1529">
                  <c:v>262.95</c:v>
                </c:pt>
                <c:pt idx="1530">
                  <c:v>257.4</c:v>
                </c:pt>
                <c:pt idx="1531">
                  <c:v>260.45</c:v>
                </c:pt>
                <c:pt idx="1532">
                  <c:v>266.85</c:v>
                </c:pt>
                <c:pt idx="1533">
                  <c:v>270.6</c:v>
                </c:pt>
                <c:pt idx="1534">
                  <c:v>271.95</c:v>
                </c:pt>
                <c:pt idx="1535">
                  <c:v>272.35</c:v>
                </c:pt>
                <c:pt idx="1536">
                  <c:v>275</c:v>
                </c:pt>
                <c:pt idx="1537">
                  <c:v>274</c:v>
                </c:pt>
                <c:pt idx="1538">
                  <c:v>274.3</c:v>
                </c:pt>
                <c:pt idx="1539">
                  <c:v>273.15</c:v>
                </c:pt>
                <c:pt idx="1540">
                  <c:v>276.75</c:v>
                </c:pt>
                <c:pt idx="1541">
                  <c:v>284.8</c:v>
                </c:pt>
                <c:pt idx="1542">
                  <c:v>288.2</c:v>
                </c:pt>
                <c:pt idx="1543">
                  <c:v>297.6</c:v>
                </c:pt>
                <c:pt idx="1544">
                  <c:v>297.45</c:v>
                </c:pt>
                <c:pt idx="1545">
                  <c:v>294.35</c:v>
                </c:pt>
                <c:pt idx="1546">
                  <c:v>290.45</c:v>
                </c:pt>
                <c:pt idx="1547">
                  <c:v>283.6</c:v>
                </c:pt>
                <c:pt idx="1548">
                  <c:v>277</c:v>
                </c:pt>
                <c:pt idx="1549">
                  <c:v>269.65</c:v>
                </c:pt>
                <c:pt idx="1550">
                  <c:v>276.75</c:v>
                </c:pt>
                <c:pt idx="1551">
                  <c:v>267.9</c:v>
                </c:pt>
                <c:pt idx="1552">
                  <c:v>267.45</c:v>
                </c:pt>
                <c:pt idx="1553">
                  <c:v>267.2</c:v>
                </c:pt>
                <c:pt idx="1554">
                  <c:v>265.65</c:v>
                </c:pt>
                <c:pt idx="1555">
                  <c:v>255.2</c:v>
                </c:pt>
                <c:pt idx="1556">
                  <c:v>255.35</c:v>
                </c:pt>
                <c:pt idx="1557">
                  <c:v>256</c:v>
                </c:pt>
                <c:pt idx="1558">
                  <c:v>257</c:v>
                </c:pt>
                <c:pt idx="1559">
                  <c:v>251.7</c:v>
                </c:pt>
                <c:pt idx="1560">
                  <c:v>250.6</c:v>
                </c:pt>
                <c:pt idx="1561">
                  <c:v>248.8</c:v>
                </c:pt>
                <c:pt idx="1562">
                  <c:v>237.35</c:v>
                </c:pt>
                <c:pt idx="1563">
                  <c:v>243.6</c:v>
                </c:pt>
                <c:pt idx="1564">
                  <c:v>241.6</c:v>
                </c:pt>
                <c:pt idx="1565">
                  <c:v>249.1</c:v>
                </c:pt>
                <c:pt idx="1566">
                  <c:v>263.7</c:v>
                </c:pt>
                <c:pt idx="1567">
                  <c:v>272</c:v>
                </c:pt>
                <c:pt idx="1568">
                  <c:v>279.55</c:v>
                </c:pt>
                <c:pt idx="1569">
                  <c:v>278.8</c:v>
                </c:pt>
                <c:pt idx="1570">
                  <c:v>287.6</c:v>
                </c:pt>
                <c:pt idx="1571">
                  <c:v>291.3</c:v>
                </c:pt>
                <c:pt idx="1572">
                  <c:v>281.15</c:v>
                </c:pt>
                <c:pt idx="1573">
                  <c:v>276</c:v>
                </c:pt>
                <c:pt idx="1574">
                  <c:v>272.95</c:v>
                </c:pt>
                <c:pt idx="1575">
                  <c:v>273.5</c:v>
                </c:pt>
                <c:pt idx="1576">
                  <c:v>274.4</c:v>
                </c:pt>
                <c:pt idx="1577">
                  <c:v>269.15</c:v>
                </c:pt>
                <c:pt idx="1578">
                  <c:v>263.6</c:v>
                </c:pt>
                <c:pt idx="1579">
                  <c:v>263.8</c:v>
                </c:pt>
                <c:pt idx="1580">
                  <c:v>263.95</c:v>
                </c:pt>
                <c:pt idx="1581">
                  <c:v>261.65</c:v>
                </c:pt>
                <c:pt idx="1582">
                  <c:v>258.55</c:v>
                </c:pt>
                <c:pt idx="1583">
                  <c:v>246.7</c:v>
                </c:pt>
                <c:pt idx="1584">
                  <c:v>251.2</c:v>
                </c:pt>
                <c:pt idx="1585">
                  <c:v>246.6</c:v>
                </c:pt>
                <c:pt idx="1586">
                  <c:v>241.05</c:v>
                </c:pt>
                <c:pt idx="1587">
                  <c:v>234.05</c:v>
                </c:pt>
                <c:pt idx="1588">
                  <c:v>232.45</c:v>
                </c:pt>
                <c:pt idx="1589">
                  <c:v>236.75</c:v>
                </c:pt>
                <c:pt idx="1590">
                  <c:v>229.5</c:v>
                </c:pt>
                <c:pt idx="1591">
                  <c:v>226.3</c:v>
                </c:pt>
                <c:pt idx="1592">
                  <c:v>232.8</c:v>
                </c:pt>
                <c:pt idx="1593">
                  <c:v>234.1</c:v>
                </c:pt>
                <c:pt idx="1594">
                  <c:v>241.05</c:v>
                </c:pt>
                <c:pt idx="1595">
                  <c:v>244.1</c:v>
                </c:pt>
                <c:pt idx="1596">
                  <c:v>247.2</c:v>
                </c:pt>
                <c:pt idx="1597">
                  <c:v>251</c:v>
                </c:pt>
                <c:pt idx="1598">
                  <c:v>258.55</c:v>
                </c:pt>
                <c:pt idx="1599">
                  <c:v>266.35</c:v>
                </c:pt>
                <c:pt idx="1600">
                  <c:v>270.35</c:v>
                </c:pt>
                <c:pt idx="1601">
                  <c:v>269.85</c:v>
                </c:pt>
                <c:pt idx="1602">
                  <c:v>270.55</c:v>
                </c:pt>
                <c:pt idx="1603">
                  <c:v>271.4</c:v>
                </c:pt>
                <c:pt idx="1604">
                  <c:v>269.8</c:v>
                </c:pt>
                <c:pt idx="1605">
                  <c:v>268.1</c:v>
                </c:pt>
                <c:pt idx="1606">
                  <c:v>270.85</c:v>
                </c:pt>
                <c:pt idx="1607">
                  <c:v>270.7</c:v>
                </c:pt>
                <c:pt idx="1608">
                  <c:v>266.55</c:v>
                </c:pt>
                <c:pt idx="1609">
                  <c:v>259.55</c:v>
                </c:pt>
                <c:pt idx="1610">
                  <c:v>255.75</c:v>
                </c:pt>
                <c:pt idx="1611">
                  <c:v>251</c:v>
                </c:pt>
                <c:pt idx="1612">
                  <c:v>250.8</c:v>
                </c:pt>
                <c:pt idx="1613">
                  <c:v>252.2</c:v>
                </c:pt>
                <c:pt idx="1614">
                  <c:v>251.3</c:v>
                </c:pt>
                <c:pt idx="1615">
                  <c:v>246.2</c:v>
                </c:pt>
                <c:pt idx="1616">
                  <c:v>241.5</c:v>
                </c:pt>
                <c:pt idx="1617">
                  <c:v>238.05</c:v>
                </c:pt>
                <c:pt idx="1618">
                  <c:v>234.65</c:v>
                </c:pt>
                <c:pt idx="1619">
                  <c:v>229.7</c:v>
                </c:pt>
                <c:pt idx="1620">
                  <c:v>219.85</c:v>
                </c:pt>
                <c:pt idx="1621">
                  <c:v>214.65</c:v>
                </c:pt>
                <c:pt idx="1622">
                  <c:v>203</c:v>
                </c:pt>
                <c:pt idx="1623">
                  <c:v>202.65</c:v>
                </c:pt>
                <c:pt idx="1624">
                  <c:v>198.3</c:v>
                </c:pt>
                <c:pt idx="1625">
                  <c:v>194.6</c:v>
                </c:pt>
                <c:pt idx="1626">
                  <c:v>193.9</c:v>
                </c:pt>
                <c:pt idx="1627">
                  <c:v>185.35</c:v>
                </c:pt>
                <c:pt idx="1628">
                  <c:v>184.25</c:v>
                </c:pt>
                <c:pt idx="1629">
                  <c:v>180.65</c:v>
                </c:pt>
                <c:pt idx="1630">
                  <c:v>183.3</c:v>
                </c:pt>
                <c:pt idx="1631">
                  <c:v>185.1</c:v>
                </c:pt>
                <c:pt idx="1632">
                  <c:v>182.7</c:v>
                </c:pt>
                <c:pt idx="1633">
                  <c:v>173.8</c:v>
                </c:pt>
                <c:pt idx="1634">
                  <c:v>157.95</c:v>
                </c:pt>
                <c:pt idx="1635">
                  <c:v>157.2</c:v>
                </c:pt>
                <c:pt idx="1636">
                  <c:v>155.55</c:v>
                </c:pt>
                <c:pt idx="1637">
                  <c:v>151.75</c:v>
                </c:pt>
                <c:pt idx="1638">
                  <c:v>143</c:v>
                </c:pt>
                <c:pt idx="1639">
                  <c:v>135.05</c:v>
                </c:pt>
                <c:pt idx="1640">
                  <c:v>131.45</c:v>
                </c:pt>
                <c:pt idx="1641">
                  <c:v>131.35</c:v>
                </c:pt>
                <c:pt idx="1642">
                  <c:v>139.45</c:v>
                </c:pt>
                <c:pt idx="1643">
                  <c:v>129.5</c:v>
                </c:pt>
                <c:pt idx="1644">
                  <c:v>124.2</c:v>
                </c:pt>
                <c:pt idx="1645">
                  <c:v>115.45</c:v>
                </c:pt>
                <c:pt idx="1646">
                  <c:v>91.8999999999999</c:v>
                </c:pt>
                <c:pt idx="1647">
                  <c:v>86.5</c:v>
                </c:pt>
                <c:pt idx="1648">
                  <c:v>79</c:v>
                </c:pt>
                <c:pt idx="1649">
                  <c:v>69.3499999999999</c:v>
                </c:pt>
                <c:pt idx="1650">
                  <c:v>56.5999999999999</c:v>
                </c:pt>
                <c:pt idx="1651">
                  <c:v>37.3500000000001</c:v>
                </c:pt>
                <c:pt idx="1652">
                  <c:v>31.5</c:v>
                </c:pt>
                <c:pt idx="1653">
                  <c:v>16.8999999999999</c:v>
                </c:pt>
                <c:pt idx="1654">
                  <c:v>24.5</c:v>
                </c:pt>
                <c:pt idx="1655">
                  <c:v>24.05</c:v>
                </c:pt>
                <c:pt idx="1656">
                  <c:v>10.5999999999999</c:v>
                </c:pt>
                <c:pt idx="1657">
                  <c:v>3.85000000000014</c:v>
                </c:pt>
                <c:pt idx="1658">
                  <c:v>-2.90000000000009</c:v>
                </c:pt>
                <c:pt idx="1659">
                  <c:v>-17</c:v>
                </c:pt>
                <c:pt idx="1660">
                  <c:v>-22.75</c:v>
                </c:pt>
                <c:pt idx="1661">
                  <c:v>-39.1499999999999</c:v>
                </c:pt>
                <c:pt idx="1662">
                  <c:v>-50.7</c:v>
                </c:pt>
                <c:pt idx="1663">
                  <c:v>-46.75</c:v>
                </c:pt>
                <c:pt idx="1664">
                  <c:v>-51</c:v>
                </c:pt>
                <c:pt idx="1665">
                  <c:v>-50.2</c:v>
                </c:pt>
                <c:pt idx="1666">
                  <c:v>-53.7</c:v>
                </c:pt>
                <c:pt idx="1667">
                  <c:v>-57.25</c:v>
                </c:pt>
                <c:pt idx="1668">
                  <c:v>-60.55</c:v>
                </c:pt>
                <c:pt idx="1669">
                  <c:v>-60.3499999999999</c:v>
                </c:pt>
                <c:pt idx="1670">
                  <c:v>-63.45</c:v>
                </c:pt>
                <c:pt idx="1671">
                  <c:v>-63.0999999999999</c:v>
                </c:pt>
                <c:pt idx="1672">
                  <c:v>-70.6000000000001</c:v>
                </c:pt>
                <c:pt idx="1673">
                  <c:v>-56.8499999999999</c:v>
                </c:pt>
                <c:pt idx="1674">
                  <c:v>-52.9000000000001</c:v>
                </c:pt>
                <c:pt idx="1675">
                  <c:v>-54.1499999999999</c:v>
                </c:pt>
                <c:pt idx="1676">
                  <c:v>-13.05</c:v>
                </c:pt>
                <c:pt idx="1677">
                  <c:v>20.75</c:v>
                </c:pt>
                <c:pt idx="1678">
                  <c:v>58.3500000000001</c:v>
                </c:pt>
                <c:pt idx="1679">
                  <c:v>102.15</c:v>
                </c:pt>
                <c:pt idx="1680">
                  <c:v>140.6</c:v>
                </c:pt>
                <c:pt idx="1681">
                  <c:v>180.5</c:v>
                </c:pt>
                <c:pt idx="1682">
                  <c:v>220.1</c:v>
                </c:pt>
                <c:pt idx="1683">
                  <c:v>257.7</c:v>
                </c:pt>
                <c:pt idx="1684">
                  <c:v>290.65</c:v>
                </c:pt>
                <c:pt idx="1685">
                  <c:v>324.6</c:v>
                </c:pt>
                <c:pt idx="1686">
                  <c:v>365.65</c:v>
                </c:pt>
                <c:pt idx="1687">
                  <c:v>403.25</c:v>
                </c:pt>
                <c:pt idx="1688">
                  <c:v>436.85</c:v>
                </c:pt>
                <c:pt idx="1689">
                  <c:v>459.05</c:v>
                </c:pt>
                <c:pt idx="1690">
                  <c:v>479</c:v>
                </c:pt>
                <c:pt idx="1691">
                  <c:v>502.85</c:v>
                </c:pt>
                <c:pt idx="1692">
                  <c:v>532.85</c:v>
                </c:pt>
                <c:pt idx="1693">
                  <c:v>534.85</c:v>
                </c:pt>
                <c:pt idx="1694">
                  <c:v>535.9</c:v>
                </c:pt>
                <c:pt idx="1695">
                  <c:v>541.25</c:v>
                </c:pt>
                <c:pt idx="1696">
                  <c:v>527.2</c:v>
                </c:pt>
                <c:pt idx="1697">
                  <c:v>507.85</c:v>
                </c:pt>
                <c:pt idx="1698">
                  <c:v>489.2</c:v>
                </c:pt>
                <c:pt idx="1699">
                  <c:v>473.1</c:v>
                </c:pt>
                <c:pt idx="1700">
                  <c:v>446.95</c:v>
                </c:pt>
                <c:pt idx="1701">
                  <c:v>429.8</c:v>
                </c:pt>
                <c:pt idx="1702">
                  <c:v>402.65</c:v>
                </c:pt>
                <c:pt idx="1703">
                  <c:v>375.4</c:v>
                </c:pt>
                <c:pt idx="1704">
                  <c:v>356.05</c:v>
                </c:pt>
                <c:pt idx="1705">
                  <c:v>334.8</c:v>
                </c:pt>
                <c:pt idx="1706">
                  <c:v>309.75</c:v>
                </c:pt>
                <c:pt idx="1707">
                  <c:v>286.1</c:v>
                </c:pt>
                <c:pt idx="1708">
                  <c:v>264.25</c:v>
                </c:pt>
                <c:pt idx="1709">
                  <c:v>247.9</c:v>
                </c:pt>
                <c:pt idx="1710">
                  <c:v>238.9</c:v>
                </c:pt>
                <c:pt idx="1711">
                  <c:v>229.95</c:v>
                </c:pt>
                <c:pt idx="1712">
                  <c:v>209.65</c:v>
                </c:pt>
                <c:pt idx="1713">
                  <c:v>207.75</c:v>
                </c:pt>
                <c:pt idx="1714">
                  <c:v>198.9</c:v>
                </c:pt>
                <c:pt idx="1715">
                  <c:v>191.75</c:v>
                </c:pt>
                <c:pt idx="1716">
                  <c:v>173.9</c:v>
                </c:pt>
                <c:pt idx="1717">
                  <c:v>166.5</c:v>
                </c:pt>
                <c:pt idx="1718">
                  <c:v>151.85</c:v>
                </c:pt>
                <c:pt idx="1719">
                  <c:v>148.7</c:v>
                </c:pt>
                <c:pt idx="1720">
                  <c:v>140.4</c:v>
                </c:pt>
                <c:pt idx="1721">
                  <c:v>136.6</c:v>
                </c:pt>
                <c:pt idx="1722">
                  <c:v>142.25</c:v>
                </c:pt>
                <c:pt idx="1723">
                  <c:v>135.9</c:v>
                </c:pt>
                <c:pt idx="1724">
                  <c:v>128.7</c:v>
                </c:pt>
                <c:pt idx="1725">
                  <c:v>127.95</c:v>
                </c:pt>
                <c:pt idx="1726">
                  <c:v>126.5</c:v>
                </c:pt>
                <c:pt idx="1727">
                  <c:v>124.7</c:v>
                </c:pt>
                <c:pt idx="1728">
                  <c:v>124.75</c:v>
                </c:pt>
              </c:numCache>
            </c:numRef>
          </c:val>
        </c:ser>
        <c:axId val="3905460"/>
        <c:axId val="17239702"/>
      </c:areaChart>
      <c:catAx>
        <c:axId val="3905460"/>
        <c:scaling>
          <c:orientation val="minMax"/>
        </c:scaling>
        <c:delete val="0"/>
        <c:axPos val="b"/>
        <c:numFmt formatCode="[$-409]mmm\-yy" sourceLinked="0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39702"/>
        <c:crossesAt val="0"/>
        <c:auto val="1"/>
        <c:lblAlgn val="ctr"/>
        <c:lblOffset val="100"/>
        <c:noMultiLvlLbl val="0"/>
      </c:catAx>
      <c:valAx>
        <c:axId val="17239702"/>
        <c:scaling>
          <c:orientation val="minMax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546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YEAR ON YEAR AITKEN STORAGE INVENTORIES</a:t>
            </a:r>
          </a:p>
        </c:rich>
      </c:tx>
      <c:layout>
        <c:manualLayout>
          <c:xMode val="edge"/>
          <c:yMode val="edge"/>
          <c:x val="0.190928270042194"/>
          <c:y val="0.03471350899205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289221327196"/>
          <c:y val="0.184859891258888"/>
          <c:w val="0.971710778672804"/>
          <c:h val="0.815140108741113"/>
        </c:manualLayout>
      </c:layout>
      <c:lineChart>
        <c:grouping val="standard"/>
        <c:varyColors val="0"/>
        <c:ser>
          <c:idx val="0"/>
          <c:order val="0"/>
          <c:tx>
            <c:strRef>
              <c:f>[10]STORAGE!$J$1</c:f>
              <c:strCache>
                <c:ptCount val="1"/>
                <c:pt idx="0">
                  <c:v>98/99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[10]STORAGE!$J$2:$J$366</c:f>
              <c:numCache>
                <c:formatCode>General</c:formatCode>
                <c:ptCount val="365"/>
                <c:pt idx="0">
                  <c:v>38175.09999969</c:v>
                </c:pt>
                <c:pt idx="1">
                  <c:v>38038.09999969</c:v>
                </c:pt>
                <c:pt idx="2">
                  <c:v>37889.09999969</c:v>
                </c:pt>
                <c:pt idx="3">
                  <c:v>37711.09999969</c:v>
                </c:pt>
                <c:pt idx="4">
                  <c:v>37507.09999969</c:v>
                </c:pt>
                <c:pt idx="5">
                  <c:v>37361.09999969</c:v>
                </c:pt>
                <c:pt idx="6">
                  <c:v>37152.09999969</c:v>
                </c:pt>
                <c:pt idx="7">
                  <c:v>36923.09999969</c:v>
                </c:pt>
                <c:pt idx="8">
                  <c:v>36819.09999969</c:v>
                </c:pt>
                <c:pt idx="9">
                  <c:v>36600.09999969</c:v>
                </c:pt>
                <c:pt idx="10">
                  <c:v>36363.09999969</c:v>
                </c:pt>
                <c:pt idx="11">
                  <c:v>36139.09999969</c:v>
                </c:pt>
                <c:pt idx="12">
                  <c:v>35920.09999969</c:v>
                </c:pt>
                <c:pt idx="13">
                  <c:v>35738.09999969</c:v>
                </c:pt>
                <c:pt idx="14">
                  <c:v>35621.09999969</c:v>
                </c:pt>
                <c:pt idx="15">
                  <c:v>35491.09999969</c:v>
                </c:pt>
                <c:pt idx="16">
                  <c:v>35323.09999969</c:v>
                </c:pt>
                <c:pt idx="17">
                  <c:v>35083.09999969</c:v>
                </c:pt>
                <c:pt idx="18">
                  <c:v>34847.09999969</c:v>
                </c:pt>
                <c:pt idx="19">
                  <c:v>34566.09999969</c:v>
                </c:pt>
                <c:pt idx="20">
                  <c:v>34341.09999969</c:v>
                </c:pt>
                <c:pt idx="21">
                  <c:v>34200.09999969</c:v>
                </c:pt>
                <c:pt idx="22">
                  <c:v>33989.09999969</c:v>
                </c:pt>
                <c:pt idx="23">
                  <c:v>33733.09999969</c:v>
                </c:pt>
                <c:pt idx="24">
                  <c:v>33474.09999969</c:v>
                </c:pt>
                <c:pt idx="25">
                  <c:v>33232.09999969</c:v>
                </c:pt>
                <c:pt idx="26">
                  <c:v>33119.09999969</c:v>
                </c:pt>
                <c:pt idx="27">
                  <c:v>32999.09999969</c:v>
                </c:pt>
                <c:pt idx="28">
                  <c:v>32855.09999969</c:v>
                </c:pt>
                <c:pt idx="29">
                  <c:v>32639.09999969</c:v>
                </c:pt>
                <c:pt idx="30">
                  <c:v>32436.09999969</c:v>
                </c:pt>
                <c:pt idx="31">
                  <c:v>32212.09999969</c:v>
                </c:pt>
                <c:pt idx="32">
                  <c:v>31942.09999969</c:v>
                </c:pt>
                <c:pt idx="33">
                  <c:v>31721.09999969</c:v>
                </c:pt>
                <c:pt idx="34">
                  <c:v>31508.09999969</c:v>
                </c:pt>
                <c:pt idx="35">
                  <c:v>31337.09999969</c:v>
                </c:pt>
                <c:pt idx="36">
                  <c:v>31113.09999969</c:v>
                </c:pt>
                <c:pt idx="37">
                  <c:v>30898.09999969</c:v>
                </c:pt>
                <c:pt idx="38">
                  <c:v>30629.09999969</c:v>
                </c:pt>
                <c:pt idx="39">
                  <c:v>30348.09999969</c:v>
                </c:pt>
                <c:pt idx="40">
                  <c:v>30063.09999969</c:v>
                </c:pt>
                <c:pt idx="41">
                  <c:v>29851.09999969</c:v>
                </c:pt>
                <c:pt idx="42">
                  <c:v>29651.09999969</c:v>
                </c:pt>
                <c:pt idx="43">
                  <c:v>29473.09999969</c:v>
                </c:pt>
                <c:pt idx="44">
                  <c:v>29219.09999969</c:v>
                </c:pt>
                <c:pt idx="45">
                  <c:v>29002.09999969</c:v>
                </c:pt>
                <c:pt idx="46">
                  <c:v>28784.09999969</c:v>
                </c:pt>
                <c:pt idx="47">
                  <c:v>28565.09999969</c:v>
                </c:pt>
                <c:pt idx="48">
                  <c:v>28280.09999969</c:v>
                </c:pt>
                <c:pt idx="49">
                  <c:v>28073.09999969</c:v>
                </c:pt>
                <c:pt idx="50">
                  <c:v>27794.09999969</c:v>
                </c:pt>
                <c:pt idx="51">
                  <c:v>27513.09999969</c:v>
                </c:pt>
                <c:pt idx="52">
                  <c:v>27225.09999969</c:v>
                </c:pt>
                <c:pt idx="53">
                  <c:v>26935.09999969</c:v>
                </c:pt>
                <c:pt idx="54">
                  <c:v>26924.09999969</c:v>
                </c:pt>
                <c:pt idx="55">
                  <c:v>26641.09999969</c:v>
                </c:pt>
                <c:pt idx="56">
                  <c:v>26436.09999969</c:v>
                </c:pt>
                <c:pt idx="57">
                  <c:v>26220.09999969</c:v>
                </c:pt>
                <c:pt idx="58">
                  <c:v>26031.09999969</c:v>
                </c:pt>
                <c:pt idx="59">
                  <c:v>25833.09999969</c:v>
                </c:pt>
                <c:pt idx="60">
                  <c:v>25597.09999969</c:v>
                </c:pt>
                <c:pt idx="61">
                  <c:v>25341.09999969</c:v>
                </c:pt>
                <c:pt idx="62">
                  <c:v>25129.09999969</c:v>
                </c:pt>
                <c:pt idx="63">
                  <c:v>24895.09999969</c:v>
                </c:pt>
                <c:pt idx="64">
                  <c:v>24645.09999969</c:v>
                </c:pt>
                <c:pt idx="65">
                  <c:v>24417.09999969</c:v>
                </c:pt>
                <c:pt idx="66">
                  <c:v>24159.09999969</c:v>
                </c:pt>
                <c:pt idx="67">
                  <c:v>23925.09999969</c:v>
                </c:pt>
                <c:pt idx="68">
                  <c:v>23662.09999969</c:v>
                </c:pt>
                <c:pt idx="69">
                  <c:v>23488.09999969</c:v>
                </c:pt>
                <c:pt idx="70">
                  <c:v>23311.09999969</c:v>
                </c:pt>
                <c:pt idx="71">
                  <c:v>23066.09999969</c:v>
                </c:pt>
                <c:pt idx="72">
                  <c:v>22874.09999969</c:v>
                </c:pt>
                <c:pt idx="73">
                  <c:v>22738.09999969</c:v>
                </c:pt>
                <c:pt idx="74">
                  <c:v>22500.09999969</c:v>
                </c:pt>
                <c:pt idx="75">
                  <c:v>22202.09999969</c:v>
                </c:pt>
                <c:pt idx="76">
                  <c:v>22000.09999969</c:v>
                </c:pt>
                <c:pt idx="77">
                  <c:v>21809.09999969</c:v>
                </c:pt>
                <c:pt idx="78">
                  <c:v>21530.09999969</c:v>
                </c:pt>
                <c:pt idx="79">
                  <c:v>21245.09999969</c:v>
                </c:pt>
                <c:pt idx="80">
                  <c:v>21016.09999969</c:v>
                </c:pt>
                <c:pt idx="81">
                  <c:v>20778.09999969</c:v>
                </c:pt>
                <c:pt idx="82">
                  <c:v>20526.09999969</c:v>
                </c:pt>
                <c:pt idx="83">
                  <c:v>20253.09999969</c:v>
                </c:pt>
                <c:pt idx="84">
                  <c:v>19990.09999969</c:v>
                </c:pt>
                <c:pt idx="85">
                  <c:v>19722.09999969</c:v>
                </c:pt>
                <c:pt idx="86">
                  <c:v>19471.09999969</c:v>
                </c:pt>
                <c:pt idx="87">
                  <c:v>19170.09999969</c:v>
                </c:pt>
                <c:pt idx="88">
                  <c:v>18830.09999969</c:v>
                </c:pt>
                <c:pt idx="89">
                  <c:v>18488.09999969</c:v>
                </c:pt>
                <c:pt idx="90">
                  <c:v>18318.09999969</c:v>
                </c:pt>
                <c:pt idx="91">
                  <c:v>18091.09999969</c:v>
                </c:pt>
                <c:pt idx="92">
                  <c:v>17805.09999969</c:v>
                </c:pt>
                <c:pt idx="93">
                  <c:v>17552.09999969</c:v>
                </c:pt>
                <c:pt idx="94">
                  <c:v>17342.09999969</c:v>
                </c:pt>
                <c:pt idx="95">
                  <c:v>17092.09999969</c:v>
                </c:pt>
                <c:pt idx="96">
                  <c:v>16813.09999969</c:v>
                </c:pt>
                <c:pt idx="97">
                  <c:v>16531.09999969</c:v>
                </c:pt>
                <c:pt idx="98">
                  <c:v>16251.09999969</c:v>
                </c:pt>
                <c:pt idx="99">
                  <c:v>15966.09999969</c:v>
                </c:pt>
                <c:pt idx="100">
                  <c:v>15722.09999969</c:v>
                </c:pt>
                <c:pt idx="101">
                  <c:v>15441.09999969</c:v>
                </c:pt>
                <c:pt idx="102">
                  <c:v>15169.09999969</c:v>
                </c:pt>
                <c:pt idx="103">
                  <c:v>14878.09999969</c:v>
                </c:pt>
                <c:pt idx="104">
                  <c:v>14603.09999969</c:v>
                </c:pt>
                <c:pt idx="105">
                  <c:v>14300.09999969</c:v>
                </c:pt>
                <c:pt idx="106">
                  <c:v>14016.09999969</c:v>
                </c:pt>
                <c:pt idx="107">
                  <c:v>13712.09999969</c:v>
                </c:pt>
                <c:pt idx="108">
                  <c:v>13409.09999969</c:v>
                </c:pt>
                <c:pt idx="109">
                  <c:v>13119.09999969</c:v>
                </c:pt>
                <c:pt idx="110">
                  <c:v>12859.09999969</c:v>
                </c:pt>
                <c:pt idx="111">
                  <c:v>12584.09999969</c:v>
                </c:pt>
                <c:pt idx="112">
                  <c:v>12347.09999969</c:v>
                </c:pt>
                <c:pt idx="113">
                  <c:v>12081.09999969</c:v>
                </c:pt>
                <c:pt idx="114">
                  <c:v>11803.09999969</c:v>
                </c:pt>
                <c:pt idx="115">
                  <c:v>11517.09999969</c:v>
                </c:pt>
                <c:pt idx="116">
                  <c:v>11259.09999969</c:v>
                </c:pt>
                <c:pt idx="117">
                  <c:v>10975.09999969</c:v>
                </c:pt>
                <c:pt idx="118">
                  <c:v>10699.09999969</c:v>
                </c:pt>
                <c:pt idx="119">
                  <c:v>10420.09999969</c:v>
                </c:pt>
                <c:pt idx="120">
                  <c:v>10162.09999969</c:v>
                </c:pt>
                <c:pt idx="121">
                  <c:v>9895.09999969001</c:v>
                </c:pt>
                <c:pt idx="122">
                  <c:v>9613.09999969001</c:v>
                </c:pt>
                <c:pt idx="123">
                  <c:v>9334.09999969001</c:v>
                </c:pt>
                <c:pt idx="124">
                  <c:v>9061.09999969001</c:v>
                </c:pt>
                <c:pt idx="125">
                  <c:v>8852.09999969001</c:v>
                </c:pt>
                <c:pt idx="126">
                  <c:v>8596.09999969001</c:v>
                </c:pt>
                <c:pt idx="127">
                  <c:v>8340.09999969001</c:v>
                </c:pt>
                <c:pt idx="128">
                  <c:v>8081.09999969001</c:v>
                </c:pt>
                <c:pt idx="129">
                  <c:v>7815.09999969001</c:v>
                </c:pt>
                <c:pt idx="130">
                  <c:v>7547.09999969001</c:v>
                </c:pt>
                <c:pt idx="131">
                  <c:v>7258.09999969001</c:v>
                </c:pt>
                <c:pt idx="132">
                  <c:v>6974.09999969001</c:v>
                </c:pt>
                <c:pt idx="133">
                  <c:v>6711.09999969001</c:v>
                </c:pt>
                <c:pt idx="134">
                  <c:v>6445.09999969001</c:v>
                </c:pt>
                <c:pt idx="135">
                  <c:v>6186.09999969001</c:v>
                </c:pt>
                <c:pt idx="136">
                  <c:v>5957.09999969001</c:v>
                </c:pt>
                <c:pt idx="137">
                  <c:v>5701.09999969001</c:v>
                </c:pt>
                <c:pt idx="138">
                  <c:v>5451.09999969001</c:v>
                </c:pt>
                <c:pt idx="139">
                  <c:v>5264.09999969001</c:v>
                </c:pt>
                <c:pt idx="140">
                  <c:v>5107.09999969001</c:v>
                </c:pt>
                <c:pt idx="141">
                  <c:v>4934.09999969001</c:v>
                </c:pt>
                <c:pt idx="142">
                  <c:v>4700.09999969001</c:v>
                </c:pt>
                <c:pt idx="143">
                  <c:v>4544.09999969001</c:v>
                </c:pt>
                <c:pt idx="144">
                  <c:v>4412.09999969001</c:v>
                </c:pt>
                <c:pt idx="145">
                  <c:v>4215.09999969001</c:v>
                </c:pt>
                <c:pt idx="146">
                  <c:v>3986.09999969001</c:v>
                </c:pt>
                <c:pt idx="147">
                  <c:v>3787.09999969001</c:v>
                </c:pt>
                <c:pt idx="148">
                  <c:v>3579.09999969001</c:v>
                </c:pt>
                <c:pt idx="149">
                  <c:v>3369.09999969001</c:v>
                </c:pt>
                <c:pt idx="150">
                  <c:v>3152.09999969001</c:v>
                </c:pt>
                <c:pt idx="151">
                  <c:v>2939.09999969001</c:v>
                </c:pt>
                <c:pt idx="152">
                  <c:v>2922.09999969001</c:v>
                </c:pt>
                <c:pt idx="153">
                  <c:v>2946.09999969001</c:v>
                </c:pt>
                <c:pt idx="154">
                  <c:v>2963.09999969001</c:v>
                </c:pt>
                <c:pt idx="155">
                  <c:v>2999.09999969001</c:v>
                </c:pt>
                <c:pt idx="156">
                  <c:v>3027.09999969001</c:v>
                </c:pt>
                <c:pt idx="157">
                  <c:v>2965.09999969001</c:v>
                </c:pt>
                <c:pt idx="158">
                  <c:v>2997.09999969001</c:v>
                </c:pt>
                <c:pt idx="159">
                  <c:v>2977.09999969001</c:v>
                </c:pt>
                <c:pt idx="160">
                  <c:v>2953.09999969001</c:v>
                </c:pt>
                <c:pt idx="161">
                  <c:v>2898.09999969001</c:v>
                </c:pt>
                <c:pt idx="162">
                  <c:v>3008.09999969001</c:v>
                </c:pt>
                <c:pt idx="163">
                  <c:v>3147.09999969001</c:v>
                </c:pt>
                <c:pt idx="164">
                  <c:v>3306.09999969001</c:v>
                </c:pt>
                <c:pt idx="165">
                  <c:v>3385.09999969001</c:v>
                </c:pt>
                <c:pt idx="166">
                  <c:v>3447.09999969001</c:v>
                </c:pt>
                <c:pt idx="167">
                  <c:v>3619.09999969001</c:v>
                </c:pt>
                <c:pt idx="168">
                  <c:v>3791.09999969001</c:v>
                </c:pt>
                <c:pt idx="169">
                  <c:v>3975.09999969001</c:v>
                </c:pt>
                <c:pt idx="170">
                  <c:v>3974.09999969001</c:v>
                </c:pt>
                <c:pt idx="171">
                  <c:v>3970.09999969001</c:v>
                </c:pt>
                <c:pt idx="172">
                  <c:v>3966.09999969001</c:v>
                </c:pt>
                <c:pt idx="173">
                  <c:v>3962.09999969001</c:v>
                </c:pt>
                <c:pt idx="174">
                  <c:v>3958.09999969001</c:v>
                </c:pt>
                <c:pt idx="175">
                  <c:v>4180.09999969001</c:v>
                </c:pt>
                <c:pt idx="176">
                  <c:v>4407.09999969001</c:v>
                </c:pt>
                <c:pt idx="177">
                  <c:v>4514.09999969001</c:v>
                </c:pt>
                <c:pt idx="178">
                  <c:v>4611.09999969001</c:v>
                </c:pt>
                <c:pt idx="179">
                  <c:v>4714.09999969001</c:v>
                </c:pt>
                <c:pt idx="180">
                  <c:v>4875.09999969001</c:v>
                </c:pt>
                <c:pt idx="181">
                  <c:v>5073.09999969001</c:v>
                </c:pt>
                <c:pt idx="182">
                  <c:v>5262.09999969001</c:v>
                </c:pt>
                <c:pt idx="183">
                  <c:v>5419.09999969001</c:v>
                </c:pt>
                <c:pt idx="184">
                  <c:v>5496.09999969001</c:v>
                </c:pt>
                <c:pt idx="185">
                  <c:v>5571.09999969001</c:v>
                </c:pt>
                <c:pt idx="186">
                  <c:v>5632.09999969001</c:v>
                </c:pt>
                <c:pt idx="187">
                  <c:v>5708.09999969001</c:v>
                </c:pt>
                <c:pt idx="188">
                  <c:v>5711.09999969001</c:v>
                </c:pt>
                <c:pt idx="189">
                  <c:v>5748.09999969001</c:v>
                </c:pt>
                <c:pt idx="190">
                  <c:v>5806.09999969001</c:v>
                </c:pt>
                <c:pt idx="191">
                  <c:v>5843.09999969001</c:v>
                </c:pt>
                <c:pt idx="192">
                  <c:v>5880.09999969001</c:v>
                </c:pt>
                <c:pt idx="193">
                  <c:v>5983.09999969001</c:v>
                </c:pt>
                <c:pt idx="194">
                  <c:v>6039.09999969001</c:v>
                </c:pt>
                <c:pt idx="195">
                  <c:v>6067.09999969001</c:v>
                </c:pt>
                <c:pt idx="196">
                  <c:v>6131.09999969001</c:v>
                </c:pt>
                <c:pt idx="197">
                  <c:v>6229.09999969001</c:v>
                </c:pt>
                <c:pt idx="198">
                  <c:v>6235.09999969001</c:v>
                </c:pt>
                <c:pt idx="199">
                  <c:v>6241.09999969001</c:v>
                </c:pt>
                <c:pt idx="200">
                  <c:v>6387.09999969001</c:v>
                </c:pt>
                <c:pt idx="201">
                  <c:v>6483.09999969001</c:v>
                </c:pt>
                <c:pt idx="202">
                  <c:v>6581.09999969001</c:v>
                </c:pt>
                <c:pt idx="203">
                  <c:v>6781.09999969001</c:v>
                </c:pt>
                <c:pt idx="204">
                  <c:v>7013.09999969001</c:v>
                </c:pt>
                <c:pt idx="205">
                  <c:v>7292.09999969001</c:v>
                </c:pt>
                <c:pt idx="206">
                  <c:v>7484.09999969001</c:v>
                </c:pt>
                <c:pt idx="207">
                  <c:v>7635.09999969001</c:v>
                </c:pt>
                <c:pt idx="208">
                  <c:v>7853.09999969001</c:v>
                </c:pt>
                <c:pt idx="209">
                  <c:v>8120.09999969001</c:v>
                </c:pt>
                <c:pt idx="210">
                  <c:v>8414.09999969001</c:v>
                </c:pt>
                <c:pt idx="211">
                  <c:v>8739.09999969001</c:v>
                </c:pt>
                <c:pt idx="212">
                  <c:v>9067.09999969001</c:v>
                </c:pt>
                <c:pt idx="213">
                  <c:v>9409.09999969001</c:v>
                </c:pt>
                <c:pt idx="214">
                  <c:v>9743.09999969001</c:v>
                </c:pt>
                <c:pt idx="215">
                  <c:v>10062.09999969</c:v>
                </c:pt>
                <c:pt idx="216">
                  <c:v>10429.09999969</c:v>
                </c:pt>
                <c:pt idx="217">
                  <c:v>10761.09999969</c:v>
                </c:pt>
                <c:pt idx="218">
                  <c:v>11037.09999969</c:v>
                </c:pt>
                <c:pt idx="219">
                  <c:v>11179.09999969</c:v>
                </c:pt>
                <c:pt idx="220">
                  <c:v>11345.09999969</c:v>
                </c:pt>
                <c:pt idx="221">
                  <c:v>11529.09999969</c:v>
                </c:pt>
                <c:pt idx="222">
                  <c:v>11695.09999969</c:v>
                </c:pt>
                <c:pt idx="223">
                  <c:v>11897.09999969</c:v>
                </c:pt>
                <c:pt idx="224">
                  <c:v>12165.09999969</c:v>
                </c:pt>
                <c:pt idx="225">
                  <c:v>12425.09999969</c:v>
                </c:pt>
                <c:pt idx="226">
                  <c:v>12661.09999969</c:v>
                </c:pt>
                <c:pt idx="227">
                  <c:v>12892.09999969</c:v>
                </c:pt>
                <c:pt idx="228">
                  <c:v>13151.09999969</c:v>
                </c:pt>
                <c:pt idx="229">
                  <c:v>13397.09999969</c:v>
                </c:pt>
                <c:pt idx="230">
                  <c:v>13665.09999969</c:v>
                </c:pt>
                <c:pt idx="231">
                  <c:v>13917.09999969</c:v>
                </c:pt>
                <c:pt idx="232">
                  <c:v>14203.09999969</c:v>
                </c:pt>
                <c:pt idx="233">
                  <c:v>14467.09999969</c:v>
                </c:pt>
                <c:pt idx="234">
                  <c:v>14742.09999969</c:v>
                </c:pt>
                <c:pt idx="235">
                  <c:v>15018.09999969</c:v>
                </c:pt>
                <c:pt idx="236">
                  <c:v>15308.09999969</c:v>
                </c:pt>
                <c:pt idx="237">
                  <c:v>15598.09999969</c:v>
                </c:pt>
                <c:pt idx="238">
                  <c:v>15881.09999969</c:v>
                </c:pt>
                <c:pt idx="239">
                  <c:v>16188.09999969</c:v>
                </c:pt>
                <c:pt idx="240">
                  <c:v>16441.09999969</c:v>
                </c:pt>
                <c:pt idx="241">
                  <c:v>16710.09999969</c:v>
                </c:pt>
                <c:pt idx="242">
                  <c:v>16959.09999969</c:v>
                </c:pt>
                <c:pt idx="243">
                  <c:v>17227.09999969</c:v>
                </c:pt>
                <c:pt idx="244">
                  <c:v>17461.09999969</c:v>
                </c:pt>
                <c:pt idx="245">
                  <c:v>17744.09999969</c:v>
                </c:pt>
                <c:pt idx="246">
                  <c:v>18064.09999969</c:v>
                </c:pt>
                <c:pt idx="247">
                  <c:v>18401.09999969</c:v>
                </c:pt>
                <c:pt idx="248">
                  <c:v>18745.09999969</c:v>
                </c:pt>
                <c:pt idx="249">
                  <c:v>19047.09999969</c:v>
                </c:pt>
                <c:pt idx="250">
                  <c:v>19328.09999969</c:v>
                </c:pt>
                <c:pt idx="251">
                  <c:v>19616.09999969</c:v>
                </c:pt>
                <c:pt idx="252">
                  <c:v>19938.09999969</c:v>
                </c:pt>
                <c:pt idx="253">
                  <c:v>20268.09999969</c:v>
                </c:pt>
                <c:pt idx="254">
                  <c:v>20583.09999969</c:v>
                </c:pt>
                <c:pt idx="255">
                  <c:v>20917.09999969</c:v>
                </c:pt>
                <c:pt idx="256">
                  <c:v>21216.09999969</c:v>
                </c:pt>
                <c:pt idx="257">
                  <c:v>21547.09999969</c:v>
                </c:pt>
                <c:pt idx="258">
                  <c:v>21883.09999969</c:v>
                </c:pt>
                <c:pt idx="259">
                  <c:v>22231.09999969</c:v>
                </c:pt>
                <c:pt idx="260">
                  <c:v>22472.09999969</c:v>
                </c:pt>
                <c:pt idx="261">
                  <c:v>22820.09999969</c:v>
                </c:pt>
                <c:pt idx="262">
                  <c:v>23151.09999969</c:v>
                </c:pt>
                <c:pt idx="263">
                  <c:v>23490.09999969</c:v>
                </c:pt>
                <c:pt idx="264">
                  <c:v>23788.09999969</c:v>
                </c:pt>
                <c:pt idx="265">
                  <c:v>24125.09999969</c:v>
                </c:pt>
                <c:pt idx="266">
                  <c:v>24461.09999969</c:v>
                </c:pt>
                <c:pt idx="267">
                  <c:v>24765.09999969</c:v>
                </c:pt>
                <c:pt idx="268">
                  <c:v>25083.09999969</c:v>
                </c:pt>
                <c:pt idx="269">
                  <c:v>25414.09999969</c:v>
                </c:pt>
                <c:pt idx="270">
                  <c:v>25724.09999969</c:v>
                </c:pt>
                <c:pt idx="271">
                  <c:v>26040.09999969</c:v>
                </c:pt>
                <c:pt idx="272">
                  <c:v>26342.09999969</c:v>
                </c:pt>
                <c:pt idx="273">
                  <c:v>26662.09999969</c:v>
                </c:pt>
                <c:pt idx="274">
                  <c:v>26982.09999969</c:v>
                </c:pt>
                <c:pt idx="275">
                  <c:v>27296.09999969</c:v>
                </c:pt>
                <c:pt idx="276">
                  <c:v>27608.09999969</c:v>
                </c:pt>
                <c:pt idx="277">
                  <c:v>27910.09999969</c:v>
                </c:pt>
                <c:pt idx="278">
                  <c:v>28216.09999969</c:v>
                </c:pt>
                <c:pt idx="279">
                  <c:v>28501.09999969</c:v>
                </c:pt>
                <c:pt idx="280">
                  <c:v>28803.09999969</c:v>
                </c:pt>
                <c:pt idx="281">
                  <c:v>29095.09999969</c:v>
                </c:pt>
                <c:pt idx="282">
                  <c:v>29210.09999969</c:v>
                </c:pt>
                <c:pt idx="283">
                  <c:v>29373.09999969</c:v>
                </c:pt>
                <c:pt idx="284">
                  <c:v>29533.09999969</c:v>
                </c:pt>
                <c:pt idx="285">
                  <c:v>29590.09999969</c:v>
                </c:pt>
                <c:pt idx="286">
                  <c:v>29712.09999969</c:v>
                </c:pt>
                <c:pt idx="287">
                  <c:v>29887.09999969</c:v>
                </c:pt>
                <c:pt idx="288">
                  <c:v>30047.09999969</c:v>
                </c:pt>
                <c:pt idx="289">
                  <c:v>30215.09999969</c:v>
                </c:pt>
                <c:pt idx="290">
                  <c:v>30400.09999969</c:v>
                </c:pt>
                <c:pt idx="291">
                  <c:v>30529.09999969</c:v>
                </c:pt>
                <c:pt idx="292">
                  <c:v>30722.09999969</c:v>
                </c:pt>
                <c:pt idx="293">
                  <c:v>30959.09999969</c:v>
                </c:pt>
                <c:pt idx="294">
                  <c:v>31217.09999969</c:v>
                </c:pt>
                <c:pt idx="295">
                  <c:v>31472.09999969</c:v>
                </c:pt>
                <c:pt idx="296">
                  <c:v>31692.09999969</c:v>
                </c:pt>
                <c:pt idx="297">
                  <c:v>31922.09999969</c:v>
                </c:pt>
                <c:pt idx="298">
                  <c:v>32201.09999969</c:v>
                </c:pt>
                <c:pt idx="299">
                  <c:v>32475.09999969</c:v>
                </c:pt>
                <c:pt idx="300">
                  <c:v>32757.09999969</c:v>
                </c:pt>
                <c:pt idx="301">
                  <c:v>33031.09999969</c:v>
                </c:pt>
                <c:pt idx="302">
                  <c:v>33297.09999969</c:v>
                </c:pt>
                <c:pt idx="303">
                  <c:v>33568.09999969</c:v>
                </c:pt>
                <c:pt idx="304">
                  <c:v>33848.09999969</c:v>
                </c:pt>
                <c:pt idx="305">
                  <c:v>34021.09999969</c:v>
                </c:pt>
                <c:pt idx="306">
                  <c:v>34267.09999969</c:v>
                </c:pt>
                <c:pt idx="307">
                  <c:v>34540.09999969</c:v>
                </c:pt>
                <c:pt idx="308">
                  <c:v>34810.09999969</c:v>
                </c:pt>
                <c:pt idx="309">
                  <c:v>35081.09999969</c:v>
                </c:pt>
                <c:pt idx="310">
                  <c:v>35355.09999969</c:v>
                </c:pt>
                <c:pt idx="311">
                  <c:v>35617.09999969</c:v>
                </c:pt>
                <c:pt idx="312">
                  <c:v>35861.09999969</c:v>
                </c:pt>
                <c:pt idx="313">
                  <c:v>36087.09999969</c:v>
                </c:pt>
                <c:pt idx="314">
                  <c:v>36320.09999969</c:v>
                </c:pt>
                <c:pt idx="315">
                  <c:v>36544.09999969</c:v>
                </c:pt>
                <c:pt idx="316">
                  <c:v>36804.09999969</c:v>
                </c:pt>
                <c:pt idx="317">
                  <c:v>37020.09999969</c:v>
                </c:pt>
                <c:pt idx="318">
                  <c:v>37210.09999969</c:v>
                </c:pt>
                <c:pt idx="319">
                  <c:v>37425.09999969</c:v>
                </c:pt>
                <c:pt idx="320">
                  <c:v>37688.09999969</c:v>
                </c:pt>
                <c:pt idx="321">
                  <c:v>37951.09999969</c:v>
                </c:pt>
                <c:pt idx="322">
                  <c:v>38183.09999969</c:v>
                </c:pt>
                <c:pt idx="323">
                  <c:v>38422.09999969</c:v>
                </c:pt>
                <c:pt idx="324">
                  <c:v>38667.09999969</c:v>
                </c:pt>
                <c:pt idx="325">
                  <c:v>38889.09999969</c:v>
                </c:pt>
                <c:pt idx="326">
                  <c:v>39144.09999969</c:v>
                </c:pt>
                <c:pt idx="327">
                  <c:v>39393.09999969</c:v>
                </c:pt>
                <c:pt idx="328">
                  <c:v>39564.09999969</c:v>
                </c:pt>
                <c:pt idx="329">
                  <c:v>39770.09999969</c:v>
                </c:pt>
                <c:pt idx="330">
                  <c:v>39931.09999969</c:v>
                </c:pt>
                <c:pt idx="331">
                  <c:v>40060.09999969</c:v>
                </c:pt>
                <c:pt idx="332">
                  <c:v>40223.09999969</c:v>
                </c:pt>
                <c:pt idx="333">
                  <c:v>40376.09999969</c:v>
                </c:pt>
                <c:pt idx="334">
                  <c:v>40558.09999969</c:v>
                </c:pt>
                <c:pt idx="335">
                  <c:v>40703.09999969</c:v>
                </c:pt>
                <c:pt idx="336">
                  <c:v>40859.09999969</c:v>
                </c:pt>
                <c:pt idx="337">
                  <c:v>40998.09999969</c:v>
                </c:pt>
                <c:pt idx="338">
                  <c:v>41141.09999969</c:v>
                </c:pt>
                <c:pt idx="339">
                  <c:v>41259.09999969</c:v>
                </c:pt>
                <c:pt idx="340">
                  <c:v>41379.09999969</c:v>
                </c:pt>
                <c:pt idx="341">
                  <c:v>41516.09999969</c:v>
                </c:pt>
                <c:pt idx="342">
                  <c:v>41648.09999969</c:v>
                </c:pt>
                <c:pt idx="343">
                  <c:v>41775.09999969</c:v>
                </c:pt>
                <c:pt idx="344">
                  <c:v>41868.09999969</c:v>
                </c:pt>
                <c:pt idx="345">
                  <c:v>41966.09999969</c:v>
                </c:pt>
                <c:pt idx="346">
                  <c:v>42045.09999969</c:v>
                </c:pt>
                <c:pt idx="347">
                  <c:v>42126.09999969</c:v>
                </c:pt>
                <c:pt idx="348">
                  <c:v>42161.09999969</c:v>
                </c:pt>
                <c:pt idx="349">
                  <c:v>42163.09999969</c:v>
                </c:pt>
                <c:pt idx="350">
                  <c:v>42152.09999969</c:v>
                </c:pt>
                <c:pt idx="351">
                  <c:v>42176.09999969</c:v>
                </c:pt>
                <c:pt idx="352">
                  <c:v>42237.09999969</c:v>
                </c:pt>
                <c:pt idx="353">
                  <c:v>42301.09999969</c:v>
                </c:pt>
                <c:pt idx="354">
                  <c:v>42390.09999969</c:v>
                </c:pt>
                <c:pt idx="355">
                  <c:v>42460.09999969</c:v>
                </c:pt>
                <c:pt idx="356">
                  <c:v>42498.09999969</c:v>
                </c:pt>
                <c:pt idx="357">
                  <c:v>42544.09999969</c:v>
                </c:pt>
                <c:pt idx="358">
                  <c:v>42553.09999969</c:v>
                </c:pt>
                <c:pt idx="359">
                  <c:v>42499.09999969</c:v>
                </c:pt>
                <c:pt idx="360">
                  <c:v>42459.09999969</c:v>
                </c:pt>
                <c:pt idx="361">
                  <c:v>42432.09999969</c:v>
                </c:pt>
                <c:pt idx="362">
                  <c:v>42410.09999969</c:v>
                </c:pt>
                <c:pt idx="363">
                  <c:v>42342.09999969</c:v>
                </c:pt>
                <c:pt idx="364">
                  <c:v>42331.09999969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[10]STORAGE!$K$1</c:f>
              <c:strCache>
                <c:ptCount val="1"/>
                <c:pt idx="0">
                  <c:v>99/00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[10]STORAGE!$K$2:$K$366</c:f>
              <c:numCache>
                <c:formatCode>General</c:formatCode>
                <c:ptCount val="365"/>
                <c:pt idx="0">
                  <c:v>47219.09999969</c:v>
                </c:pt>
                <c:pt idx="1">
                  <c:v>47038.09999969</c:v>
                </c:pt>
                <c:pt idx="2">
                  <c:v>46732.09999969</c:v>
                </c:pt>
                <c:pt idx="3">
                  <c:v>46515.09999969</c:v>
                </c:pt>
                <c:pt idx="4">
                  <c:v>46288.09999969</c:v>
                </c:pt>
                <c:pt idx="5">
                  <c:v>46061.09999969</c:v>
                </c:pt>
                <c:pt idx="6">
                  <c:v>45887.09999969</c:v>
                </c:pt>
                <c:pt idx="7">
                  <c:v>45726.09999969</c:v>
                </c:pt>
                <c:pt idx="8">
                  <c:v>45606.09999969</c:v>
                </c:pt>
                <c:pt idx="9">
                  <c:v>45421.09999969</c:v>
                </c:pt>
                <c:pt idx="10">
                  <c:v>45256.09999969</c:v>
                </c:pt>
                <c:pt idx="11">
                  <c:v>45121.09999969</c:v>
                </c:pt>
                <c:pt idx="12">
                  <c:v>45015.09999969</c:v>
                </c:pt>
                <c:pt idx="13">
                  <c:v>44912.09999969</c:v>
                </c:pt>
                <c:pt idx="14">
                  <c:v>44826.09999969</c:v>
                </c:pt>
                <c:pt idx="15">
                  <c:v>44737.09999969</c:v>
                </c:pt>
                <c:pt idx="16">
                  <c:v>44609.09999969</c:v>
                </c:pt>
                <c:pt idx="17">
                  <c:v>44422.09999969</c:v>
                </c:pt>
                <c:pt idx="18">
                  <c:v>44178.09999969</c:v>
                </c:pt>
                <c:pt idx="19">
                  <c:v>43877.09999969</c:v>
                </c:pt>
                <c:pt idx="20">
                  <c:v>43659.09999969</c:v>
                </c:pt>
                <c:pt idx="21">
                  <c:v>43423.09999969</c:v>
                </c:pt>
                <c:pt idx="22">
                  <c:v>43162.09999969</c:v>
                </c:pt>
                <c:pt idx="23">
                  <c:v>42911.09999969</c:v>
                </c:pt>
                <c:pt idx="24">
                  <c:v>42660.09999969</c:v>
                </c:pt>
                <c:pt idx="25">
                  <c:v>42453.09999969</c:v>
                </c:pt>
                <c:pt idx="26">
                  <c:v>42264.09999969</c:v>
                </c:pt>
                <c:pt idx="27">
                  <c:v>42031.09999969</c:v>
                </c:pt>
                <c:pt idx="28">
                  <c:v>41775.09999969</c:v>
                </c:pt>
                <c:pt idx="29">
                  <c:v>41528.09999969</c:v>
                </c:pt>
                <c:pt idx="30">
                  <c:v>41277.09999969</c:v>
                </c:pt>
                <c:pt idx="31">
                  <c:v>40936.09999969</c:v>
                </c:pt>
                <c:pt idx="32">
                  <c:v>40586.09999969</c:v>
                </c:pt>
                <c:pt idx="33">
                  <c:v>40231.09999969</c:v>
                </c:pt>
                <c:pt idx="34">
                  <c:v>39863.09999969</c:v>
                </c:pt>
                <c:pt idx="35">
                  <c:v>39500.09999969</c:v>
                </c:pt>
                <c:pt idx="36">
                  <c:v>39143.09999969</c:v>
                </c:pt>
                <c:pt idx="37">
                  <c:v>38791.09999969</c:v>
                </c:pt>
                <c:pt idx="38">
                  <c:v>38452.09999969</c:v>
                </c:pt>
                <c:pt idx="39">
                  <c:v>38091.09999969</c:v>
                </c:pt>
                <c:pt idx="40">
                  <c:v>37709.09999969</c:v>
                </c:pt>
                <c:pt idx="41">
                  <c:v>37314.09999969</c:v>
                </c:pt>
                <c:pt idx="42">
                  <c:v>36998.09999969</c:v>
                </c:pt>
                <c:pt idx="43">
                  <c:v>36629.09999969</c:v>
                </c:pt>
                <c:pt idx="44">
                  <c:v>36270.09999969</c:v>
                </c:pt>
                <c:pt idx="45">
                  <c:v>35913.09999969</c:v>
                </c:pt>
                <c:pt idx="46">
                  <c:v>35553.09999969</c:v>
                </c:pt>
                <c:pt idx="47">
                  <c:v>35186.09999969</c:v>
                </c:pt>
                <c:pt idx="48">
                  <c:v>34832.09999969</c:v>
                </c:pt>
                <c:pt idx="49">
                  <c:v>34479.09999969</c:v>
                </c:pt>
                <c:pt idx="50">
                  <c:v>34119.09999969</c:v>
                </c:pt>
                <c:pt idx="51">
                  <c:v>33751.09999969</c:v>
                </c:pt>
                <c:pt idx="52">
                  <c:v>33370.09999969</c:v>
                </c:pt>
                <c:pt idx="53">
                  <c:v>32997.09999969</c:v>
                </c:pt>
                <c:pt idx="54">
                  <c:v>32617.09999969</c:v>
                </c:pt>
                <c:pt idx="55">
                  <c:v>32323.09999969</c:v>
                </c:pt>
                <c:pt idx="56">
                  <c:v>31957.09999969</c:v>
                </c:pt>
                <c:pt idx="57">
                  <c:v>31586.09999969</c:v>
                </c:pt>
                <c:pt idx="58">
                  <c:v>31226.09999969</c:v>
                </c:pt>
                <c:pt idx="59">
                  <c:v>30859.09999969</c:v>
                </c:pt>
                <c:pt idx="60">
                  <c:v>30513.09999969</c:v>
                </c:pt>
                <c:pt idx="61">
                  <c:v>30166.09999969</c:v>
                </c:pt>
                <c:pt idx="62">
                  <c:v>29930.09999969</c:v>
                </c:pt>
                <c:pt idx="63">
                  <c:v>29654.09999969</c:v>
                </c:pt>
                <c:pt idx="64">
                  <c:v>29337.09999969</c:v>
                </c:pt>
                <c:pt idx="65">
                  <c:v>29076.09999969</c:v>
                </c:pt>
                <c:pt idx="66">
                  <c:v>28755.09999969</c:v>
                </c:pt>
                <c:pt idx="67">
                  <c:v>28421.09999969</c:v>
                </c:pt>
                <c:pt idx="68">
                  <c:v>28088.09999969</c:v>
                </c:pt>
                <c:pt idx="69">
                  <c:v>27807.09999969</c:v>
                </c:pt>
                <c:pt idx="70">
                  <c:v>27485.09999969</c:v>
                </c:pt>
                <c:pt idx="71">
                  <c:v>27142.09999969</c:v>
                </c:pt>
                <c:pt idx="72">
                  <c:v>26788.09999969</c:v>
                </c:pt>
                <c:pt idx="73">
                  <c:v>26428.09999969</c:v>
                </c:pt>
                <c:pt idx="74">
                  <c:v>26078.09999969</c:v>
                </c:pt>
                <c:pt idx="75">
                  <c:v>25749.09999969</c:v>
                </c:pt>
                <c:pt idx="76">
                  <c:v>25413.09999969</c:v>
                </c:pt>
                <c:pt idx="77">
                  <c:v>25078.09999969</c:v>
                </c:pt>
                <c:pt idx="78">
                  <c:v>24807.09999969</c:v>
                </c:pt>
                <c:pt idx="79">
                  <c:v>24488.09999969</c:v>
                </c:pt>
                <c:pt idx="80">
                  <c:v>24163.09999969</c:v>
                </c:pt>
                <c:pt idx="81">
                  <c:v>23838.09999969</c:v>
                </c:pt>
                <c:pt idx="82">
                  <c:v>23536.09999969</c:v>
                </c:pt>
                <c:pt idx="83">
                  <c:v>23295.09999969</c:v>
                </c:pt>
                <c:pt idx="84">
                  <c:v>23086.09999969</c:v>
                </c:pt>
                <c:pt idx="85">
                  <c:v>22800.09999969</c:v>
                </c:pt>
                <c:pt idx="86">
                  <c:v>22488.09999969</c:v>
                </c:pt>
                <c:pt idx="87">
                  <c:v>22179.09999969</c:v>
                </c:pt>
                <c:pt idx="88">
                  <c:v>21857.09999969</c:v>
                </c:pt>
                <c:pt idx="89">
                  <c:v>21565.09999969</c:v>
                </c:pt>
                <c:pt idx="90">
                  <c:v>21209.09999969</c:v>
                </c:pt>
                <c:pt idx="91">
                  <c:v>20916.09999969</c:v>
                </c:pt>
                <c:pt idx="92">
                  <c:v>20611.09999969</c:v>
                </c:pt>
                <c:pt idx="93">
                  <c:v>20354.09999969</c:v>
                </c:pt>
                <c:pt idx="94">
                  <c:v>20064.09999969</c:v>
                </c:pt>
                <c:pt idx="95">
                  <c:v>19745.09999969</c:v>
                </c:pt>
                <c:pt idx="96">
                  <c:v>19429.09999969</c:v>
                </c:pt>
                <c:pt idx="97">
                  <c:v>19119.09999969</c:v>
                </c:pt>
                <c:pt idx="98">
                  <c:v>18788.09999969</c:v>
                </c:pt>
                <c:pt idx="99">
                  <c:v>18485.09999969</c:v>
                </c:pt>
                <c:pt idx="100">
                  <c:v>18256.09999969</c:v>
                </c:pt>
                <c:pt idx="101">
                  <c:v>17952.09999969</c:v>
                </c:pt>
                <c:pt idx="102">
                  <c:v>17637.09999969</c:v>
                </c:pt>
                <c:pt idx="103">
                  <c:v>17323.09999969</c:v>
                </c:pt>
                <c:pt idx="104">
                  <c:v>17042.09999969</c:v>
                </c:pt>
                <c:pt idx="105">
                  <c:v>16749.09999969</c:v>
                </c:pt>
                <c:pt idx="106">
                  <c:v>16451.09999969</c:v>
                </c:pt>
                <c:pt idx="107">
                  <c:v>16193.09999969</c:v>
                </c:pt>
                <c:pt idx="108">
                  <c:v>15913.09999969</c:v>
                </c:pt>
                <c:pt idx="109">
                  <c:v>15611.09999969</c:v>
                </c:pt>
                <c:pt idx="110">
                  <c:v>15310.09999969</c:v>
                </c:pt>
                <c:pt idx="111">
                  <c:v>15013.09999969</c:v>
                </c:pt>
                <c:pt idx="112">
                  <c:v>14719.09999969</c:v>
                </c:pt>
                <c:pt idx="113">
                  <c:v>14433.09999969</c:v>
                </c:pt>
                <c:pt idx="114">
                  <c:v>14228.09999969</c:v>
                </c:pt>
                <c:pt idx="115">
                  <c:v>13987.09999969</c:v>
                </c:pt>
                <c:pt idx="116">
                  <c:v>13713.09999969</c:v>
                </c:pt>
                <c:pt idx="117">
                  <c:v>13445.09999969</c:v>
                </c:pt>
                <c:pt idx="118">
                  <c:v>13168.09999969</c:v>
                </c:pt>
                <c:pt idx="119">
                  <c:v>12931.09999969</c:v>
                </c:pt>
                <c:pt idx="120">
                  <c:v>12690.09999969</c:v>
                </c:pt>
                <c:pt idx="121">
                  <c:v>12425.09999969</c:v>
                </c:pt>
                <c:pt idx="122">
                  <c:v>12170.09999969</c:v>
                </c:pt>
                <c:pt idx="123">
                  <c:v>11885.09999969</c:v>
                </c:pt>
                <c:pt idx="124">
                  <c:v>11668.09999969</c:v>
                </c:pt>
                <c:pt idx="125">
                  <c:v>11446.09999969</c:v>
                </c:pt>
                <c:pt idx="126">
                  <c:v>11197.09999969</c:v>
                </c:pt>
                <c:pt idx="127">
                  <c:v>10903.09999969</c:v>
                </c:pt>
                <c:pt idx="128">
                  <c:v>10626.09999969</c:v>
                </c:pt>
                <c:pt idx="129">
                  <c:v>10422.09999969</c:v>
                </c:pt>
                <c:pt idx="130">
                  <c:v>10170.09999969</c:v>
                </c:pt>
                <c:pt idx="131">
                  <c:v>9943.09999969001</c:v>
                </c:pt>
                <c:pt idx="132">
                  <c:v>9765.09999969001</c:v>
                </c:pt>
                <c:pt idx="133">
                  <c:v>9566.09999969001</c:v>
                </c:pt>
                <c:pt idx="134">
                  <c:v>9324.09999969001</c:v>
                </c:pt>
                <c:pt idx="135">
                  <c:v>9046.09999969001</c:v>
                </c:pt>
                <c:pt idx="136">
                  <c:v>8775.09999969001</c:v>
                </c:pt>
                <c:pt idx="137">
                  <c:v>8501.09999969001</c:v>
                </c:pt>
                <c:pt idx="138">
                  <c:v>8244.09999969001</c:v>
                </c:pt>
                <c:pt idx="139">
                  <c:v>7971.09999969001</c:v>
                </c:pt>
                <c:pt idx="140">
                  <c:v>7723.09999969001</c:v>
                </c:pt>
                <c:pt idx="141">
                  <c:v>7487.09999969001</c:v>
                </c:pt>
                <c:pt idx="142">
                  <c:v>7264.09999969001</c:v>
                </c:pt>
                <c:pt idx="143">
                  <c:v>7097.09999969001</c:v>
                </c:pt>
                <c:pt idx="144">
                  <c:v>6887.09999969001</c:v>
                </c:pt>
                <c:pt idx="145">
                  <c:v>6707.09999969001</c:v>
                </c:pt>
                <c:pt idx="146">
                  <c:v>6557.09999969001</c:v>
                </c:pt>
                <c:pt idx="147">
                  <c:v>6379.09999969001</c:v>
                </c:pt>
                <c:pt idx="148">
                  <c:v>6217.09999969001</c:v>
                </c:pt>
                <c:pt idx="149">
                  <c:v>6014.09999969001</c:v>
                </c:pt>
                <c:pt idx="150">
                  <c:v>5816.09999969001</c:v>
                </c:pt>
                <c:pt idx="151">
                  <c:v>5639.09999969001</c:v>
                </c:pt>
                <c:pt idx="152">
                  <c:v>5455.09999969001</c:v>
                </c:pt>
                <c:pt idx="153">
                  <c:v>5596.09999969001</c:v>
                </c:pt>
                <c:pt idx="154">
                  <c:v>5801.09999969001</c:v>
                </c:pt>
                <c:pt idx="155">
                  <c:v>5994.09999969001</c:v>
                </c:pt>
                <c:pt idx="156">
                  <c:v>6204.09999969001</c:v>
                </c:pt>
                <c:pt idx="157">
                  <c:v>6317.09999969001</c:v>
                </c:pt>
                <c:pt idx="158">
                  <c:v>6442.09999969001</c:v>
                </c:pt>
                <c:pt idx="159">
                  <c:v>6546.09999969001</c:v>
                </c:pt>
                <c:pt idx="160">
                  <c:v>6717.09999969001</c:v>
                </c:pt>
                <c:pt idx="161">
                  <c:v>6930.09999969001</c:v>
                </c:pt>
                <c:pt idx="162">
                  <c:v>7098.09999969001</c:v>
                </c:pt>
                <c:pt idx="163">
                  <c:v>7365.09999969001</c:v>
                </c:pt>
                <c:pt idx="164">
                  <c:v>7675.09999969001</c:v>
                </c:pt>
                <c:pt idx="165">
                  <c:v>7931.09999969001</c:v>
                </c:pt>
                <c:pt idx="166">
                  <c:v>8027.09999969001</c:v>
                </c:pt>
                <c:pt idx="167">
                  <c:v>8109.09999969001</c:v>
                </c:pt>
                <c:pt idx="168">
                  <c:v>8154.09999969001</c:v>
                </c:pt>
                <c:pt idx="169">
                  <c:v>8154.09999969001</c:v>
                </c:pt>
                <c:pt idx="170">
                  <c:v>8154.09999969001</c:v>
                </c:pt>
                <c:pt idx="171">
                  <c:v>8154.09999969001</c:v>
                </c:pt>
                <c:pt idx="172">
                  <c:v>8154.09999969001</c:v>
                </c:pt>
                <c:pt idx="173">
                  <c:v>8439.09999969001</c:v>
                </c:pt>
                <c:pt idx="174">
                  <c:v>8742.09999969001</c:v>
                </c:pt>
                <c:pt idx="175">
                  <c:v>8987.09999969001</c:v>
                </c:pt>
                <c:pt idx="176">
                  <c:v>9167.09999969001</c:v>
                </c:pt>
                <c:pt idx="177">
                  <c:v>9307.09999969001</c:v>
                </c:pt>
                <c:pt idx="178">
                  <c:v>9483.09999969001</c:v>
                </c:pt>
                <c:pt idx="179">
                  <c:v>9700.09999969001</c:v>
                </c:pt>
                <c:pt idx="180">
                  <c:v>9867.09999969001</c:v>
                </c:pt>
                <c:pt idx="181">
                  <c:v>10104.09999969</c:v>
                </c:pt>
                <c:pt idx="182">
                  <c:v>10298.09999969</c:v>
                </c:pt>
                <c:pt idx="183">
                  <c:v>10492.09999969</c:v>
                </c:pt>
                <c:pt idx="184">
                  <c:v>10724.09999969</c:v>
                </c:pt>
                <c:pt idx="185">
                  <c:v>10876.09999969</c:v>
                </c:pt>
                <c:pt idx="186">
                  <c:v>11010.09999969</c:v>
                </c:pt>
                <c:pt idx="187">
                  <c:v>11037.09999969</c:v>
                </c:pt>
                <c:pt idx="188">
                  <c:v>11228.09999969</c:v>
                </c:pt>
                <c:pt idx="189">
                  <c:v>11455.09999969</c:v>
                </c:pt>
                <c:pt idx="190">
                  <c:v>11619.09999969</c:v>
                </c:pt>
                <c:pt idx="191">
                  <c:v>11774.09999969</c:v>
                </c:pt>
                <c:pt idx="192">
                  <c:v>11850.09999969</c:v>
                </c:pt>
                <c:pt idx="193">
                  <c:v>11947.09999969</c:v>
                </c:pt>
                <c:pt idx="194">
                  <c:v>12075.09999969</c:v>
                </c:pt>
                <c:pt idx="195">
                  <c:v>12306.09999969</c:v>
                </c:pt>
                <c:pt idx="196">
                  <c:v>12580.09999969</c:v>
                </c:pt>
                <c:pt idx="197">
                  <c:v>12847.09999969</c:v>
                </c:pt>
                <c:pt idx="198">
                  <c:v>13043.09999969</c:v>
                </c:pt>
                <c:pt idx="199">
                  <c:v>13291.09999969</c:v>
                </c:pt>
                <c:pt idx="200">
                  <c:v>13591.09999969</c:v>
                </c:pt>
                <c:pt idx="201">
                  <c:v>13861.09999969</c:v>
                </c:pt>
                <c:pt idx="202">
                  <c:v>14133.09999969</c:v>
                </c:pt>
                <c:pt idx="203">
                  <c:v>14324.09999969</c:v>
                </c:pt>
                <c:pt idx="204">
                  <c:v>14539.09999969</c:v>
                </c:pt>
                <c:pt idx="205">
                  <c:v>14762.09999969</c:v>
                </c:pt>
                <c:pt idx="206">
                  <c:v>15006.09999969</c:v>
                </c:pt>
                <c:pt idx="207">
                  <c:v>15226.09999969</c:v>
                </c:pt>
                <c:pt idx="208">
                  <c:v>15464.09999969</c:v>
                </c:pt>
                <c:pt idx="209">
                  <c:v>15707.09999969</c:v>
                </c:pt>
                <c:pt idx="210">
                  <c:v>15919.09999969</c:v>
                </c:pt>
                <c:pt idx="211">
                  <c:v>16181.49999969</c:v>
                </c:pt>
                <c:pt idx="212">
                  <c:v>16451.89999969</c:v>
                </c:pt>
                <c:pt idx="213">
                  <c:v>16700.29999969</c:v>
                </c:pt>
                <c:pt idx="214">
                  <c:v>16881.29999969</c:v>
                </c:pt>
                <c:pt idx="215">
                  <c:v>17182.29999969</c:v>
                </c:pt>
                <c:pt idx="216">
                  <c:v>17462.29999969</c:v>
                </c:pt>
                <c:pt idx="217">
                  <c:v>17740.29999969</c:v>
                </c:pt>
                <c:pt idx="218">
                  <c:v>18031.29999969</c:v>
                </c:pt>
                <c:pt idx="219">
                  <c:v>18264.29999969</c:v>
                </c:pt>
                <c:pt idx="220">
                  <c:v>18463.29999969</c:v>
                </c:pt>
                <c:pt idx="221">
                  <c:v>18723.29999969</c:v>
                </c:pt>
                <c:pt idx="222">
                  <c:v>18995.29999969</c:v>
                </c:pt>
                <c:pt idx="223">
                  <c:v>19213.29999969</c:v>
                </c:pt>
                <c:pt idx="224">
                  <c:v>19411.29999969</c:v>
                </c:pt>
                <c:pt idx="225">
                  <c:v>19623.29999969</c:v>
                </c:pt>
                <c:pt idx="226">
                  <c:v>19830.29999969</c:v>
                </c:pt>
                <c:pt idx="227">
                  <c:v>19999.29999969</c:v>
                </c:pt>
                <c:pt idx="228">
                  <c:v>20170.29999969</c:v>
                </c:pt>
                <c:pt idx="229">
                  <c:v>20350.29999969</c:v>
                </c:pt>
                <c:pt idx="230">
                  <c:v>20555.29999969</c:v>
                </c:pt>
                <c:pt idx="231">
                  <c:v>20777.29999969</c:v>
                </c:pt>
                <c:pt idx="232">
                  <c:v>20985.29999969</c:v>
                </c:pt>
                <c:pt idx="233">
                  <c:v>21200.29999969</c:v>
                </c:pt>
                <c:pt idx="234">
                  <c:v>21472.29999969</c:v>
                </c:pt>
                <c:pt idx="235">
                  <c:v>21777.29999969</c:v>
                </c:pt>
                <c:pt idx="236">
                  <c:v>22010.29999969</c:v>
                </c:pt>
                <c:pt idx="237">
                  <c:v>22264.29999969</c:v>
                </c:pt>
                <c:pt idx="238">
                  <c:v>22484.29999969</c:v>
                </c:pt>
                <c:pt idx="239">
                  <c:v>22689.29999969</c:v>
                </c:pt>
                <c:pt idx="240">
                  <c:v>22960.29999969</c:v>
                </c:pt>
                <c:pt idx="241">
                  <c:v>23255.29999969</c:v>
                </c:pt>
                <c:pt idx="242">
                  <c:v>23519.29999969</c:v>
                </c:pt>
                <c:pt idx="243">
                  <c:v>23831.29999969</c:v>
                </c:pt>
                <c:pt idx="244">
                  <c:v>24150.29999969</c:v>
                </c:pt>
                <c:pt idx="245">
                  <c:v>24475.29999969</c:v>
                </c:pt>
                <c:pt idx="246">
                  <c:v>24843.29999969</c:v>
                </c:pt>
                <c:pt idx="247">
                  <c:v>24937.29999969</c:v>
                </c:pt>
                <c:pt idx="248">
                  <c:v>25050.29999969</c:v>
                </c:pt>
                <c:pt idx="249">
                  <c:v>25228.29999969</c:v>
                </c:pt>
                <c:pt idx="250">
                  <c:v>25482.29999969</c:v>
                </c:pt>
                <c:pt idx="251">
                  <c:v>25693.29999969</c:v>
                </c:pt>
                <c:pt idx="252">
                  <c:v>25905.29999969</c:v>
                </c:pt>
                <c:pt idx="253">
                  <c:v>26049.29999969</c:v>
                </c:pt>
                <c:pt idx="254">
                  <c:v>26185.29999969</c:v>
                </c:pt>
                <c:pt idx="255">
                  <c:v>26296.29999969</c:v>
                </c:pt>
                <c:pt idx="256">
                  <c:v>26412.29999969</c:v>
                </c:pt>
                <c:pt idx="257">
                  <c:v>26580.29999969</c:v>
                </c:pt>
                <c:pt idx="258">
                  <c:v>26751.29999969</c:v>
                </c:pt>
                <c:pt idx="259">
                  <c:v>26931.29999969</c:v>
                </c:pt>
                <c:pt idx="260">
                  <c:v>27115.29999969</c:v>
                </c:pt>
                <c:pt idx="261">
                  <c:v>27394.29999969</c:v>
                </c:pt>
                <c:pt idx="262">
                  <c:v>27656.29999969</c:v>
                </c:pt>
                <c:pt idx="263">
                  <c:v>27814.29999969</c:v>
                </c:pt>
                <c:pt idx="264">
                  <c:v>28090.29999969</c:v>
                </c:pt>
                <c:pt idx="265">
                  <c:v>28394.29999969</c:v>
                </c:pt>
                <c:pt idx="266">
                  <c:v>28704.29999969</c:v>
                </c:pt>
                <c:pt idx="267">
                  <c:v>28918.29999969</c:v>
                </c:pt>
                <c:pt idx="268">
                  <c:v>29200.29999969</c:v>
                </c:pt>
                <c:pt idx="269">
                  <c:v>29426.29999969</c:v>
                </c:pt>
                <c:pt idx="270">
                  <c:v>29658.29999969</c:v>
                </c:pt>
                <c:pt idx="271">
                  <c:v>29907.29999969</c:v>
                </c:pt>
                <c:pt idx="272">
                  <c:v>30147.29999969</c:v>
                </c:pt>
                <c:pt idx="273">
                  <c:v>30466.29999969</c:v>
                </c:pt>
                <c:pt idx="274">
                  <c:v>30711.29999969</c:v>
                </c:pt>
                <c:pt idx="275">
                  <c:v>30959.29999969</c:v>
                </c:pt>
                <c:pt idx="276">
                  <c:v>31226.29999969</c:v>
                </c:pt>
                <c:pt idx="277">
                  <c:v>31473.29999969</c:v>
                </c:pt>
                <c:pt idx="278">
                  <c:v>31690.29999969</c:v>
                </c:pt>
                <c:pt idx="279">
                  <c:v>31936.29999969</c:v>
                </c:pt>
                <c:pt idx="280">
                  <c:v>32175.29999969</c:v>
                </c:pt>
                <c:pt idx="281">
                  <c:v>32425.29999969</c:v>
                </c:pt>
                <c:pt idx="282">
                  <c:v>32693.29999969</c:v>
                </c:pt>
                <c:pt idx="283">
                  <c:v>32931.29999969</c:v>
                </c:pt>
                <c:pt idx="284">
                  <c:v>33219.29999969</c:v>
                </c:pt>
                <c:pt idx="285">
                  <c:v>33526.29999969</c:v>
                </c:pt>
                <c:pt idx="286">
                  <c:v>33808.29999969</c:v>
                </c:pt>
                <c:pt idx="287">
                  <c:v>34086.29999969</c:v>
                </c:pt>
                <c:pt idx="288">
                  <c:v>34320.29999969</c:v>
                </c:pt>
                <c:pt idx="289">
                  <c:v>34584.29999969</c:v>
                </c:pt>
                <c:pt idx="290">
                  <c:v>34701.29999969</c:v>
                </c:pt>
                <c:pt idx="291">
                  <c:v>34903.29999969</c:v>
                </c:pt>
                <c:pt idx="292">
                  <c:v>35146.29999969</c:v>
                </c:pt>
                <c:pt idx="293">
                  <c:v>35203.29999969</c:v>
                </c:pt>
                <c:pt idx="294">
                  <c:v>35360.29999969</c:v>
                </c:pt>
                <c:pt idx="295">
                  <c:v>35557.29999969</c:v>
                </c:pt>
                <c:pt idx="296">
                  <c:v>35715.29999969</c:v>
                </c:pt>
                <c:pt idx="297">
                  <c:v>35863.29999969</c:v>
                </c:pt>
                <c:pt idx="298">
                  <c:v>36061.29999969</c:v>
                </c:pt>
                <c:pt idx="299">
                  <c:v>36236.29999969</c:v>
                </c:pt>
                <c:pt idx="300">
                  <c:v>36430.29999969</c:v>
                </c:pt>
                <c:pt idx="301">
                  <c:v>36602.29999969</c:v>
                </c:pt>
                <c:pt idx="302">
                  <c:v>36734.29999969</c:v>
                </c:pt>
                <c:pt idx="303">
                  <c:v>36812.29999969</c:v>
                </c:pt>
                <c:pt idx="304">
                  <c:v>36854.29999969</c:v>
                </c:pt>
                <c:pt idx="305">
                  <c:v>36921.29999969</c:v>
                </c:pt>
                <c:pt idx="306">
                  <c:v>37045.29999969</c:v>
                </c:pt>
                <c:pt idx="307">
                  <c:v>37157.29999969</c:v>
                </c:pt>
                <c:pt idx="308">
                  <c:v>37268.29999969</c:v>
                </c:pt>
                <c:pt idx="309">
                  <c:v>37378.29999969</c:v>
                </c:pt>
                <c:pt idx="310">
                  <c:v>37401.29999969</c:v>
                </c:pt>
                <c:pt idx="311">
                  <c:v>37426.29999969</c:v>
                </c:pt>
                <c:pt idx="312">
                  <c:v>37488.29999969</c:v>
                </c:pt>
                <c:pt idx="313">
                  <c:v>37607.29999969</c:v>
                </c:pt>
                <c:pt idx="314">
                  <c:v>37577.29999969</c:v>
                </c:pt>
                <c:pt idx="315">
                  <c:v>37720.29999969</c:v>
                </c:pt>
                <c:pt idx="316">
                  <c:v>37867.29999969</c:v>
                </c:pt>
                <c:pt idx="317">
                  <c:v>38026.29999969</c:v>
                </c:pt>
                <c:pt idx="318">
                  <c:v>38189.29999969</c:v>
                </c:pt>
                <c:pt idx="319">
                  <c:v>38380.29999969</c:v>
                </c:pt>
                <c:pt idx="320">
                  <c:v>38553.29999969</c:v>
                </c:pt>
                <c:pt idx="321">
                  <c:v>38763.29999969</c:v>
                </c:pt>
                <c:pt idx="322">
                  <c:v>38953.29999969</c:v>
                </c:pt>
                <c:pt idx="323">
                  <c:v>39109.29999969</c:v>
                </c:pt>
                <c:pt idx="324">
                  <c:v>39319.29999969</c:v>
                </c:pt>
                <c:pt idx="325">
                  <c:v>39522.29999969</c:v>
                </c:pt>
                <c:pt idx="326">
                  <c:v>39697.29999969</c:v>
                </c:pt>
                <c:pt idx="327">
                  <c:v>39799.29999969</c:v>
                </c:pt>
                <c:pt idx="328">
                  <c:v>39901.29999969</c:v>
                </c:pt>
                <c:pt idx="329">
                  <c:v>40015.29999969</c:v>
                </c:pt>
                <c:pt idx="330">
                  <c:v>40130.29999969</c:v>
                </c:pt>
                <c:pt idx="331">
                  <c:v>40132.29999969</c:v>
                </c:pt>
                <c:pt idx="332">
                  <c:v>40098.29999969</c:v>
                </c:pt>
                <c:pt idx="333">
                  <c:v>40102.29999969</c:v>
                </c:pt>
                <c:pt idx="334">
                  <c:v>40292.29999969</c:v>
                </c:pt>
                <c:pt idx="335">
                  <c:v>40493.29999969</c:v>
                </c:pt>
                <c:pt idx="336">
                  <c:v>40700.29999969</c:v>
                </c:pt>
                <c:pt idx="337">
                  <c:v>40773.29999969</c:v>
                </c:pt>
                <c:pt idx="338">
                  <c:v>40830.29999969</c:v>
                </c:pt>
                <c:pt idx="339">
                  <c:v>40863.29999969</c:v>
                </c:pt>
                <c:pt idx="340">
                  <c:v>40891.29999969</c:v>
                </c:pt>
                <c:pt idx="341">
                  <c:v>40920.29999969</c:v>
                </c:pt>
                <c:pt idx="342">
                  <c:v>41032.29999969</c:v>
                </c:pt>
                <c:pt idx="343">
                  <c:v>41156.29999969</c:v>
                </c:pt>
                <c:pt idx="344">
                  <c:v>41310.29999969</c:v>
                </c:pt>
                <c:pt idx="345">
                  <c:v>41448.29999969</c:v>
                </c:pt>
                <c:pt idx="346">
                  <c:v>41518.29999969</c:v>
                </c:pt>
                <c:pt idx="347">
                  <c:v>41567.29999969</c:v>
                </c:pt>
                <c:pt idx="348">
                  <c:v>41617.29999969</c:v>
                </c:pt>
                <c:pt idx="349">
                  <c:v>41668.29999969</c:v>
                </c:pt>
                <c:pt idx="350">
                  <c:v>41658.29999969</c:v>
                </c:pt>
                <c:pt idx="351">
                  <c:v>41629.29999969</c:v>
                </c:pt>
                <c:pt idx="352">
                  <c:v>41672.29999969</c:v>
                </c:pt>
                <c:pt idx="353">
                  <c:v>41721.29999969</c:v>
                </c:pt>
                <c:pt idx="354">
                  <c:v>41705.29999969</c:v>
                </c:pt>
                <c:pt idx="355">
                  <c:v>41653.29999969</c:v>
                </c:pt>
                <c:pt idx="356">
                  <c:v>41671.29999969</c:v>
                </c:pt>
                <c:pt idx="357">
                  <c:v>41672.29999969</c:v>
                </c:pt>
                <c:pt idx="358">
                  <c:v>41639.29999969</c:v>
                </c:pt>
                <c:pt idx="359">
                  <c:v>41641.29999969</c:v>
                </c:pt>
                <c:pt idx="360">
                  <c:v>41562.29999969</c:v>
                </c:pt>
                <c:pt idx="361">
                  <c:v>41526.29999969</c:v>
                </c:pt>
                <c:pt idx="362">
                  <c:v>41460.29999969</c:v>
                </c:pt>
                <c:pt idx="363">
                  <c:v>41449.29999969</c:v>
                </c:pt>
                <c:pt idx="364">
                  <c:v>41441.29999969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[10]STORAGE!$N$1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[10]STORAGE!$N$2:$N$366</c:f>
              <c:numCache>
                <c:formatCode>General</c:formatCode>
                <c:ptCount val="365"/>
                <c:pt idx="0">
                  <c:v>70000</c:v>
                </c:pt>
                <c:pt idx="1">
                  <c:v>70000</c:v>
                </c:pt>
                <c:pt idx="2">
                  <c:v>70000</c:v>
                </c:pt>
                <c:pt idx="3">
                  <c:v>70000</c:v>
                </c:pt>
                <c:pt idx="4">
                  <c:v>70000</c:v>
                </c:pt>
                <c:pt idx="5">
                  <c:v>70000</c:v>
                </c:pt>
                <c:pt idx="6">
                  <c:v>70000</c:v>
                </c:pt>
                <c:pt idx="7">
                  <c:v>70000</c:v>
                </c:pt>
                <c:pt idx="8">
                  <c:v>70000</c:v>
                </c:pt>
                <c:pt idx="9">
                  <c:v>70000</c:v>
                </c:pt>
                <c:pt idx="10">
                  <c:v>70000</c:v>
                </c:pt>
                <c:pt idx="11">
                  <c:v>70000</c:v>
                </c:pt>
                <c:pt idx="12">
                  <c:v>70000</c:v>
                </c:pt>
                <c:pt idx="13">
                  <c:v>70000</c:v>
                </c:pt>
                <c:pt idx="14">
                  <c:v>70000</c:v>
                </c:pt>
                <c:pt idx="15">
                  <c:v>70000</c:v>
                </c:pt>
                <c:pt idx="16">
                  <c:v>70000</c:v>
                </c:pt>
                <c:pt idx="17">
                  <c:v>70000</c:v>
                </c:pt>
                <c:pt idx="18">
                  <c:v>70000</c:v>
                </c:pt>
                <c:pt idx="19">
                  <c:v>70000</c:v>
                </c:pt>
                <c:pt idx="20">
                  <c:v>70000</c:v>
                </c:pt>
                <c:pt idx="21">
                  <c:v>70000</c:v>
                </c:pt>
                <c:pt idx="22">
                  <c:v>70000</c:v>
                </c:pt>
                <c:pt idx="23">
                  <c:v>70000</c:v>
                </c:pt>
                <c:pt idx="24">
                  <c:v>70000</c:v>
                </c:pt>
                <c:pt idx="25">
                  <c:v>70000</c:v>
                </c:pt>
                <c:pt idx="26">
                  <c:v>70000</c:v>
                </c:pt>
                <c:pt idx="27">
                  <c:v>70000</c:v>
                </c:pt>
                <c:pt idx="28">
                  <c:v>70000</c:v>
                </c:pt>
                <c:pt idx="29">
                  <c:v>70000</c:v>
                </c:pt>
                <c:pt idx="30">
                  <c:v>70000</c:v>
                </c:pt>
                <c:pt idx="31">
                  <c:v>70000</c:v>
                </c:pt>
                <c:pt idx="32">
                  <c:v>70000</c:v>
                </c:pt>
                <c:pt idx="33">
                  <c:v>70000</c:v>
                </c:pt>
                <c:pt idx="34">
                  <c:v>70000</c:v>
                </c:pt>
                <c:pt idx="35">
                  <c:v>70000</c:v>
                </c:pt>
                <c:pt idx="36">
                  <c:v>70000</c:v>
                </c:pt>
                <c:pt idx="37">
                  <c:v>70000</c:v>
                </c:pt>
                <c:pt idx="38">
                  <c:v>70000</c:v>
                </c:pt>
                <c:pt idx="39">
                  <c:v>70000</c:v>
                </c:pt>
                <c:pt idx="40">
                  <c:v>70000</c:v>
                </c:pt>
                <c:pt idx="41">
                  <c:v>70000</c:v>
                </c:pt>
                <c:pt idx="42">
                  <c:v>70000</c:v>
                </c:pt>
                <c:pt idx="43">
                  <c:v>70000</c:v>
                </c:pt>
                <c:pt idx="44">
                  <c:v>70000</c:v>
                </c:pt>
                <c:pt idx="45">
                  <c:v>70000</c:v>
                </c:pt>
                <c:pt idx="46">
                  <c:v>70000</c:v>
                </c:pt>
                <c:pt idx="47">
                  <c:v>70000</c:v>
                </c:pt>
                <c:pt idx="48">
                  <c:v>70000</c:v>
                </c:pt>
                <c:pt idx="49">
                  <c:v>70000</c:v>
                </c:pt>
                <c:pt idx="50">
                  <c:v>70000</c:v>
                </c:pt>
                <c:pt idx="51">
                  <c:v>70000</c:v>
                </c:pt>
                <c:pt idx="52">
                  <c:v>70000</c:v>
                </c:pt>
                <c:pt idx="53">
                  <c:v>70000</c:v>
                </c:pt>
                <c:pt idx="54">
                  <c:v>70000</c:v>
                </c:pt>
                <c:pt idx="55">
                  <c:v>70000</c:v>
                </c:pt>
                <c:pt idx="56">
                  <c:v>70000</c:v>
                </c:pt>
                <c:pt idx="57">
                  <c:v>70000</c:v>
                </c:pt>
                <c:pt idx="58">
                  <c:v>70000</c:v>
                </c:pt>
                <c:pt idx="59">
                  <c:v>70000</c:v>
                </c:pt>
                <c:pt idx="60">
                  <c:v>70000</c:v>
                </c:pt>
                <c:pt idx="61">
                  <c:v>70000</c:v>
                </c:pt>
                <c:pt idx="62">
                  <c:v>70000</c:v>
                </c:pt>
                <c:pt idx="63">
                  <c:v>70000</c:v>
                </c:pt>
                <c:pt idx="64">
                  <c:v>70000</c:v>
                </c:pt>
                <c:pt idx="65">
                  <c:v>70000</c:v>
                </c:pt>
                <c:pt idx="66">
                  <c:v>70000</c:v>
                </c:pt>
                <c:pt idx="67">
                  <c:v>70000</c:v>
                </c:pt>
                <c:pt idx="68">
                  <c:v>70000</c:v>
                </c:pt>
                <c:pt idx="69">
                  <c:v>70000</c:v>
                </c:pt>
                <c:pt idx="70">
                  <c:v>70000</c:v>
                </c:pt>
                <c:pt idx="71">
                  <c:v>70000</c:v>
                </c:pt>
                <c:pt idx="72">
                  <c:v>70000</c:v>
                </c:pt>
                <c:pt idx="73">
                  <c:v>70000</c:v>
                </c:pt>
                <c:pt idx="74">
                  <c:v>70000</c:v>
                </c:pt>
                <c:pt idx="75">
                  <c:v>70000</c:v>
                </c:pt>
                <c:pt idx="76">
                  <c:v>70000</c:v>
                </c:pt>
                <c:pt idx="77">
                  <c:v>70000</c:v>
                </c:pt>
                <c:pt idx="78">
                  <c:v>70000</c:v>
                </c:pt>
                <c:pt idx="79">
                  <c:v>70000</c:v>
                </c:pt>
                <c:pt idx="80">
                  <c:v>70000</c:v>
                </c:pt>
                <c:pt idx="81">
                  <c:v>70000</c:v>
                </c:pt>
                <c:pt idx="82">
                  <c:v>70000</c:v>
                </c:pt>
                <c:pt idx="83">
                  <c:v>70000</c:v>
                </c:pt>
                <c:pt idx="84">
                  <c:v>70000</c:v>
                </c:pt>
                <c:pt idx="85">
                  <c:v>70000</c:v>
                </c:pt>
                <c:pt idx="86">
                  <c:v>70000</c:v>
                </c:pt>
                <c:pt idx="87">
                  <c:v>70000</c:v>
                </c:pt>
                <c:pt idx="88">
                  <c:v>70000</c:v>
                </c:pt>
                <c:pt idx="89">
                  <c:v>70000</c:v>
                </c:pt>
                <c:pt idx="90">
                  <c:v>70000</c:v>
                </c:pt>
                <c:pt idx="91">
                  <c:v>70000</c:v>
                </c:pt>
                <c:pt idx="92">
                  <c:v>70000</c:v>
                </c:pt>
                <c:pt idx="93">
                  <c:v>70000</c:v>
                </c:pt>
                <c:pt idx="94">
                  <c:v>70000</c:v>
                </c:pt>
                <c:pt idx="95">
                  <c:v>70000</c:v>
                </c:pt>
                <c:pt idx="96">
                  <c:v>70000</c:v>
                </c:pt>
                <c:pt idx="97">
                  <c:v>70000</c:v>
                </c:pt>
                <c:pt idx="98">
                  <c:v>70000</c:v>
                </c:pt>
                <c:pt idx="99">
                  <c:v>70000</c:v>
                </c:pt>
                <c:pt idx="100">
                  <c:v>70000</c:v>
                </c:pt>
                <c:pt idx="101">
                  <c:v>70000</c:v>
                </c:pt>
                <c:pt idx="102">
                  <c:v>70000</c:v>
                </c:pt>
                <c:pt idx="103">
                  <c:v>70000</c:v>
                </c:pt>
                <c:pt idx="104">
                  <c:v>70000</c:v>
                </c:pt>
                <c:pt idx="105">
                  <c:v>70000</c:v>
                </c:pt>
                <c:pt idx="106">
                  <c:v>70000</c:v>
                </c:pt>
                <c:pt idx="107">
                  <c:v>70000</c:v>
                </c:pt>
                <c:pt idx="108">
                  <c:v>70000</c:v>
                </c:pt>
                <c:pt idx="109">
                  <c:v>70000</c:v>
                </c:pt>
                <c:pt idx="110">
                  <c:v>70000</c:v>
                </c:pt>
                <c:pt idx="111">
                  <c:v>70000</c:v>
                </c:pt>
                <c:pt idx="112">
                  <c:v>70000</c:v>
                </c:pt>
                <c:pt idx="113">
                  <c:v>70000</c:v>
                </c:pt>
                <c:pt idx="114">
                  <c:v>70000</c:v>
                </c:pt>
                <c:pt idx="115">
                  <c:v>70000</c:v>
                </c:pt>
                <c:pt idx="116">
                  <c:v>70000</c:v>
                </c:pt>
                <c:pt idx="117">
                  <c:v>70000</c:v>
                </c:pt>
                <c:pt idx="118">
                  <c:v>70000</c:v>
                </c:pt>
                <c:pt idx="119">
                  <c:v>70000</c:v>
                </c:pt>
                <c:pt idx="120">
                  <c:v>70000</c:v>
                </c:pt>
                <c:pt idx="121">
                  <c:v>70000</c:v>
                </c:pt>
                <c:pt idx="122">
                  <c:v>70000</c:v>
                </c:pt>
                <c:pt idx="123">
                  <c:v>70000</c:v>
                </c:pt>
                <c:pt idx="124">
                  <c:v>70000</c:v>
                </c:pt>
                <c:pt idx="125">
                  <c:v>70000</c:v>
                </c:pt>
                <c:pt idx="126">
                  <c:v>70000</c:v>
                </c:pt>
                <c:pt idx="127">
                  <c:v>70000</c:v>
                </c:pt>
                <c:pt idx="128">
                  <c:v>70000</c:v>
                </c:pt>
                <c:pt idx="129">
                  <c:v>70000</c:v>
                </c:pt>
                <c:pt idx="130">
                  <c:v>70000</c:v>
                </c:pt>
                <c:pt idx="131">
                  <c:v>70000</c:v>
                </c:pt>
                <c:pt idx="132">
                  <c:v>70000</c:v>
                </c:pt>
                <c:pt idx="133">
                  <c:v>70000</c:v>
                </c:pt>
                <c:pt idx="134">
                  <c:v>70000</c:v>
                </c:pt>
                <c:pt idx="135">
                  <c:v>70000</c:v>
                </c:pt>
                <c:pt idx="136">
                  <c:v>70000</c:v>
                </c:pt>
                <c:pt idx="137">
                  <c:v>70000</c:v>
                </c:pt>
                <c:pt idx="138">
                  <c:v>70000</c:v>
                </c:pt>
                <c:pt idx="139">
                  <c:v>70000</c:v>
                </c:pt>
                <c:pt idx="140">
                  <c:v>70000</c:v>
                </c:pt>
                <c:pt idx="141">
                  <c:v>70000</c:v>
                </c:pt>
                <c:pt idx="142">
                  <c:v>70000</c:v>
                </c:pt>
                <c:pt idx="143">
                  <c:v>70000</c:v>
                </c:pt>
                <c:pt idx="144">
                  <c:v>70000</c:v>
                </c:pt>
                <c:pt idx="145">
                  <c:v>70000</c:v>
                </c:pt>
                <c:pt idx="146">
                  <c:v>70000</c:v>
                </c:pt>
                <c:pt idx="147">
                  <c:v>70000</c:v>
                </c:pt>
                <c:pt idx="148">
                  <c:v>70000</c:v>
                </c:pt>
                <c:pt idx="149">
                  <c:v>70000</c:v>
                </c:pt>
                <c:pt idx="150">
                  <c:v>70000</c:v>
                </c:pt>
                <c:pt idx="151">
                  <c:v>70000</c:v>
                </c:pt>
                <c:pt idx="152">
                  <c:v>70000</c:v>
                </c:pt>
                <c:pt idx="153">
                  <c:v>70000</c:v>
                </c:pt>
                <c:pt idx="154">
                  <c:v>70000</c:v>
                </c:pt>
                <c:pt idx="155">
                  <c:v>70000</c:v>
                </c:pt>
                <c:pt idx="156">
                  <c:v>70000</c:v>
                </c:pt>
                <c:pt idx="157">
                  <c:v>70000</c:v>
                </c:pt>
                <c:pt idx="158">
                  <c:v>70000</c:v>
                </c:pt>
                <c:pt idx="159">
                  <c:v>70000</c:v>
                </c:pt>
                <c:pt idx="160">
                  <c:v>70000</c:v>
                </c:pt>
                <c:pt idx="161">
                  <c:v>70000</c:v>
                </c:pt>
                <c:pt idx="162">
                  <c:v>70000</c:v>
                </c:pt>
                <c:pt idx="163">
                  <c:v>70000</c:v>
                </c:pt>
                <c:pt idx="164">
                  <c:v>70000</c:v>
                </c:pt>
                <c:pt idx="165">
                  <c:v>70000</c:v>
                </c:pt>
                <c:pt idx="166">
                  <c:v>70000</c:v>
                </c:pt>
                <c:pt idx="167">
                  <c:v>70000</c:v>
                </c:pt>
                <c:pt idx="168">
                  <c:v>70000</c:v>
                </c:pt>
                <c:pt idx="169">
                  <c:v>70000</c:v>
                </c:pt>
                <c:pt idx="170">
                  <c:v>70000</c:v>
                </c:pt>
                <c:pt idx="171">
                  <c:v>70000</c:v>
                </c:pt>
                <c:pt idx="172">
                  <c:v>70000</c:v>
                </c:pt>
                <c:pt idx="173">
                  <c:v>70000</c:v>
                </c:pt>
                <c:pt idx="174">
                  <c:v>70000</c:v>
                </c:pt>
                <c:pt idx="175">
                  <c:v>70000</c:v>
                </c:pt>
                <c:pt idx="176">
                  <c:v>70000</c:v>
                </c:pt>
                <c:pt idx="177">
                  <c:v>70000</c:v>
                </c:pt>
                <c:pt idx="178">
                  <c:v>70000</c:v>
                </c:pt>
                <c:pt idx="179">
                  <c:v>70000</c:v>
                </c:pt>
                <c:pt idx="180">
                  <c:v>70000</c:v>
                </c:pt>
                <c:pt idx="181">
                  <c:v>70000</c:v>
                </c:pt>
                <c:pt idx="182">
                  <c:v>70000</c:v>
                </c:pt>
                <c:pt idx="183">
                  <c:v>70000</c:v>
                </c:pt>
                <c:pt idx="184">
                  <c:v>70000</c:v>
                </c:pt>
                <c:pt idx="185">
                  <c:v>70000</c:v>
                </c:pt>
                <c:pt idx="186">
                  <c:v>70000</c:v>
                </c:pt>
                <c:pt idx="187">
                  <c:v>70000</c:v>
                </c:pt>
                <c:pt idx="188">
                  <c:v>70000</c:v>
                </c:pt>
                <c:pt idx="189">
                  <c:v>70000</c:v>
                </c:pt>
                <c:pt idx="190">
                  <c:v>70000</c:v>
                </c:pt>
                <c:pt idx="191">
                  <c:v>70000</c:v>
                </c:pt>
                <c:pt idx="192">
                  <c:v>70000</c:v>
                </c:pt>
                <c:pt idx="193">
                  <c:v>70000</c:v>
                </c:pt>
                <c:pt idx="194">
                  <c:v>70000</c:v>
                </c:pt>
                <c:pt idx="195">
                  <c:v>70000</c:v>
                </c:pt>
                <c:pt idx="196">
                  <c:v>70000</c:v>
                </c:pt>
                <c:pt idx="197">
                  <c:v>70000</c:v>
                </c:pt>
                <c:pt idx="198">
                  <c:v>70000</c:v>
                </c:pt>
                <c:pt idx="199">
                  <c:v>70000</c:v>
                </c:pt>
                <c:pt idx="200">
                  <c:v>70000</c:v>
                </c:pt>
                <c:pt idx="201">
                  <c:v>70000</c:v>
                </c:pt>
                <c:pt idx="202">
                  <c:v>70000</c:v>
                </c:pt>
                <c:pt idx="203">
                  <c:v>70000</c:v>
                </c:pt>
                <c:pt idx="204">
                  <c:v>70000</c:v>
                </c:pt>
                <c:pt idx="205">
                  <c:v>70000</c:v>
                </c:pt>
                <c:pt idx="206">
                  <c:v>70000</c:v>
                </c:pt>
                <c:pt idx="207">
                  <c:v>70000</c:v>
                </c:pt>
                <c:pt idx="208">
                  <c:v>70000</c:v>
                </c:pt>
                <c:pt idx="209">
                  <c:v>70000</c:v>
                </c:pt>
                <c:pt idx="210">
                  <c:v>70000</c:v>
                </c:pt>
                <c:pt idx="211">
                  <c:v>70000</c:v>
                </c:pt>
                <c:pt idx="212">
                  <c:v>70000</c:v>
                </c:pt>
                <c:pt idx="213">
                  <c:v>70000</c:v>
                </c:pt>
                <c:pt idx="214">
                  <c:v>70000</c:v>
                </c:pt>
                <c:pt idx="215">
                  <c:v>70000</c:v>
                </c:pt>
                <c:pt idx="216">
                  <c:v>70000</c:v>
                </c:pt>
                <c:pt idx="217">
                  <c:v>70000</c:v>
                </c:pt>
                <c:pt idx="218">
                  <c:v>70000</c:v>
                </c:pt>
                <c:pt idx="219">
                  <c:v>70000</c:v>
                </c:pt>
                <c:pt idx="220">
                  <c:v>70000</c:v>
                </c:pt>
                <c:pt idx="221">
                  <c:v>70000</c:v>
                </c:pt>
                <c:pt idx="222">
                  <c:v>70000</c:v>
                </c:pt>
                <c:pt idx="223">
                  <c:v>70000</c:v>
                </c:pt>
                <c:pt idx="224">
                  <c:v>70000</c:v>
                </c:pt>
                <c:pt idx="225">
                  <c:v>70000</c:v>
                </c:pt>
                <c:pt idx="226">
                  <c:v>70000</c:v>
                </c:pt>
                <c:pt idx="227">
                  <c:v>70000</c:v>
                </c:pt>
                <c:pt idx="228">
                  <c:v>70000</c:v>
                </c:pt>
                <c:pt idx="229">
                  <c:v>70000</c:v>
                </c:pt>
                <c:pt idx="230">
                  <c:v>70000</c:v>
                </c:pt>
                <c:pt idx="231">
                  <c:v>70000</c:v>
                </c:pt>
                <c:pt idx="232">
                  <c:v>70000</c:v>
                </c:pt>
                <c:pt idx="233">
                  <c:v>70000</c:v>
                </c:pt>
                <c:pt idx="234">
                  <c:v>70000</c:v>
                </c:pt>
                <c:pt idx="235">
                  <c:v>70000</c:v>
                </c:pt>
                <c:pt idx="236">
                  <c:v>70000</c:v>
                </c:pt>
                <c:pt idx="237">
                  <c:v>70000</c:v>
                </c:pt>
                <c:pt idx="238">
                  <c:v>70000</c:v>
                </c:pt>
                <c:pt idx="239">
                  <c:v>70000</c:v>
                </c:pt>
                <c:pt idx="240">
                  <c:v>70000</c:v>
                </c:pt>
                <c:pt idx="241">
                  <c:v>70000</c:v>
                </c:pt>
                <c:pt idx="242">
                  <c:v>70000</c:v>
                </c:pt>
                <c:pt idx="243">
                  <c:v>70000</c:v>
                </c:pt>
                <c:pt idx="244">
                  <c:v>70000</c:v>
                </c:pt>
                <c:pt idx="245">
                  <c:v>70000</c:v>
                </c:pt>
                <c:pt idx="246">
                  <c:v>70000</c:v>
                </c:pt>
                <c:pt idx="247">
                  <c:v>70000</c:v>
                </c:pt>
                <c:pt idx="248">
                  <c:v>70000</c:v>
                </c:pt>
                <c:pt idx="249">
                  <c:v>70000</c:v>
                </c:pt>
                <c:pt idx="250">
                  <c:v>70000</c:v>
                </c:pt>
                <c:pt idx="251">
                  <c:v>70000</c:v>
                </c:pt>
                <c:pt idx="252">
                  <c:v>70000</c:v>
                </c:pt>
                <c:pt idx="253">
                  <c:v>70000</c:v>
                </c:pt>
                <c:pt idx="254">
                  <c:v>70000</c:v>
                </c:pt>
                <c:pt idx="255">
                  <c:v>70000</c:v>
                </c:pt>
                <c:pt idx="256">
                  <c:v>70000</c:v>
                </c:pt>
                <c:pt idx="257">
                  <c:v>70000</c:v>
                </c:pt>
                <c:pt idx="258">
                  <c:v>70000</c:v>
                </c:pt>
                <c:pt idx="259">
                  <c:v>70000</c:v>
                </c:pt>
                <c:pt idx="260">
                  <c:v>70000</c:v>
                </c:pt>
                <c:pt idx="261">
                  <c:v>70000</c:v>
                </c:pt>
                <c:pt idx="262">
                  <c:v>70000</c:v>
                </c:pt>
                <c:pt idx="263">
                  <c:v>70000</c:v>
                </c:pt>
                <c:pt idx="264">
                  <c:v>70000</c:v>
                </c:pt>
                <c:pt idx="265">
                  <c:v>70000</c:v>
                </c:pt>
                <c:pt idx="266">
                  <c:v>70000</c:v>
                </c:pt>
                <c:pt idx="267">
                  <c:v>70000</c:v>
                </c:pt>
                <c:pt idx="268">
                  <c:v>70000</c:v>
                </c:pt>
                <c:pt idx="269">
                  <c:v>70000</c:v>
                </c:pt>
                <c:pt idx="270">
                  <c:v>70000</c:v>
                </c:pt>
                <c:pt idx="271">
                  <c:v>70000</c:v>
                </c:pt>
                <c:pt idx="272">
                  <c:v>70000</c:v>
                </c:pt>
                <c:pt idx="273">
                  <c:v>70000</c:v>
                </c:pt>
                <c:pt idx="274">
                  <c:v>70000</c:v>
                </c:pt>
                <c:pt idx="275">
                  <c:v>70000</c:v>
                </c:pt>
                <c:pt idx="276">
                  <c:v>70000</c:v>
                </c:pt>
                <c:pt idx="277">
                  <c:v>70000</c:v>
                </c:pt>
                <c:pt idx="278">
                  <c:v>70000</c:v>
                </c:pt>
                <c:pt idx="279">
                  <c:v>70000</c:v>
                </c:pt>
                <c:pt idx="280">
                  <c:v>70000</c:v>
                </c:pt>
                <c:pt idx="281">
                  <c:v>70000</c:v>
                </c:pt>
                <c:pt idx="282">
                  <c:v>70000</c:v>
                </c:pt>
                <c:pt idx="283">
                  <c:v>70000</c:v>
                </c:pt>
                <c:pt idx="284">
                  <c:v>70000</c:v>
                </c:pt>
                <c:pt idx="285">
                  <c:v>70000</c:v>
                </c:pt>
                <c:pt idx="286">
                  <c:v>70000</c:v>
                </c:pt>
                <c:pt idx="287">
                  <c:v>70000</c:v>
                </c:pt>
                <c:pt idx="288">
                  <c:v>70000</c:v>
                </c:pt>
                <c:pt idx="289">
                  <c:v>70000</c:v>
                </c:pt>
                <c:pt idx="290">
                  <c:v>70000</c:v>
                </c:pt>
                <c:pt idx="291">
                  <c:v>70000</c:v>
                </c:pt>
                <c:pt idx="292">
                  <c:v>70000</c:v>
                </c:pt>
                <c:pt idx="293">
                  <c:v>70000</c:v>
                </c:pt>
                <c:pt idx="294">
                  <c:v>70000</c:v>
                </c:pt>
                <c:pt idx="295">
                  <c:v>70000</c:v>
                </c:pt>
                <c:pt idx="296">
                  <c:v>70000</c:v>
                </c:pt>
                <c:pt idx="297">
                  <c:v>70000</c:v>
                </c:pt>
                <c:pt idx="298">
                  <c:v>70000</c:v>
                </c:pt>
                <c:pt idx="299">
                  <c:v>70000</c:v>
                </c:pt>
                <c:pt idx="300">
                  <c:v>70000</c:v>
                </c:pt>
                <c:pt idx="301">
                  <c:v>70000</c:v>
                </c:pt>
                <c:pt idx="302">
                  <c:v>70000</c:v>
                </c:pt>
                <c:pt idx="303">
                  <c:v>70000</c:v>
                </c:pt>
                <c:pt idx="304">
                  <c:v>70000</c:v>
                </c:pt>
                <c:pt idx="305">
                  <c:v>70000</c:v>
                </c:pt>
                <c:pt idx="306">
                  <c:v>70000</c:v>
                </c:pt>
                <c:pt idx="307">
                  <c:v>70000</c:v>
                </c:pt>
                <c:pt idx="308">
                  <c:v>70000</c:v>
                </c:pt>
                <c:pt idx="309">
                  <c:v>70000</c:v>
                </c:pt>
                <c:pt idx="310">
                  <c:v>70000</c:v>
                </c:pt>
                <c:pt idx="311">
                  <c:v>70000</c:v>
                </c:pt>
                <c:pt idx="312">
                  <c:v>70000</c:v>
                </c:pt>
                <c:pt idx="313">
                  <c:v>70000</c:v>
                </c:pt>
                <c:pt idx="314">
                  <c:v>70000</c:v>
                </c:pt>
                <c:pt idx="315">
                  <c:v>70000</c:v>
                </c:pt>
                <c:pt idx="316">
                  <c:v>70000</c:v>
                </c:pt>
                <c:pt idx="317">
                  <c:v>70000</c:v>
                </c:pt>
                <c:pt idx="318">
                  <c:v>70000</c:v>
                </c:pt>
                <c:pt idx="319">
                  <c:v>70000</c:v>
                </c:pt>
                <c:pt idx="320">
                  <c:v>70000</c:v>
                </c:pt>
                <c:pt idx="321">
                  <c:v>70000</c:v>
                </c:pt>
                <c:pt idx="322">
                  <c:v>70000</c:v>
                </c:pt>
                <c:pt idx="323">
                  <c:v>70000</c:v>
                </c:pt>
                <c:pt idx="324">
                  <c:v>70000</c:v>
                </c:pt>
                <c:pt idx="325">
                  <c:v>70000</c:v>
                </c:pt>
                <c:pt idx="326">
                  <c:v>70000</c:v>
                </c:pt>
                <c:pt idx="327">
                  <c:v>70000</c:v>
                </c:pt>
                <c:pt idx="328">
                  <c:v>70000</c:v>
                </c:pt>
                <c:pt idx="329">
                  <c:v>70000</c:v>
                </c:pt>
                <c:pt idx="330">
                  <c:v>70000</c:v>
                </c:pt>
                <c:pt idx="331">
                  <c:v>70000</c:v>
                </c:pt>
                <c:pt idx="332">
                  <c:v>70000</c:v>
                </c:pt>
                <c:pt idx="333">
                  <c:v>70000</c:v>
                </c:pt>
                <c:pt idx="334">
                  <c:v>70000</c:v>
                </c:pt>
                <c:pt idx="335">
                  <c:v>70000</c:v>
                </c:pt>
                <c:pt idx="336">
                  <c:v>70000</c:v>
                </c:pt>
                <c:pt idx="337">
                  <c:v>70000</c:v>
                </c:pt>
                <c:pt idx="338">
                  <c:v>70000</c:v>
                </c:pt>
                <c:pt idx="339">
                  <c:v>70000</c:v>
                </c:pt>
                <c:pt idx="340">
                  <c:v>70000</c:v>
                </c:pt>
                <c:pt idx="341">
                  <c:v>70000</c:v>
                </c:pt>
                <c:pt idx="342">
                  <c:v>70000</c:v>
                </c:pt>
                <c:pt idx="343">
                  <c:v>70000</c:v>
                </c:pt>
                <c:pt idx="344">
                  <c:v>70000</c:v>
                </c:pt>
                <c:pt idx="345">
                  <c:v>70000</c:v>
                </c:pt>
                <c:pt idx="346">
                  <c:v>70000</c:v>
                </c:pt>
                <c:pt idx="347">
                  <c:v>70000</c:v>
                </c:pt>
                <c:pt idx="348">
                  <c:v>70000</c:v>
                </c:pt>
                <c:pt idx="349">
                  <c:v>70000</c:v>
                </c:pt>
                <c:pt idx="350">
                  <c:v>70000</c:v>
                </c:pt>
                <c:pt idx="351">
                  <c:v>70000</c:v>
                </c:pt>
                <c:pt idx="352">
                  <c:v>70000</c:v>
                </c:pt>
                <c:pt idx="353">
                  <c:v>70000</c:v>
                </c:pt>
                <c:pt idx="354">
                  <c:v>70000</c:v>
                </c:pt>
                <c:pt idx="355">
                  <c:v>70000</c:v>
                </c:pt>
                <c:pt idx="356">
                  <c:v>70000</c:v>
                </c:pt>
                <c:pt idx="357">
                  <c:v>70000</c:v>
                </c:pt>
                <c:pt idx="358">
                  <c:v>70000</c:v>
                </c:pt>
                <c:pt idx="359">
                  <c:v>70000</c:v>
                </c:pt>
                <c:pt idx="360">
                  <c:v>70000</c:v>
                </c:pt>
                <c:pt idx="361">
                  <c:v>70000</c:v>
                </c:pt>
                <c:pt idx="362">
                  <c:v>70000</c:v>
                </c:pt>
                <c:pt idx="363">
                  <c:v>70000</c:v>
                </c:pt>
                <c:pt idx="364">
                  <c:v>70000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[10]STORAGE!$L$1</c:f>
              <c:strCache>
                <c:ptCount val="1"/>
                <c:pt idx="0">
                  <c:v>00/01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[10]STORAGE!$L$2:$L$299</c:f>
              <c:numCache>
                <c:formatCode>General</c:formatCode>
                <c:ptCount val="298"/>
                <c:pt idx="0">
                  <c:v>41316.29999969</c:v>
                </c:pt>
                <c:pt idx="1">
                  <c:v>41073.29999969</c:v>
                </c:pt>
                <c:pt idx="2">
                  <c:v>40885.29999969</c:v>
                </c:pt>
                <c:pt idx="3">
                  <c:v>40627.29999969</c:v>
                </c:pt>
                <c:pt idx="4">
                  <c:v>40424.29999969</c:v>
                </c:pt>
                <c:pt idx="5">
                  <c:v>40228.29999969</c:v>
                </c:pt>
                <c:pt idx="6">
                  <c:v>39998.29999969</c:v>
                </c:pt>
                <c:pt idx="7">
                  <c:v>39744.29999969</c:v>
                </c:pt>
                <c:pt idx="8">
                  <c:v>39517.29999969</c:v>
                </c:pt>
                <c:pt idx="9">
                  <c:v>39250.29999969</c:v>
                </c:pt>
                <c:pt idx="10">
                  <c:v>38990.29999969</c:v>
                </c:pt>
                <c:pt idx="11">
                  <c:v>38733.29999969</c:v>
                </c:pt>
                <c:pt idx="12">
                  <c:v>38504.29999969</c:v>
                </c:pt>
                <c:pt idx="13">
                  <c:v>38236.29999969</c:v>
                </c:pt>
                <c:pt idx="14">
                  <c:v>37971.29999969</c:v>
                </c:pt>
                <c:pt idx="15">
                  <c:v>37677.29999969</c:v>
                </c:pt>
                <c:pt idx="16">
                  <c:v>37412.29999969</c:v>
                </c:pt>
                <c:pt idx="17">
                  <c:v>37156.29999969</c:v>
                </c:pt>
                <c:pt idx="18">
                  <c:v>36900.29999969</c:v>
                </c:pt>
                <c:pt idx="19">
                  <c:v>36656.29999969</c:v>
                </c:pt>
                <c:pt idx="20">
                  <c:v>36401.29999969</c:v>
                </c:pt>
                <c:pt idx="21">
                  <c:v>36094.29999969</c:v>
                </c:pt>
                <c:pt idx="22">
                  <c:v>35822.29999969</c:v>
                </c:pt>
                <c:pt idx="23">
                  <c:v>35612.29999969</c:v>
                </c:pt>
                <c:pt idx="24">
                  <c:v>35387.29999969</c:v>
                </c:pt>
                <c:pt idx="25">
                  <c:v>35156.29999969</c:v>
                </c:pt>
                <c:pt idx="26">
                  <c:v>34944.29999969</c:v>
                </c:pt>
                <c:pt idx="27">
                  <c:v>34731.29999969</c:v>
                </c:pt>
                <c:pt idx="28">
                  <c:v>34478.29999969</c:v>
                </c:pt>
                <c:pt idx="29">
                  <c:v>34214.29999969</c:v>
                </c:pt>
                <c:pt idx="30">
                  <c:v>33952.29999969</c:v>
                </c:pt>
                <c:pt idx="31">
                  <c:v>33645.1275002224</c:v>
                </c:pt>
                <c:pt idx="32">
                  <c:v>33324.8323344667</c:v>
                </c:pt>
                <c:pt idx="33">
                  <c:v>32979.5371687111</c:v>
                </c:pt>
                <c:pt idx="34">
                  <c:v>32631.2420029554</c:v>
                </c:pt>
                <c:pt idx="35">
                  <c:v>32283.5777025366</c:v>
                </c:pt>
                <c:pt idx="36">
                  <c:v>31935.672044838</c:v>
                </c:pt>
                <c:pt idx="37">
                  <c:v>31603.4343079174</c:v>
                </c:pt>
                <c:pt idx="38">
                  <c:v>31272.5621562883</c:v>
                </c:pt>
                <c:pt idx="39">
                  <c:v>30931.415638222</c:v>
                </c:pt>
                <c:pt idx="40">
                  <c:v>30630.2691201557</c:v>
                </c:pt>
                <c:pt idx="41">
                  <c:v>30279.1226020894</c:v>
                </c:pt>
                <c:pt idx="42">
                  <c:v>29931.2504504602</c:v>
                </c:pt>
                <c:pt idx="43">
                  <c:v>29584.5509402735</c:v>
                </c:pt>
                <c:pt idx="44">
                  <c:v>29247.5034496793</c:v>
                </c:pt>
                <c:pt idx="45">
                  <c:v>28918.3723358865</c:v>
                </c:pt>
                <c:pt idx="46">
                  <c:v>28583.2412220936</c:v>
                </c:pt>
                <c:pt idx="47">
                  <c:v>28274.1101083008</c:v>
                </c:pt>
                <c:pt idx="48">
                  <c:v>27948.9789945079</c:v>
                </c:pt>
                <c:pt idx="49">
                  <c:v>27655.8478807151</c:v>
                </c:pt>
                <c:pt idx="50">
                  <c:v>27318.9696951539</c:v>
                </c:pt>
                <c:pt idx="51">
                  <c:v>26970.0915095928</c:v>
                </c:pt>
                <c:pt idx="52">
                  <c:v>26665.1884784293</c:v>
                </c:pt>
                <c:pt idx="53">
                  <c:v>26347.9374668583</c:v>
                </c:pt>
                <c:pt idx="54">
                  <c:v>26112.6864552874</c:v>
                </c:pt>
                <c:pt idx="55">
                  <c:v>25837.4354437164</c:v>
                </c:pt>
                <c:pt idx="56">
                  <c:v>25646.2909132983</c:v>
                </c:pt>
                <c:pt idx="57">
                  <c:v>25415.0399017273</c:v>
                </c:pt>
                <c:pt idx="58">
                  <c:v>25075.4162061215</c:v>
                </c:pt>
                <c:pt idx="59">
                  <c:v>24761.2344782873</c:v>
                </c:pt>
                <c:pt idx="60">
                  <c:v>24482.3570735879</c:v>
                </c:pt>
                <c:pt idx="61">
                  <c:v>24223.4796688886</c:v>
                </c:pt>
                <c:pt idx="62">
                  <c:v>24035.7801587019</c:v>
                </c:pt>
                <c:pt idx="63">
                  <c:v>23888.0806485152</c:v>
                </c:pt>
                <c:pt idx="64">
                  <c:v>23675.8260875724</c:v>
                </c:pt>
                <c:pt idx="65">
                  <c:v>23362.4539004496</c:v>
                </c:pt>
                <c:pt idx="66">
                  <c:v>23071.1111021249</c:v>
                </c:pt>
                <c:pt idx="67">
                  <c:v>22725.9550007548</c:v>
                </c:pt>
                <c:pt idx="68">
                  <c:v>22379.7988993848</c:v>
                </c:pt>
                <c:pt idx="69">
                  <c:v>22031.6427980147</c:v>
                </c:pt>
                <c:pt idx="70">
                  <c:v>21739.3450057239</c:v>
                </c:pt>
                <c:pt idx="71">
                  <c:v>21440.6454955372</c:v>
                </c:pt>
                <c:pt idx="72">
                  <c:v>21136.938886607</c:v>
                </c:pt>
                <c:pt idx="73">
                  <c:v>20842.2393764203</c:v>
                </c:pt>
                <c:pt idx="74">
                  <c:v>20555.5398662336</c:v>
                </c:pt>
                <c:pt idx="75">
                  <c:v>20287.8403560469</c:v>
                </c:pt>
                <c:pt idx="76">
                  <c:v>19997.1408458602</c:v>
                </c:pt>
                <c:pt idx="77">
                  <c:v>19707.4413356735</c:v>
                </c:pt>
                <c:pt idx="78">
                  <c:v>19296.2907713234</c:v>
                </c:pt>
                <c:pt idx="79">
                  <c:v>18981.7922265659</c:v>
                </c:pt>
                <c:pt idx="80">
                  <c:v>18738.4179098199</c:v>
                </c:pt>
                <c:pt idx="81">
                  <c:v>18412.4718602707</c:v>
                </c:pt>
                <c:pt idx="82">
                  <c:v>18080.5258107215</c:v>
                </c:pt>
                <c:pt idx="83">
                  <c:v>17754.5797611722</c:v>
                </c:pt>
                <c:pt idx="84">
                  <c:v>17437.6016253023</c:v>
                </c:pt>
                <c:pt idx="85">
                  <c:v>17122.5277983696</c:v>
                </c:pt>
                <c:pt idx="86">
                  <c:v>16809.9819049928</c:v>
                </c:pt>
                <c:pt idx="87">
                  <c:v>16438.6422301152</c:v>
                </c:pt>
                <c:pt idx="88">
                  <c:v>16085.3117836043</c:v>
                </c:pt>
                <c:pt idx="89">
                  <c:v>15736.9813370933</c:v>
                </c:pt>
                <c:pt idx="90">
                  <c:v>15398.9882228745</c:v>
                </c:pt>
                <c:pt idx="91">
                  <c:v>15068.9434298029</c:v>
                </c:pt>
                <c:pt idx="92">
                  <c:v>14734.9035348643</c:v>
                </c:pt>
                <c:pt idx="93">
                  <c:v>14383.8516430491</c:v>
                </c:pt>
                <c:pt idx="94">
                  <c:v>14033.4801658006</c:v>
                </c:pt>
                <c:pt idx="95">
                  <c:v>13692.6316529874</c:v>
                </c:pt>
                <c:pt idx="96">
                  <c:v>13345.7831401741</c:v>
                </c:pt>
                <c:pt idx="97">
                  <c:v>13014.9346273609</c:v>
                </c:pt>
                <c:pt idx="98">
                  <c:v>12651.7925105156</c:v>
                </c:pt>
                <c:pt idx="99">
                  <c:v>12292.4553201983</c:v>
                </c:pt>
                <c:pt idx="100">
                  <c:v>11962.9958185301</c:v>
                </c:pt>
                <c:pt idx="101">
                  <c:v>11688.5348261257</c:v>
                </c:pt>
                <c:pt idx="102">
                  <c:v>11407.2838145548</c:v>
                </c:pt>
                <c:pt idx="103">
                  <c:v>11203.0328029838</c:v>
                </c:pt>
                <c:pt idx="104">
                  <c:v>10966.7817914129</c:v>
                </c:pt>
                <c:pt idx="105">
                  <c:v>10683.8574640188</c:v>
                </c:pt>
                <c:pt idx="106">
                  <c:v>10397.9331366248</c:v>
                </c:pt>
                <c:pt idx="107">
                  <c:v>10104.9861642389</c:v>
                </c:pt>
                <c:pt idx="108">
                  <c:v>9814.68901083504</c:v>
                </c:pt>
                <c:pt idx="109">
                  <c:v>9496.81181909798</c:v>
                </c:pt>
                <c:pt idx="110">
                  <c:v>9180.93462736091</c:v>
                </c:pt>
                <c:pt idx="111">
                  <c:v>8885.05743562385</c:v>
                </c:pt>
                <c:pt idx="112">
                  <c:v>8599.18024388679</c:v>
                </c:pt>
                <c:pt idx="113">
                  <c:v>8346.61539686471</c:v>
                </c:pt>
                <c:pt idx="114">
                  <c:v>8062.37013527601</c:v>
                </c:pt>
                <c:pt idx="115">
                  <c:v>7798.08362998745</c:v>
                </c:pt>
                <c:pt idx="116">
                  <c:v>7516.05026589289</c:v>
                </c:pt>
                <c:pt idx="117">
                  <c:v>7244.01690179834</c:v>
                </c:pt>
                <c:pt idx="118">
                  <c:v>6975.98353770378</c:v>
                </c:pt>
                <c:pt idx="119">
                  <c:v>6701.64308196445</c:v>
                </c:pt>
                <c:pt idx="120">
                  <c:v>6434.28558924066</c:v>
                </c:pt>
                <c:pt idx="121">
                  <c:v>6168.25002453561</c:v>
                </c:pt>
                <c:pt idx="122">
                  <c:v>5903.48825836822</c:v>
                </c:pt>
                <c:pt idx="123">
                  <c:v>5644.86747324719</c:v>
                </c:pt>
                <c:pt idx="124">
                  <c:v>5408.24668812615</c:v>
                </c:pt>
                <c:pt idx="125">
                  <c:v>5193.62590300512</c:v>
                </c:pt>
                <c:pt idx="126">
                  <c:v>4995.44282640968</c:v>
                </c:pt>
                <c:pt idx="127">
                  <c:v>4789.2935398334</c:v>
                </c:pt>
                <c:pt idx="128">
                  <c:v>4598.79236854072</c:v>
                </c:pt>
                <c:pt idx="129">
                  <c:v>4436.52311319892</c:v>
                </c:pt>
                <c:pt idx="130">
                  <c:v>4274.55236002223</c:v>
                </c:pt>
                <c:pt idx="131">
                  <c:v>4080.58160684554</c:v>
                </c:pt>
                <c:pt idx="132">
                  <c:v>3895.99496668085</c:v>
                </c:pt>
                <c:pt idx="133">
                  <c:v>3752.10648794159</c:v>
                </c:pt>
                <c:pt idx="134">
                  <c:v>3590.38390683844</c:v>
                </c:pt>
                <c:pt idx="135">
                  <c:v>3380.22688263173</c:v>
                </c:pt>
                <c:pt idx="136">
                  <c:v>3172.06630905325</c:v>
                </c:pt>
                <c:pt idx="137">
                  <c:v>2984.26656460802</c:v>
                </c:pt>
                <c:pt idx="138">
                  <c:v>2792.46682016278</c:v>
                </c:pt>
                <c:pt idx="139">
                  <c:v>2598.66707571755</c:v>
                </c:pt>
                <c:pt idx="140">
                  <c:v>2440.1208274035</c:v>
                </c:pt>
                <c:pt idx="141">
                  <c:v>2283.57457908945</c:v>
                </c:pt>
                <c:pt idx="142">
                  <c:v>2140.0283307754</c:v>
                </c:pt>
                <c:pt idx="143">
                  <c:v>2027.48208246136</c:v>
                </c:pt>
                <c:pt idx="144">
                  <c:v>1908.93583414731</c:v>
                </c:pt>
                <c:pt idx="145">
                  <c:v>1797.38958583326</c:v>
                </c:pt>
                <c:pt idx="146">
                  <c:v>1715.84333751921</c:v>
                </c:pt>
                <c:pt idx="147">
                  <c:v>1573.29708920516</c:v>
                </c:pt>
                <c:pt idx="148">
                  <c:v>1453.75084089111</c:v>
                </c:pt>
                <c:pt idx="149">
                  <c:v>1299.20459257707</c:v>
                </c:pt>
                <c:pt idx="150">
                  <c:v>1185.43459186719</c:v>
                </c:pt>
                <c:pt idx="151">
                  <c:v>1077.88834355314</c:v>
                </c:pt>
                <c:pt idx="152">
                  <c:v>1047.27756766048</c:v>
                </c:pt>
                <c:pt idx="153">
                  <c:v>982.666791767809</c:v>
                </c:pt>
                <c:pt idx="154">
                  <c:v>1035.72933169824</c:v>
                </c:pt>
                <c:pt idx="155">
                  <c:v>1119.79542100043</c:v>
                </c:pt>
                <c:pt idx="156">
                  <c:v>1183.85796093087</c:v>
                </c:pt>
                <c:pt idx="157">
                  <c:v>1220.9205008613</c:v>
                </c:pt>
                <c:pt idx="158">
                  <c:v>1237.98304079173</c:v>
                </c:pt>
                <c:pt idx="159">
                  <c:v>1269.04558072216</c:v>
                </c:pt>
                <c:pt idx="160">
                  <c:v>1268.04558072216</c:v>
                </c:pt>
                <c:pt idx="161">
                  <c:v>1268.04558072216</c:v>
                </c:pt>
                <c:pt idx="162">
                  <c:v>1266.04558072216</c:v>
                </c:pt>
                <c:pt idx="163">
                  <c:v>1263.04558072216</c:v>
                </c:pt>
                <c:pt idx="164">
                  <c:v>1364.1081206526</c:v>
                </c:pt>
                <c:pt idx="165">
                  <c:v>1508.17066058303</c:v>
                </c:pt>
                <c:pt idx="166">
                  <c:v>1678.23320051346</c:v>
                </c:pt>
                <c:pt idx="167">
                  <c:v>1853.29574044389</c:v>
                </c:pt>
                <c:pt idx="168">
                  <c:v>2036.35828037433</c:v>
                </c:pt>
                <c:pt idx="169">
                  <c:v>2242.42082030476</c:v>
                </c:pt>
                <c:pt idx="170">
                  <c:v>2462.48336023519</c:v>
                </c:pt>
                <c:pt idx="171">
                  <c:v>2705.79698272401</c:v>
                </c:pt>
                <c:pt idx="172">
                  <c:v>2948.11060521283</c:v>
                </c:pt>
                <c:pt idx="173">
                  <c:v>3185.42422770165</c:v>
                </c:pt>
                <c:pt idx="174">
                  <c:v>3430.73785019047</c:v>
                </c:pt>
                <c:pt idx="175">
                  <c:v>3661.98048524406</c:v>
                </c:pt>
                <c:pt idx="176">
                  <c:v>3908.22312029766</c:v>
                </c:pt>
                <c:pt idx="177">
                  <c:v>4156.46575535125</c:v>
                </c:pt>
                <c:pt idx="178">
                  <c:v>4430.70839040485</c:v>
                </c:pt>
                <c:pt idx="179">
                  <c:v>4698.95102545845</c:v>
                </c:pt>
                <c:pt idx="180">
                  <c:v>4957.19366051204</c:v>
                </c:pt>
                <c:pt idx="181">
                  <c:v>5183.43629556564</c:v>
                </c:pt>
                <c:pt idx="182">
                  <c:v>5444.67893061923</c:v>
                </c:pt>
                <c:pt idx="183">
                  <c:v>5689.92156567283</c:v>
                </c:pt>
                <c:pt idx="184">
                  <c:v>5942.16420072642</c:v>
                </c:pt>
                <c:pt idx="185">
                  <c:v>6205.40683578002</c:v>
                </c:pt>
                <c:pt idx="186">
                  <c:v>6456.64947083361</c:v>
                </c:pt>
                <c:pt idx="187">
                  <c:v>6720.89210588721</c:v>
                </c:pt>
                <c:pt idx="188">
                  <c:v>7007.3086601571</c:v>
                </c:pt>
                <c:pt idx="189">
                  <c:v>7290.72521442699</c:v>
                </c:pt>
                <c:pt idx="190">
                  <c:v>7554.14176869689</c:v>
                </c:pt>
                <c:pt idx="191">
                  <c:v>7845.55832296678</c:v>
                </c:pt>
                <c:pt idx="192">
                  <c:v>8123.80734688955</c:v>
                </c:pt>
                <c:pt idx="193">
                  <c:v>8372.15759889494</c:v>
                </c:pt>
                <c:pt idx="194">
                  <c:v>8620.50785090034</c:v>
                </c:pt>
                <c:pt idx="195">
                  <c:v>8841.92440517023</c:v>
                </c:pt>
                <c:pt idx="196">
                  <c:v>9065.34095944013</c:v>
                </c:pt>
                <c:pt idx="197">
                  <c:v>9324.75751371002</c:v>
                </c:pt>
                <c:pt idx="198">
                  <c:v>9602.17406797991</c:v>
                </c:pt>
                <c:pt idx="199">
                  <c:v>9894.59062224981</c:v>
                </c:pt>
                <c:pt idx="200">
                  <c:v>10210.0071765197</c:v>
                </c:pt>
                <c:pt idx="201">
                  <c:v>10516.4237307896</c:v>
                </c:pt>
                <c:pt idx="202">
                  <c:v>10810.8402850595</c:v>
                </c:pt>
                <c:pt idx="203">
                  <c:v>11087.2568393294</c:v>
                </c:pt>
                <c:pt idx="204">
                  <c:v>11306.1337471167</c:v>
                </c:pt>
                <c:pt idx="205">
                  <c:v>11546.5503013866</c:v>
                </c:pt>
                <c:pt idx="206">
                  <c:v>11782.937253896</c:v>
                </c:pt>
                <c:pt idx="207">
                  <c:v>12013.3538081659</c:v>
                </c:pt>
                <c:pt idx="208">
                  <c:v>12269.7703624358</c:v>
                </c:pt>
                <c:pt idx="209">
                  <c:v>12548.1869167057</c:v>
                </c:pt>
                <c:pt idx="210">
                  <c:v>12818.6034709756</c:v>
                </c:pt>
                <c:pt idx="211">
                  <c:v>12987.5299989801</c:v>
                </c:pt>
                <c:pt idx="212">
                  <c:v>13245.94655325</c:v>
                </c:pt>
                <c:pt idx="213">
                  <c:v>13437.3631075199</c:v>
                </c:pt>
                <c:pt idx="214">
                  <c:v>13665.7796617898</c:v>
                </c:pt>
                <c:pt idx="215">
                  <c:v>13894.1962160597</c:v>
                </c:pt>
                <c:pt idx="216">
                  <c:v>14112.6127703296</c:v>
                </c:pt>
                <c:pt idx="217">
                  <c:v>14354.0293245995</c:v>
                </c:pt>
                <c:pt idx="218">
                  <c:v>14663.4458788694</c:v>
                </c:pt>
                <c:pt idx="219">
                  <c:v>14951.8624331393</c:v>
                </c:pt>
                <c:pt idx="220">
                  <c:v>15283.2789874092</c:v>
                </c:pt>
                <c:pt idx="221">
                  <c:v>15601.6955416791</c:v>
                </c:pt>
                <c:pt idx="222">
                  <c:v>15920.112095949</c:v>
                </c:pt>
                <c:pt idx="223">
                  <c:v>16063.5286502188</c:v>
                </c:pt>
                <c:pt idx="224">
                  <c:v>16321.9452044887</c:v>
                </c:pt>
                <c:pt idx="225">
                  <c:v>16621.3617587586</c:v>
                </c:pt>
                <c:pt idx="226">
                  <c:v>16814.7783130285</c:v>
                </c:pt>
                <c:pt idx="227">
                  <c:v>16974.1948672984</c:v>
                </c:pt>
                <c:pt idx="228">
                  <c:v>17257.6114215683</c:v>
                </c:pt>
                <c:pt idx="229">
                  <c:v>17546.0279758382</c:v>
                </c:pt>
                <c:pt idx="230">
                  <c:v>17833.4445301081</c:v>
                </c:pt>
                <c:pt idx="231">
                  <c:v>17950.861084378</c:v>
                </c:pt>
                <c:pt idx="232">
                  <c:v>18165.2776386479</c:v>
                </c:pt>
                <c:pt idx="233">
                  <c:v>18360.6941929178</c:v>
                </c:pt>
                <c:pt idx="234">
                  <c:v>18602.1107471877</c:v>
                </c:pt>
                <c:pt idx="235">
                  <c:v>18826.5273014576</c:v>
                </c:pt>
                <c:pt idx="236">
                  <c:v>19033.9438557275</c:v>
                </c:pt>
                <c:pt idx="237">
                  <c:v>19212.3604099974</c:v>
                </c:pt>
                <c:pt idx="238">
                  <c:v>19467.7769642673</c:v>
                </c:pt>
                <c:pt idx="239">
                  <c:v>19770.1935185372</c:v>
                </c:pt>
                <c:pt idx="240">
                  <c:v>19997.610072807</c:v>
                </c:pt>
                <c:pt idx="241">
                  <c:v>20200.0266270769</c:v>
                </c:pt>
                <c:pt idx="242">
                  <c:v>20441.4431813468</c:v>
                </c:pt>
                <c:pt idx="243">
                  <c:v>20652.7124366886</c:v>
                </c:pt>
                <c:pt idx="244">
                  <c:v>20886.1289909585</c:v>
                </c:pt>
                <c:pt idx="245">
                  <c:v>21116.5455452284</c:v>
                </c:pt>
                <c:pt idx="246">
                  <c:v>21340.9620994983</c:v>
                </c:pt>
                <c:pt idx="247">
                  <c:v>21583.3786537682</c:v>
                </c:pt>
                <c:pt idx="248">
                  <c:v>21801.7952080381</c:v>
                </c:pt>
                <c:pt idx="249">
                  <c:v>22042.211762308</c:v>
                </c:pt>
                <c:pt idx="250">
                  <c:v>22298.6283165779</c:v>
                </c:pt>
                <c:pt idx="251">
                  <c:v>22547.0448708478</c:v>
                </c:pt>
                <c:pt idx="252">
                  <c:v>22780.4614251177</c:v>
                </c:pt>
                <c:pt idx="253">
                  <c:v>23011.8779793876</c:v>
                </c:pt>
                <c:pt idx="254">
                  <c:v>23190.2945336575</c:v>
                </c:pt>
                <c:pt idx="255">
                  <c:v>23410.7110879274</c:v>
                </c:pt>
                <c:pt idx="256">
                  <c:v>23612.8174980928</c:v>
                </c:pt>
                <c:pt idx="257">
                  <c:v>23793.9239082582</c:v>
                </c:pt>
                <c:pt idx="258">
                  <c:v>23955.0303184236</c:v>
                </c:pt>
                <c:pt idx="259">
                  <c:v>24078.4468726935</c:v>
                </c:pt>
                <c:pt idx="260">
                  <c:v>24307.3521754549</c:v>
                </c:pt>
                <c:pt idx="261">
                  <c:v>24465.2787744468</c:v>
                </c:pt>
                <c:pt idx="262">
                  <c:v>24618.6953287167</c:v>
                </c:pt>
                <c:pt idx="263">
                  <c:v>24784.3634624571</c:v>
                </c:pt>
                <c:pt idx="264">
                  <c:v>25006.0315961974</c:v>
                </c:pt>
                <c:pt idx="265">
                  <c:v>25195.6997299377</c:v>
                </c:pt>
                <c:pt idx="266">
                  <c:v>25378.4877614562</c:v>
                </c:pt>
                <c:pt idx="267">
                  <c:v>25579.904315726</c:v>
                </c:pt>
                <c:pt idx="268">
                  <c:v>25812.3208699959</c:v>
                </c:pt>
                <c:pt idx="269">
                  <c:v>26012.7374242658</c:v>
                </c:pt>
                <c:pt idx="270">
                  <c:v>26207.3642433189</c:v>
                </c:pt>
                <c:pt idx="271">
                  <c:v>26434.9910623719</c:v>
                </c:pt>
                <c:pt idx="272">
                  <c:v>26624.6178814249</c:v>
                </c:pt>
                <c:pt idx="273">
                  <c:v>26812.3397526537</c:v>
                </c:pt>
                <c:pt idx="274">
                  <c:v>27009.7563069236</c:v>
                </c:pt>
                <c:pt idx="275">
                  <c:v>27151.1728611935</c:v>
                </c:pt>
                <c:pt idx="276">
                  <c:v>27297.5894154634</c:v>
                </c:pt>
                <c:pt idx="277">
                  <c:v>27447.0059697333</c:v>
                </c:pt>
                <c:pt idx="278">
                  <c:v>27601.4225240032</c:v>
                </c:pt>
                <c:pt idx="279">
                  <c:v>27773.8390782731</c:v>
                </c:pt>
                <c:pt idx="280">
                  <c:v>27932.255632543</c:v>
                </c:pt>
                <c:pt idx="281">
                  <c:v>28082.6721868129</c:v>
                </c:pt>
                <c:pt idx="282">
                  <c:v>28250.0887410828</c:v>
                </c:pt>
                <c:pt idx="283">
                  <c:v>28397.5052953526</c:v>
                </c:pt>
                <c:pt idx="284">
                  <c:v>28590.9218496225</c:v>
                </c:pt>
                <c:pt idx="285">
                  <c:v>28799.3384038924</c:v>
                </c:pt>
                <c:pt idx="286">
                  <c:v>29019.7549581623</c:v>
                </c:pt>
                <c:pt idx="287">
                  <c:v>29212.1715124322</c:v>
                </c:pt>
                <c:pt idx="288">
                  <c:v>29423.5880667021</c:v>
                </c:pt>
                <c:pt idx="289">
                  <c:v>29618.004620972</c:v>
                </c:pt>
                <c:pt idx="290">
                  <c:v>29740.4211752419</c:v>
                </c:pt>
                <c:pt idx="291">
                  <c:v>29927.8377295118</c:v>
                </c:pt>
                <c:pt idx="292">
                  <c:v>30109.0347196445</c:v>
                </c:pt>
                <c:pt idx="293">
                  <c:v>30272.2317097773</c:v>
                </c:pt>
                <c:pt idx="294">
                  <c:v>30411.2367498852</c:v>
                </c:pt>
                <c:pt idx="295">
                  <c:v>30586.2417899931</c:v>
                </c:pt>
                <c:pt idx="296">
                  <c:v>30727.9403063557</c:v>
                </c:pt>
                <c:pt idx="297">
                  <c:v>30953.6388227183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991081"/>
        <c:axId val="68115380"/>
      </c:lineChart>
      <c:catAx>
        <c:axId val="78991081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15380"/>
        <c:crossesAt val="0"/>
        <c:auto val="1"/>
        <c:lblAlgn val="ctr"/>
        <c:lblOffset val="100"/>
        <c:noMultiLvlLbl val="0"/>
      </c:catAx>
      <c:valAx>
        <c:axId val="68115380"/>
        <c:scaling>
          <c:orientation val="minMax"/>
          <c:max val="72000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91081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2178749520522"/>
          <c:y val="0.305869231841628"/>
          <c:w val="0.514192558496356"/>
          <c:h val="0.113062874668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YEAR ON YEAR JP STORAGE INVENTORIES</a:t>
            </a:r>
          </a:p>
        </c:rich>
      </c:tx>
      <c:layout>
        <c:manualLayout>
          <c:xMode val="edge"/>
          <c:yMode val="edge"/>
          <c:x val="0.126670968931502"/>
          <c:y val="0.03471350899205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827694293353"/>
          <c:y val="0.146939913564757"/>
          <c:w val="0.973172305706647"/>
          <c:h val="0.853060086435243"/>
        </c:manualLayout>
      </c:layout>
      <c:lineChart>
        <c:grouping val="standard"/>
        <c:varyColors val="0"/>
        <c:ser>
          <c:idx val="0"/>
          <c:order val="0"/>
          <c:tx>
            <c:strRef>
              <c:f>[10]STORAGE!$Q$1</c:f>
              <c:strCache>
                <c:ptCount val="1"/>
                <c:pt idx="0">
                  <c:v>98/99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[10]STORAGE!$Q$2:$Q$366</c:f>
              <c:numCache>
                <c:formatCode>General</c:formatCode>
                <c:ptCount val="365"/>
                <c:pt idx="285">
                  <c:v>12709.588</c:v>
                </c:pt>
                <c:pt idx="286">
                  <c:v>12776.514</c:v>
                </c:pt>
                <c:pt idx="287">
                  <c:v>12837.241</c:v>
                </c:pt>
                <c:pt idx="288">
                  <c:v>12904.453</c:v>
                </c:pt>
                <c:pt idx="289">
                  <c:v>12926.449</c:v>
                </c:pt>
                <c:pt idx="290">
                  <c:v>12972.918</c:v>
                </c:pt>
                <c:pt idx="291">
                  <c:v>13044.684</c:v>
                </c:pt>
                <c:pt idx="292">
                  <c:v>13128.33</c:v>
                </c:pt>
                <c:pt idx="293">
                  <c:v>13281.476</c:v>
                </c:pt>
                <c:pt idx="294">
                  <c:v>13394.049</c:v>
                </c:pt>
                <c:pt idx="295">
                  <c:v>13482.219</c:v>
                </c:pt>
                <c:pt idx="296">
                  <c:v>13569.299</c:v>
                </c:pt>
                <c:pt idx="297">
                  <c:v>13653.191</c:v>
                </c:pt>
                <c:pt idx="298">
                  <c:v>13790.513</c:v>
                </c:pt>
                <c:pt idx="299">
                  <c:v>13940.357</c:v>
                </c:pt>
                <c:pt idx="300">
                  <c:v>14067.607</c:v>
                </c:pt>
                <c:pt idx="301">
                  <c:v>14121.437</c:v>
                </c:pt>
                <c:pt idx="302">
                  <c:v>14177.314</c:v>
                </c:pt>
                <c:pt idx="303">
                  <c:v>14195.561</c:v>
                </c:pt>
                <c:pt idx="304">
                  <c:v>14262.161</c:v>
                </c:pt>
                <c:pt idx="305">
                  <c:v>14288.562</c:v>
                </c:pt>
                <c:pt idx="306">
                  <c:v>14328.519</c:v>
                </c:pt>
                <c:pt idx="307">
                  <c:v>14411.803</c:v>
                </c:pt>
                <c:pt idx="308">
                  <c:v>14514.411</c:v>
                </c:pt>
                <c:pt idx="309">
                  <c:v>14593.903</c:v>
                </c:pt>
                <c:pt idx="310">
                  <c:v>14617.8</c:v>
                </c:pt>
                <c:pt idx="311">
                  <c:v>14625.177</c:v>
                </c:pt>
                <c:pt idx="312">
                  <c:v>14631.341</c:v>
                </c:pt>
                <c:pt idx="313">
                  <c:v>14649.537</c:v>
                </c:pt>
                <c:pt idx="314">
                  <c:v>14670.602</c:v>
                </c:pt>
                <c:pt idx="315">
                  <c:v>14733.363</c:v>
                </c:pt>
                <c:pt idx="316">
                  <c:v>14765.963</c:v>
                </c:pt>
                <c:pt idx="317">
                  <c:v>14821.745</c:v>
                </c:pt>
                <c:pt idx="318">
                  <c:v>14846.281</c:v>
                </c:pt>
                <c:pt idx="319">
                  <c:v>14895.039</c:v>
                </c:pt>
                <c:pt idx="320">
                  <c:v>14973.576</c:v>
                </c:pt>
                <c:pt idx="321">
                  <c:v>15057.862</c:v>
                </c:pt>
                <c:pt idx="322">
                  <c:v>15166.45</c:v>
                </c:pt>
                <c:pt idx="323">
                  <c:v>15241.365</c:v>
                </c:pt>
                <c:pt idx="324">
                  <c:v>15308.22</c:v>
                </c:pt>
                <c:pt idx="325">
                  <c:v>15332.282</c:v>
                </c:pt>
                <c:pt idx="326">
                  <c:v>15373.559</c:v>
                </c:pt>
                <c:pt idx="327">
                  <c:v>15428.235</c:v>
                </c:pt>
                <c:pt idx="328">
                  <c:v>15539.546</c:v>
                </c:pt>
                <c:pt idx="329">
                  <c:v>15568.187</c:v>
                </c:pt>
                <c:pt idx="330">
                  <c:v>15627.304</c:v>
                </c:pt>
                <c:pt idx="331">
                  <c:v>15683.525</c:v>
                </c:pt>
                <c:pt idx="332">
                  <c:v>15761.159</c:v>
                </c:pt>
                <c:pt idx="333">
                  <c:v>15767.946</c:v>
                </c:pt>
                <c:pt idx="334">
                  <c:v>15767.946</c:v>
                </c:pt>
                <c:pt idx="335">
                  <c:v>15703.562</c:v>
                </c:pt>
                <c:pt idx="336">
                  <c:v>15644.136</c:v>
                </c:pt>
                <c:pt idx="337">
                  <c:v>15634.29</c:v>
                </c:pt>
                <c:pt idx="338">
                  <c:v>15629.222</c:v>
                </c:pt>
                <c:pt idx="339">
                  <c:v>15633.654</c:v>
                </c:pt>
                <c:pt idx="340">
                  <c:v>15633.654</c:v>
                </c:pt>
                <c:pt idx="341">
                  <c:v>15584.074</c:v>
                </c:pt>
                <c:pt idx="342">
                  <c:v>15584.074</c:v>
                </c:pt>
                <c:pt idx="343">
                  <c:v>15530.528</c:v>
                </c:pt>
                <c:pt idx="344">
                  <c:v>15481.758</c:v>
                </c:pt>
                <c:pt idx="345">
                  <c:v>15478.331</c:v>
                </c:pt>
                <c:pt idx="346">
                  <c:v>15475.951</c:v>
                </c:pt>
                <c:pt idx="347">
                  <c:v>15447.928</c:v>
                </c:pt>
                <c:pt idx="348">
                  <c:v>15406.281</c:v>
                </c:pt>
                <c:pt idx="349">
                  <c:v>15406.782</c:v>
                </c:pt>
                <c:pt idx="350">
                  <c:v>15407.283</c:v>
                </c:pt>
                <c:pt idx="351">
                  <c:v>15405.701</c:v>
                </c:pt>
                <c:pt idx="352">
                  <c:v>15414.33</c:v>
                </c:pt>
                <c:pt idx="353">
                  <c:v>15413.725</c:v>
                </c:pt>
                <c:pt idx="354">
                  <c:v>15412.064</c:v>
                </c:pt>
                <c:pt idx="355">
                  <c:v>15410.403</c:v>
                </c:pt>
                <c:pt idx="356">
                  <c:v>15409.608</c:v>
                </c:pt>
                <c:pt idx="357">
                  <c:v>15418.81</c:v>
                </c:pt>
                <c:pt idx="358">
                  <c:v>15390.089</c:v>
                </c:pt>
                <c:pt idx="359">
                  <c:v>15372.488</c:v>
                </c:pt>
                <c:pt idx="360">
                  <c:v>15180.908</c:v>
                </c:pt>
                <c:pt idx="361">
                  <c:v>15131.425</c:v>
                </c:pt>
                <c:pt idx="362">
                  <c:v>15081.942</c:v>
                </c:pt>
                <c:pt idx="363">
                  <c:v>15079.626</c:v>
                </c:pt>
                <c:pt idx="364">
                  <c:v>15013.115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[10]STORAGE!$R$1</c:f>
              <c:strCache>
                <c:ptCount val="1"/>
                <c:pt idx="0">
                  <c:v>99/00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[10]STORAGE!$R$2:$R$366</c:f>
              <c:numCache>
                <c:formatCode>General</c:formatCode>
                <c:ptCount val="365"/>
                <c:pt idx="0">
                  <c:v>18021.196</c:v>
                </c:pt>
                <c:pt idx="1">
                  <c:v>18036.054</c:v>
                </c:pt>
                <c:pt idx="2">
                  <c:v>17991.61</c:v>
                </c:pt>
                <c:pt idx="3">
                  <c:v>17969.575</c:v>
                </c:pt>
                <c:pt idx="4">
                  <c:v>17968.38</c:v>
                </c:pt>
                <c:pt idx="5">
                  <c:v>18185.952</c:v>
                </c:pt>
                <c:pt idx="6">
                  <c:v>18401.379</c:v>
                </c:pt>
                <c:pt idx="7">
                  <c:v>18573.245</c:v>
                </c:pt>
                <c:pt idx="8">
                  <c:v>18577.174</c:v>
                </c:pt>
                <c:pt idx="9">
                  <c:v>18618.456</c:v>
                </c:pt>
                <c:pt idx="10">
                  <c:v>18661.419</c:v>
                </c:pt>
                <c:pt idx="11">
                  <c:v>18622.772</c:v>
                </c:pt>
                <c:pt idx="12">
                  <c:v>18613.008</c:v>
                </c:pt>
                <c:pt idx="13">
                  <c:v>18647.429</c:v>
                </c:pt>
                <c:pt idx="14">
                  <c:v>18610.087</c:v>
                </c:pt>
                <c:pt idx="15">
                  <c:v>18429.364</c:v>
                </c:pt>
                <c:pt idx="16">
                  <c:v>18340.965</c:v>
                </c:pt>
                <c:pt idx="17">
                  <c:v>18252.017</c:v>
                </c:pt>
                <c:pt idx="18">
                  <c:v>18181.051</c:v>
                </c:pt>
                <c:pt idx="19">
                  <c:v>18182.721</c:v>
                </c:pt>
                <c:pt idx="20">
                  <c:v>18128.493</c:v>
                </c:pt>
                <c:pt idx="21">
                  <c:v>17970.007</c:v>
                </c:pt>
                <c:pt idx="22">
                  <c:v>17901.473</c:v>
                </c:pt>
                <c:pt idx="23">
                  <c:v>17879.573</c:v>
                </c:pt>
                <c:pt idx="24">
                  <c:v>17963.344</c:v>
                </c:pt>
                <c:pt idx="25">
                  <c:v>18015.139</c:v>
                </c:pt>
                <c:pt idx="26">
                  <c:v>18025.139</c:v>
                </c:pt>
                <c:pt idx="27">
                  <c:v>18109.803</c:v>
                </c:pt>
                <c:pt idx="28">
                  <c:v>18139.971</c:v>
                </c:pt>
                <c:pt idx="29">
                  <c:v>18099.721</c:v>
                </c:pt>
                <c:pt idx="30">
                  <c:v>18072.317</c:v>
                </c:pt>
                <c:pt idx="31">
                  <c:v>18012.903</c:v>
                </c:pt>
                <c:pt idx="32">
                  <c:v>17862.496</c:v>
                </c:pt>
                <c:pt idx="33">
                  <c:v>17842.936</c:v>
                </c:pt>
                <c:pt idx="34">
                  <c:v>17831.08</c:v>
                </c:pt>
                <c:pt idx="35">
                  <c:v>17758.451</c:v>
                </c:pt>
                <c:pt idx="36">
                  <c:v>17605.497</c:v>
                </c:pt>
                <c:pt idx="37">
                  <c:v>17442.721</c:v>
                </c:pt>
                <c:pt idx="38">
                  <c:v>17401.073</c:v>
                </c:pt>
                <c:pt idx="39">
                  <c:v>17417.651</c:v>
                </c:pt>
                <c:pt idx="40">
                  <c:v>17462.922</c:v>
                </c:pt>
                <c:pt idx="41">
                  <c:v>17447.767</c:v>
                </c:pt>
                <c:pt idx="42">
                  <c:v>17260.215</c:v>
                </c:pt>
                <c:pt idx="43">
                  <c:v>17080.024</c:v>
                </c:pt>
                <c:pt idx="44">
                  <c:v>17098.537</c:v>
                </c:pt>
                <c:pt idx="45">
                  <c:v>17016.723</c:v>
                </c:pt>
                <c:pt idx="46">
                  <c:v>17107.311</c:v>
                </c:pt>
                <c:pt idx="47">
                  <c:v>17098.01</c:v>
                </c:pt>
                <c:pt idx="48">
                  <c:v>17061.227</c:v>
                </c:pt>
                <c:pt idx="49">
                  <c:v>17011.427</c:v>
                </c:pt>
                <c:pt idx="50">
                  <c:v>16956.351</c:v>
                </c:pt>
                <c:pt idx="51">
                  <c:v>16836.622</c:v>
                </c:pt>
                <c:pt idx="52">
                  <c:v>16700.122</c:v>
                </c:pt>
                <c:pt idx="53">
                  <c:v>16670.896</c:v>
                </c:pt>
                <c:pt idx="54">
                  <c:v>16667.04</c:v>
                </c:pt>
                <c:pt idx="55">
                  <c:v>16644.338</c:v>
                </c:pt>
                <c:pt idx="56">
                  <c:v>16477.262</c:v>
                </c:pt>
                <c:pt idx="57">
                  <c:v>16422.056</c:v>
                </c:pt>
                <c:pt idx="58">
                  <c:v>16225.343</c:v>
                </c:pt>
                <c:pt idx="59">
                  <c:v>16203.759</c:v>
                </c:pt>
                <c:pt idx="60">
                  <c:v>16181.895</c:v>
                </c:pt>
                <c:pt idx="61">
                  <c:v>16065.489</c:v>
                </c:pt>
                <c:pt idx="62">
                  <c:v>16004.324</c:v>
                </c:pt>
                <c:pt idx="63">
                  <c:v>15838.714</c:v>
                </c:pt>
                <c:pt idx="64">
                  <c:v>15783.416</c:v>
                </c:pt>
                <c:pt idx="65">
                  <c:v>15542.785</c:v>
                </c:pt>
                <c:pt idx="66">
                  <c:v>15143.37</c:v>
                </c:pt>
                <c:pt idx="67">
                  <c:v>14979.941</c:v>
                </c:pt>
                <c:pt idx="68">
                  <c:v>15083.178</c:v>
                </c:pt>
                <c:pt idx="69">
                  <c:v>14840.511</c:v>
                </c:pt>
                <c:pt idx="70">
                  <c:v>14405.524</c:v>
                </c:pt>
                <c:pt idx="71">
                  <c:v>13918.893</c:v>
                </c:pt>
                <c:pt idx="72">
                  <c:v>13447.384</c:v>
                </c:pt>
                <c:pt idx="73">
                  <c:v>13089.707</c:v>
                </c:pt>
                <c:pt idx="74">
                  <c:v>12868.154</c:v>
                </c:pt>
                <c:pt idx="75">
                  <c:v>12692.023</c:v>
                </c:pt>
                <c:pt idx="76">
                  <c:v>12548.567</c:v>
                </c:pt>
                <c:pt idx="77">
                  <c:v>12351.522</c:v>
                </c:pt>
                <c:pt idx="78">
                  <c:v>11993.428</c:v>
                </c:pt>
                <c:pt idx="79">
                  <c:v>11572.906</c:v>
                </c:pt>
                <c:pt idx="80">
                  <c:v>11292.86</c:v>
                </c:pt>
                <c:pt idx="81">
                  <c:v>11174.767</c:v>
                </c:pt>
                <c:pt idx="82">
                  <c:v>10978.576</c:v>
                </c:pt>
                <c:pt idx="83">
                  <c:v>10846.393</c:v>
                </c:pt>
                <c:pt idx="84">
                  <c:v>10679.367</c:v>
                </c:pt>
                <c:pt idx="85">
                  <c:v>10569.919</c:v>
                </c:pt>
                <c:pt idx="86">
                  <c:v>10344.92</c:v>
                </c:pt>
                <c:pt idx="87">
                  <c:v>10150.215</c:v>
                </c:pt>
                <c:pt idx="88">
                  <c:v>9915.477</c:v>
                </c:pt>
                <c:pt idx="89">
                  <c:v>9758.302</c:v>
                </c:pt>
                <c:pt idx="90">
                  <c:v>9611.352</c:v>
                </c:pt>
                <c:pt idx="91">
                  <c:v>9388.695</c:v>
                </c:pt>
                <c:pt idx="92">
                  <c:v>9333.553</c:v>
                </c:pt>
                <c:pt idx="93">
                  <c:v>9235.693</c:v>
                </c:pt>
                <c:pt idx="94">
                  <c:v>9232.331</c:v>
                </c:pt>
                <c:pt idx="95">
                  <c:v>9235.515</c:v>
                </c:pt>
                <c:pt idx="96">
                  <c:v>9221.493</c:v>
                </c:pt>
                <c:pt idx="97">
                  <c:v>9248.923</c:v>
                </c:pt>
                <c:pt idx="98">
                  <c:v>9234.152</c:v>
                </c:pt>
                <c:pt idx="99">
                  <c:v>9154.036</c:v>
                </c:pt>
                <c:pt idx="100">
                  <c:v>9121.147</c:v>
                </c:pt>
                <c:pt idx="101">
                  <c:v>9024.973</c:v>
                </c:pt>
                <c:pt idx="102">
                  <c:v>8886.572</c:v>
                </c:pt>
                <c:pt idx="103">
                  <c:v>8842.871</c:v>
                </c:pt>
                <c:pt idx="104">
                  <c:v>8776.837</c:v>
                </c:pt>
                <c:pt idx="105">
                  <c:v>8623.04</c:v>
                </c:pt>
                <c:pt idx="106">
                  <c:v>8490.937</c:v>
                </c:pt>
                <c:pt idx="107">
                  <c:v>8307.388</c:v>
                </c:pt>
                <c:pt idx="108">
                  <c:v>8056.572</c:v>
                </c:pt>
                <c:pt idx="109">
                  <c:v>7866.97</c:v>
                </c:pt>
                <c:pt idx="110">
                  <c:v>7815.92</c:v>
                </c:pt>
                <c:pt idx="111">
                  <c:v>7824.891</c:v>
                </c:pt>
                <c:pt idx="112">
                  <c:v>7779.819</c:v>
                </c:pt>
                <c:pt idx="113">
                  <c:v>7737.048</c:v>
                </c:pt>
                <c:pt idx="114">
                  <c:v>7603.037</c:v>
                </c:pt>
                <c:pt idx="115">
                  <c:v>7400.777</c:v>
                </c:pt>
                <c:pt idx="116">
                  <c:v>7295.046</c:v>
                </c:pt>
                <c:pt idx="117">
                  <c:v>7240.857</c:v>
                </c:pt>
                <c:pt idx="118">
                  <c:v>7190.97</c:v>
                </c:pt>
                <c:pt idx="119">
                  <c:v>7090.899</c:v>
                </c:pt>
                <c:pt idx="120">
                  <c:v>7008.031</c:v>
                </c:pt>
                <c:pt idx="121">
                  <c:v>6970.227</c:v>
                </c:pt>
                <c:pt idx="122">
                  <c:v>6887.896</c:v>
                </c:pt>
                <c:pt idx="123">
                  <c:v>6804.031</c:v>
                </c:pt>
                <c:pt idx="124">
                  <c:v>6758.805</c:v>
                </c:pt>
                <c:pt idx="125">
                  <c:v>6671.905</c:v>
                </c:pt>
                <c:pt idx="126">
                  <c:v>6548.631</c:v>
                </c:pt>
                <c:pt idx="127">
                  <c:v>6480.654</c:v>
                </c:pt>
                <c:pt idx="128">
                  <c:v>6383.944</c:v>
                </c:pt>
                <c:pt idx="129">
                  <c:v>6337.334</c:v>
                </c:pt>
                <c:pt idx="130">
                  <c:v>6290.487</c:v>
                </c:pt>
                <c:pt idx="131">
                  <c:v>6180.12</c:v>
                </c:pt>
                <c:pt idx="132">
                  <c:v>6139.602</c:v>
                </c:pt>
                <c:pt idx="133">
                  <c:v>6076.356</c:v>
                </c:pt>
                <c:pt idx="134">
                  <c:v>5908.593</c:v>
                </c:pt>
                <c:pt idx="135">
                  <c:v>5794.168</c:v>
                </c:pt>
                <c:pt idx="136">
                  <c:v>5717.8</c:v>
                </c:pt>
                <c:pt idx="137">
                  <c:v>5564.96</c:v>
                </c:pt>
                <c:pt idx="138">
                  <c:v>5478.036</c:v>
                </c:pt>
                <c:pt idx="139">
                  <c:v>5349.058</c:v>
                </c:pt>
                <c:pt idx="140">
                  <c:v>5173.673</c:v>
                </c:pt>
                <c:pt idx="141">
                  <c:v>5103.813</c:v>
                </c:pt>
                <c:pt idx="142">
                  <c:v>4998.945</c:v>
                </c:pt>
                <c:pt idx="143">
                  <c:v>4941.696</c:v>
                </c:pt>
                <c:pt idx="144">
                  <c:v>4914.215</c:v>
                </c:pt>
                <c:pt idx="145">
                  <c:v>4892.023</c:v>
                </c:pt>
                <c:pt idx="146">
                  <c:v>4921.644</c:v>
                </c:pt>
                <c:pt idx="147">
                  <c:v>4840.626</c:v>
                </c:pt>
                <c:pt idx="148">
                  <c:v>4755.656</c:v>
                </c:pt>
                <c:pt idx="149">
                  <c:v>4625.484</c:v>
                </c:pt>
                <c:pt idx="150">
                  <c:v>4702.79</c:v>
                </c:pt>
                <c:pt idx="151">
                  <c:v>4764.427</c:v>
                </c:pt>
                <c:pt idx="152">
                  <c:v>4838.742</c:v>
                </c:pt>
                <c:pt idx="153">
                  <c:v>4864.507</c:v>
                </c:pt>
                <c:pt idx="154">
                  <c:v>4898.843</c:v>
                </c:pt>
                <c:pt idx="155">
                  <c:v>4818.885</c:v>
                </c:pt>
                <c:pt idx="156">
                  <c:v>4639.66</c:v>
                </c:pt>
                <c:pt idx="157">
                  <c:v>4505.017</c:v>
                </c:pt>
                <c:pt idx="158">
                  <c:v>4501.334</c:v>
                </c:pt>
                <c:pt idx="159">
                  <c:v>4524.353</c:v>
                </c:pt>
                <c:pt idx="160">
                  <c:v>4479.747</c:v>
                </c:pt>
                <c:pt idx="161">
                  <c:v>4478.595</c:v>
                </c:pt>
                <c:pt idx="162">
                  <c:v>4519.556</c:v>
                </c:pt>
                <c:pt idx="163">
                  <c:v>4580.027</c:v>
                </c:pt>
                <c:pt idx="164">
                  <c:v>4564.382</c:v>
                </c:pt>
                <c:pt idx="165">
                  <c:v>4542.194</c:v>
                </c:pt>
                <c:pt idx="166">
                  <c:v>4575.962</c:v>
                </c:pt>
                <c:pt idx="167">
                  <c:v>4600.204</c:v>
                </c:pt>
                <c:pt idx="168">
                  <c:v>4680.836</c:v>
                </c:pt>
                <c:pt idx="169">
                  <c:v>4742.137</c:v>
                </c:pt>
                <c:pt idx="170">
                  <c:v>4833.905</c:v>
                </c:pt>
                <c:pt idx="171">
                  <c:v>5056.723</c:v>
                </c:pt>
                <c:pt idx="172">
                  <c:v>5197.329</c:v>
                </c:pt>
                <c:pt idx="173">
                  <c:v>5234.773</c:v>
                </c:pt>
                <c:pt idx="174">
                  <c:v>5192.201</c:v>
                </c:pt>
                <c:pt idx="175">
                  <c:v>5176.554</c:v>
                </c:pt>
                <c:pt idx="176">
                  <c:v>5179.31</c:v>
                </c:pt>
                <c:pt idx="177">
                  <c:v>5193.371</c:v>
                </c:pt>
                <c:pt idx="178">
                  <c:v>5208.573</c:v>
                </c:pt>
                <c:pt idx="179">
                  <c:v>5187.842</c:v>
                </c:pt>
                <c:pt idx="180">
                  <c:v>5225.647</c:v>
                </c:pt>
                <c:pt idx="181">
                  <c:v>5274.489</c:v>
                </c:pt>
                <c:pt idx="182">
                  <c:v>5323.299</c:v>
                </c:pt>
                <c:pt idx="183">
                  <c:v>5428.963</c:v>
                </c:pt>
                <c:pt idx="184">
                  <c:v>5530.427</c:v>
                </c:pt>
                <c:pt idx="185">
                  <c:v>5547.408</c:v>
                </c:pt>
                <c:pt idx="186">
                  <c:v>5583.552</c:v>
                </c:pt>
                <c:pt idx="187">
                  <c:v>5663.806</c:v>
                </c:pt>
                <c:pt idx="188">
                  <c:v>5781.805</c:v>
                </c:pt>
                <c:pt idx="189">
                  <c:v>5811.913</c:v>
                </c:pt>
                <c:pt idx="190">
                  <c:v>5751.988</c:v>
                </c:pt>
                <c:pt idx="191">
                  <c:v>5671.027</c:v>
                </c:pt>
                <c:pt idx="192">
                  <c:v>5668.997</c:v>
                </c:pt>
                <c:pt idx="193">
                  <c:v>5710.914</c:v>
                </c:pt>
                <c:pt idx="194">
                  <c:v>5800.35</c:v>
                </c:pt>
                <c:pt idx="195">
                  <c:v>5987.228</c:v>
                </c:pt>
                <c:pt idx="196">
                  <c:v>6164.159</c:v>
                </c:pt>
                <c:pt idx="197">
                  <c:v>6303.708</c:v>
                </c:pt>
                <c:pt idx="198">
                  <c:v>6425.621</c:v>
                </c:pt>
                <c:pt idx="199">
                  <c:v>6563.226</c:v>
                </c:pt>
                <c:pt idx="200">
                  <c:v>6747.485</c:v>
                </c:pt>
                <c:pt idx="201">
                  <c:v>7076.795</c:v>
                </c:pt>
                <c:pt idx="202">
                  <c:v>7375.138</c:v>
                </c:pt>
                <c:pt idx="203">
                  <c:v>7585.451</c:v>
                </c:pt>
                <c:pt idx="204">
                  <c:v>7855.894</c:v>
                </c:pt>
                <c:pt idx="205">
                  <c:v>7976.924</c:v>
                </c:pt>
                <c:pt idx="206">
                  <c:v>8034.641</c:v>
                </c:pt>
                <c:pt idx="207">
                  <c:v>8133.838</c:v>
                </c:pt>
                <c:pt idx="208">
                  <c:v>8457.502</c:v>
                </c:pt>
                <c:pt idx="209">
                  <c:v>8665.612</c:v>
                </c:pt>
                <c:pt idx="210">
                  <c:v>8926.116</c:v>
                </c:pt>
                <c:pt idx="211">
                  <c:v>9139.449</c:v>
                </c:pt>
                <c:pt idx="212">
                  <c:v>9174.235</c:v>
                </c:pt>
                <c:pt idx="213">
                  <c:v>9194.91</c:v>
                </c:pt>
                <c:pt idx="214">
                  <c:v>9229.254</c:v>
                </c:pt>
                <c:pt idx="215">
                  <c:v>9347.268</c:v>
                </c:pt>
                <c:pt idx="216">
                  <c:v>9463.566</c:v>
                </c:pt>
                <c:pt idx="217">
                  <c:v>9542.471</c:v>
                </c:pt>
                <c:pt idx="218">
                  <c:v>9603.177</c:v>
                </c:pt>
                <c:pt idx="219">
                  <c:v>9676.245</c:v>
                </c:pt>
                <c:pt idx="220">
                  <c:v>9723.251</c:v>
                </c:pt>
                <c:pt idx="221">
                  <c:v>9773.292</c:v>
                </c:pt>
                <c:pt idx="222">
                  <c:v>9818.741</c:v>
                </c:pt>
                <c:pt idx="223">
                  <c:v>9895.672</c:v>
                </c:pt>
                <c:pt idx="224">
                  <c:v>9954.182</c:v>
                </c:pt>
                <c:pt idx="225">
                  <c:v>9987.589</c:v>
                </c:pt>
                <c:pt idx="226">
                  <c:v>10035.753</c:v>
                </c:pt>
                <c:pt idx="227">
                  <c:v>10139.882</c:v>
                </c:pt>
                <c:pt idx="228">
                  <c:v>10242.309</c:v>
                </c:pt>
                <c:pt idx="229">
                  <c:v>10453.659</c:v>
                </c:pt>
                <c:pt idx="230">
                  <c:v>10656.969</c:v>
                </c:pt>
                <c:pt idx="231">
                  <c:v>10905.492</c:v>
                </c:pt>
                <c:pt idx="232">
                  <c:v>11135.964</c:v>
                </c:pt>
                <c:pt idx="233">
                  <c:v>11404.048</c:v>
                </c:pt>
                <c:pt idx="234">
                  <c:v>11531.423</c:v>
                </c:pt>
                <c:pt idx="235">
                  <c:v>11723.313</c:v>
                </c:pt>
                <c:pt idx="236">
                  <c:v>11985.002</c:v>
                </c:pt>
                <c:pt idx="237">
                  <c:v>12282.301</c:v>
                </c:pt>
                <c:pt idx="238">
                  <c:v>12584.888</c:v>
                </c:pt>
                <c:pt idx="239">
                  <c:v>12755.26</c:v>
                </c:pt>
                <c:pt idx="240">
                  <c:v>12906.128</c:v>
                </c:pt>
                <c:pt idx="241">
                  <c:v>12943.121</c:v>
                </c:pt>
                <c:pt idx="242">
                  <c:v>13074.112</c:v>
                </c:pt>
                <c:pt idx="243">
                  <c:v>13351.654</c:v>
                </c:pt>
                <c:pt idx="244">
                  <c:v>13629.66</c:v>
                </c:pt>
                <c:pt idx="245">
                  <c:v>13812.925</c:v>
                </c:pt>
                <c:pt idx="246">
                  <c:v>13879.684</c:v>
                </c:pt>
                <c:pt idx="247">
                  <c:v>13891.324</c:v>
                </c:pt>
                <c:pt idx="248">
                  <c:v>13908.692</c:v>
                </c:pt>
                <c:pt idx="249">
                  <c:v>13990.983</c:v>
                </c:pt>
                <c:pt idx="250">
                  <c:v>14267.564</c:v>
                </c:pt>
                <c:pt idx="251">
                  <c:v>14556.704</c:v>
                </c:pt>
                <c:pt idx="252">
                  <c:v>13796.529</c:v>
                </c:pt>
                <c:pt idx="253">
                  <c:v>13912.932</c:v>
                </c:pt>
                <c:pt idx="254">
                  <c:v>13917.828</c:v>
                </c:pt>
                <c:pt idx="255">
                  <c:v>13931.961</c:v>
                </c:pt>
                <c:pt idx="256">
                  <c:v>13906.845</c:v>
                </c:pt>
                <c:pt idx="257">
                  <c:v>13961.643</c:v>
                </c:pt>
                <c:pt idx="258">
                  <c:v>14021.987</c:v>
                </c:pt>
                <c:pt idx="259">
                  <c:v>14157.442</c:v>
                </c:pt>
                <c:pt idx="260">
                  <c:v>14252.724</c:v>
                </c:pt>
                <c:pt idx="261">
                  <c:v>14314.775</c:v>
                </c:pt>
                <c:pt idx="262">
                  <c:v>14305.408</c:v>
                </c:pt>
                <c:pt idx="263">
                  <c:v>14305.338</c:v>
                </c:pt>
                <c:pt idx="264">
                  <c:v>14338.955</c:v>
                </c:pt>
                <c:pt idx="265">
                  <c:v>14506.358</c:v>
                </c:pt>
                <c:pt idx="266">
                  <c:v>14498.791</c:v>
                </c:pt>
                <c:pt idx="267">
                  <c:v>14938.326</c:v>
                </c:pt>
                <c:pt idx="268">
                  <c:v>14951.197</c:v>
                </c:pt>
                <c:pt idx="269">
                  <c:v>14958.492</c:v>
                </c:pt>
                <c:pt idx="270">
                  <c:v>15031.611</c:v>
                </c:pt>
                <c:pt idx="271">
                  <c:v>14717.67</c:v>
                </c:pt>
                <c:pt idx="272">
                  <c:v>14920.621</c:v>
                </c:pt>
                <c:pt idx="273">
                  <c:v>15499.026</c:v>
                </c:pt>
                <c:pt idx="274">
                  <c:v>15580.8</c:v>
                </c:pt>
                <c:pt idx="275">
                  <c:v>15593.25</c:v>
                </c:pt>
                <c:pt idx="276">
                  <c:v>15155.15</c:v>
                </c:pt>
                <c:pt idx="277">
                  <c:v>15551.368</c:v>
                </c:pt>
                <c:pt idx="278">
                  <c:v>15707.194</c:v>
                </c:pt>
                <c:pt idx="279">
                  <c:v>15480.845</c:v>
                </c:pt>
                <c:pt idx="280">
                  <c:v>15610.034</c:v>
                </c:pt>
                <c:pt idx="281">
                  <c:v>15625.457</c:v>
                </c:pt>
                <c:pt idx="282">
                  <c:v>15572.588</c:v>
                </c:pt>
                <c:pt idx="283">
                  <c:v>15519.719</c:v>
                </c:pt>
                <c:pt idx="284">
                  <c:v>15503.207</c:v>
                </c:pt>
                <c:pt idx="285">
                  <c:v>15504.088</c:v>
                </c:pt>
                <c:pt idx="286">
                  <c:v>15891.738</c:v>
                </c:pt>
                <c:pt idx="287">
                  <c:v>15911.317</c:v>
                </c:pt>
                <c:pt idx="288">
                  <c:v>15888.14</c:v>
                </c:pt>
                <c:pt idx="289">
                  <c:v>15896.979</c:v>
                </c:pt>
                <c:pt idx="290">
                  <c:v>15923.396</c:v>
                </c:pt>
                <c:pt idx="291">
                  <c:v>15943.453</c:v>
                </c:pt>
                <c:pt idx="292">
                  <c:v>15960.927</c:v>
                </c:pt>
                <c:pt idx="293">
                  <c:v>15992.288</c:v>
                </c:pt>
                <c:pt idx="294">
                  <c:v>16051.759</c:v>
                </c:pt>
                <c:pt idx="295">
                  <c:v>16071.671</c:v>
                </c:pt>
                <c:pt idx="296">
                  <c:v>16099.959</c:v>
                </c:pt>
                <c:pt idx="297">
                  <c:v>16130.107</c:v>
                </c:pt>
                <c:pt idx="298">
                  <c:v>16326.448</c:v>
                </c:pt>
                <c:pt idx="299">
                  <c:v>16386.363</c:v>
                </c:pt>
                <c:pt idx="300">
                  <c:v>16419.324</c:v>
                </c:pt>
                <c:pt idx="301">
                  <c:v>16353.771</c:v>
                </c:pt>
                <c:pt idx="302">
                  <c:v>16353.771</c:v>
                </c:pt>
                <c:pt idx="303">
                  <c:v>16396.298</c:v>
                </c:pt>
                <c:pt idx="304">
                  <c:v>16386.389</c:v>
                </c:pt>
                <c:pt idx="305">
                  <c:v>16344.294</c:v>
                </c:pt>
                <c:pt idx="306">
                  <c:v>16361.892</c:v>
                </c:pt>
                <c:pt idx="307">
                  <c:v>16362.602</c:v>
                </c:pt>
                <c:pt idx="308">
                  <c:v>16377.855</c:v>
                </c:pt>
                <c:pt idx="309">
                  <c:v>16352.791</c:v>
                </c:pt>
                <c:pt idx="310">
                  <c:v>16335.642</c:v>
                </c:pt>
                <c:pt idx="311">
                  <c:v>16361.497</c:v>
                </c:pt>
                <c:pt idx="312">
                  <c:v>16417.418</c:v>
                </c:pt>
                <c:pt idx="313">
                  <c:v>16480.978</c:v>
                </c:pt>
                <c:pt idx="314">
                  <c:v>16570.015</c:v>
                </c:pt>
                <c:pt idx="315">
                  <c:v>16655.018</c:v>
                </c:pt>
                <c:pt idx="316">
                  <c:v>16692.487</c:v>
                </c:pt>
                <c:pt idx="317">
                  <c:v>16727.567</c:v>
                </c:pt>
                <c:pt idx="318">
                  <c:v>16786.478</c:v>
                </c:pt>
                <c:pt idx="319">
                  <c:v>16861.278</c:v>
                </c:pt>
                <c:pt idx="320">
                  <c:v>17016.834</c:v>
                </c:pt>
                <c:pt idx="321">
                  <c:v>17352.932</c:v>
                </c:pt>
                <c:pt idx="322">
                  <c:v>17279.555</c:v>
                </c:pt>
                <c:pt idx="323">
                  <c:v>17353.153</c:v>
                </c:pt>
                <c:pt idx="324">
                  <c:v>17428.13</c:v>
                </c:pt>
                <c:pt idx="325">
                  <c:v>17482.682</c:v>
                </c:pt>
                <c:pt idx="326">
                  <c:v>17495.944</c:v>
                </c:pt>
                <c:pt idx="327">
                  <c:v>17486.617</c:v>
                </c:pt>
                <c:pt idx="328">
                  <c:v>17481.65</c:v>
                </c:pt>
                <c:pt idx="329">
                  <c:v>17531.736</c:v>
                </c:pt>
                <c:pt idx="330">
                  <c:v>17674.666</c:v>
                </c:pt>
                <c:pt idx="331">
                  <c:v>17797.039</c:v>
                </c:pt>
                <c:pt idx="332">
                  <c:v>17891.024</c:v>
                </c:pt>
                <c:pt idx="333">
                  <c:v>17919.317</c:v>
                </c:pt>
                <c:pt idx="334">
                  <c:v>19032</c:v>
                </c:pt>
                <c:pt idx="335">
                  <c:v>19032</c:v>
                </c:pt>
                <c:pt idx="336">
                  <c:v>19032</c:v>
                </c:pt>
                <c:pt idx="337">
                  <c:v>19032</c:v>
                </c:pt>
                <c:pt idx="338">
                  <c:v>19032</c:v>
                </c:pt>
                <c:pt idx="339">
                  <c:v>18969.52</c:v>
                </c:pt>
                <c:pt idx="340">
                  <c:v>18944.38</c:v>
                </c:pt>
                <c:pt idx="341">
                  <c:v>18947.585</c:v>
                </c:pt>
                <c:pt idx="342">
                  <c:v>18947.385</c:v>
                </c:pt>
                <c:pt idx="343">
                  <c:v>18919.996</c:v>
                </c:pt>
                <c:pt idx="344">
                  <c:v>17554.408</c:v>
                </c:pt>
                <c:pt idx="345">
                  <c:v>17479.588</c:v>
                </c:pt>
                <c:pt idx="346">
                  <c:v>17390.621</c:v>
                </c:pt>
                <c:pt idx="347">
                  <c:v>17412.708</c:v>
                </c:pt>
                <c:pt idx="348">
                  <c:v>17489.615</c:v>
                </c:pt>
                <c:pt idx="349">
                  <c:v>17382.893</c:v>
                </c:pt>
                <c:pt idx="350">
                  <c:v>17359.562</c:v>
                </c:pt>
                <c:pt idx="351">
                  <c:v>17374.491</c:v>
                </c:pt>
                <c:pt idx="352">
                  <c:v>17376.401</c:v>
                </c:pt>
                <c:pt idx="353">
                  <c:v>17290.636</c:v>
                </c:pt>
                <c:pt idx="354">
                  <c:v>17253.943</c:v>
                </c:pt>
                <c:pt idx="355">
                  <c:v>17256.059</c:v>
                </c:pt>
                <c:pt idx="356">
                  <c:v>17258.566</c:v>
                </c:pt>
                <c:pt idx="357">
                  <c:v>17309.957</c:v>
                </c:pt>
                <c:pt idx="358">
                  <c:v>17312.241</c:v>
                </c:pt>
                <c:pt idx="359">
                  <c:v>17324.974</c:v>
                </c:pt>
                <c:pt idx="360">
                  <c:v>17325.01</c:v>
                </c:pt>
                <c:pt idx="361">
                  <c:v>17324.1</c:v>
                </c:pt>
                <c:pt idx="362">
                  <c:v>17291.392</c:v>
                </c:pt>
                <c:pt idx="363">
                  <c:v>17324.597</c:v>
                </c:pt>
                <c:pt idx="364">
                  <c:v>17231.713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[10]STORAGE!$T$1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[10]STORAGE!$T$2:$T$366</c:f>
              <c:numCache>
                <c:formatCode>General</c:formatCode>
                <c:ptCount val="365"/>
                <c:pt idx="0">
                  <c:v>19032</c:v>
                </c:pt>
                <c:pt idx="1">
                  <c:v>19032</c:v>
                </c:pt>
                <c:pt idx="2">
                  <c:v>19032</c:v>
                </c:pt>
                <c:pt idx="3">
                  <c:v>19032</c:v>
                </c:pt>
                <c:pt idx="4">
                  <c:v>19032</c:v>
                </c:pt>
                <c:pt idx="5">
                  <c:v>19032</c:v>
                </c:pt>
                <c:pt idx="6">
                  <c:v>19032</c:v>
                </c:pt>
                <c:pt idx="7">
                  <c:v>19032</c:v>
                </c:pt>
                <c:pt idx="8">
                  <c:v>19032</c:v>
                </c:pt>
                <c:pt idx="9">
                  <c:v>19032</c:v>
                </c:pt>
                <c:pt idx="10">
                  <c:v>19032</c:v>
                </c:pt>
                <c:pt idx="11">
                  <c:v>19032</c:v>
                </c:pt>
                <c:pt idx="12">
                  <c:v>19032</c:v>
                </c:pt>
                <c:pt idx="13">
                  <c:v>19032</c:v>
                </c:pt>
                <c:pt idx="14">
                  <c:v>19032</c:v>
                </c:pt>
                <c:pt idx="15">
                  <c:v>19032</c:v>
                </c:pt>
                <c:pt idx="16">
                  <c:v>19032</c:v>
                </c:pt>
                <c:pt idx="17">
                  <c:v>19032</c:v>
                </c:pt>
                <c:pt idx="18">
                  <c:v>19032</c:v>
                </c:pt>
                <c:pt idx="19">
                  <c:v>19032</c:v>
                </c:pt>
                <c:pt idx="20">
                  <c:v>19032</c:v>
                </c:pt>
                <c:pt idx="21">
                  <c:v>19032</c:v>
                </c:pt>
                <c:pt idx="22">
                  <c:v>19032</c:v>
                </c:pt>
                <c:pt idx="23">
                  <c:v>19032</c:v>
                </c:pt>
                <c:pt idx="24">
                  <c:v>19032</c:v>
                </c:pt>
                <c:pt idx="25">
                  <c:v>19032</c:v>
                </c:pt>
                <c:pt idx="26">
                  <c:v>19032</c:v>
                </c:pt>
                <c:pt idx="27">
                  <c:v>19032</c:v>
                </c:pt>
                <c:pt idx="28">
                  <c:v>19032</c:v>
                </c:pt>
                <c:pt idx="29">
                  <c:v>19032</c:v>
                </c:pt>
                <c:pt idx="30">
                  <c:v>19032</c:v>
                </c:pt>
                <c:pt idx="31">
                  <c:v>19032</c:v>
                </c:pt>
                <c:pt idx="32">
                  <c:v>19032</c:v>
                </c:pt>
                <c:pt idx="33">
                  <c:v>19032</c:v>
                </c:pt>
                <c:pt idx="34">
                  <c:v>19032</c:v>
                </c:pt>
                <c:pt idx="35">
                  <c:v>19032</c:v>
                </c:pt>
                <c:pt idx="36">
                  <c:v>19032</c:v>
                </c:pt>
                <c:pt idx="37">
                  <c:v>19032</c:v>
                </c:pt>
                <c:pt idx="38">
                  <c:v>19032</c:v>
                </c:pt>
                <c:pt idx="39">
                  <c:v>19032</c:v>
                </c:pt>
                <c:pt idx="40">
                  <c:v>19032</c:v>
                </c:pt>
                <c:pt idx="41">
                  <c:v>19032</c:v>
                </c:pt>
                <c:pt idx="42">
                  <c:v>19032</c:v>
                </c:pt>
                <c:pt idx="43">
                  <c:v>19032</c:v>
                </c:pt>
                <c:pt idx="44">
                  <c:v>19032</c:v>
                </c:pt>
                <c:pt idx="45">
                  <c:v>19032</c:v>
                </c:pt>
                <c:pt idx="46">
                  <c:v>19032</c:v>
                </c:pt>
                <c:pt idx="47">
                  <c:v>19032</c:v>
                </c:pt>
                <c:pt idx="48">
                  <c:v>19032</c:v>
                </c:pt>
                <c:pt idx="49">
                  <c:v>19032</c:v>
                </c:pt>
                <c:pt idx="50">
                  <c:v>19032</c:v>
                </c:pt>
                <c:pt idx="51">
                  <c:v>19032</c:v>
                </c:pt>
                <c:pt idx="52">
                  <c:v>19032</c:v>
                </c:pt>
                <c:pt idx="53">
                  <c:v>19032</c:v>
                </c:pt>
                <c:pt idx="54">
                  <c:v>19032</c:v>
                </c:pt>
                <c:pt idx="55">
                  <c:v>19032</c:v>
                </c:pt>
                <c:pt idx="56">
                  <c:v>19032</c:v>
                </c:pt>
                <c:pt idx="57">
                  <c:v>19032</c:v>
                </c:pt>
                <c:pt idx="58">
                  <c:v>19032</c:v>
                </c:pt>
                <c:pt idx="59">
                  <c:v>19032</c:v>
                </c:pt>
                <c:pt idx="60">
                  <c:v>19032</c:v>
                </c:pt>
                <c:pt idx="61">
                  <c:v>19032</c:v>
                </c:pt>
                <c:pt idx="62">
                  <c:v>19032</c:v>
                </c:pt>
                <c:pt idx="63">
                  <c:v>19032</c:v>
                </c:pt>
                <c:pt idx="64">
                  <c:v>19032</c:v>
                </c:pt>
                <c:pt idx="65">
                  <c:v>19032</c:v>
                </c:pt>
                <c:pt idx="66">
                  <c:v>19032</c:v>
                </c:pt>
                <c:pt idx="67">
                  <c:v>19032</c:v>
                </c:pt>
                <c:pt idx="68">
                  <c:v>19032</c:v>
                </c:pt>
                <c:pt idx="69">
                  <c:v>19032</c:v>
                </c:pt>
                <c:pt idx="70">
                  <c:v>19032</c:v>
                </c:pt>
                <c:pt idx="71">
                  <c:v>19032</c:v>
                </c:pt>
                <c:pt idx="72">
                  <c:v>19032</c:v>
                </c:pt>
                <c:pt idx="73">
                  <c:v>19032</c:v>
                </c:pt>
                <c:pt idx="74">
                  <c:v>19032</c:v>
                </c:pt>
                <c:pt idx="75">
                  <c:v>19032</c:v>
                </c:pt>
                <c:pt idx="76">
                  <c:v>19032</c:v>
                </c:pt>
                <c:pt idx="77">
                  <c:v>19032</c:v>
                </c:pt>
                <c:pt idx="78">
                  <c:v>19032</c:v>
                </c:pt>
                <c:pt idx="79">
                  <c:v>19032</c:v>
                </c:pt>
                <c:pt idx="80">
                  <c:v>19032</c:v>
                </c:pt>
                <c:pt idx="81">
                  <c:v>19032</c:v>
                </c:pt>
                <c:pt idx="82">
                  <c:v>19032</c:v>
                </c:pt>
                <c:pt idx="83">
                  <c:v>19032</c:v>
                </c:pt>
                <c:pt idx="84">
                  <c:v>19032</c:v>
                </c:pt>
                <c:pt idx="85">
                  <c:v>19032</c:v>
                </c:pt>
                <c:pt idx="86">
                  <c:v>19032</c:v>
                </c:pt>
                <c:pt idx="87">
                  <c:v>19032</c:v>
                </c:pt>
                <c:pt idx="88">
                  <c:v>19032</c:v>
                </c:pt>
                <c:pt idx="89">
                  <c:v>19032</c:v>
                </c:pt>
                <c:pt idx="90">
                  <c:v>19032</c:v>
                </c:pt>
                <c:pt idx="91">
                  <c:v>19032</c:v>
                </c:pt>
                <c:pt idx="92">
                  <c:v>19032</c:v>
                </c:pt>
                <c:pt idx="93">
                  <c:v>19032</c:v>
                </c:pt>
                <c:pt idx="94">
                  <c:v>19032</c:v>
                </c:pt>
                <c:pt idx="95">
                  <c:v>19032</c:v>
                </c:pt>
                <c:pt idx="96">
                  <c:v>19032</c:v>
                </c:pt>
                <c:pt idx="97">
                  <c:v>19032</c:v>
                </c:pt>
                <c:pt idx="98">
                  <c:v>19032</c:v>
                </c:pt>
                <c:pt idx="99">
                  <c:v>19032</c:v>
                </c:pt>
                <c:pt idx="100">
                  <c:v>19032</c:v>
                </c:pt>
                <c:pt idx="101">
                  <c:v>19032</c:v>
                </c:pt>
                <c:pt idx="102">
                  <c:v>19032</c:v>
                </c:pt>
                <c:pt idx="103">
                  <c:v>19032</c:v>
                </c:pt>
                <c:pt idx="104">
                  <c:v>19032</c:v>
                </c:pt>
                <c:pt idx="105">
                  <c:v>19032</c:v>
                </c:pt>
                <c:pt idx="106">
                  <c:v>19032</c:v>
                </c:pt>
                <c:pt idx="107">
                  <c:v>19032</c:v>
                </c:pt>
                <c:pt idx="108">
                  <c:v>19032</c:v>
                </c:pt>
                <c:pt idx="109">
                  <c:v>19032</c:v>
                </c:pt>
                <c:pt idx="110">
                  <c:v>19032</c:v>
                </c:pt>
                <c:pt idx="111">
                  <c:v>19032</c:v>
                </c:pt>
                <c:pt idx="112">
                  <c:v>19032</c:v>
                </c:pt>
                <c:pt idx="113">
                  <c:v>19032</c:v>
                </c:pt>
                <c:pt idx="114">
                  <c:v>19032</c:v>
                </c:pt>
                <c:pt idx="115">
                  <c:v>19032</c:v>
                </c:pt>
                <c:pt idx="116">
                  <c:v>19032</c:v>
                </c:pt>
                <c:pt idx="117">
                  <c:v>19032</c:v>
                </c:pt>
                <c:pt idx="118">
                  <c:v>19032</c:v>
                </c:pt>
                <c:pt idx="119">
                  <c:v>19032</c:v>
                </c:pt>
                <c:pt idx="120">
                  <c:v>19032</c:v>
                </c:pt>
                <c:pt idx="121">
                  <c:v>19032</c:v>
                </c:pt>
                <c:pt idx="122">
                  <c:v>19032</c:v>
                </c:pt>
                <c:pt idx="123">
                  <c:v>19032</c:v>
                </c:pt>
                <c:pt idx="124">
                  <c:v>19032</c:v>
                </c:pt>
                <c:pt idx="125">
                  <c:v>19032</c:v>
                </c:pt>
                <c:pt idx="126">
                  <c:v>19032</c:v>
                </c:pt>
                <c:pt idx="127">
                  <c:v>19032</c:v>
                </c:pt>
                <c:pt idx="128">
                  <c:v>19032</c:v>
                </c:pt>
                <c:pt idx="129">
                  <c:v>19032</c:v>
                </c:pt>
                <c:pt idx="130">
                  <c:v>19032</c:v>
                </c:pt>
                <c:pt idx="131">
                  <c:v>19032</c:v>
                </c:pt>
                <c:pt idx="132">
                  <c:v>19032</c:v>
                </c:pt>
                <c:pt idx="133">
                  <c:v>19032</c:v>
                </c:pt>
                <c:pt idx="134">
                  <c:v>19032</c:v>
                </c:pt>
                <c:pt idx="135">
                  <c:v>19032</c:v>
                </c:pt>
                <c:pt idx="136">
                  <c:v>19032</c:v>
                </c:pt>
                <c:pt idx="137">
                  <c:v>19032</c:v>
                </c:pt>
                <c:pt idx="138">
                  <c:v>19032</c:v>
                </c:pt>
                <c:pt idx="139">
                  <c:v>19032</c:v>
                </c:pt>
                <c:pt idx="140">
                  <c:v>19032</c:v>
                </c:pt>
                <c:pt idx="141">
                  <c:v>19032</c:v>
                </c:pt>
                <c:pt idx="142">
                  <c:v>19032</c:v>
                </c:pt>
                <c:pt idx="143">
                  <c:v>19032</c:v>
                </c:pt>
                <c:pt idx="144">
                  <c:v>19032</c:v>
                </c:pt>
                <c:pt idx="145">
                  <c:v>19032</c:v>
                </c:pt>
                <c:pt idx="146">
                  <c:v>19032</c:v>
                </c:pt>
                <c:pt idx="147">
                  <c:v>19032</c:v>
                </c:pt>
                <c:pt idx="148">
                  <c:v>19032</c:v>
                </c:pt>
                <c:pt idx="149">
                  <c:v>19032</c:v>
                </c:pt>
                <c:pt idx="150">
                  <c:v>19032</c:v>
                </c:pt>
                <c:pt idx="151">
                  <c:v>19032</c:v>
                </c:pt>
                <c:pt idx="152">
                  <c:v>19032</c:v>
                </c:pt>
                <c:pt idx="153">
                  <c:v>19032</c:v>
                </c:pt>
                <c:pt idx="154">
                  <c:v>19032</c:v>
                </c:pt>
                <c:pt idx="155">
                  <c:v>19032</c:v>
                </c:pt>
                <c:pt idx="156">
                  <c:v>19032</c:v>
                </c:pt>
                <c:pt idx="157">
                  <c:v>19032</c:v>
                </c:pt>
                <c:pt idx="158">
                  <c:v>19032</c:v>
                </c:pt>
                <c:pt idx="159">
                  <c:v>19032</c:v>
                </c:pt>
                <c:pt idx="160">
                  <c:v>19032</c:v>
                </c:pt>
                <c:pt idx="161">
                  <c:v>19032</c:v>
                </c:pt>
                <c:pt idx="162">
                  <c:v>19032</c:v>
                </c:pt>
                <c:pt idx="163">
                  <c:v>19032</c:v>
                </c:pt>
                <c:pt idx="164">
                  <c:v>19032</c:v>
                </c:pt>
                <c:pt idx="165">
                  <c:v>19032</c:v>
                </c:pt>
                <c:pt idx="166">
                  <c:v>19032</c:v>
                </c:pt>
                <c:pt idx="167">
                  <c:v>19032</c:v>
                </c:pt>
                <c:pt idx="168">
                  <c:v>19032</c:v>
                </c:pt>
                <c:pt idx="169">
                  <c:v>19032</c:v>
                </c:pt>
                <c:pt idx="170">
                  <c:v>19032</c:v>
                </c:pt>
                <c:pt idx="171">
                  <c:v>19032</c:v>
                </c:pt>
                <c:pt idx="172">
                  <c:v>19032</c:v>
                </c:pt>
                <c:pt idx="173">
                  <c:v>19032</c:v>
                </c:pt>
                <c:pt idx="174">
                  <c:v>19032</c:v>
                </c:pt>
                <c:pt idx="175">
                  <c:v>19032</c:v>
                </c:pt>
                <c:pt idx="176">
                  <c:v>19032</c:v>
                </c:pt>
                <c:pt idx="177">
                  <c:v>19032</c:v>
                </c:pt>
                <c:pt idx="178">
                  <c:v>19032</c:v>
                </c:pt>
                <c:pt idx="179">
                  <c:v>19032</c:v>
                </c:pt>
                <c:pt idx="180">
                  <c:v>19032</c:v>
                </c:pt>
                <c:pt idx="181">
                  <c:v>19032</c:v>
                </c:pt>
                <c:pt idx="182">
                  <c:v>19032</c:v>
                </c:pt>
                <c:pt idx="183">
                  <c:v>19032</c:v>
                </c:pt>
                <c:pt idx="184">
                  <c:v>19032</c:v>
                </c:pt>
                <c:pt idx="185">
                  <c:v>19032</c:v>
                </c:pt>
                <c:pt idx="186">
                  <c:v>19032</c:v>
                </c:pt>
                <c:pt idx="187">
                  <c:v>19032</c:v>
                </c:pt>
                <c:pt idx="188">
                  <c:v>19032</c:v>
                </c:pt>
                <c:pt idx="189">
                  <c:v>19032</c:v>
                </c:pt>
                <c:pt idx="190">
                  <c:v>19032</c:v>
                </c:pt>
                <c:pt idx="191">
                  <c:v>19032</c:v>
                </c:pt>
                <c:pt idx="192">
                  <c:v>19032</c:v>
                </c:pt>
                <c:pt idx="193">
                  <c:v>19032</c:v>
                </c:pt>
                <c:pt idx="194">
                  <c:v>19032</c:v>
                </c:pt>
                <c:pt idx="195">
                  <c:v>19032</c:v>
                </c:pt>
                <c:pt idx="196">
                  <c:v>19032</c:v>
                </c:pt>
                <c:pt idx="197">
                  <c:v>19032</c:v>
                </c:pt>
                <c:pt idx="198">
                  <c:v>19032</c:v>
                </c:pt>
                <c:pt idx="199">
                  <c:v>19032</c:v>
                </c:pt>
                <c:pt idx="200">
                  <c:v>19032</c:v>
                </c:pt>
                <c:pt idx="201">
                  <c:v>19032</c:v>
                </c:pt>
                <c:pt idx="202">
                  <c:v>19032</c:v>
                </c:pt>
                <c:pt idx="203">
                  <c:v>19032</c:v>
                </c:pt>
                <c:pt idx="204">
                  <c:v>19032</c:v>
                </c:pt>
                <c:pt idx="205">
                  <c:v>19032</c:v>
                </c:pt>
                <c:pt idx="206">
                  <c:v>19032</c:v>
                </c:pt>
                <c:pt idx="207">
                  <c:v>19032</c:v>
                </c:pt>
                <c:pt idx="208">
                  <c:v>19032</c:v>
                </c:pt>
                <c:pt idx="209">
                  <c:v>19032</c:v>
                </c:pt>
                <c:pt idx="210">
                  <c:v>19032</c:v>
                </c:pt>
                <c:pt idx="211">
                  <c:v>19032</c:v>
                </c:pt>
                <c:pt idx="212">
                  <c:v>19032</c:v>
                </c:pt>
                <c:pt idx="213">
                  <c:v>19032</c:v>
                </c:pt>
                <c:pt idx="214">
                  <c:v>19032</c:v>
                </c:pt>
                <c:pt idx="215">
                  <c:v>19032</c:v>
                </c:pt>
                <c:pt idx="216">
                  <c:v>19032</c:v>
                </c:pt>
                <c:pt idx="217">
                  <c:v>19032</c:v>
                </c:pt>
                <c:pt idx="218">
                  <c:v>19032</c:v>
                </c:pt>
                <c:pt idx="219">
                  <c:v>19032</c:v>
                </c:pt>
                <c:pt idx="220">
                  <c:v>19032</c:v>
                </c:pt>
                <c:pt idx="221">
                  <c:v>19032</c:v>
                </c:pt>
                <c:pt idx="222">
                  <c:v>19032</c:v>
                </c:pt>
                <c:pt idx="223">
                  <c:v>19032</c:v>
                </c:pt>
                <c:pt idx="224">
                  <c:v>19032</c:v>
                </c:pt>
                <c:pt idx="225">
                  <c:v>19032</c:v>
                </c:pt>
                <c:pt idx="226">
                  <c:v>19032</c:v>
                </c:pt>
                <c:pt idx="227">
                  <c:v>19032</c:v>
                </c:pt>
                <c:pt idx="228">
                  <c:v>19032</c:v>
                </c:pt>
                <c:pt idx="229">
                  <c:v>19032</c:v>
                </c:pt>
                <c:pt idx="230">
                  <c:v>19032</c:v>
                </c:pt>
                <c:pt idx="231">
                  <c:v>19032</c:v>
                </c:pt>
                <c:pt idx="232">
                  <c:v>19032</c:v>
                </c:pt>
                <c:pt idx="233">
                  <c:v>19032</c:v>
                </c:pt>
                <c:pt idx="234">
                  <c:v>19032</c:v>
                </c:pt>
                <c:pt idx="235">
                  <c:v>19032</c:v>
                </c:pt>
                <c:pt idx="236">
                  <c:v>19032</c:v>
                </c:pt>
                <c:pt idx="237">
                  <c:v>19032</c:v>
                </c:pt>
                <c:pt idx="238">
                  <c:v>19032</c:v>
                </c:pt>
                <c:pt idx="239">
                  <c:v>19032</c:v>
                </c:pt>
                <c:pt idx="240">
                  <c:v>19032</c:v>
                </c:pt>
                <c:pt idx="241">
                  <c:v>19032</c:v>
                </c:pt>
                <c:pt idx="242">
                  <c:v>19032</c:v>
                </c:pt>
                <c:pt idx="243">
                  <c:v>19032</c:v>
                </c:pt>
                <c:pt idx="244">
                  <c:v>19032</c:v>
                </c:pt>
                <c:pt idx="245">
                  <c:v>19032</c:v>
                </c:pt>
                <c:pt idx="246">
                  <c:v>19032</c:v>
                </c:pt>
                <c:pt idx="247">
                  <c:v>19032</c:v>
                </c:pt>
                <c:pt idx="248">
                  <c:v>19032</c:v>
                </c:pt>
                <c:pt idx="249">
                  <c:v>19032</c:v>
                </c:pt>
                <c:pt idx="250">
                  <c:v>19032</c:v>
                </c:pt>
                <c:pt idx="251">
                  <c:v>19032</c:v>
                </c:pt>
                <c:pt idx="252">
                  <c:v>19032</c:v>
                </c:pt>
                <c:pt idx="253">
                  <c:v>19032</c:v>
                </c:pt>
                <c:pt idx="254">
                  <c:v>19032</c:v>
                </c:pt>
                <c:pt idx="255">
                  <c:v>19032</c:v>
                </c:pt>
                <c:pt idx="256">
                  <c:v>19032</c:v>
                </c:pt>
                <c:pt idx="257">
                  <c:v>19032</c:v>
                </c:pt>
                <c:pt idx="258">
                  <c:v>19032</c:v>
                </c:pt>
                <c:pt idx="259">
                  <c:v>19032</c:v>
                </c:pt>
                <c:pt idx="260">
                  <c:v>19032</c:v>
                </c:pt>
                <c:pt idx="261">
                  <c:v>19032</c:v>
                </c:pt>
                <c:pt idx="262">
                  <c:v>19032</c:v>
                </c:pt>
                <c:pt idx="263">
                  <c:v>19032</c:v>
                </c:pt>
                <c:pt idx="264">
                  <c:v>19032</c:v>
                </c:pt>
                <c:pt idx="265">
                  <c:v>19032</c:v>
                </c:pt>
                <c:pt idx="266">
                  <c:v>19032</c:v>
                </c:pt>
                <c:pt idx="267">
                  <c:v>19032</c:v>
                </c:pt>
                <c:pt idx="268">
                  <c:v>19032</c:v>
                </c:pt>
                <c:pt idx="269">
                  <c:v>19032</c:v>
                </c:pt>
                <c:pt idx="270">
                  <c:v>19032</c:v>
                </c:pt>
                <c:pt idx="271">
                  <c:v>19032</c:v>
                </c:pt>
                <c:pt idx="272">
                  <c:v>19032</c:v>
                </c:pt>
                <c:pt idx="273">
                  <c:v>19032</c:v>
                </c:pt>
                <c:pt idx="274">
                  <c:v>19032</c:v>
                </c:pt>
                <c:pt idx="275">
                  <c:v>19032</c:v>
                </c:pt>
                <c:pt idx="276">
                  <c:v>19032</c:v>
                </c:pt>
                <c:pt idx="277">
                  <c:v>19032</c:v>
                </c:pt>
                <c:pt idx="278">
                  <c:v>19032</c:v>
                </c:pt>
                <c:pt idx="279">
                  <c:v>19032</c:v>
                </c:pt>
                <c:pt idx="280">
                  <c:v>19032</c:v>
                </c:pt>
                <c:pt idx="281">
                  <c:v>19032</c:v>
                </c:pt>
                <c:pt idx="282">
                  <c:v>19032</c:v>
                </c:pt>
                <c:pt idx="283">
                  <c:v>19032</c:v>
                </c:pt>
                <c:pt idx="284">
                  <c:v>19032</c:v>
                </c:pt>
                <c:pt idx="285">
                  <c:v>19032</c:v>
                </c:pt>
                <c:pt idx="286">
                  <c:v>19032</c:v>
                </c:pt>
                <c:pt idx="287">
                  <c:v>19032</c:v>
                </c:pt>
                <c:pt idx="288">
                  <c:v>19032</c:v>
                </c:pt>
                <c:pt idx="289">
                  <c:v>19032</c:v>
                </c:pt>
                <c:pt idx="290">
                  <c:v>19032</c:v>
                </c:pt>
                <c:pt idx="291">
                  <c:v>19032</c:v>
                </c:pt>
                <c:pt idx="292">
                  <c:v>19032</c:v>
                </c:pt>
                <c:pt idx="293">
                  <c:v>19032</c:v>
                </c:pt>
                <c:pt idx="294">
                  <c:v>19032</c:v>
                </c:pt>
                <c:pt idx="295">
                  <c:v>19032</c:v>
                </c:pt>
                <c:pt idx="296">
                  <c:v>19032</c:v>
                </c:pt>
                <c:pt idx="297">
                  <c:v>19032</c:v>
                </c:pt>
                <c:pt idx="298">
                  <c:v>19032</c:v>
                </c:pt>
                <c:pt idx="299">
                  <c:v>19032</c:v>
                </c:pt>
                <c:pt idx="300">
                  <c:v>19032</c:v>
                </c:pt>
                <c:pt idx="301">
                  <c:v>19032</c:v>
                </c:pt>
                <c:pt idx="302">
                  <c:v>19032</c:v>
                </c:pt>
                <c:pt idx="303">
                  <c:v>19032</c:v>
                </c:pt>
                <c:pt idx="304">
                  <c:v>19032</c:v>
                </c:pt>
                <c:pt idx="305">
                  <c:v>19032</c:v>
                </c:pt>
                <c:pt idx="306">
                  <c:v>19032</c:v>
                </c:pt>
                <c:pt idx="307">
                  <c:v>19032</c:v>
                </c:pt>
                <c:pt idx="308">
                  <c:v>19032</c:v>
                </c:pt>
                <c:pt idx="309">
                  <c:v>19032</c:v>
                </c:pt>
                <c:pt idx="310">
                  <c:v>19032</c:v>
                </c:pt>
                <c:pt idx="311">
                  <c:v>19032</c:v>
                </c:pt>
                <c:pt idx="312">
                  <c:v>19032</c:v>
                </c:pt>
                <c:pt idx="313">
                  <c:v>19032</c:v>
                </c:pt>
                <c:pt idx="314">
                  <c:v>19032</c:v>
                </c:pt>
                <c:pt idx="315">
                  <c:v>19032</c:v>
                </c:pt>
                <c:pt idx="316">
                  <c:v>19032</c:v>
                </c:pt>
                <c:pt idx="317">
                  <c:v>19032</c:v>
                </c:pt>
                <c:pt idx="318">
                  <c:v>19032</c:v>
                </c:pt>
                <c:pt idx="319">
                  <c:v>19032</c:v>
                </c:pt>
                <c:pt idx="320">
                  <c:v>19032</c:v>
                </c:pt>
                <c:pt idx="321">
                  <c:v>19032</c:v>
                </c:pt>
                <c:pt idx="322">
                  <c:v>19032</c:v>
                </c:pt>
                <c:pt idx="323">
                  <c:v>19032</c:v>
                </c:pt>
                <c:pt idx="324">
                  <c:v>19032</c:v>
                </c:pt>
                <c:pt idx="325">
                  <c:v>19032</c:v>
                </c:pt>
                <c:pt idx="326">
                  <c:v>19032</c:v>
                </c:pt>
                <c:pt idx="327">
                  <c:v>19032</c:v>
                </c:pt>
                <c:pt idx="328">
                  <c:v>19032</c:v>
                </c:pt>
                <c:pt idx="329">
                  <c:v>19032</c:v>
                </c:pt>
                <c:pt idx="330">
                  <c:v>19032</c:v>
                </c:pt>
                <c:pt idx="331">
                  <c:v>19032</c:v>
                </c:pt>
                <c:pt idx="332">
                  <c:v>19032</c:v>
                </c:pt>
                <c:pt idx="333">
                  <c:v>19032</c:v>
                </c:pt>
                <c:pt idx="334">
                  <c:v>19032</c:v>
                </c:pt>
                <c:pt idx="335">
                  <c:v>19032</c:v>
                </c:pt>
                <c:pt idx="336">
                  <c:v>19032</c:v>
                </c:pt>
                <c:pt idx="337">
                  <c:v>19032</c:v>
                </c:pt>
                <c:pt idx="338">
                  <c:v>19032</c:v>
                </c:pt>
                <c:pt idx="339">
                  <c:v>19032</c:v>
                </c:pt>
                <c:pt idx="340">
                  <c:v>19032</c:v>
                </c:pt>
                <c:pt idx="341">
                  <c:v>19032</c:v>
                </c:pt>
                <c:pt idx="342">
                  <c:v>19032</c:v>
                </c:pt>
                <c:pt idx="343">
                  <c:v>19032</c:v>
                </c:pt>
                <c:pt idx="344">
                  <c:v>19032</c:v>
                </c:pt>
                <c:pt idx="345">
                  <c:v>19032</c:v>
                </c:pt>
                <c:pt idx="346">
                  <c:v>19032</c:v>
                </c:pt>
                <c:pt idx="347">
                  <c:v>19032</c:v>
                </c:pt>
                <c:pt idx="348">
                  <c:v>19032</c:v>
                </c:pt>
                <c:pt idx="349">
                  <c:v>19032</c:v>
                </c:pt>
                <c:pt idx="350">
                  <c:v>19032</c:v>
                </c:pt>
                <c:pt idx="351">
                  <c:v>19032</c:v>
                </c:pt>
                <c:pt idx="352">
                  <c:v>19032</c:v>
                </c:pt>
                <c:pt idx="353">
                  <c:v>19032</c:v>
                </c:pt>
                <c:pt idx="354">
                  <c:v>19032</c:v>
                </c:pt>
                <c:pt idx="355">
                  <c:v>19032</c:v>
                </c:pt>
                <c:pt idx="356">
                  <c:v>19032</c:v>
                </c:pt>
                <c:pt idx="357">
                  <c:v>19032</c:v>
                </c:pt>
                <c:pt idx="358">
                  <c:v>19032</c:v>
                </c:pt>
                <c:pt idx="359">
                  <c:v>19032</c:v>
                </c:pt>
                <c:pt idx="360">
                  <c:v>19032</c:v>
                </c:pt>
                <c:pt idx="361">
                  <c:v>19032</c:v>
                </c:pt>
                <c:pt idx="362">
                  <c:v>19032</c:v>
                </c:pt>
                <c:pt idx="363">
                  <c:v>19032</c:v>
                </c:pt>
                <c:pt idx="364">
                  <c:v>19032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[10]STORAGE!$S$1</c:f>
              <c:strCache>
                <c:ptCount val="1"/>
                <c:pt idx="0">
                  <c:v>00/01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[10]STORAGE!$S$2:$S$299</c:f>
              <c:numCache>
                <c:formatCode>General</c:formatCode>
                <c:ptCount val="298"/>
                <c:pt idx="0">
                  <c:v>17078.282</c:v>
                </c:pt>
                <c:pt idx="1">
                  <c:v>17120.402</c:v>
                </c:pt>
                <c:pt idx="2">
                  <c:v>17165.09</c:v>
                </c:pt>
                <c:pt idx="3">
                  <c:v>17190.043</c:v>
                </c:pt>
                <c:pt idx="4">
                  <c:v>17089.128</c:v>
                </c:pt>
                <c:pt idx="5">
                  <c:v>17149.118</c:v>
                </c:pt>
                <c:pt idx="6">
                  <c:v>17149.842</c:v>
                </c:pt>
                <c:pt idx="7">
                  <c:v>17069.241</c:v>
                </c:pt>
                <c:pt idx="8">
                  <c:v>16974.445</c:v>
                </c:pt>
                <c:pt idx="9">
                  <c:v>16753.599</c:v>
                </c:pt>
                <c:pt idx="10">
                  <c:v>16433.625</c:v>
                </c:pt>
                <c:pt idx="11">
                  <c:v>16157.008</c:v>
                </c:pt>
                <c:pt idx="12">
                  <c:v>15867.768</c:v>
                </c:pt>
                <c:pt idx="13">
                  <c:v>15385.304</c:v>
                </c:pt>
                <c:pt idx="14">
                  <c:v>14788.703</c:v>
                </c:pt>
                <c:pt idx="15">
                  <c:v>14286.674</c:v>
                </c:pt>
                <c:pt idx="16">
                  <c:v>13790.997</c:v>
                </c:pt>
                <c:pt idx="17">
                  <c:v>13395.526</c:v>
                </c:pt>
                <c:pt idx="18">
                  <c:v>13050.653</c:v>
                </c:pt>
                <c:pt idx="19">
                  <c:v>12877.277</c:v>
                </c:pt>
                <c:pt idx="20">
                  <c:v>12675.968</c:v>
                </c:pt>
                <c:pt idx="21">
                  <c:v>12458.335</c:v>
                </c:pt>
                <c:pt idx="22">
                  <c:v>12525.808</c:v>
                </c:pt>
                <c:pt idx="23">
                  <c:v>12588.676</c:v>
                </c:pt>
                <c:pt idx="24">
                  <c:v>12553.359</c:v>
                </c:pt>
                <c:pt idx="25">
                  <c:v>12653.647</c:v>
                </c:pt>
                <c:pt idx="26">
                  <c:v>12529.501</c:v>
                </c:pt>
                <c:pt idx="27">
                  <c:v>12362.098</c:v>
                </c:pt>
                <c:pt idx="28">
                  <c:v>12295.095</c:v>
                </c:pt>
                <c:pt idx="29">
                  <c:v>12382.495</c:v>
                </c:pt>
                <c:pt idx="30">
                  <c:v>12702.215</c:v>
                </c:pt>
                <c:pt idx="31">
                  <c:v>12934.202</c:v>
                </c:pt>
                <c:pt idx="32">
                  <c:v>12952.943</c:v>
                </c:pt>
                <c:pt idx="33">
                  <c:v>12766.456</c:v>
                </c:pt>
                <c:pt idx="34">
                  <c:v>12724.506</c:v>
                </c:pt>
                <c:pt idx="35">
                  <c:v>12705.21</c:v>
                </c:pt>
                <c:pt idx="36">
                  <c:v>12645.734</c:v>
                </c:pt>
                <c:pt idx="37">
                  <c:v>12691.605</c:v>
                </c:pt>
                <c:pt idx="38">
                  <c:v>12752.08</c:v>
                </c:pt>
                <c:pt idx="39">
                  <c:v>12715.714</c:v>
                </c:pt>
                <c:pt idx="40">
                  <c:v>12461.147</c:v>
                </c:pt>
                <c:pt idx="41">
                  <c:v>12260.239</c:v>
                </c:pt>
                <c:pt idx="42">
                  <c:v>12130.122</c:v>
                </c:pt>
                <c:pt idx="43">
                  <c:v>12054.555</c:v>
                </c:pt>
                <c:pt idx="44">
                  <c:v>11946.184</c:v>
                </c:pt>
                <c:pt idx="45">
                  <c:v>12041.051</c:v>
                </c:pt>
                <c:pt idx="46">
                  <c:v>12139.247</c:v>
                </c:pt>
                <c:pt idx="47">
                  <c:v>12395.598</c:v>
                </c:pt>
                <c:pt idx="48">
                  <c:v>12306.16</c:v>
                </c:pt>
                <c:pt idx="49">
                  <c:v>12058.394</c:v>
                </c:pt>
                <c:pt idx="50">
                  <c:v>12027.384</c:v>
                </c:pt>
                <c:pt idx="51">
                  <c:v>12188.062</c:v>
                </c:pt>
                <c:pt idx="52">
                  <c:v>12447.308</c:v>
                </c:pt>
                <c:pt idx="53">
                  <c:v>12747.923</c:v>
                </c:pt>
                <c:pt idx="54">
                  <c:v>13095.528</c:v>
                </c:pt>
                <c:pt idx="55">
                  <c:v>13426.372</c:v>
                </c:pt>
                <c:pt idx="56">
                  <c:v>13737.082</c:v>
                </c:pt>
                <c:pt idx="57">
                  <c:v>13937.833</c:v>
                </c:pt>
                <c:pt idx="58">
                  <c:v>14142.871</c:v>
                </c:pt>
                <c:pt idx="59">
                  <c:v>14404.066</c:v>
                </c:pt>
                <c:pt idx="60">
                  <c:v>14693.399</c:v>
                </c:pt>
                <c:pt idx="61">
                  <c:v>14822.893</c:v>
                </c:pt>
                <c:pt idx="62">
                  <c:v>14806.987</c:v>
                </c:pt>
                <c:pt idx="63">
                  <c:v>14718.616</c:v>
                </c:pt>
                <c:pt idx="64">
                  <c:v>14629.785</c:v>
                </c:pt>
                <c:pt idx="65">
                  <c:v>14598.629</c:v>
                </c:pt>
                <c:pt idx="66">
                  <c:v>15432.74</c:v>
                </c:pt>
                <c:pt idx="67">
                  <c:v>15330.228</c:v>
                </c:pt>
                <c:pt idx="68">
                  <c:v>15198.704</c:v>
                </c:pt>
                <c:pt idx="69">
                  <c:v>15326.184</c:v>
                </c:pt>
                <c:pt idx="70">
                  <c:v>15196.962</c:v>
                </c:pt>
                <c:pt idx="71">
                  <c:v>15051.306</c:v>
                </c:pt>
                <c:pt idx="72">
                  <c:v>14976.638</c:v>
                </c:pt>
                <c:pt idx="73">
                  <c:v>14900.695</c:v>
                </c:pt>
                <c:pt idx="74">
                  <c:v>14786.797</c:v>
                </c:pt>
                <c:pt idx="75">
                  <c:v>14133.906</c:v>
                </c:pt>
                <c:pt idx="76">
                  <c:v>14037.667</c:v>
                </c:pt>
                <c:pt idx="77">
                  <c:v>13841.747</c:v>
                </c:pt>
                <c:pt idx="78">
                  <c:v>13834.902</c:v>
                </c:pt>
                <c:pt idx="79">
                  <c:v>13880.999</c:v>
                </c:pt>
                <c:pt idx="80">
                  <c:v>13624.279</c:v>
                </c:pt>
                <c:pt idx="81">
                  <c:v>13767.268</c:v>
                </c:pt>
                <c:pt idx="82">
                  <c:v>13713.371</c:v>
                </c:pt>
                <c:pt idx="83">
                  <c:v>13912.055</c:v>
                </c:pt>
                <c:pt idx="84">
                  <c:v>13599.161</c:v>
                </c:pt>
                <c:pt idx="85">
                  <c:v>13430.521</c:v>
                </c:pt>
                <c:pt idx="86">
                  <c:v>13264.551</c:v>
                </c:pt>
                <c:pt idx="87">
                  <c:v>13664.693</c:v>
                </c:pt>
                <c:pt idx="88">
                  <c:v>13446.145</c:v>
                </c:pt>
                <c:pt idx="89">
                  <c:v>13243.247</c:v>
                </c:pt>
                <c:pt idx="90">
                  <c:v>12263.556</c:v>
                </c:pt>
                <c:pt idx="91">
                  <c:v>12052.316</c:v>
                </c:pt>
                <c:pt idx="92">
                  <c:v>11978.457</c:v>
                </c:pt>
                <c:pt idx="93">
                  <c:v>11954.371</c:v>
                </c:pt>
                <c:pt idx="94">
                  <c:v>12112.998</c:v>
                </c:pt>
                <c:pt idx="95">
                  <c:v>12129.747</c:v>
                </c:pt>
                <c:pt idx="96">
                  <c:v>12098.769</c:v>
                </c:pt>
                <c:pt idx="97">
                  <c:v>11707.095</c:v>
                </c:pt>
                <c:pt idx="98">
                  <c:v>11242.299</c:v>
                </c:pt>
                <c:pt idx="99">
                  <c:v>10734.963</c:v>
                </c:pt>
                <c:pt idx="100">
                  <c:v>10443.981</c:v>
                </c:pt>
                <c:pt idx="101">
                  <c:v>9607.517</c:v>
                </c:pt>
                <c:pt idx="102">
                  <c:v>9384.904</c:v>
                </c:pt>
                <c:pt idx="103">
                  <c:v>9132.297</c:v>
                </c:pt>
                <c:pt idx="104">
                  <c:v>9267.232</c:v>
                </c:pt>
                <c:pt idx="105">
                  <c:v>9023.399</c:v>
                </c:pt>
                <c:pt idx="106">
                  <c:v>8821.799</c:v>
                </c:pt>
                <c:pt idx="107">
                  <c:v>8024.9</c:v>
                </c:pt>
                <c:pt idx="108">
                  <c:v>7791.473</c:v>
                </c:pt>
                <c:pt idx="109">
                  <c:v>7728.604</c:v>
                </c:pt>
                <c:pt idx="110">
                  <c:v>7674.578</c:v>
                </c:pt>
                <c:pt idx="111">
                  <c:v>7592.121</c:v>
                </c:pt>
                <c:pt idx="112">
                  <c:v>7575.807</c:v>
                </c:pt>
                <c:pt idx="113">
                  <c:v>7471.655</c:v>
                </c:pt>
                <c:pt idx="114">
                  <c:v>7522.457</c:v>
                </c:pt>
                <c:pt idx="115">
                  <c:v>7446.277</c:v>
                </c:pt>
                <c:pt idx="116">
                  <c:v>7048.345</c:v>
                </c:pt>
                <c:pt idx="117">
                  <c:v>6739.225</c:v>
                </c:pt>
                <c:pt idx="118">
                  <c:v>6369.278</c:v>
                </c:pt>
                <c:pt idx="119">
                  <c:v>6171.831</c:v>
                </c:pt>
                <c:pt idx="120">
                  <c:v>5935.93</c:v>
                </c:pt>
                <c:pt idx="121">
                  <c:v>5722.543</c:v>
                </c:pt>
                <c:pt idx="122">
                  <c:v>5505.438</c:v>
                </c:pt>
                <c:pt idx="123">
                  <c:v>5429.272</c:v>
                </c:pt>
                <c:pt idx="124">
                  <c:v>5601.562</c:v>
                </c:pt>
                <c:pt idx="125">
                  <c:v>5756.342</c:v>
                </c:pt>
                <c:pt idx="126">
                  <c:v>5845.56</c:v>
                </c:pt>
                <c:pt idx="127">
                  <c:v>5827.572</c:v>
                </c:pt>
                <c:pt idx="128">
                  <c:v>5754.869</c:v>
                </c:pt>
                <c:pt idx="129">
                  <c:v>5726.703</c:v>
                </c:pt>
                <c:pt idx="130">
                  <c:v>5629.423</c:v>
                </c:pt>
                <c:pt idx="131">
                  <c:v>5629.423</c:v>
                </c:pt>
                <c:pt idx="132">
                  <c:v>5535.513</c:v>
                </c:pt>
                <c:pt idx="133">
                  <c:v>5525.112</c:v>
                </c:pt>
                <c:pt idx="134">
                  <c:v>5338.059</c:v>
                </c:pt>
                <c:pt idx="135">
                  <c:v>5239.899</c:v>
                </c:pt>
                <c:pt idx="136">
                  <c:v>5256.744</c:v>
                </c:pt>
                <c:pt idx="137">
                  <c:v>5165.563</c:v>
                </c:pt>
                <c:pt idx="138">
                  <c:v>5111.011</c:v>
                </c:pt>
                <c:pt idx="139">
                  <c:v>5167.58</c:v>
                </c:pt>
                <c:pt idx="140">
                  <c:v>5102.461</c:v>
                </c:pt>
                <c:pt idx="141">
                  <c:v>5060.435</c:v>
                </c:pt>
                <c:pt idx="142">
                  <c:v>5098.894</c:v>
                </c:pt>
                <c:pt idx="143">
                  <c:v>5072.177</c:v>
                </c:pt>
                <c:pt idx="144">
                  <c:v>5204.752</c:v>
                </c:pt>
                <c:pt idx="145">
                  <c:v>5136.705</c:v>
                </c:pt>
                <c:pt idx="146">
                  <c:v>5074.357</c:v>
                </c:pt>
                <c:pt idx="147">
                  <c:v>5031.374</c:v>
                </c:pt>
                <c:pt idx="148">
                  <c:v>5016.062</c:v>
                </c:pt>
                <c:pt idx="149">
                  <c:v>5164.552</c:v>
                </c:pt>
                <c:pt idx="150">
                  <c:v>5465.136</c:v>
                </c:pt>
                <c:pt idx="151">
                  <c:v>5448.549</c:v>
                </c:pt>
                <c:pt idx="152">
                  <c:v>5267.207</c:v>
                </c:pt>
                <c:pt idx="153">
                  <c:v>4892.962</c:v>
                </c:pt>
                <c:pt idx="154">
                  <c:v>4861.83</c:v>
                </c:pt>
                <c:pt idx="155">
                  <c:v>4774.936</c:v>
                </c:pt>
                <c:pt idx="156">
                  <c:v>4690.035</c:v>
                </c:pt>
                <c:pt idx="157">
                  <c:v>4115.137</c:v>
                </c:pt>
                <c:pt idx="158">
                  <c:v>4084.844</c:v>
                </c:pt>
                <c:pt idx="159">
                  <c:v>4030.444</c:v>
                </c:pt>
                <c:pt idx="160">
                  <c:v>4016.078</c:v>
                </c:pt>
                <c:pt idx="161">
                  <c:v>4023.443</c:v>
                </c:pt>
                <c:pt idx="162">
                  <c:v>3911.189</c:v>
                </c:pt>
                <c:pt idx="163">
                  <c:v>3884.851</c:v>
                </c:pt>
                <c:pt idx="164">
                  <c:v>3926.302</c:v>
                </c:pt>
                <c:pt idx="165">
                  <c:v>4196.299</c:v>
                </c:pt>
                <c:pt idx="166">
                  <c:v>4404.413</c:v>
                </c:pt>
                <c:pt idx="167">
                  <c:v>4477.96</c:v>
                </c:pt>
                <c:pt idx="168">
                  <c:v>4505.835</c:v>
                </c:pt>
                <c:pt idx="169">
                  <c:v>4586.327</c:v>
                </c:pt>
                <c:pt idx="170">
                  <c:v>4864.511</c:v>
                </c:pt>
                <c:pt idx="171">
                  <c:v>5282.114</c:v>
                </c:pt>
                <c:pt idx="172">
                  <c:v>5542.108</c:v>
                </c:pt>
                <c:pt idx="173">
                  <c:v>5733.588</c:v>
                </c:pt>
                <c:pt idx="174">
                  <c:v>5981.622</c:v>
                </c:pt>
                <c:pt idx="175">
                  <c:v>6313.564</c:v>
                </c:pt>
                <c:pt idx="176">
                  <c:v>6714.913</c:v>
                </c:pt>
                <c:pt idx="177">
                  <c:v>7033.76</c:v>
                </c:pt>
                <c:pt idx="178">
                  <c:v>7254.558</c:v>
                </c:pt>
                <c:pt idx="179">
                  <c:v>7466.457</c:v>
                </c:pt>
                <c:pt idx="180">
                  <c:v>7624.396</c:v>
                </c:pt>
                <c:pt idx="181">
                  <c:v>7349.669</c:v>
                </c:pt>
                <c:pt idx="182">
                  <c:v>7490.582</c:v>
                </c:pt>
                <c:pt idx="183">
                  <c:v>7633.748</c:v>
                </c:pt>
                <c:pt idx="184">
                  <c:v>7912.086</c:v>
                </c:pt>
                <c:pt idx="185">
                  <c:v>8192.98</c:v>
                </c:pt>
                <c:pt idx="186">
                  <c:v>8503.829</c:v>
                </c:pt>
                <c:pt idx="187">
                  <c:v>8844.731</c:v>
                </c:pt>
                <c:pt idx="188">
                  <c:v>9186.973</c:v>
                </c:pt>
                <c:pt idx="189">
                  <c:v>9477.6</c:v>
                </c:pt>
                <c:pt idx="190">
                  <c:v>9661.08</c:v>
                </c:pt>
                <c:pt idx="191">
                  <c:v>9834.996</c:v>
                </c:pt>
                <c:pt idx="192">
                  <c:v>10071.717</c:v>
                </c:pt>
                <c:pt idx="193">
                  <c:v>10377.263</c:v>
                </c:pt>
                <c:pt idx="194">
                  <c:v>11086.532</c:v>
                </c:pt>
                <c:pt idx="195">
                  <c:v>11218.6</c:v>
                </c:pt>
                <c:pt idx="196">
                  <c:v>11389.688</c:v>
                </c:pt>
                <c:pt idx="197">
                  <c:v>11451.943</c:v>
                </c:pt>
                <c:pt idx="198">
                  <c:v>11639.721</c:v>
                </c:pt>
                <c:pt idx="199">
                  <c:v>12349.911</c:v>
                </c:pt>
                <c:pt idx="200">
                  <c:v>12562.416</c:v>
                </c:pt>
                <c:pt idx="201">
                  <c:v>12845.647</c:v>
                </c:pt>
                <c:pt idx="202">
                  <c:v>13507.39</c:v>
                </c:pt>
                <c:pt idx="203">
                  <c:v>13812.008</c:v>
                </c:pt>
                <c:pt idx="204">
                  <c:v>14017.86</c:v>
                </c:pt>
                <c:pt idx="205">
                  <c:v>14355.43</c:v>
                </c:pt>
                <c:pt idx="206">
                  <c:v>14769.359</c:v>
                </c:pt>
                <c:pt idx="207">
                  <c:v>15191.323</c:v>
                </c:pt>
                <c:pt idx="208">
                  <c:v>15496.213</c:v>
                </c:pt>
                <c:pt idx="209">
                  <c:v>15663.821</c:v>
                </c:pt>
                <c:pt idx="210">
                  <c:v>16071.685</c:v>
                </c:pt>
                <c:pt idx="211">
                  <c:v>16264.685</c:v>
                </c:pt>
                <c:pt idx="212">
                  <c:v>16431.402</c:v>
                </c:pt>
                <c:pt idx="213">
                  <c:v>16460.301</c:v>
                </c:pt>
                <c:pt idx="214">
                  <c:v>16517.498</c:v>
                </c:pt>
                <c:pt idx="215">
                  <c:v>16546.594</c:v>
                </c:pt>
                <c:pt idx="216">
                  <c:v>16300.449</c:v>
                </c:pt>
                <c:pt idx="217">
                  <c:v>16272.89</c:v>
                </c:pt>
                <c:pt idx="218">
                  <c:v>16263.505</c:v>
                </c:pt>
                <c:pt idx="219">
                  <c:v>16365.816</c:v>
                </c:pt>
                <c:pt idx="220">
                  <c:v>16450.197</c:v>
                </c:pt>
                <c:pt idx="221">
                  <c:v>16825.538</c:v>
                </c:pt>
                <c:pt idx="222">
                  <c:v>16817.079</c:v>
                </c:pt>
                <c:pt idx="223">
                  <c:v>16651.458</c:v>
                </c:pt>
                <c:pt idx="224">
                  <c:v>16622.776</c:v>
                </c:pt>
                <c:pt idx="225">
                  <c:v>16622.776</c:v>
                </c:pt>
                <c:pt idx="226">
                  <c:v>16622.776</c:v>
                </c:pt>
                <c:pt idx="227">
                  <c:v>16622.776</c:v>
                </c:pt>
                <c:pt idx="228">
                  <c:v>16667.618</c:v>
                </c:pt>
                <c:pt idx="229">
                  <c:v>16625.415</c:v>
                </c:pt>
                <c:pt idx="230">
                  <c:v>16558.638</c:v>
                </c:pt>
                <c:pt idx="231">
                  <c:v>16487.937</c:v>
                </c:pt>
                <c:pt idx="232">
                  <c:v>16411.773</c:v>
                </c:pt>
                <c:pt idx="233">
                  <c:v>16390.633</c:v>
                </c:pt>
                <c:pt idx="234">
                  <c:v>16381.649</c:v>
                </c:pt>
                <c:pt idx="235">
                  <c:v>16460.234</c:v>
                </c:pt>
                <c:pt idx="236">
                  <c:v>16405.67</c:v>
                </c:pt>
                <c:pt idx="237">
                  <c:v>16442.054</c:v>
                </c:pt>
                <c:pt idx="238">
                  <c:v>16386.426</c:v>
                </c:pt>
                <c:pt idx="239">
                  <c:v>16582.849</c:v>
                </c:pt>
                <c:pt idx="240">
                  <c:v>16635.161</c:v>
                </c:pt>
                <c:pt idx="241">
                  <c:v>16594.835</c:v>
                </c:pt>
                <c:pt idx="242">
                  <c:v>16580.598</c:v>
                </c:pt>
                <c:pt idx="243">
                  <c:v>16536.26</c:v>
                </c:pt>
                <c:pt idx="244">
                  <c:v>16624.833</c:v>
                </c:pt>
                <c:pt idx="245">
                  <c:v>16633.835</c:v>
                </c:pt>
                <c:pt idx="246">
                  <c:v>16657.382</c:v>
                </c:pt>
                <c:pt idx="247">
                  <c:v>16761.403</c:v>
                </c:pt>
                <c:pt idx="248">
                  <c:v>16861.08</c:v>
                </c:pt>
                <c:pt idx="249">
                  <c:v>17005.209</c:v>
                </c:pt>
                <c:pt idx="250">
                  <c:v>17028.167</c:v>
                </c:pt>
                <c:pt idx="251">
                  <c:v>17035.417</c:v>
                </c:pt>
                <c:pt idx="252">
                  <c:v>16970.803</c:v>
                </c:pt>
                <c:pt idx="253">
                  <c:v>16956.044</c:v>
                </c:pt>
                <c:pt idx="254">
                  <c:v>16891.011</c:v>
                </c:pt>
                <c:pt idx="255">
                  <c:v>17019.176</c:v>
                </c:pt>
                <c:pt idx="256">
                  <c:v>17161.436</c:v>
                </c:pt>
                <c:pt idx="257">
                  <c:v>17130.762</c:v>
                </c:pt>
                <c:pt idx="258">
                  <c:v>17176.211</c:v>
                </c:pt>
                <c:pt idx="259">
                  <c:v>17236.846</c:v>
                </c:pt>
                <c:pt idx="260">
                  <c:v>17226.413</c:v>
                </c:pt>
                <c:pt idx="261">
                  <c:v>17131.16</c:v>
                </c:pt>
                <c:pt idx="262">
                  <c:v>17148.302</c:v>
                </c:pt>
                <c:pt idx="263">
                  <c:v>16939.773</c:v>
                </c:pt>
                <c:pt idx="264">
                  <c:v>16913.159</c:v>
                </c:pt>
                <c:pt idx="265">
                  <c:v>16954.03</c:v>
                </c:pt>
                <c:pt idx="266">
                  <c:v>16821.354</c:v>
                </c:pt>
                <c:pt idx="267">
                  <c:v>16724.952</c:v>
                </c:pt>
                <c:pt idx="268">
                  <c:v>16595.042</c:v>
                </c:pt>
                <c:pt idx="269">
                  <c:v>16473.149</c:v>
                </c:pt>
                <c:pt idx="270">
                  <c:v>16424.99</c:v>
                </c:pt>
                <c:pt idx="271">
                  <c:v>16360.382</c:v>
                </c:pt>
                <c:pt idx="272">
                  <c:v>16232.234</c:v>
                </c:pt>
                <c:pt idx="273">
                  <c:v>16178.941</c:v>
                </c:pt>
                <c:pt idx="274">
                  <c:v>16162.049</c:v>
                </c:pt>
                <c:pt idx="275">
                  <c:v>16029.723</c:v>
                </c:pt>
                <c:pt idx="276">
                  <c:v>16037.87</c:v>
                </c:pt>
                <c:pt idx="277">
                  <c:v>16094.524</c:v>
                </c:pt>
                <c:pt idx="278">
                  <c:v>16227.809</c:v>
                </c:pt>
                <c:pt idx="279">
                  <c:v>16216.572</c:v>
                </c:pt>
                <c:pt idx="280">
                  <c:v>16293.584</c:v>
                </c:pt>
                <c:pt idx="281">
                  <c:v>16337.513</c:v>
                </c:pt>
                <c:pt idx="282">
                  <c:v>16427.021</c:v>
                </c:pt>
                <c:pt idx="283">
                  <c:v>16491.376</c:v>
                </c:pt>
                <c:pt idx="284">
                  <c:v>16586.041</c:v>
                </c:pt>
                <c:pt idx="285">
                  <c:v>16622.795</c:v>
                </c:pt>
                <c:pt idx="286">
                  <c:v>16738.851</c:v>
                </c:pt>
                <c:pt idx="287">
                  <c:v>16768.806</c:v>
                </c:pt>
                <c:pt idx="288">
                  <c:v>16762.37</c:v>
                </c:pt>
                <c:pt idx="289">
                  <c:v>16745.503</c:v>
                </c:pt>
                <c:pt idx="290">
                  <c:v>16600.96</c:v>
                </c:pt>
                <c:pt idx="291">
                  <c:v>16629.785</c:v>
                </c:pt>
                <c:pt idx="292">
                  <c:v>16618.918</c:v>
                </c:pt>
                <c:pt idx="293">
                  <c:v>16668.679</c:v>
                </c:pt>
                <c:pt idx="294">
                  <c:v>16708.762</c:v>
                </c:pt>
                <c:pt idx="295">
                  <c:v>16702.027</c:v>
                </c:pt>
                <c:pt idx="296">
                  <c:v>16955.82</c:v>
                </c:pt>
                <c:pt idx="297">
                  <c:v>17013.528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612854"/>
        <c:axId val="93717116"/>
      </c:lineChart>
      <c:catAx>
        <c:axId val="40612854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17116"/>
        <c:crossesAt val="0"/>
        <c:auto val="1"/>
        <c:lblAlgn val="ctr"/>
        <c:lblOffset val="100"/>
        <c:noMultiLvlLbl val="0"/>
      </c:catAx>
      <c:valAx>
        <c:axId val="937171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612854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9665345256753"/>
          <c:y val="0.658580789070124"/>
          <c:w val="0.533419378630036"/>
          <c:h val="0.1033040568799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AECO STORAGE</a:t>
            </a:r>
          </a:p>
        </c:rich>
      </c:tx>
      <c:layout>
        <c:manualLayout>
          <c:xMode val="edge"/>
          <c:yMode val="edge"/>
          <c:x val="0.286950252343187"/>
          <c:y val="0.0240566917386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6229271809661"/>
          <c:y val="0.105861876048984"/>
          <c:w val="0.866546503244412"/>
          <c:h val="0.894138123951016"/>
        </c:manualLayout>
      </c:layout>
      <c:lineChart>
        <c:grouping val="standard"/>
        <c:varyColors val="0"/>
        <c:ser>
          <c:idx val="0"/>
          <c:order val="0"/>
          <c:tx>
            <c:strRef>
              <c:f>[7]StorageChartData!$F$4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[7]StorageChartData!$E$5:$E$369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[7]StorageChartData!$F$5:$F$369</c:f>
              <c:numCache>
                <c:formatCode>General</c:formatCode>
                <c:ptCount val="365"/>
                <c:pt idx="0">
                  <c:v>85.4171026003241</c:v>
                </c:pt>
                <c:pt idx="1">
                  <c:v>85.4616010720733</c:v>
                </c:pt>
                <c:pt idx="2">
                  <c:v>85.5488552741161</c:v>
                </c:pt>
                <c:pt idx="3">
                  <c:v>85.4553186843413</c:v>
                </c:pt>
                <c:pt idx="4">
                  <c:v>85.3338627375609</c:v>
                </c:pt>
                <c:pt idx="5">
                  <c:v>85.1876321770125</c:v>
                </c:pt>
                <c:pt idx="6">
                  <c:v>85.1147635780645</c:v>
                </c:pt>
                <c:pt idx="7">
                  <c:v>85.1423883372273</c:v>
                </c:pt>
                <c:pt idx="8">
                  <c:v>85.1857119669769</c:v>
                </c:pt>
                <c:pt idx="9">
                  <c:v>85.2361201424401</c:v>
                </c:pt>
                <c:pt idx="10">
                  <c:v>85.2083711552713</c:v>
                </c:pt>
                <c:pt idx="11">
                  <c:v>85.1934105539773</c:v>
                </c:pt>
                <c:pt idx="12">
                  <c:v>85.1797596708037</c:v>
                </c:pt>
                <c:pt idx="13">
                  <c:v>85.0976627056957</c:v>
                </c:pt>
                <c:pt idx="14">
                  <c:v>84.9049708709033</c:v>
                </c:pt>
                <c:pt idx="15">
                  <c:v>84.6138727085009</c:v>
                </c:pt>
                <c:pt idx="16">
                  <c:v>84.3215429141533</c:v>
                </c:pt>
                <c:pt idx="17">
                  <c:v>83.9738961634197</c:v>
                </c:pt>
                <c:pt idx="18">
                  <c:v>83.8999485555053</c:v>
                </c:pt>
                <c:pt idx="19">
                  <c:v>84.0993309557637</c:v>
                </c:pt>
                <c:pt idx="20">
                  <c:v>84.0826311623857</c:v>
                </c:pt>
                <c:pt idx="21">
                  <c:v>83.9736086643201</c:v>
                </c:pt>
                <c:pt idx="22">
                  <c:v>83.9717132998857</c:v>
                </c:pt>
                <c:pt idx="23">
                  <c:v>84.0150937195809</c:v>
                </c:pt>
                <c:pt idx="24">
                  <c:v>84.0591130261641</c:v>
                </c:pt>
                <c:pt idx="25">
                  <c:v>84.1492883610337</c:v>
                </c:pt>
                <c:pt idx="26">
                  <c:v>84.2358042937837</c:v>
                </c:pt>
                <c:pt idx="27">
                  <c:v>84.3208507866913</c:v>
                </c:pt>
                <c:pt idx="28">
                  <c:v>84.4050489797865</c:v>
                </c:pt>
                <c:pt idx="29">
                  <c:v>84.3954337321221</c:v>
                </c:pt>
                <c:pt idx="30">
                  <c:v>84.3593011292341</c:v>
                </c:pt>
                <c:pt idx="31">
                  <c:v>84.4199314949053</c:v>
                </c:pt>
                <c:pt idx="32">
                  <c:v>84.5116933988801</c:v>
                </c:pt>
                <c:pt idx="33">
                  <c:v>84.7568768902649</c:v>
                </c:pt>
                <c:pt idx="34">
                  <c:v>84.9666483011965</c:v>
                </c:pt>
                <c:pt idx="35">
                  <c:v>84.8320064389221</c:v>
                </c:pt>
                <c:pt idx="36">
                  <c:v>84.6177379741733</c:v>
                </c:pt>
                <c:pt idx="37">
                  <c:v>84.5830144718105</c:v>
                </c:pt>
                <c:pt idx="38">
                  <c:v>84.5484897342573</c:v>
                </c:pt>
                <c:pt idx="39">
                  <c:v>84.5157219356461</c:v>
                </c:pt>
                <c:pt idx="40">
                  <c:v>84.3906704754349</c:v>
                </c:pt>
                <c:pt idx="41">
                  <c:v>84.3300933503377</c:v>
                </c:pt>
                <c:pt idx="42">
                  <c:v>84.2624742719861</c:v>
                </c:pt>
                <c:pt idx="43">
                  <c:v>84.1103375570953</c:v>
                </c:pt>
                <c:pt idx="44">
                  <c:v>84.0785564837889</c:v>
                </c:pt>
                <c:pt idx="45">
                  <c:v>84.0318715991341</c:v>
                </c:pt>
                <c:pt idx="46">
                  <c:v>84.0827553903917</c:v>
                </c:pt>
                <c:pt idx="47">
                  <c:v>83.3783896951149</c:v>
                </c:pt>
                <c:pt idx="48">
                  <c:v>82.4971836586113</c:v>
                </c:pt>
                <c:pt idx="49">
                  <c:v>81.9966583743225</c:v>
                </c:pt>
                <c:pt idx="50">
                  <c:v>81.4786133918161</c:v>
                </c:pt>
                <c:pt idx="51">
                  <c:v>80.5186326020221</c:v>
                </c:pt>
                <c:pt idx="52">
                  <c:v>79.6492140286021</c:v>
                </c:pt>
                <c:pt idx="53">
                  <c:v>78.8613067739761</c:v>
                </c:pt>
                <c:pt idx="54">
                  <c:v>78.2047511141513</c:v>
                </c:pt>
                <c:pt idx="55">
                  <c:v>77.4536401949025</c:v>
                </c:pt>
                <c:pt idx="56">
                  <c:v>76.6440817735165</c:v>
                </c:pt>
                <c:pt idx="57">
                  <c:v>75.7702193868532</c:v>
                </c:pt>
                <c:pt idx="58">
                  <c:v>74.8610265552836</c:v>
                </c:pt>
                <c:pt idx="59">
                  <c:v>73.8382076906833</c:v>
                </c:pt>
                <c:pt idx="60">
                  <c:v>73.2949692685601</c:v>
                </c:pt>
                <c:pt idx="61">
                  <c:v>72.7526785286541</c:v>
                </c:pt>
                <c:pt idx="62">
                  <c:v>72.1706951661453</c:v>
                </c:pt>
                <c:pt idx="63">
                  <c:v>71.5974432577725</c:v>
                </c:pt>
                <c:pt idx="64">
                  <c:v>71.0794266702389</c:v>
                </c:pt>
                <c:pt idx="65">
                  <c:v>70.3464423917513</c:v>
                </c:pt>
                <c:pt idx="66">
                  <c:v>69.4335369174881</c:v>
                </c:pt>
                <c:pt idx="67">
                  <c:v>68.5817196778325</c:v>
                </c:pt>
                <c:pt idx="68">
                  <c:v>67.7322166284601</c:v>
                </c:pt>
                <c:pt idx="69">
                  <c:v>66.8939863832893</c:v>
                </c:pt>
                <c:pt idx="70">
                  <c:v>66.2592806550341</c:v>
                </c:pt>
                <c:pt idx="71">
                  <c:v>66.0334199426397</c:v>
                </c:pt>
                <c:pt idx="72">
                  <c:v>65.0286176882809</c:v>
                </c:pt>
                <c:pt idx="73">
                  <c:v>64.0395817425693</c:v>
                </c:pt>
                <c:pt idx="74">
                  <c:v>63.4457754232609</c:v>
                </c:pt>
                <c:pt idx="75">
                  <c:v>62.6875515633257</c:v>
                </c:pt>
                <c:pt idx="76">
                  <c:v>61.8222609090765</c:v>
                </c:pt>
                <c:pt idx="77">
                  <c:v>61.1753772868617</c:v>
                </c:pt>
                <c:pt idx="78">
                  <c:v>60.8444800207085</c:v>
                </c:pt>
                <c:pt idx="79">
                  <c:v>60.6504465234513</c:v>
                </c:pt>
                <c:pt idx="80">
                  <c:v>59.9717818279301</c:v>
                </c:pt>
                <c:pt idx="81">
                  <c:v>59.0750685869061</c:v>
                </c:pt>
                <c:pt idx="82">
                  <c:v>58.4369235175705</c:v>
                </c:pt>
                <c:pt idx="83">
                  <c:v>57.9350459227021</c:v>
                </c:pt>
                <c:pt idx="84">
                  <c:v>57.5214944400997</c:v>
                </c:pt>
                <c:pt idx="85">
                  <c:v>57.0560333978473</c:v>
                </c:pt>
                <c:pt idx="86">
                  <c:v>56.4621631898501</c:v>
                </c:pt>
                <c:pt idx="87">
                  <c:v>55.9243269113021</c:v>
                </c:pt>
                <c:pt idx="88">
                  <c:v>55.4953640572125</c:v>
                </c:pt>
                <c:pt idx="89">
                  <c:v>55.1849821589073</c:v>
                </c:pt>
                <c:pt idx="90">
                  <c:v>54.8732834437385</c:v>
                </c:pt>
                <c:pt idx="91">
                  <c:v>54.5278692477413</c:v>
                </c:pt>
                <c:pt idx="92">
                  <c:v>54.2592599037965</c:v>
                </c:pt>
                <c:pt idx="93">
                  <c:v>54.0951334116409</c:v>
                </c:pt>
                <c:pt idx="94">
                  <c:v>53.8398413099393</c:v>
                </c:pt>
                <c:pt idx="95">
                  <c:v>53.4999002449493</c:v>
                </c:pt>
                <c:pt idx="96">
                  <c:v>53.3299456846265</c:v>
                </c:pt>
                <c:pt idx="97">
                  <c:v>53.1137996023013</c:v>
                </c:pt>
                <c:pt idx="98">
                  <c:v>52.6988780622613</c:v>
                </c:pt>
                <c:pt idx="99">
                  <c:v>51.8111944225877</c:v>
                </c:pt>
                <c:pt idx="100">
                  <c:v>51.3842724571681</c:v>
                </c:pt>
                <c:pt idx="101">
                  <c:v>51.1602467698909</c:v>
                </c:pt>
                <c:pt idx="102">
                  <c:v>50.6332680190673</c:v>
                </c:pt>
                <c:pt idx="103">
                  <c:v>50.1634199535173</c:v>
                </c:pt>
                <c:pt idx="104">
                  <c:v>49.7861536967817</c:v>
                </c:pt>
                <c:pt idx="105">
                  <c:v>49.4748738074617</c:v>
                </c:pt>
                <c:pt idx="106">
                  <c:v>49.1236918826145</c:v>
                </c:pt>
                <c:pt idx="107">
                  <c:v>48.8662666085813</c:v>
                </c:pt>
                <c:pt idx="108">
                  <c:v>48.7013131128429</c:v>
                </c:pt>
                <c:pt idx="109">
                  <c:v>48.4042520061525</c:v>
                </c:pt>
                <c:pt idx="110">
                  <c:v>48.1377935813973</c:v>
                </c:pt>
                <c:pt idx="111">
                  <c:v>47.9041916895433</c:v>
                </c:pt>
                <c:pt idx="112">
                  <c:v>47.6136969203129</c:v>
                </c:pt>
                <c:pt idx="113">
                  <c:v>47.2662950762197</c:v>
                </c:pt>
                <c:pt idx="114">
                  <c:v>46.8678639166333</c:v>
                </c:pt>
                <c:pt idx="115">
                  <c:v>46.5272236254381</c:v>
                </c:pt>
                <c:pt idx="116">
                  <c:v>46.5641051457337</c:v>
                </c:pt>
                <c:pt idx="117">
                  <c:v>46.6615957354709</c:v>
                </c:pt>
                <c:pt idx="118">
                  <c:v>46.7604244383013</c:v>
                </c:pt>
                <c:pt idx="119">
                  <c:v>46.8206785705829</c:v>
                </c:pt>
                <c:pt idx="120">
                  <c:v>46.8065698184729</c:v>
                </c:pt>
                <c:pt idx="121">
                  <c:v>46.6196029201067</c:v>
                </c:pt>
                <c:pt idx="122">
                  <c:v>46.4545145482475</c:v>
                </c:pt>
                <c:pt idx="123">
                  <c:v>46.3538721165295</c:v>
                </c:pt>
                <c:pt idx="124">
                  <c:v>46.1637358292891</c:v>
                </c:pt>
                <c:pt idx="125">
                  <c:v>45.9463723125051</c:v>
                </c:pt>
                <c:pt idx="126">
                  <c:v>45.7603284507195</c:v>
                </c:pt>
                <c:pt idx="127">
                  <c:v>45.5839672746587</c:v>
                </c:pt>
                <c:pt idx="128">
                  <c:v>45.4334419744743</c:v>
                </c:pt>
                <c:pt idx="129">
                  <c:v>45.1210262862423</c:v>
                </c:pt>
                <c:pt idx="130">
                  <c:v>44.8767620821019</c:v>
                </c:pt>
                <c:pt idx="131">
                  <c:v>44.9026795935251</c:v>
                </c:pt>
                <c:pt idx="132">
                  <c:v>44.9624865049851</c:v>
                </c:pt>
                <c:pt idx="133">
                  <c:v>44.9954814633787</c:v>
                </c:pt>
                <c:pt idx="134">
                  <c:v>45.0001524364043</c:v>
                </c:pt>
                <c:pt idx="135">
                  <c:v>45.2129905043983</c:v>
                </c:pt>
                <c:pt idx="136">
                  <c:v>45.523935453018</c:v>
                </c:pt>
                <c:pt idx="137">
                  <c:v>45.7132731316484</c:v>
                </c:pt>
                <c:pt idx="138">
                  <c:v>45.836830306416</c:v>
                </c:pt>
                <c:pt idx="139">
                  <c:v>45.9132163326196</c:v>
                </c:pt>
                <c:pt idx="140">
                  <c:v>45.965353052052</c:v>
                </c:pt>
                <c:pt idx="141">
                  <c:v>45.9413486519212</c:v>
                </c:pt>
                <c:pt idx="142">
                  <c:v>45.9071291603256</c:v>
                </c:pt>
                <c:pt idx="143">
                  <c:v>45.8744217010316</c:v>
                </c:pt>
                <c:pt idx="144">
                  <c:v>45.841284767774</c:v>
                </c:pt>
                <c:pt idx="145">
                  <c:v>45.8138232797048</c:v>
                </c:pt>
                <c:pt idx="146">
                  <c:v>45.7985964755408</c:v>
                </c:pt>
                <c:pt idx="147">
                  <c:v>45.8329188989128</c:v>
                </c:pt>
                <c:pt idx="148">
                  <c:v>45.8533561805856</c:v>
                </c:pt>
                <c:pt idx="149">
                  <c:v>45.8859855537044</c:v>
                </c:pt>
                <c:pt idx="150">
                  <c:v>45.9088222105788</c:v>
                </c:pt>
                <c:pt idx="151">
                  <c:v>45.9088222105788</c:v>
                </c:pt>
                <c:pt idx="152">
                  <c:v>45.9167834510776</c:v>
                </c:pt>
                <c:pt idx="153">
                  <c:v>45.926789129618</c:v>
                </c:pt>
                <c:pt idx="154">
                  <c:v>45.936603142092</c:v>
                </c:pt>
                <c:pt idx="155">
                  <c:v>46.0107779097888</c:v>
                </c:pt>
                <c:pt idx="156">
                  <c:v>46.1349455764716</c:v>
                </c:pt>
                <c:pt idx="157">
                  <c:v>46.1504421328772</c:v>
                </c:pt>
                <c:pt idx="158">
                  <c:v>46.1363546769968</c:v>
                </c:pt>
                <c:pt idx="159">
                  <c:v>46.1225795658172</c:v>
                </c:pt>
                <c:pt idx="160">
                  <c:v>46.1089712751028</c:v>
                </c:pt>
                <c:pt idx="161">
                  <c:v>46.0609234317536</c:v>
                </c:pt>
                <c:pt idx="162">
                  <c:v>46.030129083752</c:v>
                </c:pt>
                <c:pt idx="163">
                  <c:v>46.0165243424092</c:v>
                </c:pt>
                <c:pt idx="164">
                  <c:v>46.0209078163352</c:v>
                </c:pt>
                <c:pt idx="165">
                  <c:v>46.0320421950444</c:v>
                </c:pt>
                <c:pt idx="166">
                  <c:v>46.0427861428776</c:v>
                </c:pt>
                <c:pt idx="167">
                  <c:v>46.053111264862</c:v>
                </c:pt>
                <c:pt idx="168">
                  <c:v>46.1109056826248</c:v>
                </c:pt>
                <c:pt idx="169">
                  <c:v>46.1266613431572</c:v>
                </c:pt>
                <c:pt idx="170">
                  <c:v>46.137408840362</c:v>
                </c:pt>
                <c:pt idx="171">
                  <c:v>46.118739145746</c:v>
                </c:pt>
                <c:pt idx="172">
                  <c:v>46.1060288460464</c:v>
                </c:pt>
                <c:pt idx="173">
                  <c:v>46.0860636307964</c:v>
                </c:pt>
                <c:pt idx="174">
                  <c:v>46.0661942485796</c:v>
                </c:pt>
                <c:pt idx="175">
                  <c:v>46.0753161335916</c:v>
                </c:pt>
                <c:pt idx="176">
                  <c:v>46.118863373752</c:v>
                </c:pt>
                <c:pt idx="177">
                  <c:v>46.1712237035952</c:v>
                </c:pt>
                <c:pt idx="178">
                  <c:v>46.1910859870688</c:v>
                </c:pt>
                <c:pt idx="179">
                  <c:v>46.29013830031</c:v>
                </c:pt>
                <c:pt idx="180">
                  <c:v>46.3753445149396</c:v>
                </c:pt>
                <c:pt idx="181">
                  <c:v>46.5077964149368</c:v>
                </c:pt>
                <c:pt idx="182">
                  <c:v>46.9380902833764</c:v>
                </c:pt>
                <c:pt idx="183">
                  <c:v>47.363769968736</c:v>
                </c:pt>
                <c:pt idx="184">
                  <c:v>47.4338310147484</c:v>
                </c:pt>
                <c:pt idx="185">
                  <c:v>47.3812080314068</c:v>
                </c:pt>
                <c:pt idx="186">
                  <c:v>47.5816232988008</c:v>
                </c:pt>
                <c:pt idx="187">
                  <c:v>47.9501013114548</c:v>
                </c:pt>
                <c:pt idx="188">
                  <c:v>48.3252698895748</c:v>
                </c:pt>
                <c:pt idx="189">
                  <c:v>48.5052336778096</c:v>
                </c:pt>
                <c:pt idx="190">
                  <c:v>48.6006585332756</c:v>
                </c:pt>
                <c:pt idx="191">
                  <c:v>48.6434391091704</c:v>
                </c:pt>
                <c:pt idx="192">
                  <c:v>48.8547083549172</c:v>
                </c:pt>
                <c:pt idx="193">
                  <c:v>48.9849418976644</c:v>
                </c:pt>
                <c:pt idx="194">
                  <c:v>49.201457114636</c:v>
                </c:pt>
                <c:pt idx="195">
                  <c:v>49.423576789364</c:v>
                </c:pt>
                <c:pt idx="196">
                  <c:v>49.8327944892428</c:v>
                </c:pt>
                <c:pt idx="197">
                  <c:v>50.3950788393716</c:v>
                </c:pt>
                <c:pt idx="198">
                  <c:v>50.932219441086</c:v>
                </c:pt>
                <c:pt idx="199">
                  <c:v>51.2264907416988</c:v>
                </c:pt>
                <c:pt idx="200">
                  <c:v>51.1092585471224</c:v>
                </c:pt>
                <c:pt idx="201">
                  <c:v>51.365757435168</c:v>
                </c:pt>
                <c:pt idx="202">
                  <c:v>51.92991230413</c:v>
                </c:pt>
                <c:pt idx="203">
                  <c:v>52.4329150497956</c:v>
                </c:pt>
                <c:pt idx="204">
                  <c:v>52.7420546680408</c:v>
                </c:pt>
                <c:pt idx="205">
                  <c:v>53.0993166664388</c:v>
                </c:pt>
                <c:pt idx="206">
                  <c:v>53.2944824132364</c:v>
                </c:pt>
                <c:pt idx="207">
                  <c:v>53.6923421239952</c:v>
                </c:pt>
                <c:pt idx="208">
                  <c:v>54.3060178255204</c:v>
                </c:pt>
                <c:pt idx="209">
                  <c:v>54.9160447730408</c:v>
                </c:pt>
                <c:pt idx="210">
                  <c:v>55.42648700158</c:v>
                </c:pt>
                <c:pt idx="211">
                  <c:v>55.7550026393896</c:v>
                </c:pt>
                <c:pt idx="212">
                  <c:v>55.8237078254508</c:v>
                </c:pt>
                <c:pt idx="213">
                  <c:v>56.0236581251652</c:v>
                </c:pt>
                <c:pt idx="214">
                  <c:v>56.422316444534</c:v>
                </c:pt>
                <c:pt idx="215">
                  <c:v>56.505212018252</c:v>
                </c:pt>
                <c:pt idx="216">
                  <c:v>56.3888210247448</c:v>
                </c:pt>
                <c:pt idx="217">
                  <c:v>56.264458142624</c:v>
                </c:pt>
                <c:pt idx="218">
                  <c:v>56.453781623768</c:v>
                </c:pt>
                <c:pt idx="219">
                  <c:v>56.5502783894572</c:v>
                </c:pt>
                <c:pt idx="220">
                  <c:v>56.5578988902824</c:v>
                </c:pt>
                <c:pt idx="221">
                  <c:v>56.458679756576</c:v>
                </c:pt>
                <c:pt idx="222">
                  <c:v>56.4701584243304</c:v>
                </c:pt>
                <c:pt idx="223">
                  <c:v>56.6777895641872</c:v>
                </c:pt>
                <c:pt idx="224">
                  <c:v>56.9668929797504</c:v>
                </c:pt>
                <c:pt idx="225">
                  <c:v>57.423949110054</c:v>
                </c:pt>
                <c:pt idx="226">
                  <c:v>57.6509740163332</c:v>
                </c:pt>
                <c:pt idx="227">
                  <c:v>57.5932399378876</c:v>
                </c:pt>
                <c:pt idx="228">
                  <c:v>57.4236580615828</c:v>
                </c:pt>
                <c:pt idx="229">
                  <c:v>57.1878236149924</c:v>
                </c:pt>
                <c:pt idx="230">
                  <c:v>57.14074475009</c:v>
                </c:pt>
                <c:pt idx="231">
                  <c:v>57.057973404378</c:v>
                </c:pt>
                <c:pt idx="232">
                  <c:v>57.0325350581208</c:v>
                </c:pt>
                <c:pt idx="233">
                  <c:v>56.9605478031349</c:v>
                </c:pt>
                <c:pt idx="234">
                  <c:v>57.1181363528033</c:v>
                </c:pt>
                <c:pt idx="235">
                  <c:v>57.5422081728281</c:v>
                </c:pt>
                <c:pt idx="236">
                  <c:v>58.0319824105405</c:v>
                </c:pt>
                <c:pt idx="237">
                  <c:v>58.5437343572001</c:v>
                </c:pt>
                <c:pt idx="238">
                  <c:v>58.9607855202001</c:v>
                </c:pt>
                <c:pt idx="239">
                  <c:v>59.3232047555329</c:v>
                </c:pt>
                <c:pt idx="240">
                  <c:v>59.6808820304081</c:v>
                </c:pt>
                <c:pt idx="241">
                  <c:v>59.9741204638853</c:v>
                </c:pt>
                <c:pt idx="242">
                  <c:v>60.1999030901045</c:v>
                </c:pt>
                <c:pt idx="243">
                  <c:v>60.3851412445369</c:v>
                </c:pt>
                <c:pt idx="244">
                  <c:v>60.7218239863981</c:v>
                </c:pt>
                <c:pt idx="245">
                  <c:v>61.0095183014361</c:v>
                </c:pt>
                <c:pt idx="246">
                  <c:v>61.5028028676609</c:v>
                </c:pt>
                <c:pt idx="247">
                  <c:v>62.0599406289697</c:v>
                </c:pt>
                <c:pt idx="248">
                  <c:v>62.4589112930393</c:v>
                </c:pt>
                <c:pt idx="249">
                  <c:v>62.6850949982493</c:v>
                </c:pt>
                <c:pt idx="250">
                  <c:v>62.7889957530961</c:v>
                </c:pt>
                <c:pt idx="251">
                  <c:v>62.8637029265329</c:v>
                </c:pt>
                <c:pt idx="252">
                  <c:v>63.2184200254937</c:v>
                </c:pt>
                <c:pt idx="253">
                  <c:v>63.6680082779509</c:v>
                </c:pt>
                <c:pt idx="254">
                  <c:v>63.9887401438417</c:v>
                </c:pt>
                <c:pt idx="255">
                  <c:v>64.3666732325177</c:v>
                </c:pt>
                <c:pt idx="256">
                  <c:v>64.7565752521493</c:v>
                </c:pt>
                <c:pt idx="257">
                  <c:v>64.7985430219477</c:v>
                </c:pt>
                <c:pt idx="258">
                  <c:v>64.9779602069561</c:v>
                </c:pt>
                <c:pt idx="259">
                  <c:v>65.3119205808001</c:v>
                </c:pt>
                <c:pt idx="260">
                  <c:v>65.7210885894765</c:v>
                </c:pt>
                <c:pt idx="261">
                  <c:v>66.1904397430025</c:v>
                </c:pt>
                <c:pt idx="262">
                  <c:v>66.5550879837002</c:v>
                </c:pt>
                <c:pt idx="263">
                  <c:v>66.936141419933</c:v>
                </c:pt>
                <c:pt idx="264">
                  <c:v>67.3860278196046</c:v>
                </c:pt>
                <c:pt idx="265">
                  <c:v>67.7696722971053</c:v>
                </c:pt>
                <c:pt idx="266">
                  <c:v>68.1499093778702</c:v>
                </c:pt>
                <c:pt idx="267">
                  <c:v>68.4926792920253</c:v>
                </c:pt>
                <c:pt idx="268">
                  <c:v>68.7197929325945</c:v>
                </c:pt>
                <c:pt idx="269">
                  <c:v>68.9661193216345</c:v>
                </c:pt>
                <c:pt idx="270">
                  <c:v>69.1310901143106</c:v>
                </c:pt>
                <c:pt idx="271">
                  <c:v>69.3081540659482</c:v>
                </c:pt>
                <c:pt idx="272">
                  <c:v>69.5562267458154</c:v>
                </c:pt>
                <c:pt idx="273">
                  <c:v>69.8621257877898</c:v>
                </c:pt>
                <c:pt idx="274">
                  <c:v>70.1601487741838</c:v>
                </c:pt>
                <c:pt idx="275">
                  <c:v>70.3145286919258</c:v>
                </c:pt>
                <c:pt idx="276">
                  <c:v>70.3498129950014</c:v>
                </c:pt>
                <c:pt idx="277">
                  <c:v>70.2000934021702</c:v>
                </c:pt>
                <c:pt idx="278">
                  <c:v>69.938195919921</c:v>
                </c:pt>
                <c:pt idx="279">
                  <c:v>69.8797235721826</c:v>
                </c:pt>
                <c:pt idx="280">
                  <c:v>69.888717679817</c:v>
                </c:pt>
                <c:pt idx="281">
                  <c:v>69.9492131693674</c:v>
                </c:pt>
                <c:pt idx="282">
                  <c:v>70.0479673353942</c:v>
                </c:pt>
                <c:pt idx="283">
                  <c:v>69.9919618009178</c:v>
                </c:pt>
                <c:pt idx="284">
                  <c:v>69.9302879199962</c:v>
                </c:pt>
                <c:pt idx="285">
                  <c:v>70.1578594295018</c:v>
                </c:pt>
                <c:pt idx="286">
                  <c:v>70.480060735235</c:v>
                </c:pt>
                <c:pt idx="287">
                  <c:v>70.7088816235438</c:v>
                </c:pt>
                <c:pt idx="288">
                  <c:v>70.808200139655</c:v>
                </c:pt>
                <c:pt idx="289">
                  <c:v>71.1505050861306</c:v>
                </c:pt>
                <c:pt idx="290">
                  <c:v>71.5409572583602</c:v>
                </c:pt>
                <c:pt idx="291">
                  <c:v>71.966235864729</c:v>
                </c:pt>
                <c:pt idx="292">
                  <c:v>72.2907797557182</c:v>
                </c:pt>
                <c:pt idx="293">
                  <c:v>72.5092329295834</c:v>
                </c:pt>
                <c:pt idx="294">
                  <c:v>72.590179898293</c:v>
                </c:pt>
                <c:pt idx="295">
                  <c:v>72.8341140108746</c:v>
                </c:pt>
                <c:pt idx="296">
                  <c:v>73.175790718577</c:v>
                </c:pt>
                <c:pt idx="297">
                  <c:v>73.5273879199014</c:v>
                </c:pt>
                <c:pt idx="298">
                  <c:v>73.8789851212258</c:v>
                </c:pt>
                <c:pt idx="299">
                  <c:v>73.9439244240194</c:v>
                </c:pt>
                <c:pt idx="300">
                  <c:v>73.9161257456482</c:v>
                </c:pt>
                <c:pt idx="301">
                  <c:v>73.8468739563606</c:v>
                </c:pt>
                <c:pt idx="302">
                  <c:v>74.0474134517606</c:v>
                </c:pt>
                <c:pt idx="303">
                  <c:v>74.2075681970958</c:v>
                </c:pt>
                <c:pt idx="304">
                  <c:v>74.2571493689762</c:v>
                </c:pt>
                <c:pt idx="305">
                  <c:v>74.3798582439314</c:v>
                </c:pt>
                <c:pt idx="306">
                  <c:v>74.4947868963394</c:v>
                </c:pt>
                <c:pt idx="307">
                  <c:v>74.6954293235158</c:v>
                </c:pt>
                <c:pt idx="308">
                  <c:v>74.9354023373918</c:v>
                </c:pt>
                <c:pt idx="309">
                  <c:v>75.2101769398058</c:v>
                </c:pt>
                <c:pt idx="310">
                  <c:v>75.523025651373</c:v>
                </c:pt>
                <c:pt idx="311">
                  <c:v>76.0536354093434</c:v>
                </c:pt>
                <c:pt idx="312">
                  <c:v>76.3828218783854</c:v>
                </c:pt>
                <c:pt idx="313">
                  <c:v>76.504480139347</c:v>
                </c:pt>
                <c:pt idx="314">
                  <c:v>76.5883766358562</c:v>
                </c:pt>
                <c:pt idx="315">
                  <c:v>76.6219891849082</c:v>
                </c:pt>
                <c:pt idx="316">
                  <c:v>76.6659907446334</c:v>
                </c:pt>
                <c:pt idx="317">
                  <c:v>76.8789139975458</c:v>
                </c:pt>
                <c:pt idx="318">
                  <c:v>77.2491666959998</c:v>
                </c:pt>
                <c:pt idx="319">
                  <c:v>77.4720139919058</c:v>
                </c:pt>
                <c:pt idx="320">
                  <c:v>77.588919644295</c:v>
                </c:pt>
                <c:pt idx="321">
                  <c:v>77.6941514134918</c:v>
                </c:pt>
                <c:pt idx="322">
                  <c:v>77.920732648321</c:v>
                </c:pt>
                <c:pt idx="323">
                  <c:v>78.2737815426298</c:v>
                </c:pt>
                <c:pt idx="324">
                  <c:v>78.4853276393614</c:v>
                </c:pt>
                <c:pt idx="325">
                  <c:v>78.6936225117074</c:v>
                </c:pt>
                <c:pt idx="326">
                  <c:v>79.0638148708442</c:v>
                </c:pt>
                <c:pt idx="327">
                  <c:v>79.156730320589</c:v>
                </c:pt>
                <c:pt idx="328">
                  <c:v>79.0462880738834</c:v>
                </c:pt>
                <c:pt idx="329">
                  <c:v>79.0772031005194</c:v>
                </c:pt>
                <c:pt idx="330">
                  <c:v>79.167112232519</c:v>
                </c:pt>
                <c:pt idx="331">
                  <c:v>79.0042635141394</c:v>
                </c:pt>
                <c:pt idx="332">
                  <c:v>78.7223156317218</c:v>
                </c:pt>
                <c:pt idx="333">
                  <c:v>78.6215312251398</c:v>
                </c:pt>
                <c:pt idx="334">
                  <c:v>78.3812565146778</c:v>
                </c:pt>
                <c:pt idx="335">
                  <c:v>78.1086150845954</c:v>
                </c:pt>
                <c:pt idx="336">
                  <c:v>77.8688692305018</c:v>
                </c:pt>
                <c:pt idx="337">
                  <c:v>77.7906197842082</c:v>
                </c:pt>
                <c:pt idx="338">
                  <c:v>77.7089558424354</c:v>
                </c:pt>
                <c:pt idx="339">
                  <c:v>77.5264578028782</c:v>
                </c:pt>
                <c:pt idx="340">
                  <c:v>77.1345271923993</c:v>
                </c:pt>
                <c:pt idx="341">
                  <c:v>77.1356807381693</c:v>
                </c:pt>
                <c:pt idx="342">
                  <c:v>77.2052590696441</c:v>
                </c:pt>
                <c:pt idx="343">
                  <c:v>77.3132025587433</c:v>
                </c:pt>
                <c:pt idx="344">
                  <c:v>77.2789511228033</c:v>
                </c:pt>
                <c:pt idx="345">
                  <c:v>77.2612539560057</c:v>
                </c:pt>
                <c:pt idx="346">
                  <c:v>77.0618112164301</c:v>
                </c:pt>
                <c:pt idx="347">
                  <c:v>76.8400784232065</c:v>
                </c:pt>
                <c:pt idx="348">
                  <c:v>76.7641360684529</c:v>
                </c:pt>
                <c:pt idx="349">
                  <c:v>76.7494132750561</c:v>
                </c:pt>
                <c:pt idx="350">
                  <c:v>76.7348750489825</c:v>
                </c:pt>
                <c:pt idx="351">
                  <c:v>76.7198115159121</c:v>
                </c:pt>
                <c:pt idx="352">
                  <c:v>76.7052661910953</c:v>
                </c:pt>
                <c:pt idx="353">
                  <c:v>76.5606221996521</c:v>
                </c:pt>
                <c:pt idx="354">
                  <c:v>76.4328909638829</c:v>
                </c:pt>
                <c:pt idx="355">
                  <c:v>76.4093586301749</c:v>
                </c:pt>
                <c:pt idx="356">
                  <c:v>76.4546557105341</c:v>
                </c:pt>
                <c:pt idx="357">
                  <c:v>76.5605334653621</c:v>
                </c:pt>
                <c:pt idx="358">
                  <c:v>76.6601785236605</c:v>
                </c:pt>
                <c:pt idx="359">
                  <c:v>76.7296645714737</c:v>
                </c:pt>
                <c:pt idx="360">
                  <c:v>76.7424636054633</c:v>
                </c:pt>
                <c:pt idx="361">
                  <c:v>76.7712135154233</c:v>
                </c:pt>
                <c:pt idx="362">
                  <c:v>77.0162372850861</c:v>
                </c:pt>
                <c:pt idx="363">
                  <c:v>77.3316273467189</c:v>
                </c:pt>
                <c:pt idx="364">
                  <c:v>77.6306299596745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[7]StorageChartData!$G$4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[7]StorageChartData!$E$5:$E$369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[7]StorageChartData!$G$5:$G$369</c:f>
              <c:numCache>
                <c:formatCode>General</c:formatCode>
                <c:ptCount val="365"/>
                <c:pt idx="0">
                  <c:v>77.8086451429009</c:v>
                </c:pt>
                <c:pt idx="1">
                  <c:v>77.8817480003745</c:v>
                </c:pt>
                <c:pt idx="2">
                  <c:v>78.1902345342453</c:v>
                </c:pt>
                <c:pt idx="3">
                  <c:v>78.4548188907957</c:v>
                </c:pt>
                <c:pt idx="4">
                  <c:v>78.5904013365441</c:v>
                </c:pt>
                <c:pt idx="5">
                  <c:v>78.6804914864953</c:v>
                </c:pt>
                <c:pt idx="6">
                  <c:v>78.7552519005061</c:v>
                </c:pt>
                <c:pt idx="7">
                  <c:v>78.8009110167685</c:v>
                </c:pt>
                <c:pt idx="8">
                  <c:v>78.9308819060173</c:v>
                </c:pt>
                <c:pt idx="9">
                  <c:v>79.1262606151109</c:v>
                </c:pt>
                <c:pt idx="10">
                  <c:v>79.3391306274493</c:v>
                </c:pt>
                <c:pt idx="11">
                  <c:v>79.5436383202981</c:v>
                </c:pt>
                <c:pt idx="12">
                  <c:v>79.7543964565345</c:v>
                </c:pt>
                <c:pt idx="13">
                  <c:v>79.8935637675989</c:v>
                </c:pt>
                <c:pt idx="14">
                  <c:v>80.0706206204933</c:v>
                </c:pt>
                <c:pt idx="15">
                  <c:v>80.2103132385545</c:v>
                </c:pt>
                <c:pt idx="16">
                  <c:v>80.1174368318973</c:v>
                </c:pt>
                <c:pt idx="17">
                  <c:v>80.1551666520053</c:v>
                </c:pt>
                <c:pt idx="18">
                  <c:v>80.2884881480445</c:v>
                </c:pt>
                <c:pt idx="19">
                  <c:v>80.3076937977721</c:v>
                </c:pt>
                <c:pt idx="20">
                  <c:v>80.2929461587741</c:v>
                </c:pt>
                <c:pt idx="21">
                  <c:v>80.4365750299397</c:v>
                </c:pt>
                <c:pt idx="22">
                  <c:v>80.6773998929997</c:v>
                </c:pt>
                <c:pt idx="23">
                  <c:v>80.8374659040449</c:v>
                </c:pt>
                <c:pt idx="24">
                  <c:v>80.9480856193305</c:v>
                </c:pt>
                <c:pt idx="25">
                  <c:v>80.9546590555337</c:v>
                </c:pt>
                <c:pt idx="26">
                  <c:v>80.9722426424401</c:v>
                </c:pt>
                <c:pt idx="27">
                  <c:v>81.0187074660556</c:v>
                </c:pt>
                <c:pt idx="28">
                  <c:v>80.9636567125397</c:v>
                </c:pt>
                <c:pt idx="29">
                  <c:v>80.7291461815561</c:v>
                </c:pt>
                <c:pt idx="30">
                  <c:v>80.4222213711893</c:v>
                </c:pt>
                <c:pt idx="31">
                  <c:v>80.1202372860897</c:v>
                </c:pt>
                <c:pt idx="32">
                  <c:v>79.9924066679157</c:v>
                </c:pt>
                <c:pt idx="33">
                  <c:v>79.6916471160181</c:v>
                </c:pt>
                <c:pt idx="34">
                  <c:v>79.3666063130049</c:v>
                </c:pt>
                <c:pt idx="35">
                  <c:v>78.9621483204417</c:v>
                </c:pt>
                <c:pt idx="36">
                  <c:v>78.4322874798789</c:v>
                </c:pt>
                <c:pt idx="37">
                  <c:v>77.8036973188905</c:v>
                </c:pt>
                <c:pt idx="38">
                  <c:v>77.3704539226513</c:v>
                </c:pt>
                <c:pt idx="39">
                  <c:v>76.997052931588</c:v>
                </c:pt>
                <c:pt idx="40">
                  <c:v>76.5697405352924</c:v>
                </c:pt>
                <c:pt idx="41">
                  <c:v>76.1640757563852</c:v>
                </c:pt>
                <c:pt idx="42">
                  <c:v>75.9257957927624</c:v>
                </c:pt>
                <c:pt idx="43">
                  <c:v>75.5987176504508</c:v>
                </c:pt>
                <c:pt idx="44">
                  <c:v>75.1005846426204</c:v>
                </c:pt>
                <c:pt idx="45">
                  <c:v>74.4885239051732</c:v>
                </c:pt>
                <c:pt idx="46">
                  <c:v>73.9946323964048</c:v>
                </c:pt>
                <c:pt idx="47">
                  <c:v>73.5677672209308</c:v>
                </c:pt>
                <c:pt idx="48">
                  <c:v>73.1181683203588</c:v>
                </c:pt>
                <c:pt idx="49">
                  <c:v>72.6451364684836</c:v>
                </c:pt>
                <c:pt idx="50">
                  <c:v>72.1027250499432</c:v>
                </c:pt>
                <c:pt idx="51">
                  <c:v>71.5326249835512</c:v>
                </c:pt>
                <c:pt idx="52">
                  <c:v>70.9078007058304</c:v>
                </c:pt>
                <c:pt idx="53">
                  <c:v>70.5307332139044</c:v>
                </c:pt>
                <c:pt idx="54">
                  <c:v>70.3254695049048</c:v>
                </c:pt>
                <c:pt idx="55">
                  <c:v>69.7816844795552</c:v>
                </c:pt>
                <c:pt idx="56">
                  <c:v>69.0347511706796</c:v>
                </c:pt>
                <c:pt idx="57">
                  <c:v>68.5840910079992</c:v>
                </c:pt>
                <c:pt idx="58">
                  <c:v>68.294543920986</c:v>
                </c:pt>
                <c:pt idx="59">
                  <c:v>67.9666316763484</c:v>
                </c:pt>
                <c:pt idx="60">
                  <c:v>67.554215992658</c:v>
                </c:pt>
                <c:pt idx="61">
                  <c:v>66.9126528784716</c:v>
                </c:pt>
                <c:pt idx="62">
                  <c:v>66.2676823675492</c:v>
                </c:pt>
                <c:pt idx="63">
                  <c:v>65.6127665174036</c:v>
                </c:pt>
                <c:pt idx="64">
                  <c:v>65.085219867124</c:v>
                </c:pt>
                <c:pt idx="65">
                  <c:v>64.6766481528764</c:v>
                </c:pt>
                <c:pt idx="66">
                  <c:v>64.364750672898</c:v>
                </c:pt>
                <c:pt idx="67">
                  <c:v>64.1051567328172</c:v>
                </c:pt>
                <c:pt idx="68">
                  <c:v>63.8213844733972</c:v>
                </c:pt>
                <c:pt idx="69">
                  <c:v>63.6397631286252</c:v>
                </c:pt>
                <c:pt idx="70">
                  <c:v>63.3697340360404</c:v>
                </c:pt>
                <c:pt idx="71">
                  <c:v>62.9131251265584</c:v>
                </c:pt>
                <c:pt idx="72">
                  <c:v>62.384148079524</c:v>
                </c:pt>
                <c:pt idx="73">
                  <c:v>61.9164438344204</c:v>
                </c:pt>
                <c:pt idx="74">
                  <c:v>61.2376194171772</c:v>
                </c:pt>
                <c:pt idx="75">
                  <c:v>60.5521257306976</c:v>
                </c:pt>
                <c:pt idx="76">
                  <c:v>60.0689355773032</c:v>
                </c:pt>
                <c:pt idx="77">
                  <c:v>59.588556526216</c:v>
                </c:pt>
                <c:pt idx="78">
                  <c:v>59.059327473798</c:v>
                </c:pt>
                <c:pt idx="79">
                  <c:v>58.4730529210248</c:v>
                </c:pt>
                <c:pt idx="80">
                  <c:v>57.7103142604144</c:v>
                </c:pt>
                <c:pt idx="81">
                  <c:v>57.0618866615536</c:v>
                </c:pt>
                <c:pt idx="82">
                  <c:v>56.5795270611136</c:v>
                </c:pt>
                <c:pt idx="83">
                  <c:v>56.1094553851528</c:v>
                </c:pt>
                <c:pt idx="84">
                  <c:v>55.7453821426544</c:v>
                </c:pt>
                <c:pt idx="85">
                  <c:v>55.377848262846</c:v>
                </c:pt>
                <c:pt idx="86">
                  <c:v>55.0477176609584</c:v>
                </c:pt>
                <c:pt idx="87">
                  <c:v>54.8099949486768</c:v>
                </c:pt>
                <c:pt idx="88">
                  <c:v>54.4046389650988</c:v>
                </c:pt>
                <c:pt idx="89">
                  <c:v>53.8996308244792</c:v>
                </c:pt>
                <c:pt idx="90">
                  <c:v>53.3947504612372</c:v>
                </c:pt>
                <c:pt idx="91">
                  <c:v>53</c:v>
                </c:pt>
                <c:pt idx="92">
                  <c:v>52.7141194138496</c:v>
                </c:pt>
                <c:pt idx="93">
                  <c:v>52.2985980300092</c:v>
                </c:pt>
                <c:pt idx="94">
                  <c:v>51.9486725827084</c:v>
                </c:pt>
                <c:pt idx="95">
                  <c:v>51.7131256352176</c:v>
                </c:pt>
                <c:pt idx="96">
                  <c:v>51.3352879296544</c:v>
                </c:pt>
                <c:pt idx="97">
                  <c:v>50.9176759659416</c:v>
                </c:pt>
                <c:pt idx="98">
                  <c:v>50.6503656920024</c:v>
                </c:pt>
                <c:pt idx="99">
                  <c:v>50.5698375491416</c:v>
                </c:pt>
                <c:pt idx="100">
                  <c:v>50.2596260206732</c:v>
                </c:pt>
                <c:pt idx="101">
                  <c:v>49.5906404615052</c:v>
                </c:pt>
                <c:pt idx="102">
                  <c:v>48.697824430498</c:v>
                </c:pt>
                <c:pt idx="103">
                  <c:v>47.7989744677708</c:v>
                </c:pt>
                <c:pt idx="104">
                  <c:v>47.0982965695864</c:v>
                </c:pt>
                <c:pt idx="105">
                  <c:v>46.7477783772284</c:v>
                </c:pt>
                <c:pt idx="106">
                  <c:v>46.3663877506936</c:v>
                </c:pt>
                <c:pt idx="107">
                  <c:v>45.921009052954</c:v>
                </c:pt>
                <c:pt idx="108">
                  <c:v>45.5738911585888</c:v>
                </c:pt>
                <c:pt idx="109">
                  <c:v>45.1611915251704</c:v>
                </c:pt>
                <c:pt idx="110">
                  <c:v>44.6621392300956</c:v>
                </c:pt>
                <c:pt idx="111">
                  <c:v>44.1638181055704</c:v>
                </c:pt>
                <c:pt idx="112">
                  <c:v>43.6833183758488</c:v>
                </c:pt>
                <c:pt idx="113">
                  <c:v>43.3297299770568</c:v>
                </c:pt>
                <c:pt idx="114">
                  <c:v>43.2421492328268</c:v>
                </c:pt>
                <c:pt idx="115">
                  <c:v>43.1445557113132</c:v>
                </c:pt>
                <c:pt idx="116">
                  <c:v>43.0271602456432</c:v>
                </c:pt>
                <c:pt idx="117">
                  <c:v>42.9400906109236</c:v>
                </c:pt>
                <c:pt idx="118">
                  <c:v>42.902676684888</c:v>
                </c:pt>
                <c:pt idx="119">
                  <c:v>42.9100238841</c:v>
                </c:pt>
                <c:pt idx="120">
                  <c:v>42.8726241555508</c:v>
                </c:pt>
                <c:pt idx="121">
                  <c:v>42.7406336738616</c:v>
                </c:pt>
                <c:pt idx="122">
                  <c:v>42.4710872958144</c:v>
                </c:pt>
                <c:pt idx="123">
                  <c:v>42.3536634351716</c:v>
                </c:pt>
                <c:pt idx="124">
                  <c:v>42.24939709505</c:v>
                </c:pt>
                <c:pt idx="125">
                  <c:v>42.0948645543292</c:v>
                </c:pt>
                <c:pt idx="126">
                  <c:v>42.0938210390788</c:v>
                </c:pt>
                <c:pt idx="127">
                  <c:v>42.1544620528648</c:v>
                </c:pt>
                <c:pt idx="128">
                  <c:v>42.0063574241116</c:v>
                </c:pt>
                <c:pt idx="129">
                  <c:v>41.670636561954</c:v>
                </c:pt>
                <c:pt idx="130">
                  <c:v>41.1506571719256</c:v>
                </c:pt>
                <c:pt idx="131">
                  <c:v>40.629215440798</c:v>
                </c:pt>
                <c:pt idx="132">
                  <c:v>40.2037984089368</c:v>
                </c:pt>
                <c:pt idx="133">
                  <c:v>39.9025454943868</c:v>
                </c:pt>
                <c:pt idx="134">
                  <c:v>39.6740546976368</c:v>
                </c:pt>
                <c:pt idx="135">
                  <c:v>39.414034832964</c:v>
                </c:pt>
                <c:pt idx="136">
                  <c:v>39.2285198275468</c:v>
                </c:pt>
                <c:pt idx="137">
                  <c:v>39.1501177582744</c:v>
                </c:pt>
                <c:pt idx="138">
                  <c:v>39.1101056922276</c:v>
                </c:pt>
                <c:pt idx="139">
                  <c:v>39.0621785275128</c:v>
                </c:pt>
                <c:pt idx="140">
                  <c:v>39.115053516238</c:v>
                </c:pt>
                <c:pt idx="141">
                  <c:v>39.1981194597928</c:v>
                </c:pt>
                <c:pt idx="142">
                  <c:v>39.203841046812</c:v>
                </c:pt>
                <c:pt idx="143">
                  <c:v>39.2820762956192</c:v>
                </c:pt>
                <c:pt idx="144">
                  <c:v>39.2708283370188</c:v>
                </c:pt>
                <c:pt idx="145">
                  <c:v>39.1595306917576</c:v>
                </c:pt>
                <c:pt idx="146">
                  <c:v>39.0687803586888</c:v>
                </c:pt>
                <c:pt idx="147">
                  <c:v>39.1259429883068</c:v>
                </c:pt>
                <c:pt idx="148">
                  <c:v>39.1193553546172</c:v>
                </c:pt>
                <c:pt idx="149">
                  <c:v>39.3871625405804</c:v>
                </c:pt>
                <c:pt idx="150">
                  <c:v>39.7732915782012</c:v>
                </c:pt>
                <c:pt idx="151">
                  <c:v>40.199262312032</c:v>
                </c:pt>
                <c:pt idx="152">
                  <c:v>40.387006322814</c:v>
                </c:pt>
                <c:pt idx="153">
                  <c:v>40.5388981310644</c:v>
                </c:pt>
                <c:pt idx="154">
                  <c:v>40.6939879231264</c:v>
                </c:pt>
                <c:pt idx="155">
                  <c:v>40.831316659702</c:v>
                </c:pt>
                <c:pt idx="156">
                  <c:v>40.9144713375468</c:v>
                </c:pt>
                <c:pt idx="157">
                  <c:v>40.9257902835792</c:v>
                </c:pt>
                <c:pt idx="158">
                  <c:v>40.901807179678</c:v>
                </c:pt>
                <c:pt idx="159">
                  <c:v>40.8787788567372</c:v>
                </c:pt>
                <c:pt idx="160">
                  <c:v>40.7614898722152</c:v>
                </c:pt>
                <c:pt idx="161">
                  <c:v>40.6164483511528</c:v>
                </c:pt>
                <c:pt idx="162">
                  <c:v>40.5404598545684</c:v>
                </c:pt>
                <c:pt idx="163">
                  <c:v>40.525041384338</c:v>
                </c:pt>
                <c:pt idx="164">
                  <c:v>40.491801519304</c:v>
                </c:pt>
                <c:pt idx="165">
                  <c:v>40.5565811003756</c:v>
                </c:pt>
                <c:pt idx="166">
                  <c:v>40.6513138283796</c:v>
                </c:pt>
                <c:pt idx="167">
                  <c:v>40.7635378596284</c:v>
                </c:pt>
                <c:pt idx="168">
                  <c:v>40.79832525068</c:v>
                </c:pt>
                <c:pt idx="169">
                  <c:v>40.862107458332</c:v>
                </c:pt>
                <c:pt idx="170">
                  <c:v>41.1023324775916</c:v>
                </c:pt>
                <c:pt idx="171">
                  <c:v>41.4775578456572</c:v>
                </c:pt>
                <c:pt idx="172">
                  <c:v>41.9215025972704</c:v>
                </c:pt>
                <c:pt idx="173">
                  <c:v>42.3288107352284</c:v>
                </c:pt>
                <c:pt idx="174">
                  <c:v>42.6678396117172</c:v>
                </c:pt>
                <c:pt idx="175">
                  <c:v>42.9752009947908</c:v>
                </c:pt>
                <c:pt idx="176">
                  <c:v>43.1598747991388</c:v>
                </c:pt>
                <c:pt idx="177">
                  <c:v>43.3251335408348</c:v>
                </c:pt>
                <c:pt idx="178">
                  <c:v>43.5856254719304</c:v>
                </c:pt>
                <c:pt idx="179">
                  <c:v>43.8239231824112</c:v>
                </c:pt>
                <c:pt idx="180">
                  <c:v>44.02079972632</c:v>
                </c:pt>
                <c:pt idx="181">
                  <c:v>44.176297696116</c:v>
                </c:pt>
                <c:pt idx="182">
                  <c:v>44.438152585906</c:v>
                </c:pt>
                <c:pt idx="183">
                  <c:v>44.5019418923012</c:v>
                </c:pt>
                <c:pt idx="184">
                  <c:v>44.6485273900096</c:v>
                </c:pt>
                <c:pt idx="185">
                  <c:v>45.0713285350016</c:v>
                </c:pt>
                <c:pt idx="186">
                  <c:v>45.6164587721876</c:v>
                </c:pt>
                <c:pt idx="187">
                  <c:v>46.1457588120376</c:v>
                </c:pt>
                <c:pt idx="188">
                  <c:v>46.6169662869104</c:v>
                </c:pt>
                <c:pt idx="189">
                  <c:v>46.8982433380956</c:v>
                </c:pt>
                <c:pt idx="190">
                  <c:v>47.1163380254292</c:v>
                </c:pt>
                <c:pt idx="191">
                  <c:v>47.4216407729748</c:v>
                </c:pt>
                <c:pt idx="192">
                  <c:v>47.5117557685272</c:v>
                </c:pt>
                <c:pt idx="193">
                  <c:v>47.558848830916</c:v>
                </c:pt>
                <c:pt idx="194">
                  <c:v>47.686981145676</c:v>
                </c:pt>
                <c:pt idx="195">
                  <c:v>47.736849816656</c:v>
                </c:pt>
                <c:pt idx="196">
                  <c:v>47.8489247742976</c:v>
                </c:pt>
                <c:pt idx="197">
                  <c:v>48.1007100968584</c:v>
                </c:pt>
                <c:pt idx="198">
                  <c:v>48.4528858457536</c:v>
                </c:pt>
                <c:pt idx="199">
                  <c:v>48.8772771092224</c:v>
                </c:pt>
                <c:pt idx="200">
                  <c:v>49.3773551726896</c:v>
                </c:pt>
                <c:pt idx="201">
                  <c:v>49.958312766806</c:v>
                </c:pt>
                <c:pt idx="202">
                  <c:v>50.5458615439836</c:v>
                </c:pt>
                <c:pt idx="203">
                  <c:v>51.0442536559408</c:v>
                </c:pt>
                <c:pt idx="204">
                  <c:v>51.3120537431608</c:v>
                </c:pt>
                <c:pt idx="205">
                  <c:v>51.6740222083004</c:v>
                </c:pt>
                <c:pt idx="206">
                  <c:v>52.0853695311392</c:v>
                </c:pt>
                <c:pt idx="207">
                  <c:v>52.5763186108512</c:v>
                </c:pt>
                <c:pt idx="208">
                  <c:v>53.0764463655208</c:v>
                </c:pt>
                <c:pt idx="209">
                  <c:v>53.5715872530924</c:v>
                </c:pt>
                <c:pt idx="210">
                  <c:v>53.9392418115352</c:v>
                </c:pt>
                <c:pt idx="211">
                  <c:v>54.0192659436288</c:v>
                </c:pt>
                <c:pt idx="212">
                  <c:v>53.816870126882</c:v>
                </c:pt>
                <c:pt idx="213">
                  <c:v>53.7028714098332</c:v>
                </c:pt>
                <c:pt idx="214">
                  <c:v>53.9303328888192</c:v>
                </c:pt>
                <c:pt idx="215">
                  <c:v>54.199563372794</c:v>
                </c:pt>
                <c:pt idx="216">
                  <c:v>54.3879356223492</c:v>
                </c:pt>
                <c:pt idx="217">
                  <c:v>54.4376800653232</c:v>
                </c:pt>
                <c:pt idx="218">
                  <c:v>54.3983849723396</c:v>
                </c:pt>
                <c:pt idx="219">
                  <c:v>54.2619045355764</c:v>
                </c:pt>
                <c:pt idx="220">
                  <c:v>54.2980158422348</c:v>
                </c:pt>
                <c:pt idx="221">
                  <c:v>54.5290941308812</c:v>
                </c:pt>
                <c:pt idx="222">
                  <c:v>54.83067713699</c:v>
                </c:pt>
                <c:pt idx="223">
                  <c:v>55.0542662515604</c:v>
                </c:pt>
                <c:pt idx="224">
                  <c:v>55.322655534466</c:v>
                </c:pt>
                <c:pt idx="225">
                  <c:v>55.8365832459164</c:v>
                </c:pt>
                <c:pt idx="226">
                  <c:v>56.3890677810576</c:v>
                </c:pt>
                <c:pt idx="227">
                  <c:v>56.9717503697716</c:v>
                </c:pt>
                <c:pt idx="228">
                  <c:v>57.4723750364652</c:v>
                </c:pt>
                <c:pt idx="229">
                  <c:v>58.0101758212972</c:v>
                </c:pt>
                <c:pt idx="230">
                  <c:v>58.4065589934704</c:v>
                </c:pt>
                <c:pt idx="231">
                  <c:v>58.7522606885672</c:v>
                </c:pt>
                <c:pt idx="232">
                  <c:v>59.3487290365756</c:v>
                </c:pt>
                <c:pt idx="233">
                  <c:v>59.7924821221224</c:v>
                </c:pt>
                <c:pt idx="234">
                  <c:v>60.0119326694072</c:v>
                </c:pt>
                <c:pt idx="235">
                  <c:v>60.4174732203084</c:v>
                </c:pt>
                <c:pt idx="236">
                  <c:v>60.8687722698768</c:v>
                </c:pt>
                <c:pt idx="237">
                  <c:v>61.3109707306628</c:v>
                </c:pt>
                <c:pt idx="238">
                  <c:v>61.8332075210288</c:v>
                </c:pt>
                <c:pt idx="239">
                  <c:v>62.3579501677444</c:v>
                </c:pt>
                <c:pt idx="240">
                  <c:v>62.6606192815628</c:v>
                </c:pt>
                <c:pt idx="241">
                  <c:v>62.9706213971068</c:v>
                </c:pt>
                <c:pt idx="242">
                  <c:v>63.3790120934028</c:v>
                </c:pt>
                <c:pt idx="243">
                  <c:v>63.9252248889268</c:v>
                </c:pt>
                <c:pt idx="244">
                  <c:v>64.4782879716388</c:v>
                </c:pt>
                <c:pt idx="245">
                  <c:v>65.0733152747776</c:v>
                </c:pt>
                <c:pt idx="246">
                  <c:v>65.6229106214364</c:v>
                </c:pt>
                <c:pt idx="247">
                  <c:v>66.1784689123832</c:v>
                </c:pt>
                <c:pt idx="248">
                  <c:v>66.702952454972</c:v>
                </c:pt>
                <c:pt idx="249">
                  <c:v>67.209270313712</c:v>
                </c:pt>
                <c:pt idx="250">
                  <c:v>67.7309959945676</c:v>
                </c:pt>
                <c:pt idx="251">
                  <c:v>68.244976946592</c:v>
                </c:pt>
                <c:pt idx="252">
                  <c:v>68.6666706876448</c:v>
                </c:pt>
                <c:pt idx="253">
                  <c:v>69.18593310461</c:v>
                </c:pt>
                <c:pt idx="254">
                  <c:v>69.5821423575748</c:v>
                </c:pt>
                <c:pt idx="255">
                  <c:v>69.8869233474952</c:v>
                </c:pt>
                <c:pt idx="256">
                  <c:v>70.1915020232344</c:v>
                </c:pt>
                <c:pt idx="257">
                  <c:v>70.4423006204904</c:v>
                </c:pt>
                <c:pt idx="258">
                  <c:v>70.6511172504616</c:v>
                </c:pt>
                <c:pt idx="259">
                  <c:v>70.924202351994</c:v>
                </c:pt>
                <c:pt idx="260">
                  <c:v>71.2519619736528</c:v>
                </c:pt>
                <c:pt idx="261">
                  <c:v>71.508837095088</c:v>
                </c:pt>
                <c:pt idx="262">
                  <c:v>71.7306586226016</c:v>
                </c:pt>
                <c:pt idx="263">
                  <c:v>71.9611015737316</c:v>
                </c:pt>
                <c:pt idx="264">
                  <c:v>72.2446679695988</c:v>
                </c:pt>
                <c:pt idx="265">
                  <c:v>72.4742981146324</c:v>
                </c:pt>
                <c:pt idx="266">
                  <c:v>72.6238863807144</c:v>
                </c:pt>
                <c:pt idx="267">
                  <c:v>72.764870970038</c:v>
                </c:pt>
                <c:pt idx="268">
                  <c:v>72.84311686696</c:v>
                </c:pt>
                <c:pt idx="269">
                  <c:v>72.8839807821908</c:v>
                </c:pt>
                <c:pt idx="270">
                  <c:v>73.0569771539748</c:v>
                </c:pt>
                <c:pt idx="271">
                  <c:v>73.2438160749988</c:v>
                </c:pt>
                <c:pt idx="272">
                  <c:v>73.499697372386</c:v>
                </c:pt>
                <c:pt idx="273">
                  <c:v>73.6642426903904</c:v>
                </c:pt>
                <c:pt idx="274">
                  <c:v>73.8309921681584</c:v>
                </c:pt>
                <c:pt idx="275">
                  <c:v>73.9219164204356</c:v>
                </c:pt>
                <c:pt idx="276">
                  <c:v>73.8464390333616</c:v>
                </c:pt>
                <c:pt idx="277">
                  <c:v>73.8900466128392</c:v>
                </c:pt>
                <c:pt idx="278">
                  <c:v>74.0424388824852</c:v>
                </c:pt>
                <c:pt idx="279">
                  <c:v>74.1961408702516</c:v>
                </c:pt>
                <c:pt idx="280">
                  <c:v>74.2368344156456</c:v>
                </c:pt>
                <c:pt idx="281">
                  <c:v>74.2660883363728</c:v>
                </c:pt>
                <c:pt idx="282">
                  <c:v>74.280683352392</c:v>
                </c:pt>
                <c:pt idx="283">
                  <c:v>74.2888043146128</c:v>
                </c:pt>
                <c:pt idx="284">
                  <c:v>74.2962863899456</c:v>
                </c:pt>
                <c:pt idx="285">
                  <c:v>74.2852726898708</c:v>
                </c:pt>
                <c:pt idx="286">
                  <c:v>74.219687401446</c:v>
                </c:pt>
                <c:pt idx="287">
                  <c:v>74.1414131095512</c:v>
                </c:pt>
                <c:pt idx="288">
                  <c:v>73.9684380339968</c:v>
                </c:pt>
                <c:pt idx="289">
                  <c:v>73.7318724168568</c:v>
                </c:pt>
                <c:pt idx="290">
                  <c:v>73.5177423776004</c:v>
                </c:pt>
                <c:pt idx="291">
                  <c:v>73.351582095518</c:v>
                </c:pt>
                <c:pt idx="292">
                  <c:v>73.185648973218</c:v>
                </c:pt>
                <c:pt idx="293">
                  <c:v>73.01943190119</c:v>
                </c:pt>
                <c:pt idx="294">
                  <c:v>72.8530799530412</c:v>
                </c:pt>
                <c:pt idx="295">
                  <c:v>72.7462935590836</c:v>
                </c:pt>
                <c:pt idx="296">
                  <c:v>72.6992572866404</c:v>
                </c:pt>
                <c:pt idx="297">
                  <c:v>72.6810241647312</c:v>
                </c:pt>
                <c:pt idx="298">
                  <c:v>72.7387085519744</c:v>
                </c:pt>
                <c:pt idx="299">
                  <c:v>72.7542902932984</c:v>
                </c:pt>
                <c:pt idx="300">
                  <c:v>72.6367528527644</c:v>
                </c:pt>
                <c:pt idx="301">
                  <c:v>72.5880803200136</c:v>
                </c:pt>
                <c:pt idx="302">
                  <c:v>72.4523062081988</c:v>
                </c:pt>
                <c:pt idx="303">
                  <c:v>71.9113606801292</c:v>
                </c:pt>
                <c:pt idx="304">
                  <c:v>71.6449093541172</c:v>
                </c:pt>
                <c:pt idx="305">
                  <c:v>71.5582195021588</c:v>
                </c:pt>
                <c:pt idx="306">
                  <c:v>71.5394220301652</c:v>
                </c:pt>
                <c:pt idx="307">
                  <c:v>71.5207381380628</c:v>
                </c:pt>
                <c:pt idx="308">
                  <c:v>71.4530835659952</c:v>
                </c:pt>
                <c:pt idx="309">
                  <c:v>71.2741739411256</c:v>
                </c:pt>
                <c:pt idx="310">
                  <c:v>71.1389641793952</c:v>
                </c:pt>
                <c:pt idx="311">
                  <c:v>71.180839665532</c:v>
                </c:pt>
                <c:pt idx="312">
                  <c:v>71.1006842066892</c:v>
                </c:pt>
                <c:pt idx="313">
                  <c:v>70.8151443602124</c:v>
                </c:pt>
                <c:pt idx="314">
                  <c:v>70.6087377535576</c:v>
                </c:pt>
                <c:pt idx="315">
                  <c:v>70.6681080923108</c:v>
                </c:pt>
                <c:pt idx="316">
                  <c:v>70.7497436391108</c:v>
                </c:pt>
                <c:pt idx="317">
                  <c:v>70.5259025191568</c:v>
                </c:pt>
                <c:pt idx="318">
                  <c:v>70.5465882568416</c:v>
                </c:pt>
                <c:pt idx="319">
                  <c:v>70.3737551561512</c:v>
                </c:pt>
                <c:pt idx="320">
                  <c:v>70.0322843120016</c:v>
                </c:pt>
                <c:pt idx="321">
                  <c:v>69.6066365709864</c:v>
                </c:pt>
                <c:pt idx="322">
                  <c:v>69.4712102975884</c:v>
                </c:pt>
                <c:pt idx="323">
                  <c:v>69.4995697766724</c:v>
                </c:pt>
                <c:pt idx="324">
                  <c:v>69.5376829289132</c:v>
                </c:pt>
                <c:pt idx="325">
                  <c:v>69.4199928654004</c:v>
                </c:pt>
                <c:pt idx="326">
                  <c:v>69.3817803307548</c:v>
                </c:pt>
                <c:pt idx="327">
                  <c:v>69.2943025183012</c:v>
                </c:pt>
                <c:pt idx="328">
                  <c:v>69.2027109841632</c:v>
                </c:pt>
                <c:pt idx="329">
                  <c:v>69.1420486741476</c:v>
                </c:pt>
                <c:pt idx="330">
                  <c:v>69.2867920479956</c:v>
                </c:pt>
                <c:pt idx="331">
                  <c:v>69.130438679644</c:v>
                </c:pt>
                <c:pt idx="332">
                  <c:v>68.9181081717888</c:v>
                </c:pt>
                <c:pt idx="333">
                  <c:v>68.8460665764236</c:v>
                </c:pt>
                <c:pt idx="334">
                  <c:v>68.7856065805892</c:v>
                </c:pt>
                <c:pt idx="335">
                  <c:v>68.8342578171104</c:v>
                </c:pt>
                <c:pt idx="336">
                  <c:v>68.8370937650188</c:v>
                </c:pt>
                <c:pt idx="337">
                  <c:v>68.7994562285724</c:v>
                </c:pt>
                <c:pt idx="338">
                  <c:v>68.5535806097256</c:v>
                </c:pt>
                <c:pt idx="339">
                  <c:v>68.37632144265</c:v>
                </c:pt>
                <c:pt idx="340">
                  <c:v>68.4015645734692</c:v>
                </c:pt>
                <c:pt idx="341">
                  <c:v>68.3582941842936</c:v>
                </c:pt>
                <c:pt idx="342">
                  <c:v>68.2980897432144</c:v>
                </c:pt>
                <c:pt idx="343">
                  <c:v>68.2646653108572</c:v>
                </c:pt>
                <c:pt idx="344">
                  <c:v>68.2037226004852</c:v>
                </c:pt>
                <c:pt idx="345">
                  <c:v>68.1436139924392</c:v>
                </c:pt>
                <c:pt idx="346">
                  <c:v>68.2432661494808</c:v>
                </c:pt>
                <c:pt idx="347">
                  <c:v>68.400137726086</c:v>
                </c:pt>
                <c:pt idx="348">
                  <c:v>68.505908999766</c:v>
                </c:pt>
                <c:pt idx="349">
                  <c:v>68.5147859781376</c:v>
                </c:pt>
                <c:pt idx="350">
                  <c:v>68.4790331580108</c:v>
                </c:pt>
                <c:pt idx="351">
                  <c:v>68.3616873835432</c:v>
                </c:pt>
                <c:pt idx="352">
                  <c:v>68.2052310834152</c:v>
                </c:pt>
                <c:pt idx="353">
                  <c:v>68.1984340368012</c:v>
                </c:pt>
                <c:pt idx="354">
                  <c:v>68.2768751491612</c:v>
                </c:pt>
                <c:pt idx="355">
                  <c:v>68.2448917616736</c:v>
                </c:pt>
                <c:pt idx="356">
                  <c:v>68.163749577526</c:v>
                </c:pt>
                <c:pt idx="357">
                  <c:v>68.2500206036356</c:v>
                </c:pt>
                <c:pt idx="358">
                  <c:v>68.3475289402308</c:v>
                </c:pt>
                <c:pt idx="359">
                  <c:v>68.4875693967088</c:v>
                </c:pt>
                <c:pt idx="360">
                  <c:v>68.7353794230776</c:v>
                </c:pt>
                <c:pt idx="361">
                  <c:v>68.794650379426</c:v>
                </c:pt>
                <c:pt idx="362">
                  <c:v>68.734062606214</c:v>
                </c:pt>
                <c:pt idx="363">
                  <c:v>68.6733435062528</c:v>
                </c:pt>
                <c:pt idx="364">
                  <c:v>68.77553701336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[7]StorageChartData!$H$4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[7]StorageChartData!$E$5:$E$369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[7]StorageChartData!$H$5:$H$312</c:f>
              <c:numCache>
                <c:formatCode>General</c:formatCode>
                <c:ptCount val="308"/>
                <c:pt idx="0">
                  <c:v>68.8841974755224</c:v>
                </c:pt>
                <c:pt idx="1">
                  <c:v>69.0998005039928</c:v>
                </c:pt>
                <c:pt idx="2">
                  <c:v>69.2594547879324</c:v>
                </c:pt>
                <c:pt idx="3">
                  <c:v>69.476378182638</c:v>
                </c:pt>
                <c:pt idx="4">
                  <c:v>69.3323908249408</c:v>
                </c:pt>
                <c:pt idx="5">
                  <c:v>69.1192723565904</c:v>
                </c:pt>
                <c:pt idx="6">
                  <c:v>69.2184595459524</c:v>
                </c:pt>
                <c:pt idx="7">
                  <c:v>69.3001589814412</c:v>
                </c:pt>
                <c:pt idx="8">
                  <c:v>69.2213061419756</c:v>
                </c:pt>
                <c:pt idx="9">
                  <c:v>69.1804883685756</c:v>
                </c:pt>
                <c:pt idx="10">
                  <c:v>69.1533818176664</c:v>
                </c:pt>
                <c:pt idx="11">
                  <c:v>69.055830888612</c:v>
                </c:pt>
                <c:pt idx="12">
                  <c:v>68.7805025842284</c:v>
                </c:pt>
                <c:pt idx="13">
                  <c:v>68.841981249712</c:v>
                </c:pt>
                <c:pt idx="14">
                  <c:v>68.7648037136416</c:v>
                </c:pt>
                <c:pt idx="15">
                  <c:v>68.4441108908384</c:v>
                </c:pt>
                <c:pt idx="16">
                  <c:v>68.1548300066952</c:v>
                </c:pt>
                <c:pt idx="17">
                  <c:v>67.8717392266224</c:v>
                </c:pt>
                <c:pt idx="18">
                  <c:v>67.5414701992424</c:v>
                </c:pt>
                <c:pt idx="19">
                  <c:v>67.3067928477936</c:v>
                </c:pt>
                <c:pt idx="20">
                  <c:v>67.3205821564597</c:v>
                </c:pt>
                <c:pt idx="21">
                  <c:v>67.4074743225993</c:v>
                </c:pt>
                <c:pt idx="22">
                  <c:v>67.3354788690649</c:v>
                </c:pt>
                <c:pt idx="23">
                  <c:v>67.3019692517893</c:v>
                </c:pt>
                <c:pt idx="24">
                  <c:v>67.1819153067909</c:v>
                </c:pt>
                <c:pt idx="25">
                  <c:v>66.9426166735189</c:v>
                </c:pt>
                <c:pt idx="26">
                  <c:v>66.6276596352213</c:v>
                </c:pt>
                <c:pt idx="27">
                  <c:v>66.435933229504</c:v>
                </c:pt>
                <c:pt idx="28">
                  <c:v>66.008429167142</c:v>
                </c:pt>
                <c:pt idx="29">
                  <c:v>65.4310173952541</c:v>
                </c:pt>
                <c:pt idx="30">
                  <c:v>64.7741032488977</c:v>
                </c:pt>
                <c:pt idx="31">
                  <c:v>64.1410053859773</c:v>
                </c:pt>
                <c:pt idx="32">
                  <c:v>63.4552454966277</c:v>
                </c:pt>
                <c:pt idx="33">
                  <c:v>62.7032649813369</c:v>
                </c:pt>
                <c:pt idx="34">
                  <c:v>61.9534034408913</c:v>
                </c:pt>
                <c:pt idx="35">
                  <c:v>61.5744725288753</c:v>
                </c:pt>
                <c:pt idx="36">
                  <c:v>61.223414832034</c:v>
                </c:pt>
                <c:pt idx="37">
                  <c:v>60.7865191324185</c:v>
                </c:pt>
                <c:pt idx="38">
                  <c:v>60.0540069203537</c:v>
                </c:pt>
                <c:pt idx="39">
                  <c:v>58.9536271875501</c:v>
                </c:pt>
                <c:pt idx="40">
                  <c:v>57.5770992455233</c:v>
                </c:pt>
                <c:pt idx="41">
                  <c:v>56.3158726399225</c:v>
                </c:pt>
                <c:pt idx="42">
                  <c:v>55.3954602447253</c:v>
                </c:pt>
                <c:pt idx="43">
                  <c:v>54.5301944360773</c:v>
                </c:pt>
                <c:pt idx="44">
                  <c:v>53.4132746316177</c:v>
                </c:pt>
                <c:pt idx="45">
                  <c:v>52.2419891023609</c:v>
                </c:pt>
                <c:pt idx="46">
                  <c:v>51.2996557881621</c:v>
                </c:pt>
                <c:pt idx="47">
                  <c:v>50.5330163681633</c:v>
                </c:pt>
                <c:pt idx="48">
                  <c:v>49.7995067826789</c:v>
                </c:pt>
                <c:pt idx="49">
                  <c:v>49.0386989802189</c:v>
                </c:pt>
                <c:pt idx="50">
                  <c:v>48.2430186017889</c:v>
                </c:pt>
                <c:pt idx="51">
                  <c:v>47.5959539616225</c:v>
                </c:pt>
                <c:pt idx="52">
                  <c:v>46.9857459961505</c:v>
                </c:pt>
                <c:pt idx="53">
                  <c:v>46.3694934508437</c:v>
                </c:pt>
                <c:pt idx="54">
                  <c:v>45.8106164974509</c:v>
                </c:pt>
                <c:pt idx="55">
                  <c:v>45.3034077464393</c:v>
                </c:pt>
                <c:pt idx="56">
                  <c:v>44.7603254966665</c:v>
                </c:pt>
                <c:pt idx="57">
                  <c:v>44.3793927390681</c:v>
                </c:pt>
                <c:pt idx="58">
                  <c:v>44.0835171224921</c:v>
                </c:pt>
                <c:pt idx="59">
                  <c:v>43.6675094747425</c:v>
                </c:pt>
                <c:pt idx="60">
                  <c:v>43.1062260474049</c:v>
                </c:pt>
                <c:pt idx="61">
                  <c:v>42.4815756888925</c:v>
                </c:pt>
                <c:pt idx="62">
                  <c:v>41.9719498158213</c:v>
                </c:pt>
                <c:pt idx="63">
                  <c:v>41.9857923650613</c:v>
                </c:pt>
                <c:pt idx="64">
                  <c:v>41.9770715590401</c:v>
                </c:pt>
                <c:pt idx="65">
                  <c:v>41.5223331683913</c:v>
                </c:pt>
                <c:pt idx="66">
                  <c:v>41.1143825941737</c:v>
                </c:pt>
                <c:pt idx="67">
                  <c:v>40.7968416133513</c:v>
                </c:pt>
                <c:pt idx="68">
                  <c:v>40.5811072581317</c:v>
                </c:pt>
                <c:pt idx="69">
                  <c:v>40.0273378504713</c:v>
                </c:pt>
                <c:pt idx="70">
                  <c:v>39.6345856854449</c:v>
                </c:pt>
                <c:pt idx="71">
                  <c:v>39.1006111231977</c:v>
                </c:pt>
                <c:pt idx="72">
                  <c:v>38.4556974022209</c:v>
                </c:pt>
                <c:pt idx="73">
                  <c:v>37.9809299076333</c:v>
                </c:pt>
                <c:pt idx="74">
                  <c:v>37.5045900414269</c:v>
                </c:pt>
                <c:pt idx="75">
                  <c:v>37.0190998952357</c:v>
                </c:pt>
                <c:pt idx="76">
                  <c:v>36.3606985621789</c:v>
                </c:pt>
                <c:pt idx="77">
                  <c:v>35.5095628018704</c:v>
                </c:pt>
                <c:pt idx="78">
                  <c:v>34.673103693128</c:v>
                </c:pt>
                <c:pt idx="79">
                  <c:v>34.0757657490776</c:v>
                </c:pt>
                <c:pt idx="80">
                  <c:v>33.5302273341576</c:v>
                </c:pt>
                <c:pt idx="81">
                  <c:v>33.0057366928256</c:v>
                </c:pt>
                <c:pt idx="82">
                  <c:v>32.5069647981072</c:v>
                </c:pt>
                <c:pt idx="83">
                  <c:v>31.9352213726644</c:v>
                </c:pt>
                <c:pt idx="84">
                  <c:v>31.1515023765264</c:v>
                </c:pt>
                <c:pt idx="85">
                  <c:v>30.1772140698128</c:v>
                </c:pt>
                <c:pt idx="86">
                  <c:v>29.4399137554596</c:v>
                </c:pt>
                <c:pt idx="87">
                  <c:v>28.8564361075072</c:v>
                </c:pt>
                <c:pt idx="88">
                  <c:v>28.2553038852164</c:v>
                </c:pt>
                <c:pt idx="89">
                  <c:v>27.6242398122228</c:v>
                </c:pt>
                <c:pt idx="90">
                  <c:v>27.1925084482852</c:v>
                </c:pt>
                <c:pt idx="91">
                  <c:v>26.8169352418028</c:v>
                </c:pt>
                <c:pt idx="92">
                  <c:v>26.4340432310812</c:v>
                </c:pt>
                <c:pt idx="93">
                  <c:v>25.9958981526624</c:v>
                </c:pt>
                <c:pt idx="94">
                  <c:v>25.6708289546764</c:v>
                </c:pt>
                <c:pt idx="95">
                  <c:v>25.405889660966</c:v>
                </c:pt>
                <c:pt idx="96">
                  <c:v>25.2285417596004</c:v>
                </c:pt>
                <c:pt idx="97">
                  <c:v>24.7065782708476</c:v>
                </c:pt>
                <c:pt idx="98">
                  <c:v>24.1447198453108</c:v>
                </c:pt>
                <c:pt idx="99">
                  <c:v>23.5716525042612</c:v>
                </c:pt>
                <c:pt idx="100">
                  <c:v>22.7314701047104</c:v>
                </c:pt>
                <c:pt idx="101">
                  <c:v>21.8624490609096</c:v>
                </c:pt>
                <c:pt idx="102">
                  <c:v>21.2111855141404</c:v>
                </c:pt>
                <c:pt idx="103">
                  <c:v>20.792700405014</c:v>
                </c:pt>
                <c:pt idx="104">
                  <c:v>20.4930518064272</c:v>
                </c:pt>
                <c:pt idx="105">
                  <c:v>19.8169249116</c:v>
                </c:pt>
                <c:pt idx="106">
                  <c:v>19.0366062134548</c:v>
                </c:pt>
                <c:pt idx="107">
                  <c:v>18.6076043162776</c:v>
                </c:pt>
                <c:pt idx="108">
                  <c:v>18.261732251344</c:v>
                </c:pt>
                <c:pt idx="109">
                  <c:v>17.9086514126908</c:v>
                </c:pt>
                <c:pt idx="110">
                  <c:v>17.5042573088164</c:v>
                </c:pt>
                <c:pt idx="111">
                  <c:v>16.9274631275868</c:v>
                </c:pt>
                <c:pt idx="112">
                  <c:v>16.2466759078488</c:v>
                </c:pt>
                <c:pt idx="113">
                  <c:v>15.6569833102248</c:v>
                </c:pt>
                <c:pt idx="114">
                  <c:v>15.1308209148692</c:v>
                </c:pt>
                <c:pt idx="115">
                  <c:v>14.6367306412912</c:v>
                </c:pt>
                <c:pt idx="116">
                  <c:v>14.060962228454</c:v>
                </c:pt>
                <c:pt idx="117">
                  <c:v>13.5069195191804</c:v>
                </c:pt>
                <c:pt idx="118">
                  <c:v>13.0014819045972</c:v>
                </c:pt>
                <c:pt idx="119">
                  <c:v>12.616616443266</c:v>
                </c:pt>
                <c:pt idx="120">
                  <c:v>12.5062771283368</c:v>
                </c:pt>
                <c:pt idx="121">
                  <c:v>12.39208319585</c:v>
                </c:pt>
                <c:pt idx="122">
                  <c:v>12.064139006868</c:v>
                </c:pt>
                <c:pt idx="123">
                  <c:v>11.7187745020732</c:v>
                </c:pt>
                <c:pt idx="124">
                  <c:v>11.4324147507568</c:v>
                </c:pt>
                <c:pt idx="125">
                  <c:v>11.1706769902296</c:v>
                </c:pt>
                <c:pt idx="126">
                  <c:v>10.9979113275996</c:v>
                </c:pt>
                <c:pt idx="127">
                  <c:v>10.8626802696396</c:v>
                </c:pt>
                <c:pt idx="128">
                  <c:v>10.8263914944012</c:v>
                </c:pt>
                <c:pt idx="129">
                  <c:v>10.9509921844192</c:v>
                </c:pt>
                <c:pt idx="130">
                  <c:v>10.9868834300384</c:v>
                </c:pt>
                <c:pt idx="131">
                  <c:v>10.8465838694336</c:v>
                </c:pt>
                <c:pt idx="132">
                  <c:v>10.656724433178</c:v>
                </c:pt>
                <c:pt idx="133">
                  <c:v>10.512460224496</c:v>
                </c:pt>
                <c:pt idx="134">
                  <c:v>10.2977871313848</c:v>
                </c:pt>
                <c:pt idx="135">
                  <c:v>10.4212875162068</c:v>
                </c:pt>
                <c:pt idx="136">
                  <c:v>10.5498244593292</c:v>
                </c:pt>
                <c:pt idx="137">
                  <c:v>10.4349135537792</c:v>
                </c:pt>
                <c:pt idx="138">
                  <c:v>10.2566641120272</c:v>
                </c:pt>
                <c:pt idx="139">
                  <c:v>10.301024158284</c:v>
                </c:pt>
                <c:pt idx="140">
                  <c:v>10.2222352075072</c:v>
                </c:pt>
                <c:pt idx="141">
                  <c:v>10.1496115151996</c:v>
                </c:pt>
                <c:pt idx="142">
                  <c:v>9.98408302126203</c:v>
                </c:pt>
                <c:pt idx="143">
                  <c:v>9.76115408980923</c:v>
                </c:pt>
                <c:pt idx="144">
                  <c:v>9.57694170376923</c:v>
                </c:pt>
                <c:pt idx="145">
                  <c:v>9.75137557105123</c:v>
                </c:pt>
                <c:pt idx="146">
                  <c:v>9.70525148710923</c:v>
                </c:pt>
                <c:pt idx="147">
                  <c:v>9.71692537030162</c:v>
                </c:pt>
                <c:pt idx="148">
                  <c:v>10.0247197767104</c:v>
                </c:pt>
                <c:pt idx="149">
                  <c:v>10.0518334263628</c:v>
                </c:pt>
                <c:pt idx="150">
                  <c:v>10.3114735082744</c:v>
                </c:pt>
                <c:pt idx="151">
                  <c:v>16.6054679579024</c:v>
                </c:pt>
                <c:pt idx="152">
                  <c:v>16.8711632677636</c:v>
                </c:pt>
                <c:pt idx="153">
                  <c:v>17.2800757216848</c:v>
                </c:pt>
                <c:pt idx="154">
                  <c:v>17.8383031400748</c:v>
                </c:pt>
                <c:pt idx="155">
                  <c:v>18.346775467376</c:v>
                </c:pt>
                <c:pt idx="156">
                  <c:v>18.7495652552872</c:v>
                </c:pt>
                <c:pt idx="157">
                  <c:v>19.2002893066564</c:v>
                </c:pt>
                <c:pt idx="158">
                  <c:v>19.7546479100024</c:v>
                </c:pt>
                <c:pt idx="159">
                  <c:v>20.103661168802</c:v>
                </c:pt>
                <c:pt idx="160">
                  <c:v>20.3243326999172</c:v>
                </c:pt>
                <c:pt idx="161">
                  <c:v>20.6103233165872</c:v>
                </c:pt>
                <c:pt idx="162">
                  <c:v>20.9603339488064</c:v>
                </c:pt>
                <c:pt idx="163">
                  <c:v>21.3150687946252</c:v>
                </c:pt>
                <c:pt idx="164">
                  <c:v>21.7080587675488</c:v>
                </c:pt>
                <c:pt idx="165">
                  <c:v>22.1186145805208</c:v>
                </c:pt>
                <c:pt idx="166">
                  <c:v>22.4568838914872</c:v>
                </c:pt>
                <c:pt idx="167">
                  <c:v>22.7840010768864</c:v>
                </c:pt>
                <c:pt idx="168">
                  <c:v>23.186077441106</c:v>
                </c:pt>
                <c:pt idx="169">
                  <c:v>23.7510202705632</c:v>
                </c:pt>
                <c:pt idx="170">
                  <c:v>24.2703962674196</c:v>
                </c:pt>
                <c:pt idx="171">
                  <c:v>24.7482694621572</c:v>
                </c:pt>
                <c:pt idx="172">
                  <c:v>25.0847143961212</c:v>
                </c:pt>
                <c:pt idx="173">
                  <c:v>25.539417293054</c:v>
                </c:pt>
                <c:pt idx="174">
                  <c:v>26.1866558524288</c:v>
                </c:pt>
                <c:pt idx="175">
                  <c:v>26.8256492215768</c:v>
                </c:pt>
                <c:pt idx="176">
                  <c:v>27.3357933029016</c:v>
                </c:pt>
                <c:pt idx="177">
                  <c:v>27.6004379987692</c:v>
                </c:pt>
                <c:pt idx="178">
                  <c:v>28.0571888831152</c:v>
                </c:pt>
                <c:pt idx="179">
                  <c:v>28.7328330634048</c:v>
                </c:pt>
                <c:pt idx="180">
                  <c:v>29.1409682049456</c:v>
                </c:pt>
                <c:pt idx="181">
                  <c:v>29.5461644668016</c:v>
                </c:pt>
                <c:pt idx="182">
                  <c:v>29.9444430034092</c:v>
                </c:pt>
                <c:pt idx="183">
                  <c:v>30.3314274395856</c:v>
                </c:pt>
                <c:pt idx="184">
                  <c:v>30.8491600773912</c:v>
                </c:pt>
                <c:pt idx="185">
                  <c:v>31.382091124388</c:v>
                </c:pt>
                <c:pt idx="186">
                  <c:v>31.9014493743864</c:v>
                </c:pt>
                <c:pt idx="187">
                  <c:v>32.2830494138456</c:v>
                </c:pt>
                <c:pt idx="188">
                  <c:v>32.6985211064836</c:v>
                </c:pt>
                <c:pt idx="189">
                  <c:v>33.01478431353</c:v>
                </c:pt>
                <c:pt idx="190">
                  <c:v>33.4691997113632</c:v>
                </c:pt>
                <c:pt idx="191">
                  <c:v>33.9174356532408</c:v>
                </c:pt>
                <c:pt idx="192">
                  <c:v>34.3571495539068</c:v>
                </c:pt>
                <c:pt idx="193">
                  <c:v>34.647885680406</c:v>
                </c:pt>
                <c:pt idx="194">
                  <c:v>34.9504767080492</c:v>
                </c:pt>
                <c:pt idx="195">
                  <c:v>35.2300216658936</c:v>
                </c:pt>
                <c:pt idx="196">
                  <c:v>35.6622357443688</c:v>
                </c:pt>
                <c:pt idx="197">
                  <c:v>36.1618843338724</c:v>
                </c:pt>
                <c:pt idx="198">
                  <c:v>36.570757744706</c:v>
                </c:pt>
                <c:pt idx="199">
                  <c:v>36.9448153695152</c:v>
                </c:pt>
                <c:pt idx="200">
                  <c:v>37.3043347682508</c:v>
                </c:pt>
                <c:pt idx="201">
                  <c:v>37.6742538257744</c:v>
                </c:pt>
                <c:pt idx="202">
                  <c:v>37.9781794171392</c:v>
                </c:pt>
                <c:pt idx="203">
                  <c:v>38.3086685055584</c:v>
                </c:pt>
                <c:pt idx="204">
                  <c:v>38.263612782468</c:v>
                </c:pt>
                <c:pt idx="205">
                  <c:v>38.715199331136</c:v>
                </c:pt>
                <c:pt idx="206">
                  <c:v>39.2962101658264</c:v>
                </c:pt>
                <c:pt idx="207">
                  <c:v>39.9483078149216</c:v>
                </c:pt>
                <c:pt idx="208">
                  <c:v>40.5178577287156</c:v>
                </c:pt>
                <c:pt idx="209">
                  <c:v>40.9060595993508</c:v>
                </c:pt>
                <c:pt idx="210">
                  <c:v>41.2352815621088</c:v>
                </c:pt>
                <c:pt idx="211">
                  <c:v>41.5103223673928</c:v>
                </c:pt>
                <c:pt idx="212">
                  <c:v>41.8723582705928</c:v>
                </c:pt>
                <c:pt idx="213">
                  <c:v>42.2929588051928</c:v>
                </c:pt>
                <c:pt idx="214">
                  <c:v>42.7685745995928</c:v>
                </c:pt>
                <c:pt idx="215">
                  <c:v>43.3881351592308</c:v>
                </c:pt>
                <c:pt idx="216">
                  <c:v>43.8474628873584</c:v>
                </c:pt>
                <c:pt idx="217">
                  <c:v>44.6471718025544</c:v>
                </c:pt>
                <c:pt idx="218">
                  <c:v>45.1636373146988</c:v>
                </c:pt>
                <c:pt idx="219">
                  <c:v>45.5296307672328</c:v>
                </c:pt>
                <c:pt idx="220">
                  <c:v>45.8398813387888</c:v>
                </c:pt>
                <c:pt idx="221">
                  <c:v>46.161053326758</c:v>
                </c:pt>
                <c:pt idx="222">
                  <c:v>46.5309191437076</c:v>
                </c:pt>
                <c:pt idx="223">
                  <c:v>46.8101837011956</c:v>
                </c:pt>
                <c:pt idx="224">
                  <c:v>47.0555979017344</c:v>
                </c:pt>
                <c:pt idx="225">
                  <c:v>47.5273448810904</c:v>
                </c:pt>
                <c:pt idx="226">
                  <c:v>48.1273945450432</c:v>
                </c:pt>
                <c:pt idx="227">
                  <c:v>48.6439487914776</c:v>
                </c:pt>
                <c:pt idx="228">
                  <c:v>49.152374976948</c:v>
                </c:pt>
                <c:pt idx="229">
                  <c:v>49.475012855388</c:v>
                </c:pt>
                <c:pt idx="230">
                  <c:v>49.542628384368</c:v>
                </c:pt>
                <c:pt idx="231">
                  <c:v>49.6891783883604</c:v>
                </c:pt>
                <c:pt idx="232">
                  <c:v>49.8620043903076</c:v>
                </c:pt>
                <c:pt idx="233">
                  <c:v>50.066639860534</c:v>
                </c:pt>
                <c:pt idx="234">
                  <c:v>50.2771317939004</c:v>
                </c:pt>
                <c:pt idx="235">
                  <c:v>50.53137683098</c:v>
                </c:pt>
                <c:pt idx="236">
                  <c:v>50.630191336324</c:v>
                </c:pt>
                <c:pt idx="237">
                  <c:v>50.5267307035556</c:v>
                </c:pt>
                <c:pt idx="238">
                  <c:v>50.4680098998052</c:v>
                </c:pt>
                <c:pt idx="239">
                  <c:v>50.926137940332</c:v>
                </c:pt>
                <c:pt idx="240">
                  <c:v>51.4824238524568</c:v>
                </c:pt>
                <c:pt idx="241">
                  <c:v>51.85014584896</c:v>
                </c:pt>
                <c:pt idx="242">
                  <c:v>52.2610601484636</c:v>
                </c:pt>
                <c:pt idx="243">
                  <c:v>52.795858164922</c:v>
                </c:pt>
                <c:pt idx="244">
                  <c:v>53.2669982017344</c:v>
                </c:pt>
                <c:pt idx="245">
                  <c:v>53.7556898811088</c:v>
                </c:pt>
                <c:pt idx="246">
                  <c:v>53.8225706901676</c:v>
                </c:pt>
                <c:pt idx="247">
                  <c:v>54.1926530187848</c:v>
                </c:pt>
                <c:pt idx="248">
                  <c:v>54.4534076033788</c:v>
                </c:pt>
                <c:pt idx="249">
                  <c:v>54.9101158952656</c:v>
                </c:pt>
                <c:pt idx="250">
                  <c:v>55.1971251815848</c:v>
                </c:pt>
                <c:pt idx="251">
                  <c:v>55.319266157084</c:v>
                </c:pt>
                <c:pt idx="252">
                  <c:v>55.2187905458312</c:v>
                </c:pt>
                <c:pt idx="253">
                  <c:v>55.2906156295288</c:v>
                </c:pt>
                <c:pt idx="254">
                  <c:v>55.6617769671124</c:v>
                </c:pt>
                <c:pt idx="255">
                  <c:v>56.2418294714708</c:v>
                </c:pt>
                <c:pt idx="256">
                  <c:v>56.7856286943068</c:v>
                </c:pt>
                <c:pt idx="257">
                  <c:v>57.20348556466</c:v>
                </c:pt>
                <c:pt idx="258">
                  <c:v>57.2621069860056</c:v>
                </c:pt>
                <c:pt idx="259">
                  <c:v>57.3847448735288</c:v>
                </c:pt>
                <c:pt idx="260">
                  <c:v>57.4454959178344</c:v>
                </c:pt>
                <c:pt idx="261">
                  <c:v>57.6997196586844</c:v>
                </c:pt>
                <c:pt idx="262">
                  <c:v>58.0272379230744</c:v>
                </c:pt>
                <c:pt idx="263">
                  <c:v>58.2089799464808</c:v>
                </c:pt>
                <c:pt idx="264">
                  <c:v>58.3408603976504</c:v>
                </c:pt>
                <c:pt idx="265">
                  <c:v>58.3758359053968</c:v>
                </c:pt>
                <c:pt idx="266">
                  <c:v>58.2852310965636</c:v>
                </c:pt>
                <c:pt idx="267">
                  <c:v>58.2441861633812</c:v>
                </c:pt>
                <c:pt idx="268">
                  <c:v>58.2828352707336</c:v>
                </c:pt>
                <c:pt idx="269">
                  <c:v>58.1294065845804</c:v>
                </c:pt>
                <c:pt idx="270">
                  <c:v>57.9843792610044</c:v>
                </c:pt>
                <c:pt idx="271">
                  <c:v>57.7793604586452</c:v>
                </c:pt>
                <c:pt idx="272">
                  <c:v>57.6466494545212</c:v>
                </c:pt>
                <c:pt idx="273">
                  <c:v>57.6143359754748</c:v>
                </c:pt>
                <c:pt idx="274">
                  <c:v>57.6841556642184</c:v>
                </c:pt>
                <c:pt idx="275">
                  <c:v>57.5790481230276</c:v>
                </c:pt>
                <c:pt idx="276">
                  <c:v>57.3447789493128</c:v>
                </c:pt>
                <c:pt idx="277">
                  <c:v>57.2531199771144</c:v>
                </c:pt>
                <c:pt idx="278">
                  <c:v>57.2338788336708</c:v>
                </c:pt>
                <c:pt idx="279">
                  <c:v>57.4088664029224</c:v>
                </c:pt>
                <c:pt idx="280">
                  <c:v>57.5711401231028</c:v>
                </c:pt>
                <c:pt idx="281">
                  <c:v>57.8194896539548</c:v>
                </c:pt>
                <c:pt idx="282">
                  <c:v>58.1295379113296</c:v>
                </c:pt>
                <c:pt idx="283">
                  <c:v>58.3852097957924</c:v>
                </c:pt>
                <c:pt idx="284">
                  <c:v>58.5648931836708</c:v>
                </c:pt>
                <c:pt idx="285">
                  <c:v>58.7936892263784</c:v>
                </c:pt>
                <c:pt idx="286">
                  <c:v>58.8724639796688</c:v>
                </c:pt>
                <c:pt idx="287">
                  <c:v>58.911940090604</c:v>
                </c:pt>
                <c:pt idx="288">
                  <c:v>58.8712323477236</c:v>
                </c:pt>
                <c:pt idx="289">
                  <c:v>59.078228150064</c:v>
                </c:pt>
                <c:pt idx="290">
                  <c:v>59.299726684762</c:v>
                </c:pt>
                <c:pt idx="291">
                  <c:v>59.4912188319536</c:v>
                </c:pt>
                <c:pt idx="292">
                  <c:v>59.6865159055004</c:v>
                </c:pt>
                <c:pt idx="293">
                  <c:v>59.9730211810524</c:v>
                </c:pt>
                <c:pt idx="294">
                  <c:v>60.2204656221464</c:v>
                </c:pt>
                <c:pt idx="295">
                  <c:v>60.2764498603932</c:v>
                </c:pt>
                <c:pt idx="296">
                  <c:v>60.3170227271528</c:v>
                </c:pt>
                <c:pt idx="297">
                  <c:v>60.43137283199</c:v>
                </c:pt>
                <c:pt idx="298">
                  <c:v>60.5435365239216</c:v>
                </c:pt>
                <c:pt idx="299">
                  <c:v>60.5414672402788</c:v>
                </c:pt>
                <c:pt idx="300">
                  <c:v>60.1235997218108</c:v>
                </c:pt>
                <c:pt idx="301">
                  <c:v>59.8910058514912</c:v>
                </c:pt>
                <c:pt idx="302">
                  <c:v>59.9716972654456</c:v>
                </c:pt>
                <c:pt idx="303">
                  <c:v>60.2358273024312</c:v>
                </c:pt>
                <c:pt idx="304">
                  <c:v>60.8184176074836</c:v>
                </c:pt>
                <c:pt idx="305">
                  <c:v>61.4933022222508</c:v>
                </c:pt>
                <c:pt idx="306">
                  <c:v>62.180343434748</c:v>
                </c:pt>
                <c:pt idx="307">
                  <c:v>62.8244904914592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431802"/>
        <c:axId val="18592389"/>
      </c:lineChart>
      <c:catAx>
        <c:axId val="92431802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92389"/>
        <c:crossesAt val="0"/>
        <c:auto val="1"/>
        <c:lblAlgn val="ctr"/>
        <c:lblOffset val="100"/>
        <c:noMultiLvlLbl val="0"/>
      </c:catAx>
      <c:valAx>
        <c:axId val="18592389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31802"/>
        <c:crossesAt val="1"/>
        <c:crossBetween val="midCat"/>
        <c:majorUnit val="1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4708002883922"/>
          <c:y val="0.411823211288618"/>
          <c:w val="0.25183850036049"/>
          <c:h val="0.2017778330328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Cross-Alta Storage</a:t>
            </a:r>
          </a:p>
        </c:rich>
      </c:tx>
      <c:layout>
        <c:manualLayout>
          <c:xMode val="edge"/>
          <c:yMode val="edge"/>
          <c:x val="0.261088319529375"/>
          <c:y val="0.015758412857860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5835590990014"/>
          <c:y val="0.0781642390758413"/>
          <c:w val="0.980416440900999"/>
          <c:h val="0.921835760924159"/>
        </c:manualLayout>
      </c:layout>
      <c:lineChart>
        <c:grouping val="standard"/>
        <c:varyColors val="0"/>
        <c:ser>
          <c:idx val="0"/>
          <c:order val="0"/>
          <c:tx>
            <c:strRef>
              <c:f>[7]StorageChartData!$P$4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[7]StorageChartData!$O$5:$O$369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[7]StorageChartData!$P$5:$P$369</c:f>
              <c:numCache>
                <c:formatCode>General</c:formatCode>
                <c:ptCount val="365"/>
                <c:pt idx="0">
                  <c:v>46.0091609451502</c:v>
                </c:pt>
                <c:pt idx="1">
                  <c:v>45.753939477533</c:v>
                </c:pt>
                <c:pt idx="2">
                  <c:v>45.987828515139</c:v>
                </c:pt>
                <c:pt idx="3">
                  <c:v>46.1858582514702</c:v>
                </c:pt>
                <c:pt idx="4">
                  <c:v>46.1114879149878</c:v>
                </c:pt>
                <c:pt idx="5">
                  <c:v>46.161810552185</c:v>
                </c:pt>
                <c:pt idx="6">
                  <c:v>46.2796564347006</c:v>
                </c:pt>
                <c:pt idx="7">
                  <c:v>46.4738031585014</c:v>
                </c:pt>
                <c:pt idx="8">
                  <c:v>46.6271214607874</c:v>
                </c:pt>
                <c:pt idx="9">
                  <c:v>46.4037627020234</c:v>
                </c:pt>
                <c:pt idx="10">
                  <c:v>46.1520160692026</c:v>
                </c:pt>
                <c:pt idx="11">
                  <c:v>45.9230705995402</c:v>
                </c:pt>
                <c:pt idx="12">
                  <c:v>45.7181934186974</c:v>
                </c:pt>
                <c:pt idx="13">
                  <c:v>45.460054367625</c:v>
                </c:pt>
                <c:pt idx="14">
                  <c:v>45.1501228861654</c:v>
                </c:pt>
                <c:pt idx="15">
                  <c:v>44.7869188863614</c:v>
                </c:pt>
                <c:pt idx="16">
                  <c:v>44.415519387533</c:v>
                </c:pt>
                <c:pt idx="17">
                  <c:v>44.0439495188678</c:v>
                </c:pt>
                <c:pt idx="18">
                  <c:v>43.6665323179638</c:v>
                </c:pt>
                <c:pt idx="19">
                  <c:v>43.6546060760402</c:v>
                </c:pt>
                <c:pt idx="20">
                  <c:v>43.7789047161246</c:v>
                </c:pt>
                <c:pt idx="21">
                  <c:v>43.614958888573</c:v>
                </c:pt>
                <c:pt idx="22">
                  <c:v>43.563709158693</c:v>
                </c:pt>
                <c:pt idx="23">
                  <c:v>43.2716061707802</c:v>
                </c:pt>
                <c:pt idx="24">
                  <c:v>43.2288571858822</c:v>
                </c:pt>
                <c:pt idx="25">
                  <c:v>43.4833574243694</c:v>
                </c:pt>
                <c:pt idx="26">
                  <c:v>43.6703202200518</c:v>
                </c:pt>
                <c:pt idx="27">
                  <c:v>43.878004247135</c:v>
                </c:pt>
                <c:pt idx="28">
                  <c:v>44.008730799187</c:v>
                </c:pt>
                <c:pt idx="29">
                  <c:v>44.1709793204186</c:v>
                </c:pt>
                <c:pt idx="30">
                  <c:v>44.3706275701994</c:v>
                </c:pt>
                <c:pt idx="31">
                  <c:v>44.3186218241686</c:v>
                </c:pt>
                <c:pt idx="32">
                  <c:v>44.2527380351818</c:v>
                </c:pt>
                <c:pt idx="33">
                  <c:v>44.4911880152938</c:v>
                </c:pt>
                <c:pt idx="34">
                  <c:v>44.7376027852762</c:v>
                </c:pt>
                <c:pt idx="35">
                  <c:v>44.7933630597646</c:v>
                </c:pt>
                <c:pt idx="36">
                  <c:v>44.8799425278558</c:v>
                </c:pt>
                <c:pt idx="37">
                  <c:v>45.0628945336302</c:v>
                </c:pt>
                <c:pt idx="38">
                  <c:v>45.136185154451</c:v>
                </c:pt>
                <c:pt idx="39">
                  <c:v>45.3586203699038</c:v>
                </c:pt>
                <c:pt idx="40">
                  <c:v>45.6051771147502</c:v>
                </c:pt>
                <c:pt idx="41">
                  <c:v>45.8184514021034</c:v>
                </c:pt>
                <c:pt idx="42">
                  <c:v>46.0240625961722</c:v>
                </c:pt>
                <c:pt idx="43">
                  <c:v>46.007944546389</c:v>
                </c:pt>
                <c:pt idx="44">
                  <c:v>45.8755100399022</c:v>
                </c:pt>
                <c:pt idx="45">
                  <c:v>45.6211546189554</c:v>
                </c:pt>
                <c:pt idx="46">
                  <c:v>45.8938879793518</c:v>
                </c:pt>
                <c:pt idx="47">
                  <c:v>45.5490910206654</c:v>
                </c:pt>
                <c:pt idx="48">
                  <c:v>45.1743160694454</c:v>
                </c:pt>
                <c:pt idx="49">
                  <c:v>44.796563195453</c:v>
                </c:pt>
                <c:pt idx="50">
                  <c:v>44.4203755943362</c:v>
                </c:pt>
                <c:pt idx="51">
                  <c:v>44.0443299680834</c:v>
                </c:pt>
                <c:pt idx="52">
                  <c:v>43.670321681129</c:v>
                </c:pt>
                <c:pt idx="53">
                  <c:v>43.2872873421958</c:v>
                </c:pt>
                <c:pt idx="54">
                  <c:v>42.9045121073894</c:v>
                </c:pt>
                <c:pt idx="55">
                  <c:v>42.5559741110366</c:v>
                </c:pt>
                <c:pt idx="56">
                  <c:v>42.3409208818166</c:v>
                </c:pt>
                <c:pt idx="57">
                  <c:v>41.9740965229806</c:v>
                </c:pt>
                <c:pt idx="58">
                  <c:v>41.5904410440174</c:v>
                </c:pt>
                <c:pt idx="59">
                  <c:v>41.2067678181962</c:v>
                </c:pt>
                <c:pt idx="60">
                  <c:v>40.9926019318762</c:v>
                </c:pt>
                <c:pt idx="61">
                  <c:v>40.7236656923966</c:v>
                </c:pt>
                <c:pt idx="62">
                  <c:v>40.5633082795326</c:v>
                </c:pt>
                <c:pt idx="63">
                  <c:v>40.5773882833222</c:v>
                </c:pt>
                <c:pt idx="64">
                  <c:v>40.2150680770466</c:v>
                </c:pt>
                <c:pt idx="65">
                  <c:v>39.8337480845962</c:v>
                </c:pt>
                <c:pt idx="66">
                  <c:v>39.449560199893</c:v>
                </c:pt>
                <c:pt idx="67">
                  <c:v>39.2885709988842</c:v>
                </c:pt>
                <c:pt idx="68">
                  <c:v>38.9076449866814</c:v>
                </c:pt>
                <c:pt idx="69">
                  <c:v>38.5852481121626</c:v>
                </c:pt>
                <c:pt idx="70">
                  <c:v>38.3284471741834</c:v>
                </c:pt>
                <c:pt idx="71">
                  <c:v>38.0054327090062</c:v>
                </c:pt>
                <c:pt idx="72">
                  <c:v>37.7281270512938</c:v>
                </c:pt>
                <c:pt idx="73">
                  <c:v>37.4854242173098</c:v>
                </c:pt>
                <c:pt idx="74">
                  <c:v>37.4008671843354</c:v>
                </c:pt>
                <c:pt idx="75">
                  <c:v>37.2558962973574</c:v>
                </c:pt>
                <c:pt idx="76">
                  <c:v>37.0259534542754</c:v>
                </c:pt>
                <c:pt idx="77">
                  <c:v>36.8794030969354</c:v>
                </c:pt>
                <c:pt idx="78">
                  <c:v>36.6406933060014</c:v>
                </c:pt>
                <c:pt idx="79">
                  <c:v>36.6249869833238</c:v>
                </c:pt>
                <c:pt idx="80">
                  <c:v>36.3430458463018</c:v>
                </c:pt>
                <c:pt idx="81">
                  <c:v>36.0513971779538</c:v>
                </c:pt>
                <c:pt idx="82">
                  <c:v>35.7356766714146</c:v>
                </c:pt>
                <c:pt idx="83">
                  <c:v>35.423331617267</c:v>
                </c:pt>
                <c:pt idx="84">
                  <c:v>35.1108871807146</c:v>
                </c:pt>
                <c:pt idx="85">
                  <c:v>35.0806035888758</c:v>
                </c:pt>
                <c:pt idx="86">
                  <c:v>34.7639070051466</c:v>
                </c:pt>
                <c:pt idx="87">
                  <c:v>34.547359490483</c:v>
                </c:pt>
                <c:pt idx="88">
                  <c:v>34.3186127856302</c:v>
                </c:pt>
                <c:pt idx="89">
                  <c:v>34.2470038602526</c:v>
                </c:pt>
                <c:pt idx="90">
                  <c:v>34.0937345424738</c:v>
                </c:pt>
                <c:pt idx="91">
                  <c:v>33.9381297381822</c:v>
                </c:pt>
                <c:pt idx="92">
                  <c:v>33.7956256644662</c:v>
                </c:pt>
                <c:pt idx="93">
                  <c:v>33.7491462900166</c:v>
                </c:pt>
                <c:pt idx="94">
                  <c:v>33.4256775052746</c:v>
                </c:pt>
                <c:pt idx="95">
                  <c:v>33.1269194456118</c:v>
                </c:pt>
                <c:pt idx="96">
                  <c:v>33.019987174071</c:v>
                </c:pt>
                <c:pt idx="97">
                  <c:v>32.8929619099026</c:v>
                </c:pt>
                <c:pt idx="98">
                  <c:v>32.7100304936626</c:v>
                </c:pt>
                <c:pt idx="99">
                  <c:v>32.4370408718158</c:v>
                </c:pt>
                <c:pt idx="100">
                  <c:v>32.1514545301606</c:v>
                </c:pt>
                <c:pt idx="101">
                  <c:v>31.8850347951454</c:v>
                </c:pt>
                <c:pt idx="102">
                  <c:v>31.6203081103834</c:v>
                </c:pt>
                <c:pt idx="103">
                  <c:v>31.426554660135</c:v>
                </c:pt>
                <c:pt idx="104">
                  <c:v>31.318408503507</c:v>
                </c:pt>
                <c:pt idx="105">
                  <c:v>31.4262806518266</c:v>
                </c:pt>
                <c:pt idx="106">
                  <c:v>31.4476510648826</c:v>
                </c:pt>
                <c:pt idx="107">
                  <c:v>31.5165475636626</c:v>
                </c:pt>
                <c:pt idx="108">
                  <c:v>31.6330872774294</c:v>
                </c:pt>
                <c:pt idx="109">
                  <c:v>31.873155770991</c:v>
                </c:pt>
                <c:pt idx="110">
                  <c:v>32.2184489350062</c:v>
                </c:pt>
                <c:pt idx="111">
                  <c:v>32.3332246110878</c:v>
                </c:pt>
                <c:pt idx="112">
                  <c:v>32.6487243498926</c:v>
                </c:pt>
                <c:pt idx="113">
                  <c:v>32.6330428728162</c:v>
                </c:pt>
                <c:pt idx="114">
                  <c:v>32.9027663660958</c:v>
                </c:pt>
                <c:pt idx="115">
                  <c:v>33.0101841948506</c:v>
                </c:pt>
                <c:pt idx="116">
                  <c:v>33.330798578131</c:v>
                </c:pt>
                <c:pt idx="117">
                  <c:v>33.587616556273</c:v>
                </c:pt>
                <c:pt idx="118">
                  <c:v>33.5870554022126</c:v>
                </c:pt>
                <c:pt idx="119">
                  <c:v>33.8024167200666</c:v>
                </c:pt>
                <c:pt idx="120">
                  <c:v>34.0055611008734</c:v>
                </c:pt>
                <c:pt idx="121">
                  <c:v>33.9815715447044</c:v>
                </c:pt>
                <c:pt idx="122">
                  <c:v>34.0363699394892</c:v>
                </c:pt>
                <c:pt idx="123">
                  <c:v>34.1376934972068</c:v>
                </c:pt>
                <c:pt idx="124">
                  <c:v>34.0395778647204</c:v>
                </c:pt>
                <c:pt idx="125">
                  <c:v>33.893723184214</c:v>
                </c:pt>
                <c:pt idx="126">
                  <c:v>33.7750992826228</c:v>
                </c:pt>
                <c:pt idx="127">
                  <c:v>33.9413656925056</c:v>
                </c:pt>
                <c:pt idx="128">
                  <c:v>34.1360945132488</c:v>
                </c:pt>
                <c:pt idx="129">
                  <c:v>34.0432390494736</c:v>
                </c:pt>
                <c:pt idx="130">
                  <c:v>34.2824592432228</c:v>
                </c:pt>
                <c:pt idx="131">
                  <c:v>34.6536166780872</c:v>
                </c:pt>
                <c:pt idx="132">
                  <c:v>35.0241068310908</c:v>
                </c:pt>
                <c:pt idx="133">
                  <c:v>35.4047552856136</c:v>
                </c:pt>
                <c:pt idx="134">
                  <c:v>35.5821099323748</c:v>
                </c:pt>
                <c:pt idx="135">
                  <c:v>35.9698571300976</c:v>
                </c:pt>
                <c:pt idx="136">
                  <c:v>36.3367983614216</c:v>
                </c:pt>
                <c:pt idx="137">
                  <c:v>36.413535422066</c:v>
                </c:pt>
                <c:pt idx="138">
                  <c:v>36.7949824851988</c:v>
                </c:pt>
                <c:pt idx="139">
                  <c:v>37.1626686346384</c:v>
                </c:pt>
                <c:pt idx="140">
                  <c:v>37.4658556033628</c:v>
                </c:pt>
                <c:pt idx="141">
                  <c:v>37.8324769413224</c:v>
                </c:pt>
                <c:pt idx="142">
                  <c:v>38.1926774660575</c:v>
                </c:pt>
                <c:pt idx="143">
                  <c:v>38.4725521621131</c:v>
                </c:pt>
                <c:pt idx="144">
                  <c:v>38.7311945172576</c:v>
                </c:pt>
                <c:pt idx="145">
                  <c:v>39.0813006291624</c:v>
                </c:pt>
                <c:pt idx="146">
                  <c:v>39.290471842946</c:v>
                </c:pt>
                <c:pt idx="147">
                  <c:v>39.5242153563164</c:v>
                </c:pt>
                <c:pt idx="148">
                  <c:v>39.7981945461443</c:v>
                </c:pt>
                <c:pt idx="149">
                  <c:v>40.0664805439259</c:v>
                </c:pt>
                <c:pt idx="150">
                  <c:v>39.9578481233887</c:v>
                </c:pt>
                <c:pt idx="151">
                  <c:v>39.8931356270299</c:v>
                </c:pt>
                <c:pt idx="152">
                  <c:v>39.9248666557863</c:v>
                </c:pt>
                <c:pt idx="153">
                  <c:v>39.9260624406679</c:v>
                </c:pt>
                <c:pt idx="154">
                  <c:v>39.9187326349663</c:v>
                </c:pt>
                <c:pt idx="155">
                  <c:v>40.0272188245727</c:v>
                </c:pt>
                <c:pt idx="156">
                  <c:v>40.1225013518271</c:v>
                </c:pt>
                <c:pt idx="157">
                  <c:v>40.0651786471395</c:v>
                </c:pt>
                <c:pt idx="158">
                  <c:v>40.2599571590851</c:v>
                </c:pt>
                <c:pt idx="159">
                  <c:v>40.1186421248551</c:v>
                </c:pt>
                <c:pt idx="160">
                  <c:v>40.0914287394503</c:v>
                </c:pt>
                <c:pt idx="161">
                  <c:v>40.0609818765179</c:v>
                </c:pt>
                <c:pt idx="162">
                  <c:v>40.1125077506875</c:v>
                </c:pt>
                <c:pt idx="163">
                  <c:v>40.0901783006043</c:v>
                </c:pt>
                <c:pt idx="164">
                  <c:v>39.9956759284067</c:v>
                </c:pt>
                <c:pt idx="165">
                  <c:v>40.0992178433743</c:v>
                </c:pt>
                <c:pt idx="166">
                  <c:v>40.1539984913011</c:v>
                </c:pt>
                <c:pt idx="167">
                  <c:v>40.2781409590351</c:v>
                </c:pt>
                <c:pt idx="168">
                  <c:v>40.4573625752579</c:v>
                </c:pt>
                <c:pt idx="169">
                  <c:v>40.6310010299539</c:v>
                </c:pt>
                <c:pt idx="170">
                  <c:v>40.7334461890971</c:v>
                </c:pt>
                <c:pt idx="171">
                  <c:v>40.9399660222955</c:v>
                </c:pt>
                <c:pt idx="172">
                  <c:v>41.1457120924851</c:v>
                </c:pt>
                <c:pt idx="173">
                  <c:v>41.2762327809843</c:v>
                </c:pt>
                <c:pt idx="174">
                  <c:v>41.4979403752591</c:v>
                </c:pt>
                <c:pt idx="175">
                  <c:v>41.6895954401967</c:v>
                </c:pt>
                <c:pt idx="176">
                  <c:v>41.9701906586871</c:v>
                </c:pt>
                <c:pt idx="177">
                  <c:v>41.6517797284751</c:v>
                </c:pt>
                <c:pt idx="178">
                  <c:v>41.2535398816075</c:v>
                </c:pt>
                <c:pt idx="179">
                  <c:v>41.2705658638251</c:v>
                </c:pt>
                <c:pt idx="180">
                  <c:v>41.3758398721335</c:v>
                </c:pt>
                <c:pt idx="181">
                  <c:v>41.2568468358959</c:v>
                </c:pt>
                <c:pt idx="182">
                  <c:v>41.3837294185051</c:v>
                </c:pt>
                <c:pt idx="183">
                  <c:v>41.3763215266283</c:v>
                </c:pt>
                <c:pt idx="184">
                  <c:v>41.0504178729687</c:v>
                </c:pt>
                <c:pt idx="185">
                  <c:v>40.8329475216891</c:v>
                </c:pt>
                <c:pt idx="186">
                  <c:v>40.5863368295735</c:v>
                </c:pt>
                <c:pt idx="187">
                  <c:v>40.7653916253311</c:v>
                </c:pt>
                <c:pt idx="188">
                  <c:v>40.9829393560907</c:v>
                </c:pt>
                <c:pt idx="189">
                  <c:v>41.1570108341219</c:v>
                </c:pt>
                <c:pt idx="190">
                  <c:v>40.9268940718315</c:v>
                </c:pt>
                <c:pt idx="191">
                  <c:v>40.5668241671503</c:v>
                </c:pt>
                <c:pt idx="192">
                  <c:v>40.5442782053995</c:v>
                </c:pt>
                <c:pt idx="193">
                  <c:v>40.2746853321739</c:v>
                </c:pt>
                <c:pt idx="194">
                  <c:v>40.1162658762035</c:v>
                </c:pt>
                <c:pt idx="195">
                  <c:v>39.8461689922107</c:v>
                </c:pt>
                <c:pt idx="196">
                  <c:v>39.6524794306511</c:v>
                </c:pt>
                <c:pt idx="197">
                  <c:v>39.4897190932139</c:v>
                </c:pt>
                <c:pt idx="198">
                  <c:v>39.4000722613651</c:v>
                </c:pt>
                <c:pt idx="199">
                  <c:v>39.1785946695491</c:v>
                </c:pt>
                <c:pt idx="200">
                  <c:v>38.9518817546231</c:v>
                </c:pt>
                <c:pt idx="201">
                  <c:v>39.0624017341563</c:v>
                </c:pt>
                <c:pt idx="202">
                  <c:v>39.2201070597399</c:v>
                </c:pt>
                <c:pt idx="203">
                  <c:v>39.5494564465279</c:v>
                </c:pt>
                <c:pt idx="204">
                  <c:v>39.8792211097931</c:v>
                </c:pt>
                <c:pt idx="205">
                  <c:v>39.7552554039439</c:v>
                </c:pt>
                <c:pt idx="206">
                  <c:v>39.3960621940479</c:v>
                </c:pt>
                <c:pt idx="207">
                  <c:v>39.2239244168435</c:v>
                </c:pt>
                <c:pt idx="208">
                  <c:v>39.2919406714667</c:v>
                </c:pt>
                <c:pt idx="209">
                  <c:v>39.6017152738807</c:v>
                </c:pt>
                <c:pt idx="210">
                  <c:v>39.5482081436631</c:v>
                </c:pt>
                <c:pt idx="211">
                  <c:v>39.4132997251711</c:v>
                </c:pt>
                <c:pt idx="212">
                  <c:v>39.1617234621871</c:v>
                </c:pt>
                <c:pt idx="213">
                  <c:v>38.9640018144899</c:v>
                </c:pt>
                <c:pt idx="214">
                  <c:v>39.2769566538575</c:v>
                </c:pt>
                <c:pt idx="215">
                  <c:v>39.1522207343711</c:v>
                </c:pt>
                <c:pt idx="216">
                  <c:v>39.0322161272275</c:v>
                </c:pt>
                <c:pt idx="217">
                  <c:v>38.9233246025635</c:v>
                </c:pt>
                <c:pt idx="218">
                  <c:v>38.7278035652583</c:v>
                </c:pt>
                <c:pt idx="219">
                  <c:v>38.4375107568615</c:v>
                </c:pt>
                <c:pt idx="220">
                  <c:v>38.2256839064259</c:v>
                </c:pt>
                <c:pt idx="221">
                  <c:v>38.2144426932211</c:v>
                </c:pt>
                <c:pt idx="222">
                  <c:v>38.4365158727707</c:v>
                </c:pt>
                <c:pt idx="223">
                  <c:v>38.7413887930051</c:v>
                </c:pt>
                <c:pt idx="224">
                  <c:v>39.0573570488611</c:v>
                </c:pt>
                <c:pt idx="225">
                  <c:v>39.3918814194419</c:v>
                </c:pt>
                <c:pt idx="226">
                  <c:v>39.6194809705727</c:v>
                </c:pt>
                <c:pt idx="227">
                  <c:v>39.4792555934239</c:v>
                </c:pt>
                <c:pt idx="228">
                  <c:v>39.3929806645951</c:v>
                </c:pt>
                <c:pt idx="229">
                  <c:v>39.3200762185835</c:v>
                </c:pt>
                <c:pt idx="230">
                  <c:v>39.1467103588055</c:v>
                </c:pt>
                <c:pt idx="231">
                  <c:v>38.9207889537463</c:v>
                </c:pt>
                <c:pt idx="232">
                  <c:v>38.7262510923743</c:v>
                </c:pt>
                <c:pt idx="233">
                  <c:v>38.4003149944588</c:v>
                </c:pt>
                <c:pt idx="234">
                  <c:v>38.1147889921208</c:v>
                </c:pt>
                <c:pt idx="235">
                  <c:v>38.0009247978452</c:v>
                </c:pt>
                <c:pt idx="236">
                  <c:v>38.2140393634764</c:v>
                </c:pt>
                <c:pt idx="237">
                  <c:v>38.4027449006144</c:v>
                </c:pt>
                <c:pt idx="238">
                  <c:v>38.557433260338</c:v>
                </c:pt>
                <c:pt idx="239">
                  <c:v>38.5340248012884</c:v>
                </c:pt>
                <c:pt idx="240">
                  <c:v>38.4314582568156</c:v>
                </c:pt>
                <c:pt idx="241">
                  <c:v>38.7602077998032</c:v>
                </c:pt>
                <c:pt idx="242">
                  <c:v>39.0162129718488</c:v>
                </c:pt>
                <c:pt idx="243">
                  <c:v>39.01210599556</c:v>
                </c:pt>
                <c:pt idx="244">
                  <c:v>39.0880018551352</c:v>
                </c:pt>
                <c:pt idx="245">
                  <c:v>39.2115906208996</c:v>
                </c:pt>
                <c:pt idx="246">
                  <c:v>39.5690581295028</c:v>
                </c:pt>
                <c:pt idx="247">
                  <c:v>39.9209815196668</c:v>
                </c:pt>
                <c:pt idx="248">
                  <c:v>39.9560489577272</c:v>
                </c:pt>
                <c:pt idx="249">
                  <c:v>40.0307522284448</c:v>
                </c:pt>
                <c:pt idx="250">
                  <c:v>40.100507675152</c:v>
                </c:pt>
                <c:pt idx="251">
                  <c:v>40.146901157988</c:v>
                </c:pt>
                <c:pt idx="252">
                  <c:v>40.230101624316</c:v>
                </c:pt>
                <c:pt idx="253">
                  <c:v>40.360242530054</c:v>
                </c:pt>
                <c:pt idx="254">
                  <c:v>40.1342887307301</c:v>
                </c:pt>
                <c:pt idx="255">
                  <c:v>39.8103522787864</c:v>
                </c:pt>
                <c:pt idx="256">
                  <c:v>39.574396800214</c:v>
                </c:pt>
                <c:pt idx="257">
                  <c:v>39.5689552602036</c:v>
                </c:pt>
                <c:pt idx="258">
                  <c:v>39.5647737471112</c:v>
                </c:pt>
                <c:pt idx="259">
                  <c:v>39.5606845176804</c:v>
                </c:pt>
                <c:pt idx="260">
                  <c:v>39.5589023797896</c:v>
                </c:pt>
                <c:pt idx="261">
                  <c:v>39.4682652732644</c:v>
                </c:pt>
                <c:pt idx="262">
                  <c:v>39.3946651504192</c:v>
                </c:pt>
                <c:pt idx="263">
                  <c:v>39.0553484214832</c:v>
                </c:pt>
                <c:pt idx="264">
                  <c:v>39.3576161029632</c:v>
                </c:pt>
                <c:pt idx="265">
                  <c:v>39.5733678516932</c:v>
                </c:pt>
                <c:pt idx="266">
                  <c:v>39.823292950188</c:v>
                </c:pt>
                <c:pt idx="267">
                  <c:v>40.1119700878116</c:v>
                </c:pt>
                <c:pt idx="268">
                  <c:v>40.41671878004</c:v>
                </c:pt>
                <c:pt idx="269">
                  <c:v>40.7214284291808</c:v>
                </c:pt>
                <c:pt idx="270">
                  <c:v>40.6634448914907</c:v>
                </c:pt>
                <c:pt idx="271">
                  <c:v>40.7992470449307</c:v>
                </c:pt>
                <c:pt idx="272">
                  <c:v>40.9497400474231</c:v>
                </c:pt>
                <c:pt idx="273">
                  <c:v>41.2110053881799</c:v>
                </c:pt>
                <c:pt idx="274">
                  <c:v>41.4294049681235</c:v>
                </c:pt>
                <c:pt idx="275">
                  <c:v>41.7209038561691</c:v>
                </c:pt>
                <c:pt idx="276">
                  <c:v>42.0158775790111</c:v>
                </c:pt>
                <c:pt idx="277">
                  <c:v>42.2653022161103</c:v>
                </c:pt>
                <c:pt idx="278">
                  <c:v>42.4814550438311</c:v>
                </c:pt>
                <c:pt idx="279">
                  <c:v>42.7566374706315</c:v>
                </c:pt>
                <c:pt idx="280">
                  <c:v>43.0442178524307</c:v>
                </c:pt>
                <c:pt idx="281">
                  <c:v>43.2432449621815</c:v>
                </c:pt>
                <c:pt idx="282">
                  <c:v>43.4846196244919</c:v>
                </c:pt>
                <c:pt idx="283">
                  <c:v>43.2769739338011</c:v>
                </c:pt>
                <c:pt idx="284">
                  <c:v>43.4553330527251</c:v>
                </c:pt>
                <c:pt idx="285">
                  <c:v>43.6161618253167</c:v>
                </c:pt>
                <c:pt idx="286">
                  <c:v>43.8847069272251</c:v>
                </c:pt>
                <c:pt idx="287">
                  <c:v>44.0777817408027</c:v>
                </c:pt>
                <c:pt idx="288">
                  <c:v>44.3224644174443</c:v>
                </c:pt>
                <c:pt idx="289">
                  <c:v>44.3766203759695</c:v>
                </c:pt>
                <c:pt idx="290">
                  <c:v>44.1566725633131</c:v>
                </c:pt>
                <c:pt idx="291">
                  <c:v>43.9435217972707</c:v>
                </c:pt>
                <c:pt idx="292">
                  <c:v>43.8459918110983</c:v>
                </c:pt>
                <c:pt idx="293">
                  <c:v>43.9544141120159</c:v>
                </c:pt>
                <c:pt idx="294">
                  <c:v>44.0296533378451</c:v>
                </c:pt>
                <c:pt idx="295">
                  <c:v>44.0715817112083</c:v>
                </c:pt>
                <c:pt idx="296">
                  <c:v>44.0687028174931</c:v>
                </c:pt>
                <c:pt idx="297">
                  <c:v>44.0650821051135</c:v>
                </c:pt>
                <c:pt idx="298">
                  <c:v>44.0948254857739</c:v>
                </c:pt>
                <c:pt idx="299">
                  <c:v>44.2556684558519</c:v>
                </c:pt>
                <c:pt idx="300">
                  <c:v>44.4210475228347</c:v>
                </c:pt>
                <c:pt idx="301">
                  <c:v>44.6408207095875</c:v>
                </c:pt>
                <c:pt idx="302">
                  <c:v>44.8963999570411</c:v>
                </c:pt>
                <c:pt idx="303">
                  <c:v>45.0864791009883</c:v>
                </c:pt>
                <c:pt idx="304">
                  <c:v>44.8609800711495</c:v>
                </c:pt>
                <c:pt idx="305">
                  <c:v>44.6028055263611</c:v>
                </c:pt>
                <c:pt idx="306">
                  <c:v>44.8566881741899</c:v>
                </c:pt>
                <c:pt idx="307">
                  <c:v>44.9690928700427</c:v>
                </c:pt>
                <c:pt idx="308">
                  <c:v>45.1623593496867</c:v>
                </c:pt>
                <c:pt idx="309">
                  <c:v>45.4128771932387</c:v>
                </c:pt>
                <c:pt idx="310">
                  <c:v>45.4630791518015</c:v>
                </c:pt>
                <c:pt idx="311">
                  <c:v>45.4557315992419</c:v>
                </c:pt>
                <c:pt idx="312">
                  <c:v>45.5165639257467</c:v>
                </c:pt>
                <c:pt idx="313">
                  <c:v>45.4308959394615</c:v>
                </c:pt>
                <c:pt idx="314">
                  <c:v>45.4227994694943</c:v>
                </c:pt>
                <c:pt idx="315">
                  <c:v>45.3991283569463</c:v>
                </c:pt>
                <c:pt idx="316">
                  <c:v>45.3670026412471</c:v>
                </c:pt>
                <c:pt idx="317">
                  <c:v>45.1474843025543</c:v>
                </c:pt>
                <c:pt idx="318">
                  <c:v>44.8740474598859</c:v>
                </c:pt>
                <c:pt idx="319">
                  <c:v>44.7957337715559</c:v>
                </c:pt>
                <c:pt idx="320">
                  <c:v>44.9900863589095</c:v>
                </c:pt>
                <c:pt idx="321">
                  <c:v>45.0727082776667</c:v>
                </c:pt>
                <c:pt idx="322">
                  <c:v>45.1876152804975</c:v>
                </c:pt>
                <c:pt idx="323">
                  <c:v>45.2879379154239</c:v>
                </c:pt>
                <c:pt idx="324">
                  <c:v>45.5357866315327</c:v>
                </c:pt>
                <c:pt idx="325">
                  <c:v>45.8090346508111</c:v>
                </c:pt>
                <c:pt idx="326">
                  <c:v>45.8895979340403</c:v>
                </c:pt>
                <c:pt idx="327">
                  <c:v>45.8672365396127</c:v>
                </c:pt>
                <c:pt idx="328">
                  <c:v>45.8335029585787</c:v>
                </c:pt>
                <c:pt idx="329">
                  <c:v>45.8260560236143</c:v>
                </c:pt>
                <c:pt idx="330">
                  <c:v>45.7877437532163</c:v>
                </c:pt>
                <c:pt idx="331">
                  <c:v>45.5760233839287</c:v>
                </c:pt>
                <c:pt idx="332">
                  <c:v>45.3160564064823</c:v>
                </c:pt>
                <c:pt idx="333">
                  <c:v>45.3381863850607</c:v>
                </c:pt>
                <c:pt idx="334">
                  <c:v>45.0511483504211</c:v>
                </c:pt>
                <c:pt idx="335">
                  <c:v>44.7021560345035</c:v>
                </c:pt>
                <c:pt idx="336">
                  <c:v>44.6270154843839</c:v>
                </c:pt>
                <c:pt idx="337">
                  <c:v>44.5327722163131</c:v>
                </c:pt>
                <c:pt idx="338">
                  <c:v>44.4079901549959</c:v>
                </c:pt>
                <c:pt idx="339">
                  <c:v>44.2649607742831</c:v>
                </c:pt>
                <c:pt idx="340">
                  <c:v>44.4649315669592</c:v>
                </c:pt>
                <c:pt idx="341">
                  <c:v>44.4207415371916</c:v>
                </c:pt>
                <c:pt idx="342">
                  <c:v>44.4497182535864</c:v>
                </c:pt>
                <c:pt idx="343">
                  <c:v>44.44450742273</c:v>
                </c:pt>
                <c:pt idx="344">
                  <c:v>44.6480564318992</c:v>
                </c:pt>
                <c:pt idx="345">
                  <c:v>44.7220533776684</c:v>
                </c:pt>
                <c:pt idx="346">
                  <c:v>44.2222482624668</c:v>
                </c:pt>
                <c:pt idx="347">
                  <c:v>43.753830240324</c:v>
                </c:pt>
                <c:pt idx="348">
                  <c:v>43.5313091332576</c:v>
                </c:pt>
                <c:pt idx="349">
                  <c:v>43.4113258223436</c:v>
                </c:pt>
                <c:pt idx="350">
                  <c:v>43.283991762846</c:v>
                </c:pt>
                <c:pt idx="351">
                  <c:v>43.1721294141528</c:v>
                </c:pt>
                <c:pt idx="352">
                  <c:v>43.2890631081672</c:v>
                </c:pt>
                <c:pt idx="353">
                  <c:v>42.8870680261468</c:v>
                </c:pt>
                <c:pt idx="354">
                  <c:v>42.5249217390796</c:v>
                </c:pt>
                <c:pt idx="355">
                  <c:v>42.2795604257672</c:v>
                </c:pt>
                <c:pt idx="356">
                  <c:v>42.0338548234096</c:v>
                </c:pt>
                <c:pt idx="357">
                  <c:v>41.7837515496396</c:v>
                </c:pt>
                <c:pt idx="358">
                  <c:v>41.5422838969724</c:v>
                </c:pt>
                <c:pt idx="359">
                  <c:v>41.4516432410756</c:v>
                </c:pt>
                <c:pt idx="360">
                  <c:v>41.07166491109</c:v>
                </c:pt>
                <c:pt idx="361">
                  <c:v>40.706047338598</c:v>
                </c:pt>
                <c:pt idx="362">
                  <c:v>40.5549999274408</c:v>
                </c:pt>
                <c:pt idx="363">
                  <c:v>40.629919709826</c:v>
                </c:pt>
                <c:pt idx="364">
                  <c:v>40.8331670224092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[7]StorageChartData!$Q$4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[7]StorageChartData!$O$5:$O$369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[7]StorageChartData!$Q$5:$Q$369</c:f>
              <c:numCache>
                <c:formatCode>General</c:formatCode>
                <c:ptCount val="365"/>
                <c:pt idx="0">
                  <c:v>40.6984325231256</c:v>
                </c:pt>
                <c:pt idx="1">
                  <c:v>40.5449182987064</c:v>
                </c:pt>
                <c:pt idx="2">
                  <c:v>40.7595590941256</c:v>
                </c:pt>
                <c:pt idx="3">
                  <c:v>40.93692083963</c:v>
                </c:pt>
                <c:pt idx="4">
                  <c:v>40.8064739812392</c:v>
                </c:pt>
                <c:pt idx="5">
                  <c:v>40.6986650149132</c:v>
                </c:pt>
                <c:pt idx="6">
                  <c:v>40.5602072248212</c:v>
                </c:pt>
                <c:pt idx="7">
                  <c:v>40.3724557619484</c:v>
                </c:pt>
                <c:pt idx="8">
                  <c:v>40.5350521215968</c:v>
                </c:pt>
                <c:pt idx="9">
                  <c:v>40.6231720169624</c:v>
                </c:pt>
                <c:pt idx="10">
                  <c:v>40.6220039203584</c:v>
                </c:pt>
                <c:pt idx="11">
                  <c:v>40.8639677783544</c:v>
                </c:pt>
                <c:pt idx="12">
                  <c:v>41.027902251096</c:v>
                </c:pt>
                <c:pt idx="13">
                  <c:v>41.2020944077616</c:v>
                </c:pt>
                <c:pt idx="14">
                  <c:v>41.5546140923544</c:v>
                </c:pt>
                <c:pt idx="15">
                  <c:v>41.6476995585884</c:v>
                </c:pt>
                <c:pt idx="16">
                  <c:v>41.2792850812756</c:v>
                </c:pt>
                <c:pt idx="17">
                  <c:v>41.0052945366376</c:v>
                </c:pt>
                <c:pt idx="18">
                  <c:v>40.7740597222932</c:v>
                </c:pt>
                <c:pt idx="19">
                  <c:v>40.7953910922616</c:v>
                </c:pt>
                <c:pt idx="20">
                  <c:v>40.7878980154664</c:v>
                </c:pt>
                <c:pt idx="21">
                  <c:v>41.0921426969276</c:v>
                </c:pt>
                <c:pt idx="22">
                  <c:v>41.1148654205632</c:v>
                </c:pt>
                <c:pt idx="23">
                  <c:v>40.876396986898</c:v>
                </c:pt>
                <c:pt idx="24">
                  <c:v>40.6794136084936</c:v>
                </c:pt>
                <c:pt idx="25">
                  <c:v>40.5387090661788</c:v>
                </c:pt>
                <c:pt idx="26">
                  <c:v>40.362226858136</c:v>
                </c:pt>
                <c:pt idx="27">
                  <c:v>40.1819255262516</c:v>
                </c:pt>
                <c:pt idx="28">
                  <c:v>40.4618854072256</c:v>
                </c:pt>
                <c:pt idx="29">
                  <c:v>40.1245314807844</c:v>
                </c:pt>
                <c:pt idx="30">
                  <c:v>40.3193348383312</c:v>
                </c:pt>
                <c:pt idx="31">
                  <c:v>40.2274057605436</c:v>
                </c:pt>
                <c:pt idx="32">
                  <c:v>40.2172258094472</c:v>
                </c:pt>
                <c:pt idx="33">
                  <c:v>40.2088737847248</c:v>
                </c:pt>
                <c:pt idx="34">
                  <c:v>40.2039540023396</c:v>
                </c:pt>
                <c:pt idx="35">
                  <c:v>40.4773652927116</c:v>
                </c:pt>
                <c:pt idx="36">
                  <c:v>40.2495911156772</c:v>
                </c:pt>
                <c:pt idx="37">
                  <c:v>40.2369266044608</c:v>
                </c:pt>
                <c:pt idx="38">
                  <c:v>39.9953276250444</c:v>
                </c:pt>
                <c:pt idx="39">
                  <c:v>39.8934638561484</c:v>
                </c:pt>
                <c:pt idx="40">
                  <c:v>39.7902797210172</c:v>
                </c:pt>
                <c:pt idx="41">
                  <c:v>39.6011723981932</c:v>
                </c:pt>
                <c:pt idx="42">
                  <c:v>39.4102903895692</c:v>
                </c:pt>
                <c:pt idx="43">
                  <c:v>39.0205086952244</c:v>
                </c:pt>
                <c:pt idx="44">
                  <c:v>38.612142491182</c:v>
                </c:pt>
                <c:pt idx="45">
                  <c:v>38.1507912678948</c:v>
                </c:pt>
                <c:pt idx="46">
                  <c:v>38.01727420307</c:v>
                </c:pt>
                <c:pt idx="47">
                  <c:v>37.9605655396692</c:v>
                </c:pt>
                <c:pt idx="48">
                  <c:v>37.6245177819768</c:v>
                </c:pt>
                <c:pt idx="49">
                  <c:v>37.1605684186784</c:v>
                </c:pt>
                <c:pt idx="50">
                  <c:v>36.9923278514908</c:v>
                </c:pt>
                <c:pt idx="51">
                  <c:v>37.031469968148</c:v>
                </c:pt>
                <c:pt idx="52">
                  <c:v>37.2029929973704</c:v>
                </c:pt>
                <c:pt idx="53">
                  <c:v>37.4930792355192</c:v>
                </c:pt>
                <c:pt idx="54">
                  <c:v>37.7428588097784</c:v>
                </c:pt>
                <c:pt idx="55">
                  <c:v>37.9604668798552</c:v>
                </c:pt>
                <c:pt idx="56">
                  <c:v>38.289684939894</c:v>
                </c:pt>
                <c:pt idx="57">
                  <c:v>38.3139409920608</c:v>
                </c:pt>
                <c:pt idx="58">
                  <c:v>38.2388856268596</c:v>
                </c:pt>
                <c:pt idx="59">
                  <c:v>38.296793271166</c:v>
                </c:pt>
                <c:pt idx="60">
                  <c:v>38.4367517387496</c:v>
                </c:pt>
                <c:pt idx="61">
                  <c:v>38.6106989887748</c:v>
                </c:pt>
                <c:pt idx="62">
                  <c:v>38.4565210318664</c:v>
                </c:pt>
                <c:pt idx="63">
                  <c:v>38.327490372744</c:v>
                </c:pt>
                <c:pt idx="64">
                  <c:v>38.2813268923668</c:v>
                </c:pt>
                <c:pt idx="65">
                  <c:v>38.0720804350844</c:v>
                </c:pt>
                <c:pt idx="66">
                  <c:v>37.8674339633956</c:v>
                </c:pt>
                <c:pt idx="67">
                  <c:v>37.6568458436484</c:v>
                </c:pt>
                <c:pt idx="68">
                  <c:v>37.4542686556024</c:v>
                </c:pt>
                <c:pt idx="69">
                  <c:v>37.2528059702388</c:v>
                </c:pt>
                <c:pt idx="70">
                  <c:v>37.33636847247</c:v>
                </c:pt>
                <c:pt idx="71">
                  <c:v>36.8724758991172</c:v>
                </c:pt>
                <c:pt idx="72">
                  <c:v>36.39488630076</c:v>
                </c:pt>
                <c:pt idx="73">
                  <c:v>36.2611101318084</c:v>
                </c:pt>
                <c:pt idx="74">
                  <c:v>35.7749026592064</c:v>
                </c:pt>
                <c:pt idx="75">
                  <c:v>35.2822956696096</c:v>
                </c:pt>
                <c:pt idx="76">
                  <c:v>34.832909377986</c:v>
                </c:pt>
                <c:pt idx="77">
                  <c:v>34.4087946121544</c:v>
                </c:pt>
                <c:pt idx="78">
                  <c:v>34.0512589587956</c:v>
                </c:pt>
                <c:pt idx="79">
                  <c:v>33.6537609305924</c:v>
                </c:pt>
                <c:pt idx="80">
                  <c:v>33.2330464627536</c:v>
                </c:pt>
                <c:pt idx="81">
                  <c:v>32.811735700486</c:v>
                </c:pt>
                <c:pt idx="82">
                  <c:v>32.37924796705</c:v>
                </c:pt>
                <c:pt idx="83">
                  <c:v>32.1641131022832</c:v>
                </c:pt>
                <c:pt idx="84">
                  <c:v>32.04621682187</c:v>
                </c:pt>
                <c:pt idx="85">
                  <c:v>31.668921816814</c:v>
                </c:pt>
                <c:pt idx="86">
                  <c:v>31.2873356214936</c:v>
                </c:pt>
                <c:pt idx="87">
                  <c:v>30.9897666013168</c:v>
                </c:pt>
                <c:pt idx="88">
                  <c:v>31.190387378916</c:v>
                </c:pt>
                <c:pt idx="89">
                  <c:v>31.2036794222104</c:v>
                </c:pt>
                <c:pt idx="90">
                  <c:v>31.205709309418</c:v>
                </c:pt>
                <c:pt idx="91">
                  <c:v>31.306</c:v>
                </c:pt>
                <c:pt idx="92">
                  <c:v>31.2748787564636</c:v>
                </c:pt>
                <c:pt idx="93">
                  <c:v>30.8366090966912</c:v>
                </c:pt>
                <c:pt idx="94">
                  <c:v>30.3960004010344</c:v>
                </c:pt>
                <c:pt idx="95">
                  <c:v>30.4979060556944</c:v>
                </c:pt>
                <c:pt idx="96">
                  <c:v>30.17296783111</c:v>
                </c:pt>
                <c:pt idx="97">
                  <c:v>29.937115284314</c:v>
                </c:pt>
                <c:pt idx="98">
                  <c:v>29.5631140961028</c:v>
                </c:pt>
                <c:pt idx="99">
                  <c:v>29.2888396017368</c:v>
                </c:pt>
                <c:pt idx="100">
                  <c:v>28.9081655949176</c:v>
                </c:pt>
                <c:pt idx="101">
                  <c:v>28.5327091643504</c:v>
                </c:pt>
                <c:pt idx="102">
                  <c:v>28.1889912146304</c:v>
                </c:pt>
                <c:pt idx="103">
                  <c:v>27.8249495631288</c:v>
                </c:pt>
                <c:pt idx="104">
                  <c:v>27.4699020192616</c:v>
                </c:pt>
                <c:pt idx="105">
                  <c:v>27.458614664226</c:v>
                </c:pt>
                <c:pt idx="106">
                  <c:v>27.0927521850936</c:v>
                </c:pt>
                <c:pt idx="107">
                  <c:v>26.8099698470024</c:v>
                </c:pt>
                <c:pt idx="108">
                  <c:v>26.470177502272</c:v>
                </c:pt>
                <c:pt idx="109">
                  <c:v>26.4878352726344</c:v>
                </c:pt>
                <c:pt idx="110">
                  <c:v>26.5992425950676</c:v>
                </c:pt>
                <c:pt idx="111">
                  <c:v>26.7108273860808</c:v>
                </c:pt>
                <c:pt idx="112">
                  <c:v>26.8463562379076</c:v>
                </c:pt>
                <c:pt idx="113">
                  <c:v>26.6271041020848</c:v>
                </c:pt>
                <c:pt idx="114">
                  <c:v>26.4060275892596</c:v>
                </c:pt>
                <c:pt idx="115">
                  <c:v>26.1462380803932</c:v>
                </c:pt>
                <c:pt idx="116">
                  <c:v>25.9064883235804</c:v>
                </c:pt>
                <c:pt idx="117">
                  <c:v>25.6618404339596</c:v>
                </c:pt>
                <c:pt idx="118">
                  <c:v>25.4066509106868</c:v>
                </c:pt>
                <c:pt idx="119">
                  <c:v>25.4753486446572</c:v>
                </c:pt>
                <c:pt idx="120">
                  <c:v>25.098951630616</c:v>
                </c:pt>
                <c:pt idx="121">
                  <c:v>24.7406848067076</c:v>
                </c:pt>
                <c:pt idx="122">
                  <c:v>24.5238781879172</c:v>
                </c:pt>
                <c:pt idx="123">
                  <c:v>24.5914401229756</c:v>
                </c:pt>
                <c:pt idx="124">
                  <c:v>24.4276220728016</c:v>
                </c:pt>
                <c:pt idx="125">
                  <c:v>24.2827044263976</c:v>
                </c:pt>
                <c:pt idx="126">
                  <c:v>24.0096544652336</c:v>
                </c:pt>
                <c:pt idx="127">
                  <c:v>23.6719704472336</c:v>
                </c:pt>
                <c:pt idx="128">
                  <c:v>23.3400009175096</c:v>
                </c:pt>
                <c:pt idx="129">
                  <c:v>23.037398888404</c:v>
                </c:pt>
                <c:pt idx="130">
                  <c:v>22.9734282107096</c:v>
                </c:pt>
                <c:pt idx="131">
                  <c:v>23.060174499266</c:v>
                </c:pt>
                <c:pt idx="132">
                  <c:v>23.0548749341196</c:v>
                </c:pt>
                <c:pt idx="133">
                  <c:v>22.7611924758448</c:v>
                </c:pt>
                <c:pt idx="134">
                  <c:v>22.6612240713832</c:v>
                </c:pt>
                <c:pt idx="135">
                  <c:v>22.3819769074056</c:v>
                </c:pt>
                <c:pt idx="136">
                  <c:v>22.0914143467672</c:v>
                </c:pt>
                <c:pt idx="137">
                  <c:v>21.9586852424376</c:v>
                </c:pt>
                <c:pt idx="138">
                  <c:v>21.8807690837268</c:v>
                </c:pt>
                <c:pt idx="139">
                  <c:v>21.8271341761316</c:v>
                </c:pt>
                <c:pt idx="140">
                  <c:v>21.6945754416388</c:v>
                </c:pt>
                <c:pt idx="141">
                  <c:v>21.8968679732616</c:v>
                </c:pt>
                <c:pt idx="142">
                  <c:v>21.832872449966</c:v>
                </c:pt>
                <c:pt idx="143">
                  <c:v>21.7178334136908</c:v>
                </c:pt>
                <c:pt idx="144">
                  <c:v>21.7929342140276</c:v>
                </c:pt>
                <c:pt idx="145">
                  <c:v>21.8356115047984</c:v>
                </c:pt>
                <c:pt idx="146">
                  <c:v>21.9276321595524</c:v>
                </c:pt>
                <c:pt idx="147">
                  <c:v>21.85059979437</c:v>
                </c:pt>
                <c:pt idx="148">
                  <c:v>21.5205327278236</c:v>
                </c:pt>
                <c:pt idx="149">
                  <c:v>21.9484410652004</c:v>
                </c:pt>
                <c:pt idx="150">
                  <c:v>21.683203270928</c:v>
                </c:pt>
                <c:pt idx="151">
                  <c:v>21.7971129003392</c:v>
                </c:pt>
                <c:pt idx="152">
                  <c:v>22.0191434874296</c:v>
                </c:pt>
                <c:pt idx="153">
                  <c:v>22.118596526314</c:v>
                </c:pt>
                <c:pt idx="154">
                  <c:v>22.0170273552608</c:v>
                </c:pt>
                <c:pt idx="155">
                  <c:v>22.2359380447148</c:v>
                </c:pt>
                <c:pt idx="156">
                  <c:v>22.1142084429736</c:v>
                </c:pt>
                <c:pt idx="157">
                  <c:v>22.0682898692368</c:v>
                </c:pt>
                <c:pt idx="158">
                  <c:v>22.1786820713924</c:v>
                </c:pt>
                <c:pt idx="159">
                  <c:v>22.260874516186</c:v>
                </c:pt>
                <c:pt idx="160">
                  <c:v>22.3371856522384</c:v>
                </c:pt>
                <c:pt idx="161">
                  <c:v>22.0334336267344</c:v>
                </c:pt>
                <c:pt idx="162">
                  <c:v>21.8676705209236</c:v>
                </c:pt>
                <c:pt idx="163">
                  <c:v>21.716750887144</c:v>
                </c:pt>
                <c:pt idx="164">
                  <c:v>21.4112454720696</c:v>
                </c:pt>
                <c:pt idx="165">
                  <c:v>21.1816469180328</c:v>
                </c:pt>
                <c:pt idx="166">
                  <c:v>20.942323085812</c:v>
                </c:pt>
                <c:pt idx="167">
                  <c:v>20.6925179592564</c:v>
                </c:pt>
                <c:pt idx="168">
                  <c:v>20.7813335314556</c:v>
                </c:pt>
                <c:pt idx="169">
                  <c:v>21.1229992376956</c:v>
                </c:pt>
                <c:pt idx="170">
                  <c:v>21.182646074086</c:v>
                </c:pt>
                <c:pt idx="171">
                  <c:v>21.4593653787892</c:v>
                </c:pt>
                <c:pt idx="172">
                  <c:v>21.5905852934936</c:v>
                </c:pt>
                <c:pt idx="173">
                  <c:v>21.6956250432764</c:v>
                </c:pt>
                <c:pt idx="174">
                  <c:v>21.7945456764208</c:v>
                </c:pt>
                <c:pt idx="175">
                  <c:v>21.9626861545084</c:v>
                </c:pt>
                <c:pt idx="176">
                  <c:v>21.9564566540028</c:v>
                </c:pt>
                <c:pt idx="177">
                  <c:v>22.1555228068412</c:v>
                </c:pt>
                <c:pt idx="178">
                  <c:v>22.2760236193136</c:v>
                </c:pt>
                <c:pt idx="179">
                  <c:v>22.213660806954</c:v>
                </c:pt>
                <c:pt idx="180">
                  <c:v>22.413511370916</c:v>
                </c:pt>
                <c:pt idx="181">
                  <c:v>22.5634364739524</c:v>
                </c:pt>
                <c:pt idx="182">
                  <c:v>22.9572956895704</c:v>
                </c:pt>
                <c:pt idx="183">
                  <c:v>22.783294492276</c:v>
                </c:pt>
                <c:pt idx="184">
                  <c:v>22.9470940888968</c:v>
                </c:pt>
                <c:pt idx="185">
                  <c:v>23.14475114121</c:v>
                </c:pt>
                <c:pt idx="186">
                  <c:v>23.2182334280972</c:v>
                </c:pt>
                <c:pt idx="187">
                  <c:v>23.3013771044796</c:v>
                </c:pt>
                <c:pt idx="188">
                  <c:v>23.38524840204</c:v>
                </c:pt>
                <c:pt idx="189">
                  <c:v>23.2780002364268</c:v>
                </c:pt>
                <c:pt idx="190">
                  <c:v>23.2485010557116</c:v>
                </c:pt>
                <c:pt idx="191">
                  <c:v>23.095256583534</c:v>
                </c:pt>
                <c:pt idx="192">
                  <c:v>22.8508110080944</c:v>
                </c:pt>
                <c:pt idx="193">
                  <c:v>22.6218229459728</c:v>
                </c:pt>
                <c:pt idx="194">
                  <c:v>22.4048353092308</c:v>
                </c:pt>
                <c:pt idx="195">
                  <c:v>22.1884333188028</c:v>
                </c:pt>
                <c:pt idx="196">
                  <c:v>22.0354018089212</c:v>
                </c:pt>
                <c:pt idx="197">
                  <c:v>21.960009253418</c:v>
                </c:pt>
                <c:pt idx="198">
                  <c:v>21.8405015582984</c:v>
                </c:pt>
                <c:pt idx="199">
                  <c:v>21.6633165746788</c:v>
                </c:pt>
                <c:pt idx="200">
                  <c:v>21.9401352617868</c:v>
                </c:pt>
                <c:pt idx="201">
                  <c:v>21.8071186583576</c:v>
                </c:pt>
                <c:pt idx="202">
                  <c:v>21.5999343859748</c:v>
                </c:pt>
                <c:pt idx="203">
                  <c:v>21.3935345247156</c:v>
                </c:pt>
                <c:pt idx="204">
                  <c:v>21.224513095776</c:v>
                </c:pt>
                <c:pt idx="205">
                  <c:v>21.0399383204852</c:v>
                </c:pt>
                <c:pt idx="206">
                  <c:v>20.9203986810212</c:v>
                </c:pt>
                <c:pt idx="207">
                  <c:v>20.8335097109056</c:v>
                </c:pt>
                <c:pt idx="208">
                  <c:v>20.7004398669024</c:v>
                </c:pt>
                <c:pt idx="209">
                  <c:v>20.5872678000888</c:v>
                </c:pt>
                <c:pt idx="210">
                  <c:v>20.433625798292</c:v>
                </c:pt>
                <c:pt idx="211">
                  <c:v>20.1710003415172</c:v>
                </c:pt>
                <c:pt idx="212">
                  <c:v>19.9238394968036</c:v>
                </c:pt>
                <c:pt idx="213">
                  <c:v>19.760851999584</c:v>
                </c:pt>
                <c:pt idx="214">
                  <c:v>19.7081789716924</c:v>
                </c:pt>
                <c:pt idx="215">
                  <c:v>19.76726500737</c:v>
                </c:pt>
                <c:pt idx="216">
                  <c:v>19.7622600400664</c:v>
                </c:pt>
                <c:pt idx="217">
                  <c:v>19.5713070440104</c:v>
                </c:pt>
                <c:pt idx="218">
                  <c:v>19.3637962294404</c:v>
                </c:pt>
                <c:pt idx="219">
                  <c:v>19.5826465795772</c:v>
                </c:pt>
                <c:pt idx="220">
                  <c:v>19.386060730792</c:v>
                </c:pt>
                <c:pt idx="221">
                  <c:v>19.2481956857572</c:v>
                </c:pt>
                <c:pt idx="222">
                  <c:v>19.1160735239712</c:v>
                </c:pt>
                <c:pt idx="223">
                  <c:v>18.9610579153652</c:v>
                </c:pt>
                <c:pt idx="224">
                  <c:v>18.8042534234728</c:v>
                </c:pt>
                <c:pt idx="225">
                  <c:v>18.8464799440504</c:v>
                </c:pt>
                <c:pt idx="226">
                  <c:v>18.719241717586</c:v>
                </c:pt>
                <c:pt idx="227">
                  <c:v>18.5244589495736</c:v>
                </c:pt>
                <c:pt idx="228">
                  <c:v>18.50570016732</c:v>
                </c:pt>
                <c:pt idx="229">
                  <c:v>18.4043404091912</c:v>
                </c:pt>
                <c:pt idx="230">
                  <c:v>18.3088726079184</c:v>
                </c:pt>
                <c:pt idx="231">
                  <c:v>18.1292917984688</c:v>
                </c:pt>
                <c:pt idx="232">
                  <c:v>18.4025575646052</c:v>
                </c:pt>
                <c:pt idx="233">
                  <c:v>18.1882319565632</c:v>
                </c:pt>
                <c:pt idx="234">
                  <c:v>17.9578347939164</c:v>
                </c:pt>
                <c:pt idx="235">
                  <c:v>18.1652526181296</c:v>
                </c:pt>
                <c:pt idx="236">
                  <c:v>18.3919612769888</c:v>
                </c:pt>
                <c:pt idx="237">
                  <c:v>18.5531627335984</c:v>
                </c:pt>
                <c:pt idx="238">
                  <c:v>18.5065058905688</c:v>
                </c:pt>
                <c:pt idx="239">
                  <c:v>18.4468051069092</c:v>
                </c:pt>
                <c:pt idx="240">
                  <c:v>18.235666834564</c:v>
                </c:pt>
                <c:pt idx="241">
                  <c:v>18.1424493348856</c:v>
                </c:pt>
                <c:pt idx="242">
                  <c:v>18.0836429928692</c:v>
                </c:pt>
                <c:pt idx="243">
                  <c:v>17.9769556279688</c:v>
                </c:pt>
                <c:pt idx="244">
                  <c:v>17.8787832055368</c:v>
                </c:pt>
                <c:pt idx="245">
                  <c:v>17.7235120421756</c:v>
                </c:pt>
                <c:pt idx="246">
                  <c:v>17.6506182442788</c:v>
                </c:pt>
                <c:pt idx="247">
                  <c:v>17.6721590271716</c:v>
                </c:pt>
                <c:pt idx="248">
                  <c:v>17.5511286516356</c:v>
                </c:pt>
                <c:pt idx="249">
                  <c:v>17.6734715879684</c:v>
                </c:pt>
                <c:pt idx="250">
                  <c:v>17.7352799916632</c:v>
                </c:pt>
                <c:pt idx="251">
                  <c:v>17.6630215312828</c:v>
                </c:pt>
                <c:pt idx="252">
                  <c:v>17.4929956301804</c:v>
                </c:pt>
                <c:pt idx="253">
                  <c:v>17.4350304892332</c:v>
                </c:pt>
                <c:pt idx="254">
                  <c:v>17.381147125626</c:v>
                </c:pt>
                <c:pt idx="255">
                  <c:v>17.1885685173772</c:v>
                </c:pt>
                <c:pt idx="256">
                  <c:v>17.0117100759448</c:v>
                </c:pt>
                <c:pt idx="257">
                  <c:v>16.7642120409292</c:v>
                </c:pt>
                <c:pt idx="258">
                  <c:v>16.7198125982372</c:v>
                </c:pt>
                <c:pt idx="259">
                  <c:v>16.6560477840956</c:v>
                </c:pt>
                <c:pt idx="260">
                  <c:v>16.8531511344392</c:v>
                </c:pt>
                <c:pt idx="261">
                  <c:v>16.7008720913368</c:v>
                </c:pt>
                <c:pt idx="262">
                  <c:v>16.5479506119748</c:v>
                </c:pt>
                <c:pt idx="263">
                  <c:v>16.3627972891132</c:v>
                </c:pt>
                <c:pt idx="264">
                  <c:v>16.384586528018</c:v>
                </c:pt>
                <c:pt idx="265">
                  <c:v>16.3372836993572</c:v>
                </c:pt>
                <c:pt idx="266">
                  <c:v>16.5076815777824</c:v>
                </c:pt>
                <c:pt idx="267">
                  <c:v>16.633265090386</c:v>
                </c:pt>
                <c:pt idx="268">
                  <c:v>16.98412366907</c:v>
                </c:pt>
                <c:pt idx="269">
                  <c:v>17.286018666532</c:v>
                </c:pt>
                <c:pt idx="270">
                  <c:v>17.6350457694704</c:v>
                </c:pt>
                <c:pt idx="271">
                  <c:v>17.8977344082388</c:v>
                </c:pt>
                <c:pt idx="272">
                  <c:v>18.1569588603256</c:v>
                </c:pt>
                <c:pt idx="273">
                  <c:v>18.4865921968416</c:v>
                </c:pt>
                <c:pt idx="274">
                  <c:v>18.83464322259</c:v>
                </c:pt>
                <c:pt idx="275">
                  <c:v>19.196291890938</c:v>
                </c:pt>
                <c:pt idx="276">
                  <c:v>19.5790699684208</c:v>
                </c:pt>
                <c:pt idx="277">
                  <c:v>19.9660895449656</c:v>
                </c:pt>
                <c:pt idx="278">
                  <c:v>20.3276849727396</c:v>
                </c:pt>
                <c:pt idx="279">
                  <c:v>20.5781957175484</c:v>
                </c:pt>
                <c:pt idx="280">
                  <c:v>20.9740212850328</c:v>
                </c:pt>
                <c:pt idx="281">
                  <c:v>21.3468291776912</c:v>
                </c:pt>
                <c:pt idx="282">
                  <c:v>21.7171063683988</c:v>
                </c:pt>
                <c:pt idx="283">
                  <c:v>22.0930270599504</c:v>
                </c:pt>
                <c:pt idx="284">
                  <c:v>22.4477722005364</c:v>
                </c:pt>
                <c:pt idx="285">
                  <c:v>22.780621267722</c:v>
                </c:pt>
                <c:pt idx="286">
                  <c:v>23.0874640891944</c:v>
                </c:pt>
                <c:pt idx="287">
                  <c:v>23.4322354955844</c:v>
                </c:pt>
                <c:pt idx="288">
                  <c:v>23.7728612359456</c:v>
                </c:pt>
                <c:pt idx="289">
                  <c:v>24.1470675810144</c:v>
                </c:pt>
                <c:pt idx="290">
                  <c:v>24.4919809622684</c:v>
                </c:pt>
                <c:pt idx="291">
                  <c:v>24.8322624135844</c:v>
                </c:pt>
                <c:pt idx="292">
                  <c:v>25.1911532201992</c:v>
                </c:pt>
                <c:pt idx="293">
                  <c:v>25.5725079996704</c:v>
                </c:pt>
                <c:pt idx="294">
                  <c:v>25.9519993590516</c:v>
                </c:pt>
                <c:pt idx="295">
                  <c:v>26.3276964401924</c:v>
                </c:pt>
                <c:pt idx="296">
                  <c:v>26.6669166294</c:v>
                </c:pt>
                <c:pt idx="297">
                  <c:v>27.0339674413232</c:v>
                </c:pt>
                <c:pt idx="298">
                  <c:v>27.3914065549536</c:v>
                </c:pt>
                <c:pt idx="299">
                  <c:v>27.7466415088204</c:v>
                </c:pt>
                <c:pt idx="300">
                  <c:v>28.1127978791004</c:v>
                </c:pt>
                <c:pt idx="301">
                  <c:v>28.471770321262</c:v>
                </c:pt>
                <c:pt idx="302">
                  <c:v>28.783798774642</c:v>
                </c:pt>
                <c:pt idx="303">
                  <c:v>29.0711697435168</c:v>
                </c:pt>
                <c:pt idx="304">
                  <c:v>29.4323711910432</c:v>
                </c:pt>
                <c:pt idx="305">
                  <c:v>29.7564391128904</c:v>
                </c:pt>
                <c:pt idx="306">
                  <c:v>29.8948039126256</c:v>
                </c:pt>
                <c:pt idx="307">
                  <c:v>30.0259421917832</c:v>
                </c:pt>
                <c:pt idx="308">
                  <c:v>30.2595366315464</c:v>
                </c:pt>
                <c:pt idx="309">
                  <c:v>30.5086844176608</c:v>
                </c:pt>
                <c:pt idx="310">
                  <c:v>30.2294869448856</c:v>
                </c:pt>
                <c:pt idx="311">
                  <c:v>30.5176210286544</c:v>
                </c:pt>
                <c:pt idx="312">
                  <c:v>30.5545128437172</c:v>
                </c:pt>
                <c:pt idx="313">
                  <c:v>30.5372518962788</c:v>
                </c:pt>
                <c:pt idx="314">
                  <c:v>30.5197460422</c:v>
                </c:pt>
                <c:pt idx="315">
                  <c:v>30.5717404334208</c:v>
                </c:pt>
                <c:pt idx="316">
                  <c:v>30.5549480030336</c:v>
                </c:pt>
                <c:pt idx="317">
                  <c:v>30.54106960673</c:v>
                </c:pt>
                <c:pt idx="318">
                  <c:v>30.4461661555416</c:v>
                </c:pt>
                <c:pt idx="319">
                  <c:v>30.4949022236336</c:v>
                </c:pt>
                <c:pt idx="320">
                  <c:v>30.5167056600248</c:v>
                </c:pt>
                <c:pt idx="321">
                  <c:v>30.6071929862476</c:v>
                </c:pt>
                <c:pt idx="322">
                  <c:v>30.6487948174236</c:v>
                </c:pt>
                <c:pt idx="323">
                  <c:v>30.6916602248892</c:v>
                </c:pt>
                <c:pt idx="324">
                  <c:v>30.6507711107096</c:v>
                </c:pt>
                <c:pt idx="325">
                  <c:v>30.621914366254</c:v>
                </c:pt>
                <c:pt idx="326">
                  <c:v>30.6127637329216</c:v>
                </c:pt>
                <c:pt idx="327">
                  <c:v>30.678391260458</c:v>
                </c:pt>
                <c:pt idx="328">
                  <c:v>30.657754860628</c:v>
                </c:pt>
                <c:pt idx="329">
                  <c:v>30.6058165526576</c:v>
                </c:pt>
                <c:pt idx="330">
                  <c:v>30.5738931511396</c:v>
                </c:pt>
                <c:pt idx="331">
                  <c:v>30.54631418046</c:v>
                </c:pt>
                <c:pt idx="332">
                  <c:v>30.417741390274</c:v>
                </c:pt>
                <c:pt idx="333">
                  <c:v>30.4540262627932</c:v>
                </c:pt>
                <c:pt idx="334">
                  <c:v>30.4908577385388</c:v>
                </c:pt>
                <c:pt idx="335">
                  <c:v>30.5277389054868</c:v>
                </c:pt>
                <c:pt idx="336">
                  <c:v>30.5650069539392</c:v>
                </c:pt>
                <c:pt idx="337">
                  <c:v>30.3997194639228</c:v>
                </c:pt>
                <c:pt idx="338">
                  <c:v>30.0281673421156</c:v>
                </c:pt>
                <c:pt idx="339">
                  <c:v>29.7039815843104</c:v>
                </c:pt>
                <c:pt idx="340">
                  <c:v>29.428379624966</c:v>
                </c:pt>
                <c:pt idx="341">
                  <c:v>29.1441739888632</c:v>
                </c:pt>
                <c:pt idx="342">
                  <c:v>28.8893394027504</c:v>
                </c:pt>
                <c:pt idx="343">
                  <c:v>28.5691715335964</c:v>
                </c:pt>
                <c:pt idx="344">
                  <c:v>28.2731855331532</c:v>
                </c:pt>
                <c:pt idx="345">
                  <c:v>28.0418974782348</c:v>
                </c:pt>
                <c:pt idx="346">
                  <c:v>27.8070848973176</c:v>
                </c:pt>
                <c:pt idx="347">
                  <c:v>27.6101370126292</c:v>
                </c:pt>
                <c:pt idx="348">
                  <c:v>27.4002516684588</c:v>
                </c:pt>
                <c:pt idx="349">
                  <c:v>27.2091495987956</c:v>
                </c:pt>
                <c:pt idx="350">
                  <c:v>26.9707308563328</c:v>
                </c:pt>
                <c:pt idx="351">
                  <c:v>26.6645936531136</c:v>
                </c:pt>
                <c:pt idx="352">
                  <c:v>26.3668223187556</c:v>
                </c:pt>
                <c:pt idx="353">
                  <c:v>26.1361696013536</c:v>
                </c:pt>
                <c:pt idx="354">
                  <c:v>25.925283334392</c:v>
                </c:pt>
                <c:pt idx="355">
                  <c:v>25.5817676988532</c:v>
                </c:pt>
                <c:pt idx="356">
                  <c:v>25.3102262206192</c:v>
                </c:pt>
                <c:pt idx="357">
                  <c:v>25.0367751804644</c:v>
                </c:pt>
                <c:pt idx="358">
                  <c:v>24.824511757322</c:v>
                </c:pt>
                <c:pt idx="359">
                  <c:v>24.526012801786</c:v>
                </c:pt>
                <c:pt idx="360">
                  <c:v>24.2591635928072</c:v>
                </c:pt>
                <c:pt idx="361">
                  <c:v>24.005024683528</c:v>
                </c:pt>
                <c:pt idx="362">
                  <c:v>23.7257952664084</c:v>
                </c:pt>
                <c:pt idx="363">
                  <c:v>23.4667404774632</c:v>
                </c:pt>
                <c:pt idx="364">
                  <c:v>23.2257590887052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[7]StorageChartData!$R$4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[7]StorageChartData!$O$5:$O$369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[7]StorageChartData!$R$5:$R$312</c:f>
              <c:numCache>
                <c:formatCode>General</c:formatCode>
                <c:ptCount val="308"/>
                <c:pt idx="0">
                  <c:v>22.638372875926</c:v>
                </c:pt>
                <c:pt idx="1">
                  <c:v>22.3632678286056</c:v>
                </c:pt>
                <c:pt idx="2">
                  <c:v>22.5112017341744</c:v>
                </c:pt>
                <c:pt idx="3">
                  <c:v>22.4050538737572</c:v>
                </c:pt>
                <c:pt idx="4">
                  <c:v>22.1040561606148</c:v>
                </c:pt>
                <c:pt idx="5">
                  <c:v>21.8329441563444</c:v>
                </c:pt>
                <c:pt idx="6">
                  <c:v>21.4978760252136</c:v>
                </c:pt>
                <c:pt idx="7">
                  <c:v>21.1834510393084</c:v>
                </c:pt>
                <c:pt idx="8">
                  <c:v>20.8792872866988</c:v>
                </c:pt>
                <c:pt idx="9">
                  <c:v>20.5518254589068</c:v>
                </c:pt>
                <c:pt idx="10">
                  <c:v>20.2301633043092</c:v>
                </c:pt>
                <c:pt idx="11">
                  <c:v>19.9122528354928</c:v>
                </c:pt>
                <c:pt idx="12">
                  <c:v>19.5924044097828</c:v>
                </c:pt>
                <c:pt idx="13">
                  <c:v>19.55736466</c:v>
                </c:pt>
                <c:pt idx="14">
                  <c:v>19.3913885918932</c:v>
                </c:pt>
                <c:pt idx="15">
                  <c:v>19.0809318034368</c:v>
                </c:pt>
                <c:pt idx="16">
                  <c:v>18.7989480739556</c:v>
                </c:pt>
                <c:pt idx="17">
                  <c:v>18.5031998814096</c:v>
                </c:pt>
                <c:pt idx="18">
                  <c:v>18.2123462723</c:v>
                </c:pt>
                <c:pt idx="19">
                  <c:v>17.903163708248</c:v>
                </c:pt>
                <c:pt idx="20">
                  <c:v>17.7003487123048</c:v>
                </c:pt>
                <c:pt idx="21">
                  <c:v>17.542979870328</c:v>
                </c:pt>
                <c:pt idx="22">
                  <c:v>17.3019381422528</c:v>
                </c:pt>
                <c:pt idx="23">
                  <c:v>17.0325404844652</c:v>
                </c:pt>
                <c:pt idx="24">
                  <c:v>16.8097389770424</c:v>
                </c:pt>
                <c:pt idx="25">
                  <c:v>16.6310135661484</c:v>
                </c:pt>
                <c:pt idx="26">
                  <c:v>16.3374233915352</c:v>
                </c:pt>
                <c:pt idx="27">
                  <c:v>16.03772829777</c:v>
                </c:pt>
                <c:pt idx="28">
                  <c:v>15.7372736384824</c:v>
                </c:pt>
                <c:pt idx="29">
                  <c:v>15.4422104746552</c:v>
                </c:pt>
                <c:pt idx="30">
                  <c:v>15.1597972712104</c:v>
                </c:pt>
                <c:pt idx="31">
                  <c:v>14.933655805112</c:v>
                </c:pt>
                <c:pt idx="32">
                  <c:v>14.6380424886868</c:v>
                </c:pt>
                <c:pt idx="33">
                  <c:v>14.3443706785268</c:v>
                </c:pt>
                <c:pt idx="34">
                  <c:v>14.0575065630956</c:v>
                </c:pt>
                <c:pt idx="35">
                  <c:v>13.8675722366888</c:v>
                </c:pt>
                <c:pt idx="36">
                  <c:v>13.5862096472376</c:v>
                </c:pt>
                <c:pt idx="37">
                  <c:v>13.3604053714412</c:v>
                </c:pt>
                <c:pt idx="38">
                  <c:v>13.1357510920432</c:v>
                </c:pt>
                <c:pt idx="39">
                  <c:v>12.8604437305416</c:v>
                </c:pt>
                <c:pt idx="40">
                  <c:v>12.5987553078692</c:v>
                </c:pt>
                <c:pt idx="41">
                  <c:v>12.3263158386204</c:v>
                </c:pt>
                <c:pt idx="42">
                  <c:v>12.0571488899868</c:v>
                </c:pt>
                <c:pt idx="43">
                  <c:v>11.795765713272</c:v>
                </c:pt>
                <c:pt idx="44">
                  <c:v>11.5404413138784</c:v>
                </c:pt>
                <c:pt idx="45">
                  <c:v>11.33062695714</c:v>
                </c:pt>
                <c:pt idx="46">
                  <c:v>11.2148390034572</c:v>
                </c:pt>
                <c:pt idx="47">
                  <c:v>11.0653817107768</c:v>
                </c:pt>
                <c:pt idx="48">
                  <c:v>10.8838664938052</c:v>
                </c:pt>
                <c:pt idx="49">
                  <c:v>10.6616612808112</c:v>
                </c:pt>
                <c:pt idx="50">
                  <c:v>10.3993197737644</c:v>
                </c:pt>
                <c:pt idx="51">
                  <c:v>10.1876881387668</c:v>
                </c:pt>
                <c:pt idx="52">
                  <c:v>9.99573421991959</c:v>
                </c:pt>
                <c:pt idx="53">
                  <c:v>9.81237687908759</c:v>
                </c:pt>
                <c:pt idx="54">
                  <c:v>9.62591383810559</c:v>
                </c:pt>
                <c:pt idx="55">
                  <c:v>9.45325075390439</c:v>
                </c:pt>
                <c:pt idx="56">
                  <c:v>9.24288624456799</c:v>
                </c:pt>
                <c:pt idx="57">
                  <c:v>9.06115096655719</c:v>
                </c:pt>
                <c:pt idx="58">
                  <c:v>8.87201524876039</c:v>
                </c:pt>
                <c:pt idx="59">
                  <c:v>8.67534776442839</c:v>
                </c:pt>
                <c:pt idx="60">
                  <c:v>8.47760127112999</c:v>
                </c:pt>
                <c:pt idx="61">
                  <c:v>8.24699824493039</c:v>
                </c:pt>
                <c:pt idx="62">
                  <c:v>8.11728255708919</c:v>
                </c:pt>
                <c:pt idx="63">
                  <c:v>7.95144136510319</c:v>
                </c:pt>
                <c:pt idx="64">
                  <c:v>7.78065589847839</c:v>
                </c:pt>
                <c:pt idx="65">
                  <c:v>7.57504399771439</c:v>
                </c:pt>
                <c:pt idx="66">
                  <c:v>7.40394618638879</c:v>
                </c:pt>
                <c:pt idx="67">
                  <c:v>7.22159331771959</c:v>
                </c:pt>
                <c:pt idx="68">
                  <c:v>7.00502450682639</c:v>
                </c:pt>
                <c:pt idx="69">
                  <c:v>6.78543163132999</c:v>
                </c:pt>
                <c:pt idx="70">
                  <c:v>6.56921420822519</c:v>
                </c:pt>
                <c:pt idx="71">
                  <c:v>6.35067904546559</c:v>
                </c:pt>
                <c:pt idx="72">
                  <c:v>6.13307026869359</c:v>
                </c:pt>
                <c:pt idx="73">
                  <c:v>5.91739235007199</c:v>
                </c:pt>
                <c:pt idx="74">
                  <c:v>5.70677228598039</c:v>
                </c:pt>
                <c:pt idx="75">
                  <c:v>5.49850900463119</c:v>
                </c:pt>
                <c:pt idx="76">
                  <c:v>5.29383058859799</c:v>
                </c:pt>
                <c:pt idx="77">
                  <c:v>5.09068905046759</c:v>
                </c:pt>
                <c:pt idx="78">
                  <c:v>4.89205166489759</c:v>
                </c:pt>
                <c:pt idx="79">
                  <c:v>4.72721139570279</c:v>
                </c:pt>
                <c:pt idx="80">
                  <c:v>4.56611216417439</c:v>
                </c:pt>
                <c:pt idx="81">
                  <c:v>4.41341074585159</c:v>
                </c:pt>
                <c:pt idx="82">
                  <c:v>4.22744461689359</c:v>
                </c:pt>
                <c:pt idx="83">
                  <c:v>4.07859071738519</c:v>
                </c:pt>
                <c:pt idx="84">
                  <c:v>3.88731827788519</c:v>
                </c:pt>
                <c:pt idx="85">
                  <c:v>3.70370183292639</c:v>
                </c:pt>
                <c:pt idx="86">
                  <c:v>3.51597521565479</c:v>
                </c:pt>
                <c:pt idx="87">
                  <c:v>3.32817761095119</c:v>
                </c:pt>
                <c:pt idx="88">
                  <c:v>3.20255079919319</c:v>
                </c:pt>
                <c:pt idx="89">
                  <c:v>3.02085456426999</c:v>
                </c:pt>
                <c:pt idx="90">
                  <c:v>2.87249402741399</c:v>
                </c:pt>
                <c:pt idx="91">
                  <c:v>2.78369549537759</c:v>
                </c:pt>
                <c:pt idx="92">
                  <c:v>2.90086344791759</c:v>
                </c:pt>
                <c:pt idx="93">
                  <c:v>2.75008933837359</c:v>
                </c:pt>
                <c:pt idx="94">
                  <c:v>2.58234213383839</c:v>
                </c:pt>
                <c:pt idx="95">
                  <c:v>2.40945898859799</c:v>
                </c:pt>
                <c:pt idx="96">
                  <c:v>2.23153573568559</c:v>
                </c:pt>
                <c:pt idx="97">
                  <c:v>2.06191446294559</c:v>
                </c:pt>
                <c:pt idx="98">
                  <c:v>1.90219593696959</c:v>
                </c:pt>
                <c:pt idx="99">
                  <c:v>1.73779224048159</c:v>
                </c:pt>
                <c:pt idx="100">
                  <c:v>1.56629335016519</c:v>
                </c:pt>
                <c:pt idx="101">
                  <c:v>1.40800877031559</c:v>
                </c:pt>
                <c:pt idx="102">
                  <c:v>1.24990520841759</c:v>
                </c:pt>
                <c:pt idx="103">
                  <c:v>1.09236244723239</c:v>
                </c:pt>
                <c:pt idx="104">
                  <c:v>0.938521680625988</c:v>
                </c:pt>
                <c:pt idx="105">
                  <c:v>0.779818274927588</c:v>
                </c:pt>
                <c:pt idx="106">
                  <c:v>0.626651888925188</c:v>
                </c:pt>
                <c:pt idx="107">
                  <c:v>0.477986106111588</c:v>
                </c:pt>
                <c:pt idx="108">
                  <c:v>0.351581981973188</c:v>
                </c:pt>
                <c:pt idx="109">
                  <c:v>0.195813906587988</c:v>
                </c:pt>
                <c:pt idx="110">
                  <c:v>0.0399535475411876</c:v>
                </c:pt>
                <c:pt idx="111">
                  <c:v>-0.123839657031612</c:v>
                </c:pt>
                <c:pt idx="112">
                  <c:v>-0.264803303473212</c:v>
                </c:pt>
                <c:pt idx="113">
                  <c:v>-0.401639030744012</c:v>
                </c:pt>
                <c:pt idx="114">
                  <c:v>-0.302533830276412</c:v>
                </c:pt>
                <c:pt idx="115">
                  <c:v>-0.328909563983613</c:v>
                </c:pt>
                <c:pt idx="116">
                  <c:v>-0.252964013206013</c:v>
                </c:pt>
                <c:pt idx="117">
                  <c:v>-0.399936745766412</c:v>
                </c:pt>
                <c:pt idx="118">
                  <c:v>-0.567446142404413</c:v>
                </c:pt>
                <c:pt idx="119">
                  <c:v>-0.715806679260413</c:v>
                </c:pt>
                <c:pt idx="120">
                  <c:v>-0.863840673929213</c:v>
                </c:pt>
                <c:pt idx="121">
                  <c:v>-0.915516328401213</c:v>
                </c:pt>
                <c:pt idx="122">
                  <c:v>-1.06608102502081</c:v>
                </c:pt>
                <c:pt idx="123">
                  <c:v>-1.19772402164081</c:v>
                </c:pt>
                <c:pt idx="124">
                  <c:v>-1.34586094808601</c:v>
                </c:pt>
                <c:pt idx="125">
                  <c:v>-1.50686434658121</c:v>
                </c:pt>
                <c:pt idx="126">
                  <c:v>-1.65032320125761</c:v>
                </c:pt>
                <c:pt idx="127">
                  <c:v>-1.78993098774801</c:v>
                </c:pt>
                <c:pt idx="128">
                  <c:v>-1.94224907393801</c:v>
                </c:pt>
                <c:pt idx="129">
                  <c:v>-2.09771190336561</c:v>
                </c:pt>
                <c:pt idx="130">
                  <c:v>-2.24685330197361</c:v>
                </c:pt>
                <c:pt idx="131">
                  <c:v>-2.21185330197361</c:v>
                </c:pt>
                <c:pt idx="132">
                  <c:v>-2.52386826456241</c:v>
                </c:pt>
                <c:pt idx="133">
                  <c:v>-2.67212941901361</c:v>
                </c:pt>
                <c:pt idx="134">
                  <c:v>-2.81655725213681</c:v>
                </c:pt>
                <c:pt idx="135">
                  <c:v>-2.84268452983201</c:v>
                </c:pt>
                <c:pt idx="136">
                  <c:v>-2.92733384646801</c:v>
                </c:pt>
                <c:pt idx="137">
                  <c:v>-3.01118810386561</c:v>
                </c:pt>
                <c:pt idx="138">
                  <c:v>-3.13820981866241</c:v>
                </c:pt>
                <c:pt idx="139">
                  <c:v>-3.26347459451721</c:v>
                </c:pt>
                <c:pt idx="140">
                  <c:v>-3.38193167564321</c:v>
                </c:pt>
                <c:pt idx="141">
                  <c:v>-3.51259859507321</c:v>
                </c:pt>
                <c:pt idx="142">
                  <c:v>-3.64554421107041</c:v>
                </c:pt>
                <c:pt idx="143">
                  <c:v>-3.77168213233881</c:v>
                </c:pt>
                <c:pt idx="144">
                  <c:v>-3.89556620264121</c:v>
                </c:pt>
                <c:pt idx="145">
                  <c:v>-3.98699126966161</c:v>
                </c:pt>
                <c:pt idx="146">
                  <c:v>-4.06857037986361</c:v>
                </c:pt>
                <c:pt idx="147">
                  <c:v>-4.17091686329721</c:v>
                </c:pt>
                <c:pt idx="148">
                  <c:v>-4.20050832767401</c:v>
                </c:pt>
                <c:pt idx="149">
                  <c:v>-4.28622600516161</c:v>
                </c:pt>
                <c:pt idx="150">
                  <c:v>-4.15719960210601</c:v>
                </c:pt>
                <c:pt idx="151">
                  <c:v>-4.25872263132841</c:v>
                </c:pt>
                <c:pt idx="152">
                  <c:v>-4.22694191136961</c:v>
                </c:pt>
                <c:pt idx="153">
                  <c:v>-4.33923018465481</c:v>
                </c:pt>
                <c:pt idx="154">
                  <c:v>-4.43345925523921</c:v>
                </c:pt>
                <c:pt idx="155">
                  <c:v>-4.37555516030441</c:v>
                </c:pt>
                <c:pt idx="156">
                  <c:v>-4.38037201091321</c:v>
                </c:pt>
                <c:pt idx="157">
                  <c:v>-4.39110921335081</c:v>
                </c:pt>
                <c:pt idx="158">
                  <c:v>-4.40089518419961</c:v>
                </c:pt>
                <c:pt idx="159">
                  <c:v>-4.53613369425041</c:v>
                </c:pt>
                <c:pt idx="160">
                  <c:v>-4.66252362090241</c:v>
                </c:pt>
                <c:pt idx="161">
                  <c:v>-4.79687123868161</c:v>
                </c:pt>
                <c:pt idx="162">
                  <c:v>-4.90396323194441</c:v>
                </c:pt>
                <c:pt idx="163">
                  <c:v>-5.00327500266001</c:v>
                </c:pt>
                <c:pt idx="164">
                  <c:v>-5.09505500684041</c:v>
                </c:pt>
                <c:pt idx="165">
                  <c:v>-5.19490273266761</c:v>
                </c:pt>
                <c:pt idx="166">
                  <c:v>-5.32356425714361</c:v>
                </c:pt>
                <c:pt idx="167">
                  <c:v>-5.27191060559641</c:v>
                </c:pt>
                <c:pt idx="168">
                  <c:v>-5.39735285003121</c:v>
                </c:pt>
                <c:pt idx="169">
                  <c:v>-5.53073858810681</c:v>
                </c:pt>
                <c:pt idx="170">
                  <c:v>-5.49175264380001</c:v>
                </c:pt>
                <c:pt idx="171">
                  <c:v>-5.53265240609441</c:v>
                </c:pt>
                <c:pt idx="172">
                  <c:v>-5.54906150434881</c:v>
                </c:pt>
                <c:pt idx="173">
                  <c:v>-5.42426950161201</c:v>
                </c:pt>
                <c:pt idx="174">
                  <c:v>-5.28909203757361</c:v>
                </c:pt>
                <c:pt idx="175">
                  <c:v>-5.17875662536361</c:v>
                </c:pt>
                <c:pt idx="176">
                  <c:v>-5.27378075518641</c:v>
                </c:pt>
                <c:pt idx="177">
                  <c:v>-5.31255089452081</c:v>
                </c:pt>
                <c:pt idx="178">
                  <c:v>-5.27785614047841</c:v>
                </c:pt>
                <c:pt idx="179">
                  <c:v>-5.06978523189081</c:v>
                </c:pt>
                <c:pt idx="180">
                  <c:v>-4.85708594273681</c:v>
                </c:pt>
                <c:pt idx="181">
                  <c:v>-4.44414530539721</c:v>
                </c:pt>
                <c:pt idx="182">
                  <c:v>-4.40411939521161</c:v>
                </c:pt>
                <c:pt idx="183">
                  <c:v>-4.28836409256841</c:v>
                </c:pt>
                <c:pt idx="184">
                  <c:v>-4.17833037694441</c:v>
                </c:pt>
                <c:pt idx="185">
                  <c:v>-4.07259140095641</c:v>
                </c:pt>
                <c:pt idx="186">
                  <c:v>-3.96759069426121</c:v>
                </c:pt>
                <c:pt idx="187">
                  <c:v>-4.00660928960761</c:v>
                </c:pt>
                <c:pt idx="188">
                  <c:v>-4.00388727493801</c:v>
                </c:pt>
                <c:pt idx="189">
                  <c:v>-3.92593987857801</c:v>
                </c:pt>
                <c:pt idx="190">
                  <c:v>-3.73351460000321</c:v>
                </c:pt>
                <c:pt idx="191">
                  <c:v>-3.34298824431761</c:v>
                </c:pt>
                <c:pt idx="192">
                  <c:v>-2.96380213089401</c:v>
                </c:pt>
                <c:pt idx="193">
                  <c:v>-2.56919754724001</c:v>
                </c:pt>
                <c:pt idx="194">
                  <c:v>-2.22827365966441</c:v>
                </c:pt>
                <c:pt idx="195">
                  <c:v>-1.87303515642601</c:v>
                </c:pt>
                <c:pt idx="196">
                  <c:v>-1.78206511566561</c:v>
                </c:pt>
                <c:pt idx="197">
                  <c:v>-1.38011688217121</c:v>
                </c:pt>
                <c:pt idx="198">
                  <c:v>-1.00135314396801</c:v>
                </c:pt>
                <c:pt idx="199">
                  <c:v>-0.627075811467211</c:v>
                </c:pt>
                <c:pt idx="200">
                  <c:v>-0.217315411081211</c:v>
                </c:pt>
                <c:pt idx="201">
                  <c:v>0.215469762873989</c:v>
                </c:pt>
                <c:pt idx="202">
                  <c:v>0.631984617414789</c:v>
                </c:pt>
                <c:pt idx="203">
                  <c:v>0.977597224873989</c:v>
                </c:pt>
                <c:pt idx="204">
                  <c:v>1.10805757405599</c:v>
                </c:pt>
                <c:pt idx="205">
                  <c:v>1.53054957037119</c:v>
                </c:pt>
                <c:pt idx="206">
                  <c:v>1.90046472517559</c:v>
                </c:pt>
                <c:pt idx="207">
                  <c:v>2.32366304643919</c:v>
                </c:pt>
                <c:pt idx="208">
                  <c:v>2.76178647528079</c:v>
                </c:pt>
                <c:pt idx="209">
                  <c:v>3.17441121854799</c:v>
                </c:pt>
                <c:pt idx="210">
                  <c:v>3.50950348858479</c:v>
                </c:pt>
                <c:pt idx="211">
                  <c:v>3.94022292826879</c:v>
                </c:pt>
                <c:pt idx="212">
                  <c:v>4.35113332505319</c:v>
                </c:pt>
                <c:pt idx="213">
                  <c:v>4.76145097678039</c:v>
                </c:pt>
                <c:pt idx="214">
                  <c:v>5.19299742004719</c:v>
                </c:pt>
                <c:pt idx="215">
                  <c:v>5.62611268556119</c:v>
                </c:pt>
                <c:pt idx="216">
                  <c:v>6.05769817191559</c:v>
                </c:pt>
                <c:pt idx="217">
                  <c:v>6.48184062602479</c:v>
                </c:pt>
                <c:pt idx="218">
                  <c:v>6.91611653605199</c:v>
                </c:pt>
                <c:pt idx="219">
                  <c:v>7.33437058267679</c:v>
                </c:pt>
                <c:pt idx="220">
                  <c:v>7.71096920420399</c:v>
                </c:pt>
                <c:pt idx="221">
                  <c:v>8.05884276137239</c:v>
                </c:pt>
                <c:pt idx="222">
                  <c:v>8.45859393384639</c:v>
                </c:pt>
                <c:pt idx="223">
                  <c:v>8.86031855692999</c:v>
                </c:pt>
                <c:pt idx="224">
                  <c:v>9.25953732366399</c:v>
                </c:pt>
                <c:pt idx="225">
                  <c:v>9.64577603845679</c:v>
                </c:pt>
                <c:pt idx="226">
                  <c:v>10.04086688602</c:v>
                </c:pt>
                <c:pt idx="227">
                  <c:v>10.417813345964</c:v>
                </c:pt>
                <c:pt idx="228">
                  <c:v>10.7896274145744</c:v>
                </c:pt>
                <c:pt idx="229">
                  <c:v>11.1769273914756</c:v>
                </c:pt>
                <c:pt idx="230">
                  <c:v>11.5472400758992</c:v>
                </c:pt>
                <c:pt idx="231">
                  <c:v>11.9101345736788</c:v>
                </c:pt>
                <c:pt idx="232">
                  <c:v>12.2776148595656</c:v>
                </c:pt>
                <c:pt idx="233">
                  <c:v>12.6536242854072</c:v>
                </c:pt>
                <c:pt idx="234">
                  <c:v>13.024795917758</c:v>
                </c:pt>
                <c:pt idx="235">
                  <c:v>13.3939799020128</c:v>
                </c:pt>
                <c:pt idx="236">
                  <c:v>13.7684559993232</c:v>
                </c:pt>
                <c:pt idx="237">
                  <c:v>14.1545314430224</c:v>
                </c:pt>
                <c:pt idx="238">
                  <c:v>14.5404542637428</c:v>
                </c:pt>
                <c:pt idx="239">
                  <c:v>14.9101564562512</c:v>
                </c:pt>
                <c:pt idx="240">
                  <c:v>15.269686149754</c:v>
                </c:pt>
                <c:pt idx="241">
                  <c:v>15.6264828271248</c:v>
                </c:pt>
                <c:pt idx="242">
                  <c:v>15.9855404542048</c:v>
                </c:pt>
                <c:pt idx="243">
                  <c:v>16.2055691957128</c:v>
                </c:pt>
                <c:pt idx="244">
                  <c:v>16.5686127670996</c:v>
                </c:pt>
                <c:pt idx="245">
                  <c:v>16.9183178000136</c:v>
                </c:pt>
                <c:pt idx="246">
                  <c:v>17.2820960913216</c:v>
                </c:pt>
                <c:pt idx="247">
                  <c:v>17.6324045174076</c:v>
                </c:pt>
                <c:pt idx="248">
                  <c:v>17.991920013424</c:v>
                </c:pt>
                <c:pt idx="249">
                  <c:v>18.34355945386</c:v>
                </c:pt>
                <c:pt idx="250">
                  <c:v>18.6675599376468</c:v>
                </c:pt>
                <c:pt idx="251">
                  <c:v>18.9926465291432</c:v>
                </c:pt>
                <c:pt idx="252">
                  <c:v>19.3462913645332</c:v>
                </c:pt>
                <c:pt idx="253">
                  <c:v>19.6996345033372</c:v>
                </c:pt>
                <c:pt idx="254">
                  <c:v>20.0557958431916</c:v>
                </c:pt>
                <c:pt idx="255">
                  <c:v>20.4031795870792</c:v>
                </c:pt>
                <c:pt idx="256">
                  <c:v>20.7581163937316</c:v>
                </c:pt>
                <c:pt idx="257">
                  <c:v>21.1171811195548</c:v>
                </c:pt>
                <c:pt idx="258">
                  <c:v>21.4958845184408</c:v>
                </c:pt>
                <c:pt idx="259">
                  <c:v>21.8625236032584</c:v>
                </c:pt>
                <c:pt idx="260">
                  <c:v>22.2212901818672</c:v>
                </c:pt>
                <c:pt idx="261">
                  <c:v>22.5828572146684</c:v>
                </c:pt>
                <c:pt idx="262">
                  <c:v>22.9267377287868</c:v>
                </c:pt>
                <c:pt idx="263">
                  <c:v>23.278827939416</c:v>
                </c:pt>
                <c:pt idx="264">
                  <c:v>23.6062855111412</c:v>
                </c:pt>
                <c:pt idx="265">
                  <c:v>23.9590146086584</c:v>
                </c:pt>
                <c:pt idx="266">
                  <c:v>24.31665603647</c:v>
                </c:pt>
                <c:pt idx="267">
                  <c:v>24.682120279288</c:v>
                </c:pt>
                <c:pt idx="268">
                  <c:v>25.0242545025792</c:v>
                </c:pt>
                <c:pt idx="269">
                  <c:v>25.2970233566916</c:v>
                </c:pt>
                <c:pt idx="270">
                  <c:v>25.6310614633632</c:v>
                </c:pt>
                <c:pt idx="271">
                  <c:v>25.968939990106</c:v>
                </c:pt>
                <c:pt idx="272">
                  <c:v>26.2610529194384</c:v>
                </c:pt>
                <c:pt idx="273">
                  <c:v>26.5410553928716</c:v>
                </c:pt>
                <c:pt idx="274">
                  <c:v>26.868892747358</c:v>
                </c:pt>
                <c:pt idx="275">
                  <c:v>27.158063247634</c:v>
                </c:pt>
                <c:pt idx="276">
                  <c:v>27.3894251326608</c:v>
                </c:pt>
                <c:pt idx="277">
                  <c:v>27.71170062185</c:v>
                </c:pt>
                <c:pt idx="278">
                  <c:v>27.9471797779328</c:v>
                </c:pt>
                <c:pt idx="279">
                  <c:v>28.2174640719252</c:v>
                </c:pt>
                <c:pt idx="280">
                  <c:v>28.5239271106364</c:v>
                </c:pt>
                <c:pt idx="281">
                  <c:v>28.8445947344908</c:v>
                </c:pt>
                <c:pt idx="282">
                  <c:v>29.1436360371864</c:v>
                </c:pt>
                <c:pt idx="283">
                  <c:v>29.4320966631424</c:v>
                </c:pt>
                <c:pt idx="284">
                  <c:v>29.7035735459924</c:v>
                </c:pt>
                <c:pt idx="285">
                  <c:v>29.965754624622</c:v>
                </c:pt>
                <c:pt idx="286">
                  <c:v>30.2266614788472</c:v>
                </c:pt>
                <c:pt idx="287">
                  <c:v>30.4682207084808</c:v>
                </c:pt>
                <c:pt idx="288">
                  <c:v>30.7393816972584</c:v>
                </c:pt>
                <c:pt idx="289">
                  <c:v>30.9886395138924</c:v>
                </c:pt>
                <c:pt idx="290">
                  <c:v>31.2196322642728</c:v>
                </c:pt>
                <c:pt idx="291">
                  <c:v>31.4517288692208</c:v>
                </c:pt>
                <c:pt idx="292">
                  <c:v>31.721313937008</c:v>
                </c:pt>
                <c:pt idx="293">
                  <c:v>31.995559329706</c:v>
                </c:pt>
                <c:pt idx="294">
                  <c:v>32.27454313349</c:v>
                </c:pt>
                <c:pt idx="295">
                  <c:v>32.5535304866456</c:v>
                </c:pt>
                <c:pt idx="296">
                  <c:v>32.8129714504</c:v>
                </c:pt>
                <c:pt idx="297">
                  <c:v>33.0807676349008</c:v>
                </c:pt>
                <c:pt idx="298">
                  <c:v>33.3289180475956</c:v>
                </c:pt>
                <c:pt idx="299">
                  <c:v>33.5825664368988</c:v>
                </c:pt>
                <c:pt idx="300">
                  <c:v>33.8386887382072</c:v>
                </c:pt>
                <c:pt idx="301">
                  <c:v>34.0971003841976</c:v>
                </c:pt>
                <c:pt idx="302">
                  <c:v>34.3470609764084</c:v>
                </c:pt>
                <c:pt idx="303">
                  <c:v>34.5954385488856</c:v>
                </c:pt>
                <c:pt idx="304">
                  <c:v>34.8514685665324</c:v>
                </c:pt>
                <c:pt idx="305">
                  <c:v>35.1274886450304</c:v>
                </c:pt>
                <c:pt idx="306">
                  <c:v>35.3992636750948</c:v>
                </c:pt>
                <c:pt idx="307">
                  <c:v>35.6537035742648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716919"/>
        <c:axId val="21883630"/>
      </c:lineChart>
      <c:catAx>
        <c:axId val="35716919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83630"/>
        <c:crossesAt val="0"/>
        <c:auto val="1"/>
        <c:lblAlgn val="ctr"/>
        <c:lblOffset val="100"/>
        <c:noMultiLvlLbl val="0"/>
      </c:catAx>
      <c:valAx>
        <c:axId val="21883630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16919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8969734499574"/>
          <c:y val="0.418131592164741"/>
          <c:w val="0.226642929019274"/>
          <c:h val="0.1904821697639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TOTAL ALBERTA STORAGE</a:t>
            </a:r>
          </a:p>
        </c:rich>
      </c:tx>
      <c:layout>
        <c:manualLayout>
          <c:xMode val="edge"/>
          <c:yMode val="edge"/>
          <c:x val="0.234198922097011"/>
          <c:y val="0.024765815475426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0272975432211"/>
          <c:y val="0.0917490055177724"/>
          <c:w val="0.969972702456779"/>
          <c:h val="0.908250994482228"/>
        </c:manualLayout>
      </c:layout>
      <c:lineChart>
        <c:grouping val="standard"/>
        <c:varyColors val="0"/>
        <c:ser>
          <c:idx val="0"/>
          <c:order val="0"/>
          <c:tx>
            <c:strRef>
              <c:f>[7]StorageChartData!$Z$4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[7]StorageChartData!$Y$5:$Y$369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[7]StorageChartData!$Z$5:$Z$375</c:f>
              <c:numCache>
                <c:formatCode>General</c:formatCode>
                <c:ptCount val="371"/>
                <c:pt idx="0">
                  <c:v>207.176786914291</c:v>
                </c:pt>
                <c:pt idx="1">
                  <c:v>207.083786914291</c:v>
                </c:pt>
                <c:pt idx="2">
                  <c:v>207.522786914291</c:v>
                </c:pt>
                <c:pt idx="3">
                  <c:v>207.739786914291</c:v>
                </c:pt>
                <c:pt idx="4">
                  <c:v>207.641659420954</c:v>
                </c:pt>
                <c:pt idx="5">
                  <c:v>207.630842002718</c:v>
                </c:pt>
                <c:pt idx="6">
                  <c:v>207.754719509862</c:v>
                </c:pt>
                <c:pt idx="7">
                  <c:v>208.076121760237</c:v>
                </c:pt>
                <c:pt idx="8">
                  <c:v>208.383105788064</c:v>
                </c:pt>
                <c:pt idx="9">
                  <c:v>208.18713042143</c:v>
                </c:pt>
                <c:pt idx="10">
                  <c:v>207.840527526124</c:v>
                </c:pt>
                <c:pt idx="11">
                  <c:v>207.619875152078</c:v>
                </c:pt>
                <c:pt idx="12">
                  <c:v>207.597479506214</c:v>
                </c:pt>
                <c:pt idx="13">
                  <c:v>207.508683458738</c:v>
                </c:pt>
                <c:pt idx="14">
                  <c:v>207.184414770854</c:v>
                </c:pt>
                <c:pt idx="15">
                  <c:v>206.566047056183</c:v>
                </c:pt>
                <c:pt idx="16">
                  <c:v>205.917092168651</c:v>
                </c:pt>
                <c:pt idx="17">
                  <c:v>205.117304173161</c:v>
                </c:pt>
                <c:pt idx="18">
                  <c:v>204.545465173747</c:v>
                </c:pt>
                <c:pt idx="19">
                  <c:v>204.744625562401</c:v>
                </c:pt>
                <c:pt idx="20">
                  <c:v>204.960953374142</c:v>
                </c:pt>
                <c:pt idx="21">
                  <c:v>204.7986810753</c:v>
                </c:pt>
                <c:pt idx="22">
                  <c:v>204.664184206445</c:v>
                </c:pt>
                <c:pt idx="23">
                  <c:v>204.425915602401</c:v>
                </c:pt>
                <c:pt idx="24">
                  <c:v>204.512352563222</c:v>
                </c:pt>
                <c:pt idx="25">
                  <c:v>204.835466413983</c:v>
                </c:pt>
                <c:pt idx="26">
                  <c:v>205.182355020533</c:v>
                </c:pt>
                <c:pt idx="27">
                  <c:v>205.515964718052</c:v>
                </c:pt>
                <c:pt idx="28">
                  <c:v>205.805456968864</c:v>
                </c:pt>
                <c:pt idx="29">
                  <c:v>205.859072358094</c:v>
                </c:pt>
                <c:pt idx="30">
                  <c:v>205.918347752747</c:v>
                </c:pt>
                <c:pt idx="31">
                  <c:v>205.885056245946</c:v>
                </c:pt>
                <c:pt idx="32">
                  <c:v>205.887512590151</c:v>
                </c:pt>
                <c:pt idx="33">
                  <c:v>206.527115742929</c:v>
                </c:pt>
                <c:pt idx="34">
                  <c:v>207.154597436757</c:v>
                </c:pt>
                <c:pt idx="35">
                  <c:v>207.354936216782</c:v>
                </c:pt>
                <c:pt idx="36">
                  <c:v>207.170440592478</c:v>
                </c:pt>
                <c:pt idx="37">
                  <c:v>207.263830417327</c:v>
                </c:pt>
                <c:pt idx="38">
                  <c:v>207.261621112564</c:v>
                </c:pt>
                <c:pt idx="39">
                  <c:v>207.471522609554</c:v>
                </c:pt>
                <c:pt idx="40">
                  <c:v>207.5601261068</c:v>
                </c:pt>
                <c:pt idx="41">
                  <c:v>207.710441108307</c:v>
                </c:pt>
                <c:pt idx="42">
                  <c:v>207.85180814401</c:v>
                </c:pt>
                <c:pt idx="43">
                  <c:v>207.646747993061</c:v>
                </c:pt>
                <c:pt idx="44">
                  <c:v>207.431808166264</c:v>
                </c:pt>
                <c:pt idx="45">
                  <c:v>206.989464892706</c:v>
                </c:pt>
                <c:pt idx="46">
                  <c:v>207.201441352334</c:v>
                </c:pt>
                <c:pt idx="47">
                  <c:v>205.727769773233</c:v>
                </c:pt>
                <c:pt idx="48">
                  <c:v>204.050273932786</c:v>
                </c:pt>
                <c:pt idx="49">
                  <c:v>202.582603986123</c:v>
                </c:pt>
                <c:pt idx="50">
                  <c:v>201.245751986242</c:v>
                </c:pt>
                <c:pt idx="51">
                  <c:v>199.473987150289</c:v>
                </c:pt>
                <c:pt idx="52">
                  <c:v>197.861698052106</c:v>
                </c:pt>
                <c:pt idx="53">
                  <c:v>196.234845178053</c:v>
                </c:pt>
                <c:pt idx="54">
                  <c:v>194.85796673717</c:v>
                </c:pt>
                <c:pt idx="55">
                  <c:v>193.654353178033</c:v>
                </c:pt>
                <c:pt idx="56">
                  <c:v>192.382849633337</c:v>
                </c:pt>
                <c:pt idx="57">
                  <c:v>190.745433474465</c:v>
                </c:pt>
                <c:pt idx="58">
                  <c:v>189.05581191582</c:v>
                </c:pt>
                <c:pt idx="59">
                  <c:v>187.164416035396</c:v>
                </c:pt>
                <c:pt idx="60">
                  <c:v>186.183992641461</c:v>
                </c:pt>
                <c:pt idx="61">
                  <c:v>185.066064994525</c:v>
                </c:pt>
                <c:pt idx="62">
                  <c:v>183.994639439607</c:v>
                </c:pt>
                <c:pt idx="63">
                  <c:v>183.083341299862</c:v>
                </c:pt>
                <c:pt idx="64">
                  <c:v>181.711256640262</c:v>
                </c:pt>
                <c:pt idx="65">
                  <c:v>180.135101215458</c:v>
                </c:pt>
                <c:pt idx="66">
                  <c:v>178.205974805051</c:v>
                </c:pt>
                <c:pt idx="67">
                  <c:v>176.697489924486</c:v>
                </c:pt>
                <c:pt idx="68">
                  <c:v>175.034286871066</c:v>
                </c:pt>
                <c:pt idx="69">
                  <c:v>173.321091273597</c:v>
                </c:pt>
                <c:pt idx="70">
                  <c:v>171.943697463957</c:v>
                </c:pt>
                <c:pt idx="71">
                  <c:v>170.847877255501</c:v>
                </c:pt>
                <c:pt idx="72">
                  <c:v>168.987377412574</c:v>
                </c:pt>
                <c:pt idx="73">
                  <c:v>167.318109902838</c:v>
                </c:pt>
                <c:pt idx="74">
                  <c:v>166.494885160102</c:v>
                </c:pt>
                <c:pt idx="75">
                  <c:v>165.224117312824</c:v>
                </c:pt>
                <c:pt idx="76">
                  <c:v>163.722204271245</c:v>
                </c:pt>
                <c:pt idx="77">
                  <c:v>162.519146366232</c:v>
                </c:pt>
                <c:pt idx="78">
                  <c:v>161.611414990008</c:v>
                </c:pt>
                <c:pt idx="79">
                  <c:v>160.879242986801</c:v>
                </c:pt>
                <c:pt idx="80">
                  <c:v>159.285538581463</c:v>
                </c:pt>
                <c:pt idx="81">
                  <c:v>157.498581718088</c:v>
                </c:pt>
                <c:pt idx="82">
                  <c:v>156.012483966485</c:v>
                </c:pt>
                <c:pt idx="83">
                  <c:v>154.61131256156</c:v>
                </c:pt>
                <c:pt idx="84">
                  <c:v>153.339004109539</c:v>
                </c:pt>
                <c:pt idx="85">
                  <c:v>152.292867649802</c:v>
                </c:pt>
                <c:pt idx="86">
                  <c:v>150.715755669351</c:v>
                </c:pt>
                <c:pt idx="87">
                  <c:v>149.355255803717</c:v>
                </c:pt>
                <c:pt idx="88">
                  <c:v>148.384057049102</c:v>
                </c:pt>
                <c:pt idx="89">
                  <c:v>147.584977971486</c:v>
                </c:pt>
                <c:pt idx="90">
                  <c:v>146.704838167801</c:v>
                </c:pt>
                <c:pt idx="91">
                  <c:v>145.843051277316</c:v>
                </c:pt>
                <c:pt idx="92">
                  <c:v>144.96126438774</c:v>
                </c:pt>
                <c:pt idx="93">
                  <c:v>144.227172884371</c:v>
                </c:pt>
                <c:pt idx="94">
                  <c:v>143.160464089372</c:v>
                </c:pt>
                <c:pt idx="95">
                  <c:v>142.096147570831</c:v>
                </c:pt>
                <c:pt idx="96">
                  <c:v>141.387826102495</c:v>
                </c:pt>
                <c:pt idx="97">
                  <c:v>140.507585496657</c:v>
                </c:pt>
                <c:pt idx="98">
                  <c:v>139.640739864299</c:v>
                </c:pt>
                <c:pt idx="99">
                  <c:v>138.163508975358</c:v>
                </c:pt>
                <c:pt idx="100">
                  <c:v>137.12504783649</c:v>
                </c:pt>
                <c:pt idx="101">
                  <c:v>136.38570379556</c:v>
                </c:pt>
                <c:pt idx="102">
                  <c:v>135.266145922248</c:v>
                </c:pt>
                <c:pt idx="103">
                  <c:v>134.224237119024</c:v>
                </c:pt>
                <c:pt idx="104">
                  <c:v>133.465432228547</c:v>
                </c:pt>
                <c:pt idx="105">
                  <c:v>133.055780974517</c:v>
                </c:pt>
                <c:pt idx="106">
                  <c:v>132.523184102446</c:v>
                </c:pt>
                <c:pt idx="107">
                  <c:v>132.318634564805</c:v>
                </c:pt>
                <c:pt idx="108">
                  <c:v>131.947915251019</c:v>
                </c:pt>
                <c:pt idx="109">
                  <c:v>131.487643746572</c:v>
                </c:pt>
                <c:pt idx="110">
                  <c:v>131.256974702061</c:v>
                </c:pt>
                <c:pt idx="111">
                  <c:v>130.751844287179</c:v>
                </c:pt>
                <c:pt idx="112">
                  <c:v>130.454836600121</c:v>
                </c:pt>
                <c:pt idx="113">
                  <c:v>129.760638968725</c:v>
                </c:pt>
                <c:pt idx="114">
                  <c:v>129.26306516598</c:v>
                </c:pt>
                <c:pt idx="115">
                  <c:v>128.606682007204</c:v>
                </c:pt>
                <c:pt idx="116">
                  <c:v>128.396242428658</c:v>
                </c:pt>
                <c:pt idx="117">
                  <c:v>128.530152057161</c:v>
                </c:pt>
                <c:pt idx="118">
                  <c:v>128.220114272022</c:v>
                </c:pt>
                <c:pt idx="119">
                  <c:v>128.139682141253</c:v>
                </c:pt>
                <c:pt idx="120">
                  <c:v>128.029782301166</c:v>
                </c:pt>
                <c:pt idx="121">
                  <c:v>127.45194080195</c:v>
                </c:pt>
                <c:pt idx="122">
                  <c:v>126.980057400364</c:v>
                </c:pt>
                <c:pt idx="123">
                  <c:v>126.612509933417</c:v>
                </c:pt>
                <c:pt idx="124">
                  <c:v>125.945392942517</c:v>
                </c:pt>
                <c:pt idx="125">
                  <c:v>125.275488807569</c:v>
                </c:pt>
                <c:pt idx="126">
                  <c:v>124.704788972075</c:v>
                </c:pt>
                <c:pt idx="127">
                  <c:v>124.361677975432</c:v>
                </c:pt>
                <c:pt idx="128">
                  <c:v>124.198890224365</c:v>
                </c:pt>
                <c:pt idx="129">
                  <c:v>123.572663955723</c:v>
                </c:pt>
                <c:pt idx="130">
                  <c:v>123.317095640216</c:v>
                </c:pt>
                <c:pt idx="131">
                  <c:v>123.488203038024</c:v>
                </c:pt>
                <c:pt idx="132">
                  <c:v>123.760108330026</c:v>
                </c:pt>
                <c:pt idx="133">
                  <c:v>124.081696624785</c:v>
                </c:pt>
                <c:pt idx="134">
                  <c:v>124.13564351713</c:v>
                </c:pt>
                <c:pt idx="135">
                  <c:v>124.534153509653</c:v>
                </c:pt>
                <c:pt idx="136">
                  <c:v>125.176046062104</c:v>
                </c:pt>
                <c:pt idx="137">
                  <c:v>125.381139221427</c:v>
                </c:pt>
                <c:pt idx="138">
                  <c:v>125.92610973848</c:v>
                </c:pt>
                <c:pt idx="139">
                  <c:v>126.343325416444</c:v>
                </c:pt>
                <c:pt idx="140">
                  <c:v>126.721944340286</c:v>
                </c:pt>
                <c:pt idx="141">
                  <c:v>127.124202966326</c:v>
                </c:pt>
                <c:pt idx="142">
                  <c:v>127.453245687408</c:v>
                </c:pt>
                <c:pt idx="143">
                  <c:v>127.644989841573</c:v>
                </c:pt>
                <c:pt idx="144">
                  <c:v>127.591841907761</c:v>
                </c:pt>
                <c:pt idx="145">
                  <c:v>128.196018960069</c:v>
                </c:pt>
                <c:pt idx="146">
                  <c:v>128.723598266157</c:v>
                </c:pt>
                <c:pt idx="147">
                  <c:v>129.350450739149</c:v>
                </c:pt>
                <c:pt idx="148">
                  <c:v>129.977438464809</c:v>
                </c:pt>
                <c:pt idx="149">
                  <c:v>130.613971196591</c:v>
                </c:pt>
                <c:pt idx="150">
                  <c:v>130.913028258497</c:v>
                </c:pt>
                <c:pt idx="151">
                  <c:v>131.613176820159</c:v>
                </c:pt>
                <c:pt idx="152">
                  <c:v>132.293851526407</c:v>
                </c:pt>
                <c:pt idx="153">
                  <c:v>132.901401369077</c:v>
                </c:pt>
                <c:pt idx="154">
                  <c:v>133.517653788941</c:v>
                </c:pt>
                <c:pt idx="155">
                  <c:v>133.919712060221</c:v>
                </c:pt>
                <c:pt idx="156">
                  <c:v>134.478961073869</c:v>
                </c:pt>
                <c:pt idx="157">
                  <c:v>134.866998476116</c:v>
                </c:pt>
                <c:pt idx="158">
                  <c:v>135.177562790076</c:v>
                </c:pt>
                <c:pt idx="159">
                  <c:v>135.507117330543</c:v>
                </c:pt>
                <c:pt idx="160">
                  <c:v>136.013101904879</c:v>
                </c:pt>
                <c:pt idx="161">
                  <c:v>136.444302292363</c:v>
                </c:pt>
                <c:pt idx="162">
                  <c:v>137.088444039777</c:v>
                </c:pt>
                <c:pt idx="163">
                  <c:v>137.557971888151</c:v>
                </c:pt>
                <c:pt idx="164">
                  <c:v>137.915513153468</c:v>
                </c:pt>
                <c:pt idx="165">
                  <c:v>138.74634241348</c:v>
                </c:pt>
                <c:pt idx="166">
                  <c:v>139.490982474954</c:v>
                </c:pt>
                <c:pt idx="167">
                  <c:v>140.395465646938</c:v>
                </c:pt>
                <c:pt idx="168">
                  <c:v>141.44095977333</c:v>
                </c:pt>
                <c:pt idx="169">
                  <c:v>141.844306757808</c:v>
                </c:pt>
                <c:pt idx="170">
                  <c:v>142.069356449011</c:v>
                </c:pt>
                <c:pt idx="171">
                  <c:v>142.367689380067</c:v>
                </c:pt>
                <c:pt idx="172">
                  <c:v>142.923020669374</c:v>
                </c:pt>
                <c:pt idx="173">
                  <c:v>143.372010144432</c:v>
                </c:pt>
                <c:pt idx="174">
                  <c:v>143.890152736247</c:v>
                </c:pt>
                <c:pt idx="175">
                  <c:v>144.365686770111</c:v>
                </c:pt>
                <c:pt idx="176">
                  <c:v>144.908392902125</c:v>
                </c:pt>
                <c:pt idx="177">
                  <c:v>144.836514202707</c:v>
                </c:pt>
                <c:pt idx="178">
                  <c:v>144.847842791458</c:v>
                </c:pt>
                <c:pt idx="179">
                  <c:v>145.46021525166</c:v>
                </c:pt>
                <c:pt idx="180">
                  <c:v>145.992192584097</c:v>
                </c:pt>
                <c:pt idx="181">
                  <c:v>146.286239211077</c:v>
                </c:pt>
                <c:pt idx="182">
                  <c:v>147.12440538825</c:v>
                </c:pt>
                <c:pt idx="183">
                  <c:v>147.789394798014</c:v>
                </c:pt>
                <c:pt idx="184">
                  <c:v>147.722600189208</c:v>
                </c:pt>
                <c:pt idx="185">
                  <c:v>147.585292384161</c:v>
                </c:pt>
                <c:pt idx="186">
                  <c:v>147.514097466589</c:v>
                </c:pt>
                <c:pt idx="187">
                  <c:v>148.084239062218</c:v>
                </c:pt>
                <c:pt idx="188">
                  <c:v>148.783980992701</c:v>
                </c:pt>
                <c:pt idx="189">
                  <c:v>149.265306645124</c:v>
                </c:pt>
                <c:pt idx="190">
                  <c:v>149.282972888361</c:v>
                </c:pt>
                <c:pt idx="191">
                  <c:v>148.96653696051</c:v>
                </c:pt>
                <c:pt idx="192">
                  <c:v>149.158324362916</c:v>
                </c:pt>
                <c:pt idx="193">
                  <c:v>149.127827425586</c:v>
                </c:pt>
                <c:pt idx="194">
                  <c:v>149.65479730457</c:v>
                </c:pt>
                <c:pt idx="195">
                  <c:v>149.996355819787</c:v>
                </c:pt>
                <c:pt idx="196">
                  <c:v>150.513235612603</c:v>
                </c:pt>
                <c:pt idx="197">
                  <c:v>151.182895932064</c:v>
                </c:pt>
                <c:pt idx="198">
                  <c:v>151.73488691389</c:v>
                </c:pt>
                <c:pt idx="199">
                  <c:v>152.016959758586</c:v>
                </c:pt>
                <c:pt idx="200">
                  <c:v>151.832609547201</c:v>
                </c:pt>
                <c:pt idx="201">
                  <c:v>152.55402678017</c:v>
                </c:pt>
                <c:pt idx="202">
                  <c:v>153.60034284129</c:v>
                </c:pt>
                <c:pt idx="203">
                  <c:v>154.725454802974</c:v>
                </c:pt>
                <c:pt idx="204">
                  <c:v>155.671546122368</c:v>
                </c:pt>
                <c:pt idx="205">
                  <c:v>156.049820728606</c:v>
                </c:pt>
                <c:pt idx="206">
                  <c:v>156.034659176943</c:v>
                </c:pt>
                <c:pt idx="207">
                  <c:v>156.453048469967</c:v>
                </c:pt>
                <c:pt idx="208">
                  <c:v>157.517890121215</c:v>
                </c:pt>
                <c:pt idx="209">
                  <c:v>158.893842711695</c:v>
                </c:pt>
                <c:pt idx="210">
                  <c:v>159.732559254763</c:v>
                </c:pt>
                <c:pt idx="211">
                  <c:v>160.279286355822</c:v>
                </c:pt>
                <c:pt idx="212">
                  <c:v>160.19694135723</c:v>
                </c:pt>
                <c:pt idx="213">
                  <c:v>160.454351515981</c:v>
                </c:pt>
                <c:pt idx="214">
                  <c:v>161.517031926709</c:v>
                </c:pt>
                <c:pt idx="215">
                  <c:v>161.518827555391</c:v>
                </c:pt>
                <c:pt idx="216">
                  <c:v>161.281757574136</c:v>
                </c:pt>
                <c:pt idx="217">
                  <c:v>161.066541604663</c:v>
                </c:pt>
                <c:pt idx="218">
                  <c:v>161.183059902407</c:v>
                </c:pt>
                <c:pt idx="219">
                  <c:v>161.004420010578</c:v>
                </c:pt>
                <c:pt idx="220">
                  <c:v>160.827775748339</c:v>
                </c:pt>
                <c:pt idx="221">
                  <c:v>160.79722823433</c:v>
                </c:pt>
                <c:pt idx="222">
                  <c:v>161.010797119526</c:v>
                </c:pt>
                <c:pt idx="223">
                  <c:v>161.626570856193</c:v>
                </c:pt>
                <c:pt idx="224">
                  <c:v>162.372645588708</c:v>
                </c:pt>
                <c:pt idx="225">
                  <c:v>163.436975441769</c:v>
                </c:pt>
                <c:pt idx="226">
                  <c:v>163.940327282187</c:v>
                </c:pt>
                <c:pt idx="227">
                  <c:v>163.744670520019</c:v>
                </c:pt>
                <c:pt idx="228">
                  <c:v>163.543670047206</c:v>
                </c:pt>
                <c:pt idx="229">
                  <c:v>163.322748286983</c:v>
                </c:pt>
                <c:pt idx="230">
                  <c:v>163.189762918024</c:v>
                </c:pt>
                <c:pt idx="231">
                  <c:v>162.858822689006</c:v>
                </c:pt>
                <c:pt idx="232">
                  <c:v>162.711799046931</c:v>
                </c:pt>
                <c:pt idx="233">
                  <c:v>162.393061674514</c:v>
                </c:pt>
                <c:pt idx="234">
                  <c:v>162.314902722436</c:v>
                </c:pt>
                <c:pt idx="235">
                  <c:v>162.711036891988</c:v>
                </c:pt>
                <c:pt idx="236">
                  <c:v>163.733471361234</c:v>
                </c:pt>
                <c:pt idx="237">
                  <c:v>164.647493114455</c:v>
                </c:pt>
                <c:pt idx="238">
                  <c:v>165.418422025196</c:v>
                </c:pt>
                <c:pt idx="239">
                  <c:v>165.957740868366</c:v>
                </c:pt>
                <c:pt idx="240">
                  <c:v>166.283171808149</c:v>
                </c:pt>
                <c:pt idx="241">
                  <c:v>167.065871799056</c:v>
                </c:pt>
                <c:pt idx="242">
                  <c:v>167.729965970811</c:v>
                </c:pt>
                <c:pt idx="243">
                  <c:v>168.127346163056</c:v>
                </c:pt>
                <c:pt idx="244">
                  <c:v>168.77755306349</c:v>
                </c:pt>
                <c:pt idx="245">
                  <c:v>169.426837551377</c:v>
                </c:pt>
                <c:pt idx="246">
                  <c:v>170.42619225945</c:v>
                </c:pt>
                <c:pt idx="247">
                  <c:v>171.369812514511</c:v>
                </c:pt>
                <c:pt idx="248">
                  <c:v>171.803729237014</c:v>
                </c:pt>
                <c:pt idx="249">
                  <c:v>172.123272245052</c:v>
                </c:pt>
                <c:pt idx="250">
                  <c:v>172.345277465159</c:v>
                </c:pt>
                <c:pt idx="251">
                  <c:v>172.45423239868</c:v>
                </c:pt>
                <c:pt idx="252">
                  <c:v>172.990753031623</c:v>
                </c:pt>
                <c:pt idx="253">
                  <c:v>173.66713221015</c:v>
                </c:pt>
                <c:pt idx="254">
                  <c:v>173.834442916957</c:v>
                </c:pt>
                <c:pt idx="255">
                  <c:v>173.888439553689</c:v>
                </c:pt>
                <c:pt idx="256">
                  <c:v>174.301714396206</c:v>
                </c:pt>
                <c:pt idx="257">
                  <c:v>174.495368625994</c:v>
                </c:pt>
                <c:pt idx="258">
                  <c:v>174.78762829791</c:v>
                </c:pt>
                <c:pt idx="259">
                  <c:v>175.288985019193</c:v>
                </c:pt>
                <c:pt idx="260">
                  <c:v>175.907117666916</c:v>
                </c:pt>
                <c:pt idx="261">
                  <c:v>176.472009764456</c:v>
                </c:pt>
                <c:pt idx="262">
                  <c:v>176.822633888628</c:v>
                </c:pt>
                <c:pt idx="263">
                  <c:v>176.980752199089</c:v>
                </c:pt>
                <c:pt idx="264">
                  <c:v>177.810050342724</c:v>
                </c:pt>
                <c:pt idx="265">
                  <c:v>178.504946990469</c:v>
                </c:pt>
                <c:pt idx="266">
                  <c:v>179.31554820086</c:v>
                </c:pt>
                <c:pt idx="267">
                  <c:v>180.073204421288</c:v>
                </c:pt>
                <c:pt idx="268">
                  <c:v>180.668843853148</c:v>
                </c:pt>
                <c:pt idx="269">
                  <c:v>181.309139067086</c:v>
                </c:pt>
                <c:pt idx="270">
                  <c:v>181.416126322072</c:v>
                </c:pt>
                <c:pt idx="271">
                  <c:v>181.82290442715</c:v>
                </c:pt>
                <c:pt idx="272">
                  <c:v>182.297564533408</c:v>
                </c:pt>
                <c:pt idx="273">
                  <c:v>182.932303749341</c:v>
                </c:pt>
                <c:pt idx="274">
                  <c:v>183.530044642944</c:v>
                </c:pt>
                <c:pt idx="275">
                  <c:v>184.037789525957</c:v>
                </c:pt>
                <c:pt idx="276">
                  <c:v>184.451428289672</c:v>
                </c:pt>
                <c:pt idx="277">
                  <c:v>184.62145333394</c:v>
                </c:pt>
                <c:pt idx="278">
                  <c:v>184.762188679412</c:v>
                </c:pt>
                <c:pt idx="279">
                  <c:v>185.212394758474</c:v>
                </c:pt>
                <c:pt idx="280">
                  <c:v>185.691984785844</c:v>
                </c:pt>
                <c:pt idx="281">
                  <c:v>186.200624163785</c:v>
                </c:pt>
                <c:pt idx="282">
                  <c:v>186.733778660505</c:v>
                </c:pt>
                <c:pt idx="283">
                  <c:v>186.591779564675</c:v>
                </c:pt>
                <c:pt idx="284">
                  <c:v>187.184400354991</c:v>
                </c:pt>
                <c:pt idx="285">
                  <c:v>187.842051497374</c:v>
                </c:pt>
                <c:pt idx="286">
                  <c:v>188.820309373798</c:v>
                </c:pt>
                <c:pt idx="287">
                  <c:v>189.63846667497</c:v>
                </c:pt>
                <c:pt idx="288">
                  <c:v>190.276156248591</c:v>
                </c:pt>
                <c:pt idx="289">
                  <c:v>190.871861299925</c:v>
                </c:pt>
                <c:pt idx="290">
                  <c:v>191.221058691057</c:v>
                </c:pt>
                <c:pt idx="291">
                  <c:v>191.648553608692</c:v>
                </c:pt>
                <c:pt idx="292">
                  <c:v>192.148826600207</c:v>
                </c:pt>
                <c:pt idx="293">
                  <c:v>192.764216210083</c:v>
                </c:pt>
                <c:pt idx="294">
                  <c:v>193.188597891838</c:v>
                </c:pt>
                <c:pt idx="295">
                  <c:v>193.524816022546</c:v>
                </c:pt>
                <c:pt idx="296">
                  <c:v>194.241177530609</c:v>
                </c:pt>
                <c:pt idx="297">
                  <c:v>194.738796236084</c:v>
                </c:pt>
                <c:pt idx="298">
                  <c:v>195.14436624836</c:v>
                </c:pt>
                <c:pt idx="299">
                  <c:v>195.168952562556</c:v>
                </c:pt>
                <c:pt idx="300">
                  <c:v>194.930205486189</c:v>
                </c:pt>
                <c:pt idx="301">
                  <c:v>195.022915982255</c:v>
                </c:pt>
                <c:pt idx="302">
                  <c:v>195.513913228541</c:v>
                </c:pt>
                <c:pt idx="303">
                  <c:v>196.078268966682</c:v>
                </c:pt>
                <c:pt idx="304">
                  <c:v>196.048448100574</c:v>
                </c:pt>
                <c:pt idx="305">
                  <c:v>196.103756110237</c:v>
                </c:pt>
                <c:pt idx="306">
                  <c:v>196.727577379954</c:v>
                </c:pt>
                <c:pt idx="307">
                  <c:v>197.287704502984</c:v>
                </c:pt>
                <c:pt idx="308">
                  <c:v>197.948367996504</c:v>
                </c:pt>
                <c:pt idx="309">
                  <c:v>198.807552601068</c:v>
                </c:pt>
                <c:pt idx="310">
                  <c:v>199.420666011969</c:v>
                </c:pt>
                <c:pt idx="311">
                  <c:v>200.151014329684</c:v>
                </c:pt>
                <c:pt idx="312">
                  <c:v>200.87610732529</c:v>
                </c:pt>
                <c:pt idx="313">
                  <c:v>201.11529923249</c:v>
                </c:pt>
                <c:pt idx="314">
                  <c:v>201.412681164601</c:v>
                </c:pt>
                <c:pt idx="315">
                  <c:v>201.612929497768</c:v>
                </c:pt>
                <c:pt idx="316">
                  <c:v>201.795974991891</c:v>
                </c:pt>
                <c:pt idx="317">
                  <c:v>202.16120774968</c:v>
                </c:pt>
                <c:pt idx="318">
                  <c:v>202.51656252668</c:v>
                </c:pt>
                <c:pt idx="319">
                  <c:v>203.032207645909</c:v>
                </c:pt>
                <c:pt idx="320">
                  <c:v>203.725087811086</c:v>
                </c:pt>
                <c:pt idx="321">
                  <c:v>204.267386516089</c:v>
                </c:pt>
                <c:pt idx="322">
                  <c:v>204.948736736885</c:v>
                </c:pt>
                <c:pt idx="323">
                  <c:v>205.697338810499</c:v>
                </c:pt>
                <c:pt idx="324">
                  <c:v>206.311786072522</c:v>
                </c:pt>
                <c:pt idx="325">
                  <c:v>206.962426024248</c:v>
                </c:pt>
                <c:pt idx="326">
                  <c:v>207.603363155815</c:v>
                </c:pt>
                <c:pt idx="327">
                  <c:v>207.814064840867</c:v>
                </c:pt>
                <c:pt idx="328">
                  <c:v>207.943264983548</c:v>
                </c:pt>
                <c:pt idx="329">
                  <c:v>208.283229780558</c:v>
                </c:pt>
                <c:pt idx="330">
                  <c:v>209.045036404017</c:v>
                </c:pt>
                <c:pt idx="331">
                  <c:v>209.282317545078</c:v>
                </c:pt>
                <c:pt idx="332">
                  <c:v>208.941027044906</c:v>
                </c:pt>
                <c:pt idx="333">
                  <c:v>209.483401638363</c:v>
                </c:pt>
                <c:pt idx="334">
                  <c:v>209.430157521925</c:v>
                </c:pt>
                <c:pt idx="335">
                  <c:v>209.362035775925</c:v>
                </c:pt>
                <c:pt idx="336">
                  <c:v>209.615676741823</c:v>
                </c:pt>
                <c:pt idx="337">
                  <c:v>209.588457312596</c:v>
                </c:pt>
                <c:pt idx="338">
                  <c:v>209.831579315911</c:v>
                </c:pt>
                <c:pt idx="339">
                  <c:v>209.885114625787</c:v>
                </c:pt>
                <c:pt idx="340">
                  <c:v>209.693154807984</c:v>
                </c:pt>
                <c:pt idx="341">
                  <c:v>209.950348547263</c:v>
                </c:pt>
                <c:pt idx="342">
                  <c:v>210.202659696368</c:v>
                </c:pt>
                <c:pt idx="343">
                  <c:v>210.486565365107</c:v>
                </c:pt>
                <c:pt idx="344">
                  <c:v>210.821544111769</c:v>
                </c:pt>
                <c:pt idx="345">
                  <c:v>211.033772823683</c:v>
                </c:pt>
                <c:pt idx="346">
                  <c:v>210.375655861467</c:v>
                </c:pt>
                <c:pt idx="347">
                  <c:v>209.805414472734</c:v>
                </c:pt>
                <c:pt idx="348">
                  <c:v>209.582558125132</c:v>
                </c:pt>
                <c:pt idx="349">
                  <c:v>209.548882879813</c:v>
                </c:pt>
                <c:pt idx="350">
                  <c:v>209.348134795579</c:v>
                </c:pt>
                <c:pt idx="351">
                  <c:v>209.042933027679</c:v>
                </c:pt>
                <c:pt idx="352">
                  <c:v>208.896712761898</c:v>
                </c:pt>
                <c:pt idx="353">
                  <c:v>208.217014845894</c:v>
                </c:pt>
                <c:pt idx="354">
                  <c:v>207.638591149752</c:v>
                </c:pt>
                <c:pt idx="355">
                  <c:v>207.330714338784</c:v>
                </c:pt>
                <c:pt idx="356">
                  <c:v>207.044595266418</c:v>
                </c:pt>
                <c:pt idx="357">
                  <c:v>206.784453670081</c:v>
                </c:pt>
                <c:pt idx="358">
                  <c:v>206.575506877754</c:v>
                </c:pt>
                <c:pt idx="359">
                  <c:v>206.593670307318</c:v>
                </c:pt>
                <c:pt idx="360">
                  <c:v>206.308850339277</c:v>
                </c:pt>
                <c:pt idx="361">
                  <c:v>205.674044165395</c:v>
                </c:pt>
                <c:pt idx="362">
                  <c:v>205.595325480813</c:v>
                </c:pt>
                <c:pt idx="363">
                  <c:v>205.62793150058</c:v>
                </c:pt>
                <c:pt idx="364">
                  <c:v>206.180046918713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[7]StorageChartData!$AA$4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252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[7]StorageChartData!$Y$5:$Y$369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[7]StorageChartData!$AA$5:$AA$369</c:f>
              <c:numCache>
                <c:formatCode>General</c:formatCode>
                <c:ptCount val="365"/>
                <c:pt idx="0">
                  <c:v>206.125916233439</c:v>
                </c:pt>
                <c:pt idx="1">
                  <c:v>205.645023693515</c:v>
                </c:pt>
                <c:pt idx="2">
                  <c:v>205.98825030202</c:v>
                </c:pt>
                <c:pt idx="3">
                  <c:v>206.097991413989</c:v>
                </c:pt>
                <c:pt idx="4">
                  <c:v>205.813495445194</c:v>
                </c:pt>
                <c:pt idx="5">
                  <c:v>205.355495332589</c:v>
                </c:pt>
                <c:pt idx="6">
                  <c:v>204.992676917714</c:v>
                </c:pt>
                <c:pt idx="7">
                  <c:v>204.602018789462</c:v>
                </c:pt>
                <c:pt idx="8">
                  <c:v>204.779696881668</c:v>
                </c:pt>
                <c:pt idx="9">
                  <c:v>205.18891809749</c:v>
                </c:pt>
                <c:pt idx="10">
                  <c:v>205.275203257592</c:v>
                </c:pt>
                <c:pt idx="11">
                  <c:v>205.821465334864</c:v>
                </c:pt>
                <c:pt idx="12">
                  <c:v>206.477482384169</c:v>
                </c:pt>
                <c:pt idx="13">
                  <c:v>207.041194833475</c:v>
                </c:pt>
                <c:pt idx="14">
                  <c:v>207.760997108271</c:v>
                </c:pt>
                <c:pt idx="15">
                  <c:v>207.917382358018</c:v>
                </c:pt>
                <c:pt idx="16">
                  <c:v>207.405975291922</c:v>
                </c:pt>
                <c:pt idx="17">
                  <c:v>206.578423696413</c:v>
                </c:pt>
                <c:pt idx="18">
                  <c:v>206.513333146481</c:v>
                </c:pt>
                <c:pt idx="19">
                  <c:v>206.718838485329</c:v>
                </c:pt>
                <c:pt idx="20">
                  <c:v>206.716550488817</c:v>
                </c:pt>
                <c:pt idx="21">
                  <c:v>207.308113967705</c:v>
                </c:pt>
                <c:pt idx="22">
                  <c:v>207.524898034565</c:v>
                </c:pt>
                <c:pt idx="23">
                  <c:v>207.204911899141</c:v>
                </c:pt>
                <c:pt idx="24">
                  <c:v>207.026970167696</c:v>
                </c:pt>
                <c:pt idx="25">
                  <c:v>206.90903501632</c:v>
                </c:pt>
                <c:pt idx="26">
                  <c:v>206.826512489051</c:v>
                </c:pt>
                <c:pt idx="27">
                  <c:v>206.846946583783</c:v>
                </c:pt>
                <c:pt idx="28">
                  <c:v>206.933434483991</c:v>
                </c:pt>
                <c:pt idx="29">
                  <c:v>205.986299708789</c:v>
                </c:pt>
                <c:pt idx="30">
                  <c:v>205.659161589591</c:v>
                </c:pt>
                <c:pt idx="31">
                  <c:v>205.207092688816</c:v>
                </c:pt>
                <c:pt idx="32">
                  <c:v>204.985676152096</c:v>
                </c:pt>
                <c:pt idx="33">
                  <c:v>204.604939620684</c:v>
                </c:pt>
                <c:pt idx="34">
                  <c:v>204.353719010638</c:v>
                </c:pt>
                <c:pt idx="35">
                  <c:v>204.322554168465</c:v>
                </c:pt>
                <c:pt idx="36">
                  <c:v>203.376710888185</c:v>
                </c:pt>
                <c:pt idx="37">
                  <c:v>202.627804555717</c:v>
                </c:pt>
                <c:pt idx="38">
                  <c:v>201.841080519609</c:v>
                </c:pt>
                <c:pt idx="39">
                  <c:v>201.21446826813</c:v>
                </c:pt>
                <c:pt idx="40">
                  <c:v>200.461298523423</c:v>
                </c:pt>
                <c:pt idx="41">
                  <c:v>199.608299705455</c:v>
                </c:pt>
                <c:pt idx="42">
                  <c:v>199.004409074062</c:v>
                </c:pt>
                <c:pt idx="43">
                  <c:v>197.819409074062</c:v>
                </c:pt>
                <c:pt idx="44">
                  <c:v>196.270399781564</c:v>
                </c:pt>
                <c:pt idx="45">
                  <c:v>194.634020922228</c:v>
                </c:pt>
                <c:pt idx="46">
                  <c:v>193.493513272178</c:v>
                </c:pt>
                <c:pt idx="47">
                  <c:v>192.54351224167</c:v>
                </c:pt>
                <c:pt idx="48">
                  <c:v>191.245656483588</c:v>
                </c:pt>
                <c:pt idx="49">
                  <c:v>189.669656483588</c:v>
                </c:pt>
                <c:pt idx="50">
                  <c:v>188.440656747371</c:v>
                </c:pt>
                <c:pt idx="51">
                  <c:v>187.730587574364</c:v>
                </c:pt>
                <c:pt idx="52">
                  <c:v>187.296212291015</c:v>
                </c:pt>
                <c:pt idx="53">
                  <c:v>187.211443011523</c:v>
                </c:pt>
                <c:pt idx="54">
                  <c:v>187.264123147241</c:v>
                </c:pt>
                <c:pt idx="55">
                  <c:v>187.049443317817</c:v>
                </c:pt>
                <c:pt idx="56">
                  <c:v>186.637492964237</c:v>
                </c:pt>
                <c:pt idx="57">
                  <c:v>186.165480144442</c:v>
                </c:pt>
                <c:pt idx="58">
                  <c:v>186.025603321489</c:v>
                </c:pt>
                <c:pt idx="59">
                  <c:v>185.484583619046</c:v>
                </c:pt>
                <c:pt idx="60">
                  <c:v>184.886884001523</c:v>
                </c:pt>
                <c:pt idx="61">
                  <c:v>183.996341692967</c:v>
                </c:pt>
                <c:pt idx="62">
                  <c:v>182.714163509243</c:v>
                </c:pt>
                <c:pt idx="63">
                  <c:v>181.42030611032</c:v>
                </c:pt>
                <c:pt idx="64">
                  <c:v>180.645091408221</c:v>
                </c:pt>
                <c:pt idx="65">
                  <c:v>179.801895954612</c:v>
                </c:pt>
                <c:pt idx="66">
                  <c:v>179.090756291131</c:v>
                </c:pt>
                <c:pt idx="67">
                  <c:v>178.471870834326</c:v>
                </c:pt>
                <c:pt idx="68">
                  <c:v>177.895803216957</c:v>
                </c:pt>
                <c:pt idx="69">
                  <c:v>177.554849523743</c:v>
                </c:pt>
                <c:pt idx="70">
                  <c:v>177.199067975733</c:v>
                </c:pt>
                <c:pt idx="71">
                  <c:v>175.498067975733</c:v>
                </c:pt>
                <c:pt idx="72">
                  <c:v>173.621067987266</c:v>
                </c:pt>
                <c:pt idx="73">
                  <c:v>172.511357318957</c:v>
                </c:pt>
                <c:pt idx="74">
                  <c:v>170.723902217509</c:v>
                </c:pt>
                <c:pt idx="75">
                  <c:v>168.977804582746</c:v>
                </c:pt>
                <c:pt idx="76">
                  <c:v>167.471153205553</c:v>
                </c:pt>
                <c:pt idx="77">
                  <c:v>166.096866699186</c:v>
                </c:pt>
                <c:pt idx="78">
                  <c:v>164.767303595344</c:v>
                </c:pt>
                <c:pt idx="79">
                  <c:v>163.349361919524</c:v>
                </c:pt>
                <c:pt idx="80">
                  <c:v>161.631871055918</c:v>
                </c:pt>
                <c:pt idx="81">
                  <c:v>159.815874392488</c:v>
                </c:pt>
                <c:pt idx="82">
                  <c:v>158.580495508158</c:v>
                </c:pt>
                <c:pt idx="83">
                  <c:v>157.7980305125</c:v>
                </c:pt>
                <c:pt idx="84">
                  <c:v>157.484807491698</c:v>
                </c:pt>
                <c:pt idx="85">
                  <c:v>156.209677633556</c:v>
                </c:pt>
                <c:pt idx="86">
                  <c:v>154.801679124744</c:v>
                </c:pt>
                <c:pt idx="87">
                  <c:v>153.832858632474</c:v>
                </c:pt>
                <c:pt idx="88">
                  <c:v>153.169735788986</c:v>
                </c:pt>
                <c:pt idx="89">
                  <c:v>152.329370568745</c:v>
                </c:pt>
                <c:pt idx="90">
                  <c:v>151.316917366736</c:v>
                </c:pt>
                <c:pt idx="91">
                  <c:v>150.541145742294</c:v>
                </c:pt>
                <c:pt idx="92">
                  <c:v>149.722656044645</c:v>
                </c:pt>
                <c:pt idx="93">
                  <c:v>148.297660014352</c:v>
                </c:pt>
                <c:pt idx="94">
                  <c:v>146.964692208422</c:v>
                </c:pt>
                <c:pt idx="95">
                  <c:v>146.390114393292</c:v>
                </c:pt>
                <c:pt idx="96">
                  <c:v>144.904439186111</c:v>
                </c:pt>
                <c:pt idx="97">
                  <c:v>143.641946434871</c:v>
                </c:pt>
                <c:pt idx="98">
                  <c:v>142.460948420828</c:v>
                </c:pt>
                <c:pt idx="99">
                  <c:v>141.615228807833</c:v>
                </c:pt>
                <c:pt idx="100">
                  <c:v>140.227481948559</c:v>
                </c:pt>
                <c:pt idx="101">
                  <c:v>138.577426494894</c:v>
                </c:pt>
                <c:pt idx="102">
                  <c:v>136.888737898128</c:v>
                </c:pt>
                <c:pt idx="103">
                  <c:v>135.134742045089</c:v>
                </c:pt>
                <c:pt idx="104">
                  <c:v>133.583599083347</c:v>
                </c:pt>
                <c:pt idx="105">
                  <c:v>132.882286636002</c:v>
                </c:pt>
                <c:pt idx="106">
                  <c:v>131.440826852355</c:v>
                </c:pt>
                <c:pt idx="107">
                  <c:v>129.921827930665</c:v>
                </c:pt>
                <c:pt idx="108">
                  <c:v>128.769635451266</c:v>
                </c:pt>
                <c:pt idx="109">
                  <c:v>128.218762310726</c:v>
                </c:pt>
                <c:pt idx="110">
                  <c:v>127.630547159305</c:v>
                </c:pt>
                <c:pt idx="111">
                  <c:v>126.923055584175</c:v>
                </c:pt>
                <c:pt idx="112">
                  <c:v>126.371531047255</c:v>
                </c:pt>
                <c:pt idx="113">
                  <c:v>125.293649264126</c:v>
                </c:pt>
                <c:pt idx="114">
                  <c:v>124.692893488582</c:v>
                </c:pt>
                <c:pt idx="115">
                  <c:v>123.945892339704</c:v>
                </c:pt>
                <c:pt idx="116">
                  <c:v>123.25902486408</c:v>
                </c:pt>
                <c:pt idx="117">
                  <c:v>122.536747339739</c:v>
                </c:pt>
                <c:pt idx="118">
                  <c:v>121.929356160784</c:v>
                </c:pt>
                <c:pt idx="119">
                  <c:v>121.779301341885</c:v>
                </c:pt>
                <c:pt idx="120">
                  <c:v>121.077790458259</c:v>
                </c:pt>
                <c:pt idx="121">
                  <c:v>120.240462211441</c:v>
                </c:pt>
                <c:pt idx="122">
                  <c:v>119.152519377736</c:v>
                </c:pt>
                <c:pt idx="123">
                  <c:v>119.315860051453</c:v>
                </c:pt>
                <c:pt idx="124">
                  <c:v>119.320180684582</c:v>
                </c:pt>
                <c:pt idx="125">
                  <c:v>119.367381974805</c:v>
                </c:pt>
                <c:pt idx="126">
                  <c:v>118.931506868993</c:v>
                </c:pt>
                <c:pt idx="127">
                  <c:v>118.534549914746</c:v>
                </c:pt>
                <c:pt idx="128">
                  <c:v>118.068624126974</c:v>
                </c:pt>
                <c:pt idx="129">
                  <c:v>117.461449677128</c:v>
                </c:pt>
                <c:pt idx="130">
                  <c:v>117.107030443299</c:v>
                </c:pt>
                <c:pt idx="131">
                  <c:v>116.952211145032</c:v>
                </c:pt>
                <c:pt idx="132">
                  <c:v>116.793358247552</c:v>
                </c:pt>
                <c:pt idx="133">
                  <c:v>116.294718753733</c:v>
                </c:pt>
                <c:pt idx="134">
                  <c:v>115.807290020959</c:v>
                </c:pt>
                <c:pt idx="135">
                  <c:v>115.191973311952</c:v>
                </c:pt>
                <c:pt idx="136">
                  <c:v>114.384722914069</c:v>
                </c:pt>
                <c:pt idx="137">
                  <c:v>114.257681115733</c:v>
                </c:pt>
                <c:pt idx="138">
                  <c:v>114.357843169833</c:v>
                </c:pt>
                <c:pt idx="139">
                  <c:v>114.494457569219</c:v>
                </c:pt>
                <c:pt idx="140">
                  <c:v>114.318588698493</c:v>
                </c:pt>
                <c:pt idx="141">
                  <c:v>114.60707595064</c:v>
                </c:pt>
                <c:pt idx="142">
                  <c:v>114.511911271606</c:v>
                </c:pt>
                <c:pt idx="143">
                  <c:v>114.913981603545</c:v>
                </c:pt>
                <c:pt idx="144">
                  <c:v>115.57526176582</c:v>
                </c:pt>
                <c:pt idx="145">
                  <c:v>115.970746987507</c:v>
                </c:pt>
                <c:pt idx="146">
                  <c:v>116.455816685045</c:v>
                </c:pt>
                <c:pt idx="147">
                  <c:v>116.634608141791</c:v>
                </c:pt>
                <c:pt idx="148">
                  <c:v>116.296233139949</c:v>
                </c:pt>
                <c:pt idx="149">
                  <c:v>117.182487031023</c:v>
                </c:pt>
                <c:pt idx="150">
                  <c:v>117.527913943109</c:v>
                </c:pt>
                <c:pt idx="151">
                  <c:v>118.419821160186</c:v>
                </c:pt>
                <c:pt idx="152">
                  <c:v>119.310416396135</c:v>
                </c:pt>
                <c:pt idx="153">
                  <c:v>119.946348858793</c:v>
                </c:pt>
                <c:pt idx="154">
                  <c:v>120.418870952213</c:v>
                </c:pt>
                <c:pt idx="155">
                  <c:v>121.349802338082</c:v>
                </c:pt>
                <c:pt idx="156">
                  <c:v>121.405788777529</c:v>
                </c:pt>
                <c:pt idx="157">
                  <c:v>121.67614136171</c:v>
                </c:pt>
                <c:pt idx="158">
                  <c:v>122.314763408621</c:v>
                </c:pt>
                <c:pt idx="159">
                  <c:v>122.835032498949</c:v>
                </c:pt>
                <c:pt idx="160">
                  <c:v>123.216736680472</c:v>
                </c:pt>
                <c:pt idx="161">
                  <c:v>123.233092968742</c:v>
                </c:pt>
                <c:pt idx="162">
                  <c:v>123.387785448713</c:v>
                </c:pt>
                <c:pt idx="163">
                  <c:v>123.400857285864</c:v>
                </c:pt>
                <c:pt idx="164">
                  <c:v>123.556814908746</c:v>
                </c:pt>
                <c:pt idx="165">
                  <c:v>124.078615453919</c:v>
                </c:pt>
                <c:pt idx="166">
                  <c:v>124.801072593031</c:v>
                </c:pt>
                <c:pt idx="167">
                  <c:v>125.281939967254</c:v>
                </c:pt>
                <c:pt idx="168">
                  <c:v>126.179699776578</c:v>
                </c:pt>
                <c:pt idx="169">
                  <c:v>127.299383775298</c:v>
                </c:pt>
                <c:pt idx="170">
                  <c:v>128.09422530556</c:v>
                </c:pt>
                <c:pt idx="171">
                  <c:v>129.669735702374</c:v>
                </c:pt>
                <c:pt idx="172">
                  <c:v>130.885895451449</c:v>
                </c:pt>
                <c:pt idx="173">
                  <c:v>132.394545247721</c:v>
                </c:pt>
                <c:pt idx="174">
                  <c:v>133.559861668732</c:v>
                </c:pt>
                <c:pt idx="175">
                  <c:v>134.700983727315</c:v>
                </c:pt>
                <c:pt idx="176">
                  <c:v>135.289899946633</c:v>
                </c:pt>
                <c:pt idx="177">
                  <c:v>136.011067018894</c:v>
                </c:pt>
                <c:pt idx="178">
                  <c:v>136.992214781484</c:v>
                </c:pt>
                <c:pt idx="179">
                  <c:v>137.882552252364</c:v>
                </c:pt>
                <c:pt idx="180">
                  <c:v>138.892950792776</c:v>
                </c:pt>
                <c:pt idx="181">
                  <c:v>139.784324299416</c:v>
                </c:pt>
                <c:pt idx="182">
                  <c:v>141.045277830728</c:v>
                </c:pt>
                <c:pt idx="183">
                  <c:v>141.510500158028</c:v>
                </c:pt>
                <c:pt idx="184">
                  <c:v>142.514783441254</c:v>
                </c:pt>
                <c:pt idx="185">
                  <c:v>143.714591803624</c:v>
                </c:pt>
                <c:pt idx="186">
                  <c:v>145.346191995899</c:v>
                </c:pt>
                <c:pt idx="187">
                  <c:v>147.16657857947</c:v>
                </c:pt>
                <c:pt idx="188">
                  <c:v>148.566801220379</c:v>
                </c:pt>
                <c:pt idx="189">
                  <c:v>149.562860611595</c:v>
                </c:pt>
                <c:pt idx="190">
                  <c:v>150.599231210536</c:v>
                </c:pt>
                <c:pt idx="191">
                  <c:v>151.557058333594</c:v>
                </c:pt>
                <c:pt idx="192">
                  <c:v>152.121888100042</c:v>
                </c:pt>
                <c:pt idx="193">
                  <c:v>152.759034630846</c:v>
                </c:pt>
                <c:pt idx="194">
                  <c:v>153.39779882852</c:v>
                </c:pt>
                <c:pt idx="195">
                  <c:v>153.814486050905</c:v>
                </c:pt>
                <c:pt idx="196">
                  <c:v>154.427812584015</c:v>
                </c:pt>
                <c:pt idx="197">
                  <c:v>154.484122016278</c:v>
                </c:pt>
                <c:pt idx="198">
                  <c:v>154.610833234227</c:v>
                </c:pt>
                <c:pt idx="199">
                  <c:v>154.663213512129</c:v>
                </c:pt>
                <c:pt idx="200">
                  <c:v>155.702456810449</c:v>
                </c:pt>
                <c:pt idx="201">
                  <c:v>156.302587471653</c:v>
                </c:pt>
                <c:pt idx="202">
                  <c:v>156.809198580065</c:v>
                </c:pt>
                <c:pt idx="203">
                  <c:v>157.212476833086</c:v>
                </c:pt>
                <c:pt idx="204">
                  <c:v>157.503609141033</c:v>
                </c:pt>
                <c:pt idx="205">
                  <c:v>157.73550953572</c:v>
                </c:pt>
                <c:pt idx="206">
                  <c:v>158.196355046722</c:v>
                </c:pt>
                <c:pt idx="207">
                  <c:v>158.850020879768</c:v>
                </c:pt>
                <c:pt idx="208">
                  <c:v>159.481828972627</c:v>
                </c:pt>
                <c:pt idx="209">
                  <c:v>160.124373914575</c:v>
                </c:pt>
                <c:pt idx="210">
                  <c:v>160.616226735874</c:v>
                </c:pt>
                <c:pt idx="211">
                  <c:v>160.429602978347</c:v>
                </c:pt>
                <c:pt idx="212">
                  <c:v>159.813664978942</c:v>
                </c:pt>
                <c:pt idx="213">
                  <c:v>159.608999765572</c:v>
                </c:pt>
                <c:pt idx="214">
                  <c:v>159.775737247054</c:v>
                </c:pt>
                <c:pt idx="215">
                  <c:v>160.008926063632</c:v>
                </c:pt>
                <c:pt idx="216">
                  <c:v>160.184068457063</c:v>
                </c:pt>
                <c:pt idx="217">
                  <c:v>159.852332191042</c:v>
                </c:pt>
                <c:pt idx="218">
                  <c:v>159.298131961247</c:v>
                </c:pt>
                <c:pt idx="219">
                  <c:v>159.105525525198</c:v>
                </c:pt>
                <c:pt idx="220">
                  <c:v>158.721464423049</c:v>
                </c:pt>
                <c:pt idx="221">
                  <c:v>158.913512473411</c:v>
                </c:pt>
                <c:pt idx="222">
                  <c:v>159.240106553014</c:v>
                </c:pt>
                <c:pt idx="223">
                  <c:v>159.305903455564</c:v>
                </c:pt>
                <c:pt idx="224">
                  <c:v>159.41312862343</c:v>
                </c:pt>
                <c:pt idx="225">
                  <c:v>160.037401400382</c:v>
                </c:pt>
                <c:pt idx="226">
                  <c:v>160.485447877394</c:v>
                </c:pt>
                <c:pt idx="227">
                  <c:v>160.885812096331</c:v>
                </c:pt>
                <c:pt idx="228">
                  <c:v>161.527461886763</c:v>
                </c:pt>
                <c:pt idx="229">
                  <c:v>162.131552226923</c:v>
                </c:pt>
                <c:pt idx="230">
                  <c:v>162.620168021323</c:v>
                </c:pt>
                <c:pt idx="231">
                  <c:v>162.732979900086</c:v>
                </c:pt>
                <c:pt idx="232">
                  <c:v>163.786609511375</c:v>
                </c:pt>
                <c:pt idx="233">
                  <c:v>164.153329236917</c:v>
                </c:pt>
                <c:pt idx="234">
                  <c:v>164.218480153835</c:v>
                </c:pt>
                <c:pt idx="235">
                  <c:v>165.09881098688</c:v>
                </c:pt>
                <c:pt idx="236">
                  <c:v>166.032372455685</c:v>
                </c:pt>
                <c:pt idx="237">
                  <c:v>166.906144759887</c:v>
                </c:pt>
                <c:pt idx="238">
                  <c:v>167.565765728604</c:v>
                </c:pt>
                <c:pt idx="239">
                  <c:v>168.20193954853</c:v>
                </c:pt>
                <c:pt idx="240">
                  <c:v>168.273749086571</c:v>
                </c:pt>
                <c:pt idx="241">
                  <c:v>168.492995971504</c:v>
                </c:pt>
                <c:pt idx="242">
                  <c:v>168.971060194011</c:v>
                </c:pt>
                <c:pt idx="243">
                  <c:v>169.550799005498</c:v>
                </c:pt>
                <c:pt idx="244">
                  <c:v>170.144096416497</c:v>
                </c:pt>
                <c:pt idx="245">
                  <c:v>170.897448412332</c:v>
                </c:pt>
                <c:pt idx="246">
                  <c:v>171.701462004676</c:v>
                </c:pt>
                <c:pt idx="247">
                  <c:v>172.49544094725</c:v>
                </c:pt>
                <c:pt idx="248">
                  <c:v>173.165586575309</c:v>
                </c:pt>
                <c:pt idx="249">
                  <c:v>173.996620252963</c:v>
                </c:pt>
                <c:pt idx="250">
                  <c:v>174.83005642754</c:v>
                </c:pt>
                <c:pt idx="251">
                  <c:v>175.531284186286</c:v>
                </c:pt>
                <c:pt idx="252">
                  <c:v>175.963464544131</c:v>
                </c:pt>
                <c:pt idx="253">
                  <c:v>176.647376762153</c:v>
                </c:pt>
                <c:pt idx="254">
                  <c:v>177.230790073962</c:v>
                </c:pt>
                <c:pt idx="255">
                  <c:v>177.517430475793</c:v>
                </c:pt>
                <c:pt idx="256">
                  <c:v>177.833993358621</c:v>
                </c:pt>
                <c:pt idx="257">
                  <c:v>178.02569672635</c:v>
                </c:pt>
                <c:pt idx="258">
                  <c:v>178.420679278974</c:v>
                </c:pt>
                <c:pt idx="259">
                  <c:v>178.891833056735</c:v>
                </c:pt>
                <c:pt idx="260">
                  <c:v>179.638966535361</c:v>
                </c:pt>
                <c:pt idx="261">
                  <c:v>179.943812370824</c:v>
                </c:pt>
                <c:pt idx="262">
                  <c:v>180.229069363948</c:v>
                </c:pt>
                <c:pt idx="263">
                  <c:v>180.575167279097</c:v>
                </c:pt>
                <c:pt idx="264">
                  <c:v>181.127537068844</c:v>
                </c:pt>
                <c:pt idx="265">
                  <c:v>181.602193790517</c:v>
                </c:pt>
                <c:pt idx="266">
                  <c:v>182.184317962387</c:v>
                </c:pt>
                <c:pt idx="267">
                  <c:v>182.668212982557</c:v>
                </c:pt>
                <c:pt idx="268">
                  <c:v>183.291108506951</c:v>
                </c:pt>
                <c:pt idx="269">
                  <c:v>183.800349594258</c:v>
                </c:pt>
                <c:pt idx="270">
                  <c:v>184.615317533099</c:v>
                </c:pt>
                <c:pt idx="271">
                  <c:v>185.362437664998</c:v>
                </c:pt>
                <c:pt idx="272">
                  <c:v>186.088512296542</c:v>
                </c:pt>
                <c:pt idx="273">
                  <c:v>186.779866686966</c:v>
                </c:pt>
                <c:pt idx="274">
                  <c:v>187.48306618345</c:v>
                </c:pt>
                <c:pt idx="275">
                  <c:v>188.100493262825</c:v>
                </c:pt>
                <c:pt idx="276">
                  <c:v>188.590237798268</c:v>
                </c:pt>
                <c:pt idx="277">
                  <c:v>189.329683340279</c:v>
                </c:pt>
                <c:pt idx="278">
                  <c:v>190.173181560233</c:v>
                </c:pt>
                <c:pt idx="279">
                  <c:v>190.901009297761</c:v>
                </c:pt>
                <c:pt idx="280">
                  <c:v>191.658024656842</c:v>
                </c:pt>
                <c:pt idx="281">
                  <c:v>192.322435339801</c:v>
                </c:pt>
                <c:pt idx="282">
                  <c:v>193.004834240299</c:v>
                </c:pt>
                <c:pt idx="283">
                  <c:v>193.676033594989</c:v>
                </c:pt>
                <c:pt idx="284">
                  <c:v>194.326007279861</c:v>
                </c:pt>
                <c:pt idx="285">
                  <c:v>194.942373524778</c:v>
                </c:pt>
                <c:pt idx="286">
                  <c:v>195.4708187089</c:v>
                </c:pt>
                <c:pt idx="287">
                  <c:v>195.98315897387</c:v>
                </c:pt>
                <c:pt idx="288">
                  <c:v>196.289557803017</c:v>
                </c:pt>
                <c:pt idx="289">
                  <c:v>196.669712231337</c:v>
                </c:pt>
                <c:pt idx="290">
                  <c:v>196.938661712084</c:v>
                </c:pt>
                <c:pt idx="291">
                  <c:v>197.277916864167</c:v>
                </c:pt>
                <c:pt idx="292">
                  <c:v>197.681434246641</c:v>
                </c:pt>
                <c:pt idx="293">
                  <c:v>198.109172684976</c:v>
                </c:pt>
                <c:pt idx="294">
                  <c:v>198.569657060791</c:v>
                </c:pt>
                <c:pt idx="295">
                  <c:v>199.103536620961</c:v>
                </c:pt>
                <c:pt idx="296">
                  <c:v>199.59167896961</c:v>
                </c:pt>
                <c:pt idx="297">
                  <c:v>200.15710888939</c:v>
                </c:pt>
                <c:pt idx="298">
                  <c:v>200.804751915531</c:v>
                </c:pt>
                <c:pt idx="299">
                  <c:v>201.399564528239</c:v>
                </c:pt>
                <c:pt idx="300">
                  <c:v>201.854925168918</c:v>
                </c:pt>
                <c:pt idx="301">
                  <c:v>202.304241931916</c:v>
                </c:pt>
                <c:pt idx="302">
                  <c:v>202.608439366721</c:v>
                </c:pt>
                <c:pt idx="303">
                  <c:v>202.544374733367</c:v>
                </c:pt>
                <c:pt idx="304">
                  <c:v>202.614516528468</c:v>
                </c:pt>
                <c:pt idx="305">
                  <c:v>203.014662142902</c:v>
                </c:pt>
                <c:pt idx="306">
                  <c:v>203.30092118408</c:v>
                </c:pt>
                <c:pt idx="307">
                  <c:v>203.666629363694</c:v>
                </c:pt>
                <c:pt idx="308">
                  <c:v>203.99826400587</c:v>
                </c:pt>
                <c:pt idx="309">
                  <c:v>204.043680583464</c:v>
                </c:pt>
                <c:pt idx="310">
                  <c:v>203.609809164548</c:v>
                </c:pt>
                <c:pt idx="311">
                  <c:v>204.047799594642</c:v>
                </c:pt>
                <c:pt idx="312">
                  <c:v>204.173366506088</c:v>
                </c:pt>
                <c:pt idx="313">
                  <c:v>203.970084134251</c:v>
                </c:pt>
                <c:pt idx="314">
                  <c:v>203.860171673518</c:v>
                </c:pt>
                <c:pt idx="315">
                  <c:v>204.064806943544</c:v>
                </c:pt>
                <c:pt idx="316">
                  <c:v>204.226378966356</c:v>
                </c:pt>
                <c:pt idx="317">
                  <c:v>204.102659450099</c:v>
                </c:pt>
                <c:pt idx="318">
                  <c:v>204.137070261226</c:v>
                </c:pt>
                <c:pt idx="319">
                  <c:v>204.117501092443</c:v>
                </c:pt>
                <c:pt idx="320">
                  <c:v>203.909833684685</c:v>
                </c:pt>
                <c:pt idx="321">
                  <c:v>203.693698617447</c:v>
                </c:pt>
                <c:pt idx="322">
                  <c:v>203.656123770124</c:v>
                </c:pt>
                <c:pt idx="323">
                  <c:v>203.832898883574</c:v>
                </c:pt>
                <c:pt idx="324">
                  <c:v>203.941896617154</c:v>
                </c:pt>
                <c:pt idx="325">
                  <c:v>203.932256321417</c:v>
                </c:pt>
                <c:pt idx="326">
                  <c:v>203.901722862447</c:v>
                </c:pt>
                <c:pt idx="327">
                  <c:v>203.961208565996</c:v>
                </c:pt>
                <c:pt idx="328">
                  <c:v>203.884406347336</c:v>
                </c:pt>
                <c:pt idx="329">
                  <c:v>203.789790116202</c:v>
                </c:pt>
                <c:pt idx="330">
                  <c:v>203.979541174133</c:v>
                </c:pt>
                <c:pt idx="331">
                  <c:v>203.869440738498</c:v>
                </c:pt>
                <c:pt idx="332">
                  <c:v>203.503413428546</c:v>
                </c:pt>
                <c:pt idx="333">
                  <c:v>203.554514944662</c:v>
                </c:pt>
                <c:pt idx="334">
                  <c:v>203.645223473082</c:v>
                </c:pt>
                <c:pt idx="335">
                  <c:v>203.802096267418</c:v>
                </c:pt>
                <c:pt idx="336">
                  <c:v>203.945992271058</c:v>
                </c:pt>
                <c:pt idx="337">
                  <c:v>203.622940891962</c:v>
                </c:pt>
                <c:pt idx="338">
                  <c:v>202.996799448571</c:v>
                </c:pt>
                <c:pt idx="339">
                  <c:v>202.4414949411</c:v>
                </c:pt>
                <c:pt idx="340">
                  <c:v>202.318596610362</c:v>
                </c:pt>
                <c:pt idx="341">
                  <c:v>202.083117035712</c:v>
                </c:pt>
                <c:pt idx="342">
                  <c:v>201.85407800852</c:v>
                </c:pt>
                <c:pt idx="343">
                  <c:v>201.578042035559</c:v>
                </c:pt>
                <c:pt idx="344">
                  <c:v>201.257999249712</c:v>
                </c:pt>
                <c:pt idx="345">
                  <c:v>201.054602586748</c:v>
                </c:pt>
                <c:pt idx="346">
                  <c:v>200.802780006004</c:v>
                </c:pt>
                <c:pt idx="347">
                  <c:v>200.556669056726</c:v>
                </c:pt>
                <c:pt idx="348">
                  <c:v>200.383603547419</c:v>
                </c:pt>
                <c:pt idx="349">
                  <c:v>200.031046154496</c:v>
                </c:pt>
                <c:pt idx="350">
                  <c:v>199.506452428284</c:v>
                </c:pt>
                <c:pt idx="351">
                  <c:v>198.804938374262</c:v>
                </c:pt>
                <c:pt idx="352">
                  <c:v>198.052352248301</c:v>
                </c:pt>
                <c:pt idx="353">
                  <c:v>197.593160442454</c:v>
                </c:pt>
                <c:pt idx="354">
                  <c:v>197.143917010513</c:v>
                </c:pt>
                <c:pt idx="355">
                  <c:v>196.543203403821</c:v>
                </c:pt>
                <c:pt idx="356">
                  <c:v>195.949522733644</c:v>
                </c:pt>
                <c:pt idx="357">
                  <c:v>195.540981752761</c:v>
                </c:pt>
                <c:pt idx="358">
                  <c:v>195.113986897161</c:v>
                </c:pt>
                <c:pt idx="359">
                  <c:v>194.676153914152</c:v>
                </c:pt>
                <c:pt idx="360">
                  <c:v>194.403629703703</c:v>
                </c:pt>
                <c:pt idx="361">
                  <c:v>193.994311456027</c:v>
                </c:pt>
                <c:pt idx="362">
                  <c:v>193.441733922051</c:v>
                </c:pt>
                <c:pt idx="363">
                  <c:v>192.981468834001</c:v>
                </c:pt>
                <c:pt idx="364">
                  <c:v>192.483638342901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[7]StorageChartData!$AB$4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[7]StorageChartData!$Y$5:$Y$369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[7]StorageChartData!$AB$5:$AB$312</c:f>
              <c:numCache>
                <c:formatCode>General</c:formatCode>
                <c:ptCount val="308"/>
                <c:pt idx="0">
                  <c:v>189.054990158649</c:v>
                </c:pt>
                <c:pt idx="1">
                  <c:v>188.632990158649</c:v>
                </c:pt>
                <c:pt idx="2">
                  <c:v>188.627990158649</c:v>
                </c:pt>
                <c:pt idx="3">
                  <c:v>188.538990158649</c:v>
                </c:pt>
                <c:pt idx="4">
                  <c:v>187.825990158649</c:v>
                </c:pt>
                <c:pt idx="5">
                  <c:v>186.579990158649</c:v>
                </c:pt>
                <c:pt idx="6">
                  <c:v>185.579990158649</c:v>
                </c:pt>
                <c:pt idx="7">
                  <c:v>184.652990158649</c:v>
                </c:pt>
                <c:pt idx="8">
                  <c:v>183.451990158649</c:v>
                </c:pt>
                <c:pt idx="9">
                  <c:v>182.705990158649</c:v>
                </c:pt>
                <c:pt idx="10">
                  <c:v>182.075990158649</c:v>
                </c:pt>
                <c:pt idx="11">
                  <c:v>181.376990158649</c:v>
                </c:pt>
                <c:pt idx="12">
                  <c:v>180.202990158649</c:v>
                </c:pt>
                <c:pt idx="13">
                  <c:v>179.925990158649</c:v>
                </c:pt>
                <c:pt idx="14">
                  <c:v>179.357990158649</c:v>
                </c:pt>
                <c:pt idx="15">
                  <c:v>178.102990158649</c:v>
                </c:pt>
                <c:pt idx="16">
                  <c:v>177.183990158649</c:v>
                </c:pt>
                <c:pt idx="17">
                  <c:v>176.254990158649</c:v>
                </c:pt>
                <c:pt idx="18">
                  <c:v>175.327990158649</c:v>
                </c:pt>
                <c:pt idx="19">
                  <c:v>174.047990158649</c:v>
                </c:pt>
                <c:pt idx="20">
                  <c:v>173.079990158649</c:v>
                </c:pt>
                <c:pt idx="21">
                  <c:v>173.017990158649</c:v>
                </c:pt>
                <c:pt idx="22">
                  <c:v>172.002990158649</c:v>
                </c:pt>
                <c:pt idx="23">
                  <c:v>171.105990158649</c:v>
                </c:pt>
                <c:pt idx="24">
                  <c:v>170.171990158649</c:v>
                </c:pt>
                <c:pt idx="25">
                  <c:v>169.290990158649</c:v>
                </c:pt>
                <c:pt idx="26">
                  <c:v>168.337990158649</c:v>
                </c:pt>
                <c:pt idx="27">
                  <c:v>167.531990158649</c:v>
                </c:pt>
                <c:pt idx="28">
                  <c:v>166.354990158649</c:v>
                </c:pt>
                <c:pt idx="29">
                  <c:v>164.998990158649</c:v>
                </c:pt>
                <c:pt idx="30">
                  <c:v>163.442990158649</c:v>
                </c:pt>
                <c:pt idx="31">
                  <c:v>162.038990158649</c:v>
                </c:pt>
                <c:pt idx="32">
                  <c:v>160.586990158649</c:v>
                </c:pt>
                <c:pt idx="33">
                  <c:v>159.081990158649</c:v>
                </c:pt>
                <c:pt idx="34">
                  <c:v>157.217990158649</c:v>
                </c:pt>
                <c:pt idx="35">
                  <c:v>155.866990158649</c:v>
                </c:pt>
                <c:pt idx="36">
                  <c:v>154.452990158649</c:v>
                </c:pt>
                <c:pt idx="37">
                  <c:v>152.912990158649</c:v>
                </c:pt>
                <c:pt idx="38">
                  <c:v>151.064990158649</c:v>
                </c:pt>
                <c:pt idx="39">
                  <c:v>148.864990158649</c:v>
                </c:pt>
                <c:pt idx="40">
                  <c:v>146.145990158649</c:v>
                </c:pt>
                <c:pt idx="41">
                  <c:v>143.601990158649</c:v>
                </c:pt>
                <c:pt idx="42">
                  <c:v>141.607990158649</c:v>
                </c:pt>
                <c:pt idx="43">
                  <c:v>139.554990158649</c:v>
                </c:pt>
                <c:pt idx="44">
                  <c:v>137.320990158649</c:v>
                </c:pt>
                <c:pt idx="45">
                  <c:v>135.003990158649</c:v>
                </c:pt>
                <c:pt idx="46">
                  <c:v>133.097990158649</c:v>
                </c:pt>
                <c:pt idx="47">
                  <c:v>131.804990158649</c:v>
                </c:pt>
                <c:pt idx="48">
                  <c:v>130.407990158649</c:v>
                </c:pt>
                <c:pt idx="49">
                  <c:v>128.591990158649</c:v>
                </c:pt>
                <c:pt idx="50">
                  <c:v>126.796990158649</c:v>
                </c:pt>
                <c:pt idx="51">
                  <c:v>125.261990158649</c:v>
                </c:pt>
                <c:pt idx="52">
                  <c:v>123.773990158649</c:v>
                </c:pt>
                <c:pt idx="53">
                  <c:v>122.290990158649</c:v>
                </c:pt>
                <c:pt idx="54">
                  <c:v>120.989990158649</c:v>
                </c:pt>
                <c:pt idx="55">
                  <c:v>119.769990158649</c:v>
                </c:pt>
                <c:pt idx="56">
                  <c:v>118.216990158649</c:v>
                </c:pt>
                <c:pt idx="57">
                  <c:v>117.023990158649</c:v>
                </c:pt>
                <c:pt idx="58">
                  <c:v>116.070990158649</c:v>
                </c:pt>
                <c:pt idx="59">
                  <c:v>114.836990158649</c:v>
                </c:pt>
                <c:pt idx="60">
                  <c:v>113.602990158649</c:v>
                </c:pt>
                <c:pt idx="61">
                  <c:v>112.156990158649</c:v>
                </c:pt>
                <c:pt idx="62">
                  <c:v>110.847990158649</c:v>
                </c:pt>
                <c:pt idx="63">
                  <c:v>110.241832707889</c:v>
                </c:pt>
                <c:pt idx="64">
                  <c:v>109.522832707889</c:v>
                </c:pt>
                <c:pt idx="65">
                  <c:v>108.232832707889</c:v>
                </c:pt>
                <c:pt idx="66">
                  <c:v>107.050832707889</c:v>
                </c:pt>
                <c:pt idx="67">
                  <c:v>105.938832707889</c:v>
                </c:pt>
                <c:pt idx="68">
                  <c:v>104.863832707889</c:v>
                </c:pt>
                <c:pt idx="69">
                  <c:v>103.381832707889</c:v>
                </c:pt>
                <c:pt idx="70">
                  <c:v>102.201832707889</c:v>
                </c:pt>
                <c:pt idx="71">
                  <c:v>100.784832707889</c:v>
                </c:pt>
                <c:pt idx="72">
                  <c:v>99.454832707889</c:v>
                </c:pt>
                <c:pt idx="73">
                  <c:v>98.261832707889</c:v>
                </c:pt>
                <c:pt idx="74">
                  <c:v>97.054832707889</c:v>
                </c:pt>
                <c:pt idx="75">
                  <c:v>95.775832707889</c:v>
                </c:pt>
                <c:pt idx="76">
                  <c:v>94.318832707889</c:v>
                </c:pt>
                <c:pt idx="77">
                  <c:v>92.550832707889</c:v>
                </c:pt>
                <c:pt idx="78">
                  <c:v>91.1458327078889</c:v>
                </c:pt>
                <c:pt idx="79">
                  <c:v>90.018832707889</c:v>
                </c:pt>
                <c:pt idx="80">
                  <c:v>88.9968327078889</c:v>
                </c:pt>
                <c:pt idx="81">
                  <c:v>88.0618327078889</c:v>
                </c:pt>
                <c:pt idx="82">
                  <c:v>87.0008327078889</c:v>
                </c:pt>
                <c:pt idx="83">
                  <c:v>86.0288327078889</c:v>
                </c:pt>
                <c:pt idx="84">
                  <c:v>84.5458327078889</c:v>
                </c:pt>
                <c:pt idx="85">
                  <c:v>82.8078327078889</c:v>
                </c:pt>
                <c:pt idx="86">
                  <c:v>81.5948327078889</c:v>
                </c:pt>
                <c:pt idx="87">
                  <c:v>80.5138327078889</c:v>
                </c:pt>
                <c:pt idx="88">
                  <c:v>79.5218327078889</c:v>
                </c:pt>
                <c:pt idx="89">
                  <c:v>78.1688327078889</c:v>
                </c:pt>
                <c:pt idx="90">
                  <c:v>77.4628327078889</c:v>
                </c:pt>
                <c:pt idx="91">
                  <c:v>76.6238327078889</c:v>
                </c:pt>
                <c:pt idx="92">
                  <c:v>75.7738327078889</c:v>
                </c:pt>
                <c:pt idx="93">
                  <c:v>74.5568327078889</c:v>
                </c:pt>
                <c:pt idx="94">
                  <c:v>73.4978327078889</c:v>
                </c:pt>
                <c:pt idx="95">
                  <c:v>72.6048327078889</c:v>
                </c:pt>
                <c:pt idx="96">
                  <c:v>71.6548327078889</c:v>
                </c:pt>
                <c:pt idx="97">
                  <c:v>70.3208327078889</c:v>
                </c:pt>
                <c:pt idx="98">
                  <c:v>69.0508327078889</c:v>
                </c:pt>
                <c:pt idx="99">
                  <c:v>67.7828327078889</c:v>
                </c:pt>
                <c:pt idx="100">
                  <c:v>66.3708327078889</c:v>
                </c:pt>
                <c:pt idx="101">
                  <c:v>64.7528327078889</c:v>
                </c:pt>
                <c:pt idx="102">
                  <c:v>63.4278327078889</c:v>
                </c:pt>
                <c:pt idx="103">
                  <c:v>62.3918327078889</c:v>
                </c:pt>
                <c:pt idx="104">
                  <c:v>61.4858327078889</c:v>
                </c:pt>
                <c:pt idx="105">
                  <c:v>60.0688327078889</c:v>
                </c:pt>
                <c:pt idx="106">
                  <c:v>58.5758327078889</c:v>
                </c:pt>
                <c:pt idx="107">
                  <c:v>57.4438327078889</c:v>
                </c:pt>
                <c:pt idx="108">
                  <c:v>56.3658327078889</c:v>
                </c:pt>
                <c:pt idx="109">
                  <c:v>55.2708327078889</c:v>
                </c:pt>
                <c:pt idx="110">
                  <c:v>54.2868327078889</c:v>
                </c:pt>
                <c:pt idx="111">
                  <c:v>52.9718327078889</c:v>
                </c:pt>
                <c:pt idx="112">
                  <c:v>51.5238327078889</c:v>
                </c:pt>
                <c:pt idx="113">
                  <c:v>50.2538327078889</c:v>
                </c:pt>
                <c:pt idx="114">
                  <c:v>49.3298327078889</c:v>
                </c:pt>
                <c:pt idx="115">
                  <c:v>48.3108327078889</c:v>
                </c:pt>
                <c:pt idx="116">
                  <c:v>47.2728327078889</c:v>
                </c:pt>
                <c:pt idx="117">
                  <c:v>46.0638327078889</c:v>
                </c:pt>
                <c:pt idx="118">
                  <c:v>44.7978327078889</c:v>
                </c:pt>
                <c:pt idx="119">
                  <c:v>43.7728327078889</c:v>
                </c:pt>
                <c:pt idx="120">
                  <c:v>43.3578327078889</c:v>
                </c:pt>
                <c:pt idx="121">
                  <c:v>43.1308327078889</c:v>
                </c:pt>
                <c:pt idx="122">
                  <c:v>42.5758327078889</c:v>
                </c:pt>
                <c:pt idx="123">
                  <c:v>42.0438327078889</c:v>
                </c:pt>
                <c:pt idx="124">
                  <c:v>41.1808327078889</c:v>
                </c:pt>
                <c:pt idx="125">
                  <c:v>40.3948327078889</c:v>
                </c:pt>
                <c:pt idx="126">
                  <c:v>39.7378327078889</c:v>
                </c:pt>
                <c:pt idx="127">
                  <c:v>39.2818327078889</c:v>
                </c:pt>
                <c:pt idx="128">
                  <c:v>38.9988327078889</c:v>
                </c:pt>
                <c:pt idx="129">
                  <c:v>38.8623038515205</c:v>
                </c:pt>
                <c:pt idx="130">
                  <c:v>38.6203038515205</c:v>
                </c:pt>
                <c:pt idx="131">
                  <c:v>38.3708837404497</c:v>
                </c:pt>
                <c:pt idx="132">
                  <c:v>37.3288327078889</c:v>
                </c:pt>
                <c:pt idx="133">
                  <c:v>36.6088327078889</c:v>
                </c:pt>
                <c:pt idx="134">
                  <c:v>35.9858327078889</c:v>
                </c:pt>
                <c:pt idx="135">
                  <c:v>36.0918327078889</c:v>
                </c:pt>
                <c:pt idx="136">
                  <c:v>36.1218327078889</c:v>
                </c:pt>
                <c:pt idx="137">
                  <c:v>35.8318327078889</c:v>
                </c:pt>
                <c:pt idx="138">
                  <c:v>35.2108327078889</c:v>
                </c:pt>
                <c:pt idx="139">
                  <c:v>34.8238327078889</c:v>
                </c:pt>
                <c:pt idx="140">
                  <c:v>34.4628327078889</c:v>
                </c:pt>
                <c:pt idx="141">
                  <c:v>34.0198327078889</c:v>
                </c:pt>
                <c:pt idx="142">
                  <c:v>33.3328327078889</c:v>
                </c:pt>
                <c:pt idx="143">
                  <c:v>32.6208327078889</c:v>
                </c:pt>
                <c:pt idx="144">
                  <c:v>32.0018327078889</c:v>
                </c:pt>
                <c:pt idx="145">
                  <c:v>32.2028327078889</c:v>
                </c:pt>
                <c:pt idx="146">
                  <c:v>32.0248327078889</c:v>
                </c:pt>
                <c:pt idx="147">
                  <c:v>31.4848327078889</c:v>
                </c:pt>
                <c:pt idx="148">
                  <c:v>31.2198327078889</c:v>
                </c:pt>
                <c:pt idx="149">
                  <c:v>31.0038327078889</c:v>
                </c:pt>
                <c:pt idx="150">
                  <c:v>31.3328327078889</c:v>
                </c:pt>
                <c:pt idx="151">
                  <c:v>37.5571840956773</c:v>
                </c:pt>
                <c:pt idx="152">
                  <c:v>38.1708327078889</c:v>
                </c:pt>
                <c:pt idx="153">
                  <c:v>38.5738327078889</c:v>
                </c:pt>
                <c:pt idx="154">
                  <c:v>39.2528327078889</c:v>
                </c:pt>
                <c:pt idx="155">
                  <c:v>39.9558327078889</c:v>
                </c:pt>
                <c:pt idx="156">
                  <c:v>40.3098327078889</c:v>
                </c:pt>
                <c:pt idx="157">
                  <c:v>40.7578327078889</c:v>
                </c:pt>
                <c:pt idx="158">
                  <c:v>41.5003269933325</c:v>
                </c:pt>
                <c:pt idx="159">
                  <c:v>41.6898327078889</c:v>
                </c:pt>
                <c:pt idx="160">
                  <c:v>41.7538327078889</c:v>
                </c:pt>
                <c:pt idx="161">
                  <c:v>41.7298327078889</c:v>
                </c:pt>
                <c:pt idx="162">
                  <c:v>42.0068327078889</c:v>
                </c:pt>
                <c:pt idx="163">
                  <c:v>42.4318327078889</c:v>
                </c:pt>
                <c:pt idx="164">
                  <c:v>42.9098327078889</c:v>
                </c:pt>
                <c:pt idx="165">
                  <c:v>43.4088327078889</c:v>
                </c:pt>
                <c:pt idx="166">
                  <c:v>43.7058327078889</c:v>
                </c:pt>
                <c:pt idx="167">
                  <c:v>44.0648327078889</c:v>
                </c:pt>
                <c:pt idx="168">
                  <c:v>44.4008327078889</c:v>
                </c:pt>
                <c:pt idx="169">
                  <c:v>44.8038327078889</c:v>
                </c:pt>
                <c:pt idx="170">
                  <c:v>45.6728327078889</c:v>
                </c:pt>
                <c:pt idx="171">
                  <c:v>46.3178327078889</c:v>
                </c:pt>
                <c:pt idx="172">
                  <c:v>46.6748291585173</c:v>
                </c:pt>
                <c:pt idx="173">
                  <c:v>47.3938327078889</c:v>
                </c:pt>
                <c:pt idx="174">
                  <c:v>48.4128327078889</c:v>
                </c:pt>
                <c:pt idx="175">
                  <c:v>49.3378327078889</c:v>
                </c:pt>
                <c:pt idx="176">
                  <c:v>49.9098327078889</c:v>
                </c:pt>
                <c:pt idx="177">
                  <c:v>50.3438327078889</c:v>
                </c:pt>
                <c:pt idx="178">
                  <c:v>51.0848327078889</c:v>
                </c:pt>
                <c:pt idx="179">
                  <c:v>52.5428327078889</c:v>
                </c:pt>
                <c:pt idx="180">
                  <c:v>53.4988327078889</c:v>
                </c:pt>
                <c:pt idx="181">
                  <c:v>54.7438327078889</c:v>
                </c:pt>
                <c:pt idx="182">
                  <c:v>55.5978327078889</c:v>
                </c:pt>
                <c:pt idx="183">
                  <c:v>56.3778327078889</c:v>
                </c:pt>
                <c:pt idx="184">
                  <c:v>57.2728327078889</c:v>
                </c:pt>
                <c:pt idx="185">
                  <c:v>58.2248327078889</c:v>
                </c:pt>
                <c:pt idx="186">
                  <c:v>59.1648327078889</c:v>
                </c:pt>
                <c:pt idx="187">
                  <c:v>59.8778327078889</c:v>
                </c:pt>
                <c:pt idx="188">
                  <c:v>60.6638327078889</c:v>
                </c:pt>
                <c:pt idx="189">
                  <c:v>61.4268327078889</c:v>
                </c:pt>
                <c:pt idx="190">
                  <c:v>62.4598327078889</c:v>
                </c:pt>
                <c:pt idx="191">
                  <c:v>63.7998327078889</c:v>
                </c:pt>
                <c:pt idx="192">
                  <c:v>65.0838327078889</c:v>
                </c:pt>
                <c:pt idx="193">
                  <c:v>66.2178327078889</c:v>
                </c:pt>
                <c:pt idx="194">
                  <c:v>67.3018327078889</c:v>
                </c:pt>
                <c:pt idx="195">
                  <c:v>68.3628327078889</c:v>
                </c:pt>
                <c:pt idx="196">
                  <c:v>69.3688327078889</c:v>
                </c:pt>
                <c:pt idx="197">
                  <c:v>70.7558327078889</c:v>
                </c:pt>
                <c:pt idx="198">
                  <c:v>72.1708327078889</c:v>
                </c:pt>
                <c:pt idx="199">
                  <c:v>73.5968327078889</c:v>
                </c:pt>
                <c:pt idx="200">
                  <c:v>75.0638327078889</c:v>
                </c:pt>
                <c:pt idx="201">
                  <c:v>76.5398327078889</c:v>
                </c:pt>
                <c:pt idx="202">
                  <c:v>77.6148327078889</c:v>
                </c:pt>
                <c:pt idx="203">
                  <c:v>78.6508327078889</c:v>
                </c:pt>
                <c:pt idx="204">
                  <c:v>78.7708327078889</c:v>
                </c:pt>
                <c:pt idx="205">
                  <c:v>80.0168327078889</c:v>
                </c:pt>
                <c:pt idx="206">
                  <c:v>81.3848327078889</c:v>
                </c:pt>
                <c:pt idx="207">
                  <c:v>82.8778327078889</c:v>
                </c:pt>
                <c:pt idx="208">
                  <c:v>84.2938327078889</c:v>
                </c:pt>
                <c:pt idx="209">
                  <c:v>85.5418327078889</c:v>
                </c:pt>
                <c:pt idx="210">
                  <c:v>86.6048327078889</c:v>
                </c:pt>
                <c:pt idx="211">
                  <c:v>87.6898327078889</c:v>
                </c:pt>
                <c:pt idx="212">
                  <c:v>89.1118327078889</c:v>
                </c:pt>
                <c:pt idx="213">
                  <c:v>90.5598327078889</c:v>
                </c:pt>
                <c:pt idx="214">
                  <c:v>92.1548327078889</c:v>
                </c:pt>
                <c:pt idx="215">
                  <c:v>93.8828327078889</c:v>
                </c:pt>
                <c:pt idx="216">
                  <c:v>95.4588327078889</c:v>
                </c:pt>
                <c:pt idx="217">
                  <c:v>97.3988327078889</c:v>
                </c:pt>
                <c:pt idx="218">
                  <c:v>99.0018327078889</c:v>
                </c:pt>
                <c:pt idx="219">
                  <c:v>100.377832707889</c:v>
                </c:pt>
                <c:pt idx="220">
                  <c:v>101.647832707889</c:v>
                </c:pt>
                <c:pt idx="221">
                  <c:v>102.911832707889</c:v>
                </c:pt>
                <c:pt idx="222">
                  <c:v>104.291832707889</c:v>
                </c:pt>
                <c:pt idx="223">
                  <c:v>105.528832707889</c:v>
                </c:pt>
                <c:pt idx="224">
                  <c:v>106.694832707889</c:v>
                </c:pt>
                <c:pt idx="225">
                  <c:v>108.042832707889</c:v>
                </c:pt>
                <c:pt idx="226">
                  <c:v>109.607832707889</c:v>
                </c:pt>
                <c:pt idx="227">
                  <c:v>111.054832707889</c:v>
                </c:pt>
                <c:pt idx="228">
                  <c:v>112.465832707889</c:v>
                </c:pt>
                <c:pt idx="229">
                  <c:v>113.704832707889</c:v>
                </c:pt>
                <c:pt idx="230">
                  <c:v>114.642832707889</c:v>
                </c:pt>
                <c:pt idx="231">
                  <c:v>115.643832707889</c:v>
                </c:pt>
                <c:pt idx="232">
                  <c:v>116.711832707889</c:v>
                </c:pt>
                <c:pt idx="233">
                  <c:v>117.869832707889</c:v>
                </c:pt>
                <c:pt idx="234">
                  <c:v>119.014832707889</c:v>
                </c:pt>
                <c:pt idx="235">
                  <c:v>120.209832707889</c:v>
                </c:pt>
                <c:pt idx="236">
                  <c:v>121.211832707889</c:v>
                </c:pt>
                <c:pt idx="237">
                  <c:v>122.029832707889</c:v>
                </c:pt>
                <c:pt idx="238">
                  <c:v>122.875832707889</c:v>
                </c:pt>
                <c:pt idx="239">
                  <c:v>124.262832707889</c:v>
                </c:pt>
                <c:pt idx="240">
                  <c:v>125.739832707889</c:v>
                </c:pt>
                <c:pt idx="241">
                  <c:v>126.985832707889</c:v>
                </c:pt>
                <c:pt idx="242">
                  <c:v>128.308832707889</c:v>
                </c:pt>
                <c:pt idx="243">
                  <c:v>129.639832707889</c:v>
                </c:pt>
                <c:pt idx="244">
                  <c:v>131.044832707889</c:v>
                </c:pt>
                <c:pt idx="245">
                  <c:v>132.457832707889</c:v>
                </c:pt>
                <c:pt idx="246">
                  <c:v>133.358832707889</c:v>
                </c:pt>
                <c:pt idx="247">
                  <c:v>134.584832707889</c:v>
                </c:pt>
                <c:pt idx="248">
                  <c:v>135.687832707889</c:v>
                </c:pt>
                <c:pt idx="249">
                  <c:v>137.004832707889</c:v>
                </c:pt>
                <c:pt idx="250">
                  <c:v>138.119832707889</c:v>
                </c:pt>
                <c:pt idx="251">
                  <c:v>139.029832707889</c:v>
                </c:pt>
                <c:pt idx="252">
                  <c:v>139.726832707889</c:v>
                </c:pt>
                <c:pt idx="253">
                  <c:v>140.637832707889</c:v>
                </c:pt>
                <c:pt idx="254">
                  <c:v>141.897832707889</c:v>
                </c:pt>
                <c:pt idx="255">
                  <c:v>143.342832707889</c:v>
                </c:pt>
                <c:pt idx="256">
                  <c:v>144.731832707889</c:v>
                </c:pt>
                <c:pt idx="257">
                  <c:v>145.992832707889</c:v>
                </c:pt>
                <c:pt idx="258">
                  <c:v>146.895832707889</c:v>
                </c:pt>
                <c:pt idx="259">
                  <c:v>147.854832707889</c:v>
                </c:pt>
                <c:pt idx="260">
                  <c:v>148.792832707889</c:v>
                </c:pt>
                <c:pt idx="261">
                  <c:v>149.873832707889</c:v>
                </c:pt>
                <c:pt idx="262">
                  <c:v>151.038832707889</c:v>
                </c:pt>
                <c:pt idx="263">
                  <c:v>152.076832707889</c:v>
                </c:pt>
                <c:pt idx="264">
                  <c:v>153.045832707889</c:v>
                </c:pt>
                <c:pt idx="265">
                  <c:v>153.854832707889</c:v>
                </c:pt>
                <c:pt idx="266">
                  <c:v>154.613832707889</c:v>
                </c:pt>
                <c:pt idx="267">
                  <c:v>155.385832707889</c:v>
                </c:pt>
                <c:pt idx="268">
                  <c:v>156.165832707889</c:v>
                </c:pt>
                <c:pt idx="269">
                  <c:v>156.504832707889</c:v>
                </c:pt>
                <c:pt idx="270">
                  <c:v>157.066832707889</c:v>
                </c:pt>
                <c:pt idx="271">
                  <c:v>157.596832707889</c:v>
                </c:pt>
                <c:pt idx="272">
                  <c:v>158.290832707889</c:v>
                </c:pt>
                <c:pt idx="273">
                  <c:v>158.962832707889</c:v>
                </c:pt>
                <c:pt idx="274">
                  <c:v>159.804832707889</c:v>
                </c:pt>
                <c:pt idx="275">
                  <c:v>160.433832707889</c:v>
                </c:pt>
                <c:pt idx="276">
                  <c:v>160.868832707889</c:v>
                </c:pt>
                <c:pt idx="277">
                  <c:v>161.579832707889</c:v>
                </c:pt>
                <c:pt idx="278">
                  <c:v>162.269832707889</c:v>
                </c:pt>
                <c:pt idx="279">
                  <c:v>163.169832707889</c:v>
                </c:pt>
                <c:pt idx="280">
                  <c:v>164.136832707889</c:v>
                </c:pt>
                <c:pt idx="281">
                  <c:v>165.140832707889</c:v>
                </c:pt>
                <c:pt idx="282">
                  <c:v>166.235832707889</c:v>
                </c:pt>
                <c:pt idx="283">
                  <c:v>167.253832707889</c:v>
                </c:pt>
                <c:pt idx="284">
                  <c:v>168.163832707889</c:v>
                </c:pt>
                <c:pt idx="285">
                  <c:v>169.093832707889</c:v>
                </c:pt>
                <c:pt idx="286">
                  <c:v>169.860832707889</c:v>
                </c:pt>
                <c:pt idx="287">
                  <c:v>170.465832707889</c:v>
                </c:pt>
                <c:pt idx="288">
                  <c:v>171.001832707889</c:v>
                </c:pt>
                <c:pt idx="289">
                  <c:v>171.915832707889</c:v>
                </c:pt>
                <c:pt idx="290">
                  <c:v>172.834832707889</c:v>
                </c:pt>
                <c:pt idx="291">
                  <c:v>173.714832707889</c:v>
                </c:pt>
                <c:pt idx="292">
                  <c:v>174.612832707889</c:v>
                </c:pt>
                <c:pt idx="293">
                  <c:v>175.602832707889</c:v>
                </c:pt>
                <c:pt idx="294">
                  <c:v>176.511832707889</c:v>
                </c:pt>
                <c:pt idx="295">
                  <c:v>177.230832707889</c:v>
                </c:pt>
                <c:pt idx="296">
                  <c:v>177.874832707889</c:v>
                </c:pt>
                <c:pt idx="297">
                  <c:v>178.690832707889</c:v>
                </c:pt>
                <c:pt idx="298">
                  <c:v>179.410832707889</c:v>
                </c:pt>
                <c:pt idx="299">
                  <c:v>180.095832707889</c:v>
                </c:pt>
                <c:pt idx="300">
                  <c:v>180.301832707889</c:v>
                </c:pt>
                <c:pt idx="301">
                  <c:v>180.505832707889</c:v>
                </c:pt>
                <c:pt idx="302">
                  <c:v>181.057832707889</c:v>
                </c:pt>
                <c:pt idx="303">
                  <c:v>181.923832707889</c:v>
                </c:pt>
                <c:pt idx="304">
                  <c:v>183.163832707889</c:v>
                </c:pt>
                <c:pt idx="305">
                  <c:v>184.535832707889</c:v>
                </c:pt>
                <c:pt idx="306">
                  <c:v>185.979832707889</c:v>
                </c:pt>
                <c:pt idx="307">
                  <c:v>187.320832707889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01876"/>
        <c:axId val="13754845"/>
      </c:lineChart>
      <c:catAx>
        <c:axId val="7101876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54845"/>
        <c:crossesAt val="-40"/>
        <c:auto val="1"/>
        <c:lblAlgn val="ctr"/>
        <c:lblOffset val="100"/>
        <c:noMultiLvlLbl val="0"/>
      </c:catAx>
      <c:valAx>
        <c:axId val="13754845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1876"/>
        <c:crossesAt val="1"/>
        <c:crossBetween val="midCat"/>
        <c:majorUnit val="3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4453699167075"/>
          <c:y val="0.52008212498396"/>
          <c:w val="0.190102890739833"/>
          <c:h val="0.1652123700757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Alberta Hub Storage</a:t>
            </a:r>
          </a:p>
        </c:rich>
      </c:tx>
      <c:layout>
        <c:manualLayout>
          <c:xMode val="edge"/>
          <c:yMode val="edge"/>
          <c:x val="0.258469259723965"/>
          <c:y val="0.030386095882421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6047678795483"/>
          <c:y val="0.0822932462381897"/>
          <c:w val="0.980395232120452"/>
          <c:h val="0.845853260235624"/>
        </c:manualLayout>
      </c:layout>
      <c:lineChart>
        <c:grouping val="standard"/>
        <c:varyColors val="0"/>
        <c:ser>
          <c:idx val="0"/>
          <c:order val="0"/>
          <c:tx>
            <c:strRef>
              <c:f>[7]StorageChartData!$K$4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[7]StorageChartData!$J$5:$J$369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[7]StorageChartData!$K$5:$K$369</c:f>
              <c:numCache>
                <c:formatCode>General</c:formatCode>
                <c:ptCount val="365"/>
                <c:pt idx="0">
                  <c:v>40.1796845122931</c:v>
                </c:pt>
                <c:pt idx="1">
                  <c:v>40.2974075081611</c:v>
                </c:pt>
                <c:pt idx="2">
                  <c:v>40.4152642685123</c:v>
                </c:pt>
                <c:pt idx="3">
                  <c:v>40.5277711219559</c:v>
                </c:pt>
                <c:pt idx="4">
                  <c:v>40.6417806941323</c:v>
                </c:pt>
                <c:pt idx="5">
                  <c:v>40.7548885189095</c:v>
                </c:pt>
                <c:pt idx="6">
                  <c:v>40.8674674873183</c:v>
                </c:pt>
                <c:pt idx="7">
                  <c:v>40.9793476685263</c:v>
                </c:pt>
                <c:pt idx="8">
                  <c:v>41.0898122176387</c:v>
                </c:pt>
                <c:pt idx="9">
                  <c:v>41.1892652451691</c:v>
                </c:pt>
                <c:pt idx="10">
                  <c:v>41.2877801672003</c:v>
                </c:pt>
                <c:pt idx="11">
                  <c:v>41.3927020651295</c:v>
                </c:pt>
                <c:pt idx="12">
                  <c:v>41.4997333657275</c:v>
                </c:pt>
                <c:pt idx="13">
                  <c:v>41.6049722336675</c:v>
                </c:pt>
                <c:pt idx="14">
                  <c:v>41.7087201358147</c:v>
                </c:pt>
                <c:pt idx="15">
                  <c:v>41.7858070624923</c:v>
                </c:pt>
                <c:pt idx="16">
                  <c:v>41.7925689392175</c:v>
                </c:pt>
                <c:pt idx="17">
                  <c:v>41.8023721952119</c:v>
                </c:pt>
                <c:pt idx="18">
                  <c:v>41.8646636667919</c:v>
                </c:pt>
                <c:pt idx="19">
                  <c:v>41.9288717990359</c:v>
                </c:pt>
                <c:pt idx="20">
                  <c:v>42.0460010618359</c:v>
                </c:pt>
                <c:pt idx="21">
                  <c:v>42.1567379063843</c:v>
                </c:pt>
                <c:pt idx="22">
                  <c:v>42.2471758947523</c:v>
                </c:pt>
                <c:pt idx="23">
                  <c:v>42.3451350015407</c:v>
                </c:pt>
                <c:pt idx="24">
                  <c:v>42.4112846400499</c:v>
                </c:pt>
                <c:pt idx="25">
                  <c:v>42.4967144650903</c:v>
                </c:pt>
                <c:pt idx="26">
                  <c:v>42.5778389023799</c:v>
                </c:pt>
                <c:pt idx="27">
                  <c:v>42.6549560991331</c:v>
                </c:pt>
                <c:pt idx="28">
                  <c:v>42.7295603407935</c:v>
                </c:pt>
                <c:pt idx="29">
                  <c:v>42.7799436706555</c:v>
                </c:pt>
                <c:pt idx="30">
                  <c:v>42.8488156771819</c:v>
                </c:pt>
                <c:pt idx="31">
                  <c:v>42.9168748776119</c:v>
                </c:pt>
                <c:pt idx="32">
                  <c:v>42.9893707925419</c:v>
                </c:pt>
                <c:pt idx="33">
                  <c:v>43.0920896066459</c:v>
                </c:pt>
                <c:pt idx="34">
                  <c:v>43.1877416218943</c:v>
                </c:pt>
                <c:pt idx="35">
                  <c:v>43.2878658453587</c:v>
                </c:pt>
                <c:pt idx="36">
                  <c:v>43.3618312001311</c:v>
                </c:pt>
                <c:pt idx="37">
                  <c:v>43.4393033340443</c:v>
                </c:pt>
                <c:pt idx="38">
                  <c:v>43.5028583819139</c:v>
                </c:pt>
                <c:pt idx="39">
                  <c:v>43.5654409019651</c:v>
                </c:pt>
                <c:pt idx="40">
                  <c:v>43.6288078331399</c:v>
                </c:pt>
                <c:pt idx="41">
                  <c:v>43.6745130912331</c:v>
                </c:pt>
                <c:pt idx="42">
                  <c:v>43.6778920929963</c:v>
                </c:pt>
                <c:pt idx="43">
                  <c:v>43.6778920929963</c:v>
                </c:pt>
                <c:pt idx="44">
                  <c:v>43.6778920929963</c:v>
                </c:pt>
                <c:pt idx="45">
                  <c:v>43.6778920929963</c:v>
                </c:pt>
                <c:pt idx="46">
                  <c:v>43.6778920929963</c:v>
                </c:pt>
                <c:pt idx="47">
                  <c:v>43.6778920929963</c:v>
                </c:pt>
                <c:pt idx="48">
                  <c:v>43.6776329888695</c:v>
                </c:pt>
                <c:pt idx="49">
                  <c:v>43.5677479935051</c:v>
                </c:pt>
                <c:pt idx="50">
                  <c:v>43.4349518044627</c:v>
                </c:pt>
                <c:pt idx="51">
                  <c:v>43.3347518090134</c:v>
                </c:pt>
                <c:pt idx="52">
                  <c:v>43.3054118103459</c:v>
                </c:pt>
                <c:pt idx="53">
                  <c:v>43.1669934166891</c:v>
                </c:pt>
                <c:pt idx="54">
                  <c:v>43.0675400244571</c:v>
                </c:pt>
                <c:pt idx="55">
                  <c:v>42.9888824004295</c:v>
                </c:pt>
                <c:pt idx="56">
                  <c:v>42.9221724034592</c:v>
                </c:pt>
                <c:pt idx="57">
                  <c:v>42.8556465315604</c:v>
                </c:pt>
                <c:pt idx="58">
                  <c:v>42.7314788648776</c:v>
                </c:pt>
                <c:pt idx="59">
                  <c:v>42.5939833078368</c:v>
                </c:pt>
                <c:pt idx="60">
                  <c:v>42.5752816688764</c:v>
                </c:pt>
                <c:pt idx="61">
                  <c:v>42.6667134812924</c:v>
                </c:pt>
                <c:pt idx="62">
                  <c:v>42.7839669720984</c:v>
                </c:pt>
                <c:pt idx="63">
                  <c:v>42.8959673929364</c:v>
                </c:pt>
                <c:pt idx="64">
                  <c:v>42.7187082258608</c:v>
                </c:pt>
                <c:pt idx="65">
                  <c:v>42.6612509984</c:v>
                </c:pt>
                <c:pt idx="66">
                  <c:v>42.4679273754628</c:v>
                </c:pt>
                <c:pt idx="67">
                  <c:v>42.4065622898704</c:v>
                </c:pt>
                <c:pt idx="68">
                  <c:v>42.3241068382308</c:v>
                </c:pt>
                <c:pt idx="69">
                  <c:v>42.1164118096852</c:v>
                </c:pt>
                <c:pt idx="70">
                  <c:v>41.93877640922</c:v>
                </c:pt>
                <c:pt idx="71">
                  <c:v>41.676176151394</c:v>
                </c:pt>
                <c:pt idx="72">
                  <c:v>41.4053094071116</c:v>
                </c:pt>
                <c:pt idx="73">
                  <c:v>41.2228468612704</c:v>
                </c:pt>
                <c:pt idx="74">
                  <c:v>41.3719346659568</c:v>
                </c:pt>
                <c:pt idx="75">
                  <c:v>41.4361605450588</c:v>
                </c:pt>
                <c:pt idx="76">
                  <c:v>41.5027467562748</c:v>
                </c:pt>
                <c:pt idx="77">
                  <c:v>41.5694784917264</c:v>
                </c:pt>
                <c:pt idx="78">
                  <c:v>41.5697375958532</c:v>
                </c:pt>
                <c:pt idx="79">
                  <c:v>41.3256295640632</c:v>
                </c:pt>
                <c:pt idx="80">
                  <c:v>41.072658751388</c:v>
                </c:pt>
                <c:pt idx="81">
                  <c:v>40.8496730299896</c:v>
                </c:pt>
                <c:pt idx="82">
                  <c:v>40.6541629941468</c:v>
                </c:pt>
                <c:pt idx="83">
                  <c:v>40.4037690252532</c:v>
                </c:pt>
                <c:pt idx="84">
                  <c:v>40.1429115088828</c:v>
                </c:pt>
                <c:pt idx="85">
                  <c:v>39.9582306057916</c:v>
                </c:pt>
                <c:pt idx="86">
                  <c:v>39.6717111327532</c:v>
                </c:pt>
                <c:pt idx="87">
                  <c:v>39.4545925226096</c:v>
                </c:pt>
                <c:pt idx="88">
                  <c:v>39.3356530802936</c:v>
                </c:pt>
                <c:pt idx="89">
                  <c:v>39.2063423741624</c:v>
                </c:pt>
                <c:pt idx="90">
                  <c:v>39.107140987314</c:v>
                </c:pt>
                <c:pt idx="91">
                  <c:v>39.107140987314</c:v>
                </c:pt>
                <c:pt idx="92">
                  <c:v>38.9389966065072</c:v>
                </c:pt>
                <c:pt idx="93">
                  <c:v>38.7706215165464</c:v>
                </c:pt>
                <c:pt idx="94">
                  <c:v>38.5990235971728</c:v>
                </c:pt>
                <c:pt idx="95">
                  <c:v>38.4397952378252</c:v>
                </c:pt>
                <c:pt idx="96">
                  <c:v>38.3020689716304</c:v>
                </c:pt>
                <c:pt idx="97">
                  <c:v>38.1099343881792</c:v>
                </c:pt>
                <c:pt idx="98">
                  <c:v>38.1709125922672</c:v>
                </c:pt>
                <c:pt idx="99">
                  <c:v>38.2459321104048</c:v>
                </c:pt>
                <c:pt idx="100">
                  <c:v>38.2301821111201</c:v>
                </c:pt>
                <c:pt idx="101">
                  <c:v>38.2301821111201</c:v>
                </c:pt>
                <c:pt idx="102">
                  <c:v>38.2301821111201</c:v>
                </c:pt>
                <c:pt idx="103">
                  <c:v>38.2301821111201</c:v>
                </c:pt>
                <c:pt idx="104">
                  <c:v>38.3589426646533</c:v>
                </c:pt>
                <c:pt idx="105">
                  <c:v>38.5195978713841</c:v>
                </c:pt>
                <c:pt idx="106">
                  <c:v>38.6760293259109</c:v>
                </c:pt>
                <c:pt idx="107">
                  <c:v>38.8252593191335</c:v>
                </c:pt>
                <c:pt idx="108">
                  <c:v>38.8228018596811</c:v>
                </c:pt>
                <c:pt idx="109">
                  <c:v>38.7254603435511</c:v>
                </c:pt>
                <c:pt idx="110">
                  <c:v>38.7056974424823</c:v>
                </c:pt>
                <c:pt idx="111">
                  <c:v>38.6032767755927</c:v>
                </c:pt>
                <c:pt idx="112">
                  <c:v>38.4742464698179</c:v>
                </c:pt>
                <c:pt idx="113">
                  <c:v>38.4630659492779</c:v>
                </c:pt>
                <c:pt idx="114">
                  <c:v>38.4630659492779</c:v>
                </c:pt>
                <c:pt idx="115">
                  <c:v>38.3535571873031</c:v>
                </c:pt>
                <c:pt idx="116">
                  <c:v>38.1782111315199</c:v>
                </c:pt>
                <c:pt idx="117">
                  <c:v>38.1706687168699</c:v>
                </c:pt>
                <c:pt idx="118">
                  <c:v>38.0205480450479</c:v>
                </c:pt>
                <c:pt idx="119">
                  <c:v>37.9089948450315</c:v>
                </c:pt>
                <c:pt idx="120">
                  <c:v>37.8162748492424</c:v>
                </c:pt>
                <c:pt idx="121">
                  <c:v>37.6713005162847</c:v>
                </c:pt>
                <c:pt idx="122">
                  <c:v>37.5234798372595</c:v>
                </c:pt>
                <c:pt idx="123">
                  <c:v>37.3817818242443</c:v>
                </c:pt>
                <c:pt idx="124">
                  <c:v>37.2568155489515</c:v>
                </c:pt>
                <c:pt idx="125">
                  <c:v>37.2261312314695</c:v>
                </c:pt>
                <c:pt idx="126">
                  <c:v>37.2261312314695</c:v>
                </c:pt>
                <c:pt idx="127">
                  <c:v>37.1699659752711</c:v>
                </c:pt>
                <c:pt idx="128">
                  <c:v>37.1683474618215</c:v>
                </c:pt>
                <c:pt idx="129">
                  <c:v>37.1254604047787</c:v>
                </c:pt>
                <c:pt idx="130">
                  <c:v>37.0556265185487</c:v>
                </c:pt>
                <c:pt idx="131">
                  <c:v>36.9974771636259</c:v>
                </c:pt>
                <c:pt idx="132">
                  <c:v>36.9318315358839</c:v>
                </c:pt>
                <c:pt idx="133">
                  <c:v>36.8966324177267</c:v>
                </c:pt>
                <c:pt idx="134">
                  <c:v>36.9836275156427</c:v>
                </c:pt>
                <c:pt idx="135">
                  <c:v>37.0919756331043</c:v>
                </c:pt>
                <c:pt idx="136">
                  <c:v>37.2399494350198</c:v>
                </c:pt>
                <c:pt idx="137">
                  <c:v>37.3775869669246</c:v>
                </c:pt>
                <c:pt idx="138">
                  <c:v>37.5174180104782</c:v>
                </c:pt>
                <c:pt idx="139">
                  <c:v>37.657575596219</c:v>
                </c:pt>
                <c:pt idx="140">
                  <c:v>37.7980668228902</c:v>
                </c:pt>
                <c:pt idx="141">
                  <c:v>37.9450463008462</c:v>
                </c:pt>
                <c:pt idx="142">
                  <c:v>38.0719327861746</c:v>
                </c:pt>
                <c:pt idx="143">
                  <c:v>38.216459648355</c:v>
                </c:pt>
                <c:pt idx="144">
                  <c:v>38.1069224914074</c:v>
                </c:pt>
                <c:pt idx="145">
                  <c:v>38.279744943983</c:v>
                </c:pt>
                <c:pt idx="146">
                  <c:v>38.417283093483</c:v>
                </c:pt>
                <c:pt idx="147">
                  <c:v>38.5702006701258</c:v>
                </c:pt>
                <c:pt idx="148">
                  <c:v>38.7418660275598</c:v>
                </c:pt>
                <c:pt idx="149">
                  <c:v>38.9200657781094</c:v>
                </c:pt>
                <c:pt idx="150">
                  <c:v>39.1080937386194</c:v>
                </c:pt>
                <c:pt idx="151">
                  <c:v>39.2879729250042</c:v>
                </c:pt>
                <c:pt idx="152">
                  <c:v>39.3140821024938</c:v>
                </c:pt>
                <c:pt idx="153">
                  <c:v>39.4723414833946</c:v>
                </c:pt>
                <c:pt idx="154">
                  <c:v>39.6536769767198</c:v>
                </c:pt>
                <c:pt idx="155">
                  <c:v>39.5181172542162</c:v>
                </c:pt>
                <c:pt idx="156">
                  <c:v>39.4700606219594</c:v>
                </c:pt>
                <c:pt idx="157">
                  <c:v>39.5930029114934</c:v>
                </c:pt>
                <c:pt idx="158">
                  <c:v>39.3773373454564</c:v>
                </c:pt>
                <c:pt idx="159">
                  <c:v>39.4736069513632</c:v>
                </c:pt>
                <c:pt idx="160">
                  <c:v>39.6124370721256</c:v>
                </c:pt>
                <c:pt idx="161">
                  <c:v>39.7429315016332</c:v>
                </c:pt>
                <c:pt idx="162">
                  <c:v>39.8192415844552</c:v>
                </c:pt>
                <c:pt idx="163">
                  <c:v>39.7889415984708</c:v>
                </c:pt>
                <c:pt idx="164">
                  <c:v>39.7128167358016</c:v>
                </c:pt>
                <c:pt idx="165">
                  <c:v>39.8549766849736</c:v>
                </c:pt>
                <c:pt idx="166">
                  <c:v>40.054714022392</c:v>
                </c:pt>
                <c:pt idx="167">
                  <c:v>40.1758931181876</c:v>
                </c:pt>
                <c:pt idx="168">
                  <c:v>40.3372384224932</c:v>
                </c:pt>
                <c:pt idx="169">
                  <c:v>40.4717393183516</c:v>
                </c:pt>
                <c:pt idx="170">
                  <c:v>40.5835111682876</c:v>
                </c:pt>
                <c:pt idx="171">
                  <c:v>40.693423221808</c:v>
                </c:pt>
                <c:pt idx="172">
                  <c:v>40.7140079589556</c:v>
                </c:pt>
                <c:pt idx="173">
                  <c:v>40.793599067714</c:v>
                </c:pt>
                <c:pt idx="174">
                  <c:v>40.9296606786284</c:v>
                </c:pt>
                <c:pt idx="175">
                  <c:v>41.030359418776</c:v>
                </c:pt>
                <c:pt idx="176">
                  <c:v>41.0557125801148</c:v>
                </c:pt>
                <c:pt idx="177">
                  <c:v>41.0902479657828</c:v>
                </c:pt>
                <c:pt idx="178">
                  <c:v>41.0902479657828</c:v>
                </c:pt>
                <c:pt idx="179">
                  <c:v>41.1761893416088</c:v>
                </c:pt>
                <c:pt idx="180">
                  <c:v>41.275667579442</c:v>
                </c:pt>
                <c:pt idx="181">
                  <c:v>41.3836962534596</c:v>
                </c:pt>
                <c:pt idx="182">
                  <c:v>41.4981153901444</c:v>
                </c:pt>
                <c:pt idx="183">
                  <c:v>41.57856544683</c:v>
                </c:pt>
                <c:pt idx="184">
                  <c:v>41.5855470607672</c:v>
                </c:pt>
                <c:pt idx="185">
                  <c:v>41.5851459704224</c:v>
                </c:pt>
                <c:pt idx="186">
                  <c:v>41.4387663362668</c:v>
                </c:pt>
                <c:pt idx="187">
                  <c:v>41.3051289461552</c:v>
                </c:pt>
                <c:pt idx="188">
                  <c:v>41.2908853179244</c:v>
                </c:pt>
                <c:pt idx="189">
                  <c:v>41.268474585642</c:v>
                </c:pt>
                <c:pt idx="190">
                  <c:v>41.1796906044396</c:v>
                </c:pt>
                <c:pt idx="191">
                  <c:v>41.1795770245484</c:v>
                </c:pt>
                <c:pt idx="192">
                  <c:v>41.1795770245484</c:v>
                </c:pt>
                <c:pt idx="193">
                  <c:v>41.1795770245484</c:v>
                </c:pt>
                <c:pt idx="194">
                  <c:v>41.2721552839912</c:v>
                </c:pt>
                <c:pt idx="195">
                  <c:v>41.3825655863524</c:v>
                </c:pt>
                <c:pt idx="196">
                  <c:v>41.471551881736</c:v>
                </c:pt>
                <c:pt idx="197">
                  <c:v>41.5279847837152</c:v>
                </c:pt>
                <c:pt idx="198">
                  <c:v>41.5279260268312</c:v>
                </c:pt>
                <c:pt idx="199">
                  <c:v>41.4490802861088</c:v>
                </c:pt>
                <c:pt idx="200">
                  <c:v>41.3504184037436</c:v>
                </c:pt>
                <c:pt idx="201">
                  <c:v>41.4675938083744</c:v>
                </c:pt>
                <c:pt idx="202">
                  <c:v>41.575356279522</c:v>
                </c:pt>
                <c:pt idx="203">
                  <c:v>41.6759241744364</c:v>
                </c:pt>
                <c:pt idx="204">
                  <c:v>41.7600975219304</c:v>
                </c:pt>
                <c:pt idx="205">
                  <c:v>41.7606050820692</c:v>
                </c:pt>
                <c:pt idx="206">
                  <c:v>41.7606050820692</c:v>
                </c:pt>
                <c:pt idx="207">
                  <c:v>41.7606050820692</c:v>
                </c:pt>
                <c:pt idx="208">
                  <c:v>41.9417472616752</c:v>
                </c:pt>
                <c:pt idx="209">
                  <c:v>42.1356991233856</c:v>
                </c:pt>
                <c:pt idx="210">
                  <c:v>42.319109351444</c:v>
                </c:pt>
                <c:pt idx="211">
                  <c:v>42.4241281583448</c:v>
                </c:pt>
                <c:pt idx="212">
                  <c:v>42.4241636520608</c:v>
                </c:pt>
                <c:pt idx="213">
                  <c:v>42.4283563152212</c:v>
                </c:pt>
                <c:pt idx="214">
                  <c:v>42.5845428631076</c:v>
                </c:pt>
                <c:pt idx="215">
                  <c:v>42.4759533883772</c:v>
                </c:pt>
                <c:pt idx="216">
                  <c:v>42.3588312243204</c:v>
                </c:pt>
                <c:pt idx="217">
                  <c:v>42.2229541807292</c:v>
                </c:pt>
                <c:pt idx="218">
                  <c:v>42.1082100956444</c:v>
                </c:pt>
                <c:pt idx="219">
                  <c:v>41.9393203468016</c:v>
                </c:pt>
                <c:pt idx="220">
                  <c:v>41.8188440265828</c:v>
                </c:pt>
                <c:pt idx="221">
                  <c:v>41.7076954549288</c:v>
                </c:pt>
                <c:pt idx="222">
                  <c:v>41.6877124928208</c:v>
                </c:pt>
                <c:pt idx="223">
                  <c:v>41.6877124928208</c:v>
                </c:pt>
                <c:pt idx="224">
                  <c:v>41.7394445838908</c:v>
                </c:pt>
                <c:pt idx="225">
                  <c:v>41.92077133082</c:v>
                </c:pt>
                <c:pt idx="226">
                  <c:v>41.920895558826</c:v>
                </c:pt>
                <c:pt idx="227">
                  <c:v>41.920895558826</c:v>
                </c:pt>
                <c:pt idx="228">
                  <c:v>41.920895558826</c:v>
                </c:pt>
                <c:pt idx="229">
                  <c:v>41.920895558826</c:v>
                </c:pt>
                <c:pt idx="230">
                  <c:v>41.920895558826</c:v>
                </c:pt>
                <c:pt idx="231">
                  <c:v>41.8111170446096</c:v>
                </c:pt>
                <c:pt idx="232">
                  <c:v>41.791538710864</c:v>
                </c:pt>
                <c:pt idx="233">
                  <c:v>41.791538710864</c:v>
                </c:pt>
                <c:pt idx="234">
                  <c:v>41.7781611293036</c:v>
                </c:pt>
                <c:pt idx="235">
                  <c:v>41.7781433824456</c:v>
                </c:pt>
                <c:pt idx="236">
                  <c:v>41.8696745772664</c:v>
                </c:pt>
                <c:pt idx="237">
                  <c:v>41.9694403141992</c:v>
                </c:pt>
                <c:pt idx="238">
                  <c:v>42.0641801409464</c:v>
                </c:pt>
                <c:pt idx="239">
                  <c:v>42.1439416195416</c:v>
                </c:pt>
                <c:pt idx="240">
                  <c:v>42.2015230750084</c:v>
                </c:pt>
                <c:pt idx="241">
                  <c:v>42.2530351050392</c:v>
                </c:pt>
                <c:pt idx="242">
                  <c:v>42.3031770776324</c:v>
                </c:pt>
                <c:pt idx="243">
                  <c:v>42.3542099424972</c:v>
                </c:pt>
                <c:pt idx="244">
                  <c:v>42.4063395631864</c:v>
                </c:pt>
                <c:pt idx="245">
                  <c:v>42.4552818481788</c:v>
                </c:pt>
                <c:pt idx="246">
                  <c:v>42.5021335532988</c:v>
                </c:pt>
                <c:pt idx="247">
                  <c:v>42.446486505354</c:v>
                </c:pt>
                <c:pt idx="248">
                  <c:v>42.3487936014356</c:v>
                </c:pt>
                <c:pt idx="249">
                  <c:v>42.2550901911956</c:v>
                </c:pt>
                <c:pt idx="250">
                  <c:v>42.1920072097488</c:v>
                </c:pt>
                <c:pt idx="251">
                  <c:v>42.1113654869968</c:v>
                </c:pt>
                <c:pt idx="252">
                  <c:v>42.1062188981768</c:v>
                </c:pt>
                <c:pt idx="253">
                  <c:v>42.1062188981768</c:v>
                </c:pt>
                <c:pt idx="254">
                  <c:v>42.1062188981768</c:v>
                </c:pt>
                <c:pt idx="255">
                  <c:v>42.1062188981768</c:v>
                </c:pt>
                <c:pt idx="256">
                  <c:v>42.1062188981768</c:v>
                </c:pt>
                <c:pt idx="257">
                  <c:v>42.1062188981768</c:v>
                </c:pt>
                <c:pt idx="258">
                  <c:v>42.1062188981768</c:v>
                </c:pt>
                <c:pt idx="259">
                  <c:v>42.1828072385616</c:v>
                </c:pt>
                <c:pt idx="260">
                  <c:v>42.2664694765452</c:v>
                </c:pt>
                <c:pt idx="261">
                  <c:v>42.34483250273</c:v>
                </c:pt>
                <c:pt idx="262">
                  <c:v>42.3536242961832</c:v>
                </c:pt>
                <c:pt idx="263">
                  <c:v>42.3909459385572</c:v>
                </c:pt>
                <c:pt idx="264">
                  <c:v>42.42815400104</c:v>
                </c:pt>
                <c:pt idx="265">
                  <c:v>42.4689824225548</c:v>
                </c:pt>
                <c:pt idx="266">
                  <c:v>42.6003908073016</c:v>
                </c:pt>
                <c:pt idx="267">
                  <c:v>42.6483321695028</c:v>
                </c:pt>
                <c:pt idx="268">
                  <c:v>42.683584528234</c:v>
                </c:pt>
                <c:pt idx="269">
                  <c:v>42.7020519086688</c:v>
                </c:pt>
                <c:pt idx="270">
                  <c:v>42.7020519086688</c:v>
                </c:pt>
                <c:pt idx="271">
                  <c:v>42.7020519086688</c:v>
                </c:pt>
                <c:pt idx="272">
                  <c:v>42.6810183325672</c:v>
                </c:pt>
                <c:pt idx="273">
                  <c:v>42.6633211657696</c:v>
                </c:pt>
                <c:pt idx="274">
                  <c:v>42.659369389716</c:v>
                </c:pt>
                <c:pt idx="275">
                  <c:v>42.6582442389188</c:v>
                </c:pt>
                <c:pt idx="276">
                  <c:v>42.6582442389188</c:v>
                </c:pt>
                <c:pt idx="277">
                  <c:v>42.6582442389188</c:v>
                </c:pt>
                <c:pt idx="278">
                  <c:v>42.6582442389188</c:v>
                </c:pt>
                <c:pt idx="279">
                  <c:v>42.6582442389188</c:v>
                </c:pt>
                <c:pt idx="280">
                  <c:v>42.704819093054</c:v>
                </c:pt>
                <c:pt idx="281">
                  <c:v>42.7316969380804</c:v>
                </c:pt>
                <c:pt idx="282">
                  <c:v>42.8678863263724</c:v>
                </c:pt>
                <c:pt idx="283">
                  <c:v>42.872965477132</c:v>
                </c:pt>
                <c:pt idx="284">
                  <c:v>42.8729796746184</c:v>
                </c:pt>
                <c:pt idx="285">
                  <c:v>43.027966534904</c:v>
                </c:pt>
                <c:pt idx="286">
                  <c:v>43.1956140036868</c:v>
                </c:pt>
                <c:pt idx="287">
                  <c:v>43.3687488009632</c:v>
                </c:pt>
                <c:pt idx="288">
                  <c:v>43.5326836270524</c:v>
                </c:pt>
                <c:pt idx="289">
                  <c:v>43.682719113956</c:v>
                </c:pt>
                <c:pt idx="290">
                  <c:v>43.8250737607172</c:v>
                </c:pt>
                <c:pt idx="291">
                  <c:v>43.9881638363656</c:v>
                </c:pt>
                <c:pt idx="292">
                  <c:v>44.1221029230632</c:v>
                </c:pt>
                <c:pt idx="293">
                  <c:v>44.2642410581568</c:v>
                </c:pt>
                <c:pt idx="294">
                  <c:v>44.4083561932316</c:v>
                </c:pt>
                <c:pt idx="295">
                  <c:v>44.5560526442508</c:v>
                </c:pt>
                <c:pt idx="296">
                  <c:v>44.6724223415284</c:v>
                </c:pt>
                <c:pt idx="297">
                  <c:v>44.5055770307272</c:v>
                </c:pt>
                <c:pt idx="298">
                  <c:v>44.3471188850168</c:v>
                </c:pt>
                <c:pt idx="299">
                  <c:v>44.3437789263412</c:v>
                </c:pt>
                <c:pt idx="300">
                  <c:v>44.3424514613628</c:v>
                </c:pt>
                <c:pt idx="301">
                  <c:v>44.4034225667076</c:v>
                </c:pt>
                <c:pt idx="302">
                  <c:v>44.4383057907924</c:v>
                </c:pt>
                <c:pt idx="303">
                  <c:v>44.4392463742664</c:v>
                </c:pt>
                <c:pt idx="304">
                  <c:v>44.269607708016</c:v>
                </c:pt>
                <c:pt idx="305">
                  <c:v>44.14099622809</c:v>
                </c:pt>
                <c:pt idx="306">
                  <c:v>44.1408861975704</c:v>
                </c:pt>
                <c:pt idx="307">
                  <c:v>44.1408861975704</c:v>
                </c:pt>
                <c:pt idx="308">
                  <c:v>44.1408861975704</c:v>
                </c:pt>
                <c:pt idx="309">
                  <c:v>44.2361761769156</c:v>
                </c:pt>
                <c:pt idx="310">
                  <c:v>44.3763302132848</c:v>
                </c:pt>
                <c:pt idx="311">
                  <c:v>44.5039620666492</c:v>
                </c:pt>
                <c:pt idx="312">
                  <c:v>44.6280197028124</c:v>
                </c:pt>
                <c:pt idx="313">
                  <c:v>44.7571813353364</c:v>
                </c:pt>
                <c:pt idx="314">
                  <c:v>44.8701152409052</c:v>
                </c:pt>
                <c:pt idx="315">
                  <c:v>44.9725678521392</c:v>
                </c:pt>
                <c:pt idx="316">
                  <c:v>45.080230940882</c:v>
                </c:pt>
                <c:pt idx="317">
                  <c:v>45.1876597710992</c:v>
                </c:pt>
                <c:pt idx="318">
                  <c:v>45.2861619317424</c:v>
                </c:pt>
                <c:pt idx="319">
                  <c:v>45.3938818104308</c:v>
                </c:pt>
                <c:pt idx="320">
                  <c:v>45.4945597358648</c:v>
                </c:pt>
                <c:pt idx="321">
                  <c:v>45.589636752914</c:v>
                </c:pt>
                <c:pt idx="322">
                  <c:v>45.685469786114</c:v>
                </c:pt>
                <c:pt idx="323">
                  <c:v>45.7259539185836</c:v>
                </c:pt>
                <c:pt idx="324">
                  <c:v>45.7259539185836</c:v>
                </c:pt>
                <c:pt idx="325">
                  <c:v>45.7259539185836</c:v>
                </c:pt>
                <c:pt idx="326">
                  <c:v>45.7259574679552</c:v>
                </c:pt>
                <c:pt idx="327">
                  <c:v>45.58204109769</c:v>
                </c:pt>
                <c:pt idx="328">
                  <c:v>45.4830810681104</c:v>
                </c:pt>
                <c:pt idx="329">
                  <c:v>45.3779238357172</c:v>
                </c:pt>
                <c:pt idx="330">
                  <c:v>45.4781793859308</c:v>
                </c:pt>
                <c:pt idx="331">
                  <c:v>45.4792619442688</c:v>
                </c:pt>
                <c:pt idx="332">
                  <c:v>45.3015271613988</c:v>
                </c:pt>
                <c:pt idx="333">
                  <c:v>45.3013425940756</c:v>
                </c:pt>
                <c:pt idx="334">
                  <c:v>45.2701152227388</c:v>
                </c:pt>
                <c:pt idx="335">
                  <c:v>45.2701152227388</c:v>
                </c:pt>
                <c:pt idx="336">
                  <c:v>45.2701152227388</c:v>
                </c:pt>
                <c:pt idx="337">
                  <c:v>45.1431932436944</c:v>
                </c:pt>
                <c:pt idx="338">
                  <c:v>45.2291235301304</c:v>
                </c:pt>
                <c:pt idx="339">
                  <c:v>45.2661257290604</c:v>
                </c:pt>
                <c:pt idx="340">
                  <c:v>45.2661257290604</c:v>
                </c:pt>
                <c:pt idx="341">
                  <c:v>45.3860199523368</c:v>
                </c:pt>
                <c:pt idx="342">
                  <c:v>45.5015200535724</c:v>
                </c:pt>
                <c:pt idx="343">
                  <c:v>45.6074262033732</c:v>
                </c:pt>
                <c:pt idx="344">
                  <c:v>45.7011438110996</c:v>
                </c:pt>
                <c:pt idx="345">
                  <c:v>45.752109237904</c:v>
                </c:pt>
                <c:pt idx="346">
                  <c:v>45.7642977799784</c:v>
                </c:pt>
                <c:pt idx="347">
                  <c:v>45.7714781587252</c:v>
                </c:pt>
                <c:pt idx="348">
                  <c:v>45.8434132729424</c:v>
                </c:pt>
                <c:pt idx="349">
                  <c:v>45.9455961319348</c:v>
                </c:pt>
                <c:pt idx="350">
                  <c:v>46.0525741919588</c:v>
                </c:pt>
                <c:pt idx="351">
                  <c:v>45.8746441936508</c:v>
                </c:pt>
                <c:pt idx="352">
                  <c:v>45.626035558672</c:v>
                </c:pt>
                <c:pt idx="353">
                  <c:v>45.4929767161312</c:v>
                </c:pt>
                <c:pt idx="354">
                  <c:v>45.404430542826</c:v>
                </c:pt>
                <c:pt idx="355">
                  <c:v>45.464663378878</c:v>
                </c:pt>
                <c:pt idx="356">
                  <c:v>45.56944082851</c:v>
                </c:pt>
                <c:pt idx="357">
                  <c:v>45.6731960591212</c:v>
                </c:pt>
                <c:pt idx="358">
                  <c:v>45.7791235051516</c:v>
                </c:pt>
                <c:pt idx="359">
                  <c:v>45.8713042349752</c:v>
                </c:pt>
                <c:pt idx="360">
                  <c:v>45.9499263652868</c:v>
                </c:pt>
                <c:pt idx="361">
                  <c:v>45.79908517103</c:v>
                </c:pt>
                <c:pt idx="362">
                  <c:v>45.7990461279424</c:v>
                </c:pt>
                <c:pt idx="363">
                  <c:v>45.6305823036916</c:v>
                </c:pt>
                <c:pt idx="364">
                  <c:v>45.7162499366292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[7]StorageChartData!$L$4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[7]StorageChartData!$J$5:$J$369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[7]StorageChartData!$L$5:$L$369</c:f>
              <c:numCache>
                <c:formatCode>General</c:formatCode>
                <c:ptCount val="365"/>
                <c:pt idx="0">
                  <c:v>45.76509993796</c:v>
                </c:pt>
                <c:pt idx="1">
                  <c:v>45.55240384483</c:v>
                </c:pt>
                <c:pt idx="2">
                  <c:v>45.4300499070348</c:v>
                </c:pt>
                <c:pt idx="3">
                  <c:v>45.0923626930108</c:v>
                </c:pt>
                <c:pt idx="4">
                  <c:v>45.0319275427776</c:v>
                </c:pt>
                <c:pt idx="5">
                  <c:v>45.031906246548</c:v>
                </c:pt>
                <c:pt idx="6">
                  <c:v>45.1144220375048</c:v>
                </c:pt>
                <c:pt idx="7">
                  <c:v>45.2091725123668</c:v>
                </c:pt>
                <c:pt idx="8">
                  <c:v>45.3969271712636</c:v>
                </c:pt>
                <c:pt idx="9">
                  <c:v>45.5662073509824</c:v>
                </c:pt>
                <c:pt idx="10">
                  <c:v>45.658210612226</c:v>
                </c:pt>
                <c:pt idx="11">
                  <c:v>45.8054811386532</c:v>
                </c:pt>
                <c:pt idx="12">
                  <c:v>45.9447655789804</c:v>
                </c:pt>
                <c:pt idx="13">
                  <c:v>46.0936936619448</c:v>
                </c:pt>
                <c:pt idx="14">
                  <c:v>46.1886677472176</c:v>
                </c:pt>
                <c:pt idx="15">
                  <c:v>46.0115044131752</c:v>
                </c:pt>
                <c:pt idx="16">
                  <c:v>45.9762023632416</c:v>
                </c:pt>
                <c:pt idx="17">
                  <c:v>45.7380146832804</c:v>
                </c:pt>
                <c:pt idx="18">
                  <c:v>45.741017451654</c:v>
                </c:pt>
                <c:pt idx="19">
                  <c:v>45.7849657708052</c:v>
                </c:pt>
                <c:pt idx="20">
                  <c:v>45.8314944831096</c:v>
                </c:pt>
                <c:pt idx="21">
                  <c:v>45.8793861541084</c:v>
                </c:pt>
                <c:pt idx="22">
                  <c:v>45.8850545005536</c:v>
                </c:pt>
                <c:pt idx="23">
                  <c:v>45.6320765891352</c:v>
                </c:pt>
                <c:pt idx="24">
                  <c:v>45.4863819836984</c:v>
                </c:pt>
                <c:pt idx="25">
                  <c:v>45.526457938434</c:v>
                </c:pt>
                <c:pt idx="26">
                  <c:v>45.5764614855348</c:v>
                </c:pt>
                <c:pt idx="27">
                  <c:v>45.6247116430652</c:v>
                </c:pt>
                <c:pt idx="28">
                  <c:v>45.4668604398984</c:v>
                </c:pt>
                <c:pt idx="29">
                  <c:v>45.1698596725252</c:v>
                </c:pt>
                <c:pt idx="30">
                  <c:v>45.0357608641056</c:v>
                </c:pt>
                <c:pt idx="31">
                  <c:v>44.9942154695276</c:v>
                </c:pt>
                <c:pt idx="32">
                  <c:v>44.9745413027488</c:v>
                </c:pt>
                <c:pt idx="33">
                  <c:v>44.9403963479568</c:v>
                </c:pt>
                <c:pt idx="34">
                  <c:v>44.8999335117168</c:v>
                </c:pt>
                <c:pt idx="35">
                  <c:v>44.8601450560808</c:v>
                </c:pt>
                <c:pt idx="36">
                  <c:v>44.7891611734524</c:v>
                </c:pt>
                <c:pt idx="37">
                  <c:v>44.6753221781256</c:v>
                </c:pt>
                <c:pt idx="38">
                  <c:v>44.6088885898884</c:v>
                </c:pt>
                <c:pt idx="39">
                  <c:v>44.566761098368</c:v>
                </c:pt>
                <c:pt idx="40">
                  <c:v>44.528427885088</c:v>
                </c:pt>
                <c:pt idx="41">
                  <c:v>44.4822044187412</c:v>
                </c:pt>
                <c:pt idx="42">
                  <c:v>44.4392570223812</c:v>
                </c:pt>
                <c:pt idx="43">
                  <c:v>44.3854166045808</c:v>
                </c:pt>
                <c:pt idx="44">
                  <c:v>44.2069222561884</c:v>
                </c:pt>
                <c:pt idx="45">
                  <c:v>44.1058077580476</c:v>
                </c:pt>
                <c:pt idx="46">
                  <c:v>44.0277286815908</c:v>
                </c:pt>
                <c:pt idx="47">
                  <c:v>43.978541489958</c:v>
                </c:pt>
                <c:pt idx="48">
                  <c:v>43.9247898064476</c:v>
                </c:pt>
                <c:pt idx="49">
                  <c:v>43.7384335999612</c:v>
                </c:pt>
                <c:pt idx="50">
                  <c:v>43.707280765428</c:v>
                </c:pt>
                <c:pt idx="51">
                  <c:v>43.614304976366</c:v>
                </c:pt>
                <c:pt idx="52">
                  <c:v>43.6836171049708</c:v>
                </c:pt>
                <c:pt idx="53">
                  <c:v>43.8403892991712</c:v>
                </c:pt>
                <c:pt idx="54">
                  <c:v>44.0052079187888</c:v>
                </c:pt>
                <c:pt idx="55">
                  <c:v>44.1690078687572</c:v>
                </c:pt>
                <c:pt idx="56">
                  <c:v>44.3321511849796</c:v>
                </c:pt>
                <c:pt idx="57">
                  <c:v>44.4824954672124</c:v>
                </c:pt>
                <c:pt idx="58">
                  <c:v>44.602343548658</c:v>
                </c:pt>
                <c:pt idx="59">
                  <c:v>44.448833226958</c:v>
                </c:pt>
                <c:pt idx="60">
                  <c:v>44.4306178519068</c:v>
                </c:pt>
                <c:pt idx="61">
                  <c:v>44.4762414744532</c:v>
                </c:pt>
                <c:pt idx="62">
                  <c:v>44.4808237131888</c:v>
                </c:pt>
                <c:pt idx="63">
                  <c:v>44.3908577912436</c:v>
                </c:pt>
                <c:pt idx="64">
                  <c:v>44.1977826243184</c:v>
                </c:pt>
                <c:pt idx="65">
                  <c:v>43.8641558914048</c:v>
                </c:pt>
                <c:pt idx="66">
                  <c:v>43.651839581036</c:v>
                </c:pt>
                <c:pt idx="67">
                  <c:v>43.4849161840596</c:v>
                </c:pt>
                <c:pt idx="68">
                  <c:v>43.3873333106608</c:v>
                </c:pt>
                <c:pt idx="69">
                  <c:v>43.3053712216736</c:v>
                </c:pt>
                <c:pt idx="70">
                  <c:v>43.2236185456108</c:v>
                </c:pt>
                <c:pt idx="71">
                  <c:v>42.8684848888588</c:v>
                </c:pt>
                <c:pt idx="72">
                  <c:v>42.4126213474128</c:v>
                </c:pt>
                <c:pt idx="73">
                  <c:v>42.1712037392956</c:v>
                </c:pt>
                <c:pt idx="74">
                  <c:v>41.7677005276928</c:v>
                </c:pt>
                <c:pt idx="75">
                  <c:v>41.3879035690064</c:v>
                </c:pt>
                <c:pt idx="76">
                  <c:v>41.0131218723908</c:v>
                </c:pt>
                <c:pt idx="77">
                  <c:v>40.7339034567336</c:v>
                </c:pt>
                <c:pt idx="78">
                  <c:v>40.4582237645616</c:v>
                </c:pt>
                <c:pt idx="79">
                  <c:v>40.1839283273136</c:v>
                </c:pt>
                <c:pt idx="80">
                  <c:v>39.8912116514616</c:v>
                </c:pt>
                <c:pt idx="81">
                  <c:v>39.5856533491608</c:v>
                </c:pt>
                <c:pt idx="82">
                  <c:v>39.3218817987068</c:v>
                </c:pt>
                <c:pt idx="83">
                  <c:v>39.20555824326</c:v>
                </c:pt>
                <c:pt idx="84">
                  <c:v>39.3367465669676</c:v>
                </c:pt>
                <c:pt idx="85">
                  <c:v>39.1587029887684</c:v>
                </c:pt>
                <c:pt idx="86">
                  <c:v>38.946418622744</c:v>
                </c:pt>
                <c:pt idx="87">
                  <c:v>38.8905266681588</c:v>
                </c:pt>
                <c:pt idx="88">
                  <c:v>38.53037903065</c:v>
                </c:pt>
                <c:pt idx="89">
                  <c:v>38.2404699077336</c:v>
                </c:pt>
                <c:pt idx="90">
                  <c:v>37.8137715527248</c:v>
                </c:pt>
                <c:pt idx="91">
                  <c:v>37.6</c:v>
                </c:pt>
                <c:pt idx="92">
                  <c:v>37.5874955638532</c:v>
                </c:pt>
                <c:pt idx="93">
                  <c:v>37.4374174844904</c:v>
                </c:pt>
                <c:pt idx="94">
                  <c:v>37.3429261137552</c:v>
                </c:pt>
                <c:pt idx="95">
                  <c:v>37.139149591456</c:v>
                </c:pt>
                <c:pt idx="96">
                  <c:v>36.8196103144228</c:v>
                </c:pt>
                <c:pt idx="97">
                  <c:v>36.5955597815444</c:v>
                </c:pt>
                <c:pt idx="98">
                  <c:v>36.4789558257412</c:v>
                </c:pt>
                <c:pt idx="99">
                  <c:v>36.3774828410688</c:v>
                </c:pt>
                <c:pt idx="100">
                  <c:v>36.0641230199912</c:v>
                </c:pt>
                <c:pt idx="101">
                  <c:v>35.8186129864192</c:v>
                </c:pt>
                <c:pt idx="102">
                  <c:v>35.8438383703804</c:v>
                </c:pt>
                <c:pt idx="103">
                  <c:v>35.8471641315696</c:v>
                </c:pt>
                <c:pt idx="104">
                  <c:v>35.8480337276116</c:v>
                </c:pt>
                <c:pt idx="105">
                  <c:v>35.5931569023872</c:v>
                </c:pt>
                <c:pt idx="106">
                  <c:v>35.403861816216</c:v>
                </c:pt>
                <c:pt idx="107">
                  <c:v>35.1155179661752</c:v>
                </c:pt>
                <c:pt idx="108">
                  <c:v>34.9706219693484</c:v>
                </c:pt>
                <c:pt idx="109">
                  <c:v>34.698530691864</c:v>
                </c:pt>
                <c:pt idx="110">
                  <c:v>34.4304005130852</c:v>
                </c:pt>
                <c:pt idx="111">
                  <c:v>34.1626252714664</c:v>
                </c:pt>
                <c:pt idx="112">
                  <c:v>33.977120914164</c:v>
                </c:pt>
                <c:pt idx="113">
                  <c:v>33.9518529377436</c:v>
                </c:pt>
                <c:pt idx="114">
                  <c:v>34.1812594723664</c:v>
                </c:pt>
                <c:pt idx="115">
                  <c:v>34.2274616424836</c:v>
                </c:pt>
                <c:pt idx="116">
                  <c:v>34.2274793893416</c:v>
                </c:pt>
                <c:pt idx="117">
                  <c:v>34.2274793893416</c:v>
                </c:pt>
                <c:pt idx="118">
                  <c:v>34.2274793893416</c:v>
                </c:pt>
                <c:pt idx="119">
                  <c:v>34.2274793893416</c:v>
                </c:pt>
                <c:pt idx="120">
                  <c:v>34.1687834311924</c:v>
                </c:pt>
                <c:pt idx="121">
                  <c:v>34.092369010016</c:v>
                </c:pt>
                <c:pt idx="122">
                  <c:v>34.0066623339908</c:v>
                </c:pt>
                <c:pt idx="123">
                  <c:v>34.231184933292</c:v>
                </c:pt>
                <c:pt idx="124">
                  <c:v>34.4109499567172</c:v>
                </c:pt>
                <c:pt idx="125">
                  <c:v>34.5871975528868</c:v>
                </c:pt>
                <c:pt idx="126">
                  <c:v>34.6031661757152</c:v>
                </c:pt>
                <c:pt idx="127">
                  <c:v>34.6031661757152</c:v>
                </c:pt>
                <c:pt idx="128">
                  <c:v>34.6031661757152</c:v>
                </c:pt>
                <c:pt idx="129">
                  <c:v>34.6926635806092</c:v>
                </c:pt>
                <c:pt idx="130">
                  <c:v>34.7910344145032</c:v>
                </c:pt>
                <c:pt idx="131">
                  <c:v>34.9085505588076</c:v>
                </c:pt>
                <c:pt idx="132">
                  <c:v>35.0301200854792</c:v>
                </c:pt>
                <c:pt idx="133">
                  <c:v>35.1036950093756</c:v>
                </c:pt>
                <c:pt idx="134">
                  <c:v>35.1475829892096</c:v>
                </c:pt>
                <c:pt idx="135">
                  <c:v>35.1961667876704</c:v>
                </c:pt>
                <c:pt idx="136">
                  <c:v>35.2134948198216</c:v>
                </c:pt>
                <c:pt idx="137">
                  <c:v>35.3147512928264</c:v>
                </c:pt>
                <c:pt idx="138">
                  <c:v>35.4425215716832</c:v>
                </c:pt>
                <c:pt idx="139">
                  <c:v>35.5434692493588</c:v>
                </c:pt>
                <c:pt idx="140">
                  <c:v>35.5890218844732</c:v>
                </c:pt>
                <c:pt idx="141">
                  <c:v>35.5891780568236</c:v>
                </c:pt>
                <c:pt idx="142">
                  <c:v>35.6226592791264</c:v>
                </c:pt>
                <c:pt idx="143">
                  <c:v>35.709391723544</c:v>
                </c:pt>
                <c:pt idx="144">
                  <c:v>35.7962590440824</c:v>
                </c:pt>
                <c:pt idx="145">
                  <c:v>35.8093846202592</c:v>
                </c:pt>
                <c:pt idx="146">
                  <c:v>35.8290445895516</c:v>
                </c:pt>
                <c:pt idx="147">
                  <c:v>35.856122745488</c:v>
                </c:pt>
                <c:pt idx="148">
                  <c:v>35.9191524863608</c:v>
                </c:pt>
                <c:pt idx="149">
                  <c:v>36.0291830059608</c:v>
                </c:pt>
                <c:pt idx="150">
                  <c:v>36.1148648363848</c:v>
                </c:pt>
                <c:pt idx="151">
                  <c:v>36.1930716902192</c:v>
                </c:pt>
                <c:pt idx="152">
                  <c:v>36.304692328296</c:v>
                </c:pt>
                <c:pt idx="153">
                  <c:v>36.4230354761832</c:v>
                </c:pt>
                <c:pt idx="154">
                  <c:v>36.5189927373892</c:v>
                </c:pt>
                <c:pt idx="155">
                  <c:v>36.6298218655992</c:v>
                </c:pt>
                <c:pt idx="156">
                  <c:v>36.5217080066632</c:v>
                </c:pt>
                <c:pt idx="157">
                  <c:v>36.4819550447432</c:v>
                </c:pt>
                <c:pt idx="158">
                  <c:v>36.5949279933996</c:v>
                </c:pt>
                <c:pt idx="159">
                  <c:v>36.6877085670236</c:v>
                </c:pt>
                <c:pt idx="160">
                  <c:v>36.7229822219844</c:v>
                </c:pt>
                <c:pt idx="161">
                  <c:v>36.8444843105956</c:v>
                </c:pt>
                <c:pt idx="162">
                  <c:v>36.9355434389936</c:v>
                </c:pt>
                <c:pt idx="163">
                  <c:v>37.0628097070832</c:v>
                </c:pt>
                <c:pt idx="164">
                  <c:v>37.1555973794504</c:v>
                </c:pt>
                <c:pt idx="165">
                  <c:v>37.230616897588</c:v>
                </c:pt>
                <c:pt idx="166">
                  <c:v>37.3184851409176</c:v>
                </c:pt>
                <c:pt idx="167">
                  <c:v>37.3771988459248</c:v>
                </c:pt>
                <c:pt idx="168">
                  <c:v>37.479836024482</c:v>
                </c:pt>
                <c:pt idx="169">
                  <c:v>37.5867040539864</c:v>
                </c:pt>
                <c:pt idx="170">
                  <c:v>37.5859906302948</c:v>
                </c:pt>
                <c:pt idx="171">
                  <c:v>37.71943635434</c:v>
                </c:pt>
                <c:pt idx="172">
                  <c:v>37.8901114370976</c:v>
                </c:pt>
                <c:pt idx="173">
                  <c:v>38.0691133456288</c:v>
                </c:pt>
                <c:pt idx="174">
                  <c:v>38.2498473475008</c:v>
                </c:pt>
                <c:pt idx="175">
                  <c:v>38.4192233602528</c:v>
                </c:pt>
                <c:pt idx="176">
                  <c:v>38.4358628143136</c:v>
                </c:pt>
                <c:pt idx="177">
                  <c:v>38.5819017087956</c:v>
                </c:pt>
                <c:pt idx="178">
                  <c:v>38.721761147322</c:v>
                </c:pt>
                <c:pt idx="179">
                  <c:v>38.9054837200812</c:v>
                </c:pt>
                <c:pt idx="180">
                  <c:v>39.1083551526224</c:v>
                </c:pt>
                <c:pt idx="181">
                  <c:v>39.3135585223048</c:v>
                </c:pt>
                <c:pt idx="182">
                  <c:v>39.5008908059812</c:v>
                </c:pt>
                <c:pt idx="183">
                  <c:v>39.6818803626084</c:v>
                </c:pt>
                <c:pt idx="184">
                  <c:v>39.8492119373188</c:v>
                </c:pt>
                <c:pt idx="185">
                  <c:v>39.9869453022568</c:v>
                </c:pt>
                <c:pt idx="186">
                  <c:v>40.1401929704584</c:v>
                </c:pt>
                <c:pt idx="187">
                  <c:v>40.3086958377968</c:v>
                </c:pt>
                <c:pt idx="188">
                  <c:v>40.4893943459528</c:v>
                </c:pt>
                <c:pt idx="189">
                  <c:v>40.65130603023</c:v>
                </c:pt>
                <c:pt idx="190">
                  <c:v>40.8303398831056</c:v>
                </c:pt>
                <c:pt idx="191">
                  <c:v>40.9584544510076</c:v>
                </c:pt>
                <c:pt idx="192">
                  <c:v>40.8939552702924</c:v>
                </c:pt>
                <c:pt idx="193">
                  <c:v>40.9866968008288</c:v>
                </c:pt>
                <c:pt idx="194">
                  <c:v>41.0907963204852</c:v>
                </c:pt>
                <c:pt idx="195">
                  <c:v>41.2046424145552</c:v>
                </c:pt>
                <c:pt idx="196">
                  <c:v>41.3302724223372</c:v>
                </c:pt>
                <c:pt idx="197">
                  <c:v>41.4445408916276</c:v>
                </c:pt>
                <c:pt idx="198">
                  <c:v>41.5848191560028</c:v>
                </c:pt>
                <c:pt idx="199">
                  <c:v>41.704014153074</c:v>
                </c:pt>
                <c:pt idx="200">
                  <c:v>41.8662275339372</c:v>
                </c:pt>
                <c:pt idx="201">
                  <c:v>41.9205222713024</c:v>
                </c:pt>
                <c:pt idx="202">
                  <c:v>41.99527558657</c:v>
                </c:pt>
                <c:pt idx="203">
                  <c:v>42.045463700994</c:v>
                </c:pt>
                <c:pt idx="204">
                  <c:v>42.1653685723852</c:v>
                </c:pt>
                <c:pt idx="205">
                  <c:v>42.1087028547912</c:v>
                </c:pt>
                <c:pt idx="206">
                  <c:v>42.1734682383764</c:v>
                </c:pt>
                <c:pt idx="207">
                  <c:v>42.2906968835812</c:v>
                </c:pt>
                <c:pt idx="208">
                  <c:v>42.4425567474872</c:v>
                </c:pt>
                <c:pt idx="209">
                  <c:v>42.5712463135884</c:v>
                </c:pt>
                <c:pt idx="210">
                  <c:v>42.6789661922768</c:v>
                </c:pt>
                <c:pt idx="211">
                  <c:v>42.5816530711196</c:v>
                </c:pt>
                <c:pt idx="212">
                  <c:v>42.3431565958292</c:v>
                </c:pt>
                <c:pt idx="213">
                  <c:v>42.2704299717452</c:v>
                </c:pt>
                <c:pt idx="214">
                  <c:v>42.143603825734</c:v>
                </c:pt>
                <c:pt idx="215">
                  <c:v>41.9877544681496</c:v>
                </c:pt>
                <c:pt idx="216">
                  <c:v>41.8951265175044</c:v>
                </c:pt>
                <c:pt idx="217">
                  <c:v>41.8261586779448</c:v>
                </c:pt>
                <c:pt idx="218">
                  <c:v>41.6704299989948</c:v>
                </c:pt>
                <c:pt idx="219">
                  <c:v>41.522889720326</c:v>
                </c:pt>
                <c:pt idx="220">
                  <c:v>41.4044152456896</c:v>
                </c:pt>
                <c:pt idx="221">
                  <c:v>41.3771489730584</c:v>
                </c:pt>
                <c:pt idx="222">
                  <c:v>41.3771028312276</c:v>
                </c:pt>
                <c:pt idx="223">
                  <c:v>41.3771028312276</c:v>
                </c:pt>
                <c:pt idx="224">
                  <c:v>41.3771028312276</c:v>
                </c:pt>
                <c:pt idx="225">
                  <c:v>41.3771028312276</c:v>
                </c:pt>
                <c:pt idx="226">
                  <c:v>41.3771028312276</c:v>
                </c:pt>
                <c:pt idx="227">
                  <c:v>41.3548198763228</c:v>
                </c:pt>
                <c:pt idx="228">
                  <c:v>41.4717184299688</c:v>
                </c:pt>
                <c:pt idx="229">
                  <c:v>41.5943847124648</c:v>
                </c:pt>
                <c:pt idx="230">
                  <c:v>41.7178283073412</c:v>
                </c:pt>
                <c:pt idx="231">
                  <c:v>41.6480370135704</c:v>
                </c:pt>
                <c:pt idx="232">
                  <c:v>41.7710830788276</c:v>
                </c:pt>
                <c:pt idx="233">
                  <c:v>41.8868316360752</c:v>
                </c:pt>
                <c:pt idx="234">
                  <c:v>41.9627881883152</c:v>
                </c:pt>
                <c:pt idx="235">
                  <c:v>42.1533858938636</c:v>
                </c:pt>
                <c:pt idx="236">
                  <c:v>42.344214308566</c:v>
                </c:pt>
                <c:pt idx="237">
                  <c:v>42.5374101541256</c:v>
                </c:pt>
                <c:pt idx="238">
                  <c:v>42.67542391942</c:v>
                </c:pt>
                <c:pt idx="239">
                  <c:v>42.8210936792556</c:v>
                </c:pt>
                <c:pt idx="240">
                  <c:v>42.7863879237508</c:v>
                </c:pt>
                <c:pt idx="241">
                  <c:v>42.7863666275212</c:v>
                </c:pt>
                <c:pt idx="242">
                  <c:v>42.8938415995692</c:v>
                </c:pt>
                <c:pt idx="243">
                  <c:v>43.0277735875236</c:v>
                </c:pt>
                <c:pt idx="244">
                  <c:v>43.1504505181344</c:v>
                </c:pt>
                <c:pt idx="245">
                  <c:v>43.2488000557988</c:v>
                </c:pt>
                <c:pt idx="246">
                  <c:v>43.3342973188996</c:v>
                </c:pt>
                <c:pt idx="247">
                  <c:v>43.3343008682712</c:v>
                </c:pt>
                <c:pt idx="248">
                  <c:v>43.3766413220876</c:v>
                </c:pt>
                <c:pt idx="249">
                  <c:v>43.4349468493608</c:v>
                </c:pt>
                <c:pt idx="250">
                  <c:v>43.4979765902336</c:v>
                </c:pt>
                <c:pt idx="251">
                  <c:v>43.5605094190824</c:v>
                </c:pt>
                <c:pt idx="252">
                  <c:v>43.5606094190824</c:v>
                </c:pt>
                <c:pt idx="253">
                  <c:v>43.5974696431484</c:v>
                </c:pt>
                <c:pt idx="254">
                  <c:v>43.6179637147668</c:v>
                </c:pt>
                <c:pt idx="255">
                  <c:v>43.6179637147668</c:v>
                </c:pt>
                <c:pt idx="256">
                  <c:v>43.6179637147668</c:v>
                </c:pt>
                <c:pt idx="257">
                  <c:v>43.6179637147668</c:v>
                </c:pt>
                <c:pt idx="258">
                  <c:v>43.6717650894796</c:v>
                </c:pt>
                <c:pt idx="259">
                  <c:v>43.717761396044</c:v>
                </c:pt>
                <c:pt idx="260">
                  <c:v>43.7177649454156</c:v>
                </c:pt>
                <c:pt idx="261">
                  <c:v>43.7177649454156</c:v>
                </c:pt>
                <c:pt idx="262">
                  <c:v>43.7177649454156</c:v>
                </c:pt>
                <c:pt idx="263">
                  <c:v>43.7840707562752</c:v>
                </c:pt>
                <c:pt idx="264">
                  <c:v>43.843923809566</c:v>
                </c:pt>
                <c:pt idx="265">
                  <c:v>43.904334114198</c:v>
                </c:pt>
                <c:pt idx="266">
                  <c:v>43.9462237978212</c:v>
                </c:pt>
                <c:pt idx="267">
                  <c:v>43.947760675724</c:v>
                </c:pt>
                <c:pt idx="268">
                  <c:v>43.947760675724</c:v>
                </c:pt>
                <c:pt idx="269">
                  <c:v>43.947760675724</c:v>
                </c:pt>
                <c:pt idx="270">
                  <c:v>44.0147692621604</c:v>
                </c:pt>
                <c:pt idx="271">
                  <c:v>44.0661215704692</c:v>
                </c:pt>
                <c:pt idx="272">
                  <c:v>44.1089411894516</c:v>
                </c:pt>
                <c:pt idx="273">
                  <c:v>44.1154081445068</c:v>
                </c:pt>
                <c:pt idx="274">
                  <c:v>44.1154081445068</c:v>
                </c:pt>
                <c:pt idx="275">
                  <c:v>44.1154081445068</c:v>
                </c:pt>
                <c:pt idx="276">
                  <c:v>44.1154081445068</c:v>
                </c:pt>
                <c:pt idx="277">
                  <c:v>44.2673354464732</c:v>
                </c:pt>
                <c:pt idx="278">
                  <c:v>44.4518495290992</c:v>
                </c:pt>
                <c:pt idx="279">
                  <c:v>44.6118090589964</c:v>
                </c:pt>
                <c:pt idx="280">
                  <c:v>44.7782745870364</c:v>
                </c:pt>
                <c:pt idx="281">
                  <c:v>44.8658020906924</c:v>
                </c:pt>
                <c:pt idx="282">
                  <c:v>45.0025309834676</c:v>
                </c:pt>
                <c:pt idx="283">
                  <c:v>45.1372899750048</c:v>
                </c:pt>
                <c:pt idx="284">
                  <c:v>45.277089074214</c:v>
                </c:pt>
                <c:pt idx="285">
                  <c:v>45.4248600620368</c:v>
                </c:pt>
                <c:pt idx="286">
                  <c:v>45.5699867680176</c:v>
                </c:pt>
                <c:pt idx="287">
                  <c:v>45.6706008047628</c:v>
                </c:pt>
                <c:pt idx="288">
                  <c:v>45.6706011597</c:v>
                </c:pt>
                <c:pt idx="289">
                  <c:v>45.7696747691708</c:v>
                </c:pt>
                <c:pt idx="290">
                  <c:v>45.769681867914</c:v>
                </c:pt>
                <c:pt idx="291">
                  <c:v>45.809984982432</c:v>
                </c:pt>
                <c:pt idx="292">
                  <c:v>45.893643671044</c:v>
                </c:pt>
                <c:pt idx="293">
                  <c:v>45.9763333812091</c:v>
                </c:pt>
                <c:pt idx="294">
                  <c:v>46.0940056978639</c:v>
                </c:pt>
                <c:pt idx="295">
                  <c:v>46.2156426625959</c:v>
                </c:pt>
                <c:pt idx="296">
                  <c:v>46.2792438522963</c:v>
                </c:pt>
                <c:pt idx="297">
                  <c:v>46.3665299986835</c:v>
                </c:pt>
                <c:pt idx="298">
                  <c:v>46.4697634716695</c:v>
                </c:pt>
                <c:pt idx="299">
                  <c:v>46.5641341637703</c:v>
                </c:pt>
                <c:pt idx="300">
                  <c:v>46.6550797122771</c:v>
                </c:pt>
                <c:pt idx="301">
                  <c:v>46.6581179743667</c:v>
                </c:pt>
                <c:pt idx="302">
                  <c:v>46.6581179743667</c:v>
                </c:pt>
                <c:pt idx="303">
                  <c:v>46.6543698379572</c:v>
                </c:pt>
                <c:pt idx="304">
                  <c:v>46.5161644065963</c:v>
                </c:pt>
                <c:pt idx="305">
                  <c:v>46.5632610183568</c:v>
                </c:pt>
                <c:pt idx="306">
                  <c:v>46.6178397054499</c:v>
                </c:pt>
                <c:pt idx="307">
                  <c:v>46.7003093545759</c:v>
                </c:pt>
                <c:pt idx="308">
                  <c:v>46.7534257005699</c:v>
                </c:pt>
                <c:pt idx="309">
                  <c:v>46.6328996891487</c:v>
                </c:pt>
                <c:pt idx="310">
                  <c:v>46.5794355047379</c:v>
                </c:pt>
                <c:pt idx="311">
                  <c:v>46.5794355047379</c:v>
                </c:pt>
                <c:pt idx="312">
                  <c:v>46.6248213193871</c:v>
                </c:pt>
                <c:pt idx="313">
                  <c:v>46.6063397414659</c:v>
                </c:pt>
                <c:pt idx="314">
                  <c:v>46.6063397414659</c:v>
                </c:pt>
                <c:pt idx="315">
                  <c:v>46.6063397414659</c:v>
                </c:pt>
                <c:pt idx="316">
                  <c:v>46.6063397414659</c:v>
                </c:pt>
                <c:pt idx="317">
                  <c:v>46.6063397414659</c:v>
                </c:pt>
                <c:pt idx="318">
                  <c:v>46.6063397414659</c:v>
                </c:pt>
                <c:pt idx="319">
                  <c:v>46.6063397414659</c:v>
                </c:pt>
                <c:pt idx="320">
                  <c:v>46.6063397414659</c:v>
                </c:pt>
                <c:pt idx="321">
                  <c:v>46.6063397414659</c:v>
                </c:pt>
                <c:pt idx="322">
                  <c:v>46.5517929987172</c:v>
                </c:pt>
                <c:pt idx="323">
                  <c:v>46.5517929987172</c:v>
                </c:pt>
                <c:pt idx="324">
                  <c:v>46.5517929987172</c:v>
                </c:pt>
                <c:pt idx="325">
                  <c:v>46.4926995109487</c:v>
                </c:pt>
                <c:pt idx="326">
                  <c:v>46.3195292199563</c:v>
                </c:pt>
                <c:pt idx="327">
                  <c:v>46.2721202634952</c:v>
                </c:pt>
                <c:pt idx="328">
                  <c:v>46.1915459788035</c:v>
                </c:pt>
                <c:pt idx="329">
                  <c:v>46.101530365656</c:v>
                </c:pt>
                <c:pt idx="330">
                  <c:v>46.0739481989523</c:v>
                </c:pt>
                <c:pt idx="331">
                  <c:v>46.0377801023483</c:v>
                </c:pt>
                <c:pt idx="332">
                  <c:v>45.9686560904383</c:v>
                </c:pt>
                <c:pt idx="333">
                  <c:v>45.9520840744379</c:v>
                </c:pt>
                <c:pt idx="334">
                  <c:v>45.9520840744379</c:v>
                </c:pt>
                <c:pt idx="335">
                  <c:v>45.9184892722439</c:v>
                </c:pt>
                <c:pt idx="336">
                  <c:v>45.9184892722439</c:v>
                </c:pt>
                <c:pt idx="337">
                  <c:v>45.8083629196107</c:v>
                </c:pt>
                <c:pt idx="338">
                  <c:v>45.6996492168743</c:v>
                </c:pt>
                <c:pt idx="339">
                  <c:v>45.6057896342839</c:v>
                </c:pt>
                <c:pt idx="340">
                  <c:v>45.6057363937099</c:v>
                </c:pt>
                <c:pt idx="341">
                  <c:v>45.6057328443383</c:v>
                </c:pt>
                <c:pt idx="342">
                  <c:v>45.6057328443383</c:v>
                </c:pt>
                <c:pt idx="343">
                  <c:v>45.6052891728883</c:v>
                </c:pt>
                <c:pt idx="344">
                  <c:v>45.5661750978563</c:v>
                </c:pt>
                <c:pt idx="345">
                  <c:v>45.5661750978563</c:v>
                </c:pt>
                <c:pt idx="346">
                  <c:v>45.4588172550711</c:v>
                </c:pt>
                <c:pt idx="347">
                  <c:v>45.3341988181951</c:v>
                </c:pt>
                <c:pt idx="348">
                  <c:v>45.3302412688611</c:v>
                </c:pt>
                <c:pt idx="349">
                  <c:v>45.2764682891211</c:v>
                </c:pt>
                <c:pt idx="350">
                  <c:v>45.1448895345375</c:v>
                </c:pt>
                <c:pt idx="351">
                  <c:v>44.9988932325147</c:v>
                </c:pt>
                <c:pt idx="352">
                  <c:v>44.8336025464743</c:v>
                </c:pt>
                <c:pt idx="353">
                  <c:v>44.7106097217911</c:v>
                </c:pt>
                <c:pt idx="354">
                  <c:v>44.5059458565919</c:v>
                </c:pt>
                <c:pt idx="355">
                  <c:v>44.3439596355111</c:v>
                </c:pt>
                <c:pt idx="356">
                  <c:v>44.1943855669155</c:v>
                </c:pt>
                <c:pt idx="357">
                  <c:v>44.1379967003063</c:v>
                </c:pt>
                <c:pt idx="358">
                  <c:v>44.0006360193863</c:v>
                </c:pt>
                <c:pt idx="359">
                  <c:v>43.9020273775951</c:v>
                </c:pt>
                <c:pt idx="360">
                  <c:v>43.8066664108179</c:v>
                </c:pt>
                <c:pt idx="361">
                  <c:v>43.7396613737531</c:v>
                </c:pt>
                <c:pt idx="362">
                  <c:v>43.6741790171047</c:v>
                </c:pt>
                <c:pt idx="363">
                  <c:v>43.6048207466691</c:v>
                </c:pt>
                <c:pt idx="364">
                  <c:v>43.5168957133939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[7]StorageChartData!$M$4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[7]StorageChartData!$J$5:$J$369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[7]StorageChartData!$M$5:$M$312</c:f>
              <c:numCache>
                <c:formatCode>General</c:formatCode>
                <c:ptCount val="308"/>
                <c:pt idx="0">
                  <c:v>43.1970689372611</c:v>
                </c:pt>
                <c:pt idx="1">
                  <c:v>43.1683758172467</c:v>
                </c:pt>
                <c:pt idx="2">
                  <c:v>43.1131866382383</c:v>
                </c:pt>
                <c:pt idx="3">
                  <c:v>43.0844935182239</c:v>
                </c:pt>
                <c:pt idx="4">
                  <c:v>42.9954078404355</c:v>
                </c:pt>
                <c:pt idx="5">
                  <c:v>42.6238525226043</c:v>
                </c:pt>
                <c:pt idx="6">
                  <c:v>42.2501498349551</c:v>
                </c:pt>
                <c:pt idx="7">
                  <c:v>41.8839824632127</c:v>
                </c:pt>
                <c:pt idx="8">
                  <c:v>41.5142089299247</c:v>
                </c:pt>
                <c:pt idx="9">
                  <c:v>41.4625194313139</c:v>
                </c:pt>
                <c:pt idx="10">
                  <c:v>41.3970974139827</c:v>
                </c:pt>
                <c:pt idx="11">
                  <c:v>41.3227451777059</c:v>
                </c:pt>
                <c:pt idx="12">
                  <c:v>41.1824527158443</c:v>
                </c:pt>
                <c:pt idx="13">
                  <c:v>41.1566345868259</c:v>
                </c:pt>
                <c:pt idx="14">
                  <c:v>41.1062122138763</c:v>
                </c:pt>
                <c:pt idx="15">
                  <c:v>40.9062015748447</c:v>
                </c:pt>
                <c:pt idx="16">
                  <c:v>40.8359133690499</c:v>
                </c:pt>
                <c:pt idx="17">
                  <c:v>40.7798865383439</c:v>
                </c:pt>
                <c:pt idx="18">
                  <c:v>40.7402861994027</c:v>
                </c:pt>
                <c:pt idx="19">
                  <c:v>40.5107163936863</c:v>
                </c:pt>
                <c:pt idx="20">
                  <c:v>40.2893456363659</c:v>
                </c:pt>
                <c:pt idx="21">
                  <c:v>40.4491596420275</c:v>
                </c:pt>
                <c:pt idx="22">
                  <c:v>40.4560880153907</c:v>
                </c:pt>
                <c:pt idx="23">
                  <c:v>40.3671585099527</c:v>
                </c:pt>
                <c:pt idx="24">
                  <c:v>40.2594847730951</c:v>
                </c:pt>
                <c:pt idx="25">
                  <c:v>40.2227558757783</c:v>
                </c:pt>
                <c:pt idx="26">
                  <c:v>40.0680707120787</c:v>
                </c:pt>
                <c:pt idx="27">
                  <c:v>39.9508917580763</c:v>
                </c:pt>
                <c:pt idx="28">
                  <c:v>39.7454399323819</c:v>
                </c:pt>
                <c:pt idx="29">
                  <c:v>39.5221383169111</c:v>
                </c:pt>
                <c:pt idx="30">
                  <c:v>39.2341103609427</c:v>
                </c:pt>
                <c:pt idx="31">
                  <c:v>39.0013354726715</c:v>
                </c:pt>
                <c:pt idx="32">
                  <c:v>38.8867546586803</c:v>
                </c:pt>
                <c:pt idx="33">
                  <c:v>38.6591902479179</c:v>
                </c:pt>
                <c:pt idx="34">
                  <c:v>38.4136873130891</c:v>
                </c:pt>
                <c:pt idx="35">
                  <c:v>38.4063365645055</c:v>
                </c:pt>
                <c:pt idx="36">
                  <c:v>38.2408009718247</c:v>
                </c:pt>
                <c:pt idx="37">
                  <c:v>37.9936511285735</c:v>
                </c:pt>
                <c:pt idx="38">
                  <c:v>37.7427460501695</c:v>
                </c:pt>
                <c:pt idx="39">
                  <c:v>37.5339862101439</c:v>
                </c:pt>
                <c:pt idx="40">
                  <c:v>37.1267490596179</c:v>
                </c:pt>
                <c:pt idx="41">
                  <c:v>36.7521803252983</c:v>
                </c:pt>
                <c:pt idx="42">
                  <c:v>36.4983718609255</c:v>
                </c:pt>
                <c:pt idx="43">
                  <c:v>36.2243461759191</c:v>
                </c:pt>
                <c:pt idx="44">
                  <c:v>35.9465901013611</c:v>
                </c:pt>
                <c:pt idx="45">
                  <c:v>35.6557297468559</c:v>
                </c:pt>
                <c:pt idx="46">
                  <c:v>35.4207010076187</c:v>
                </c:pt>
                <c:pt idx="47">
                  <c:v>35.4206939088755</c:v>
                </c:pt>
                <c:pt idx="48">
                  <c:v>35.2295176557563</c:v>
                </c:pt>
                <c:pt idx="49">
                  <c:v>34.9379900193903</c:v>
                </c:pt>
                <c:pt idx="50">
                  <c:v>34.6866909607387</c:v>
                </c:pt>
                <c:pt idx="51">
                  <c:v>34.5167896409899</c:v>
                </c:pt>
                <c:pt idx="52">
                  <c:v>34.3163459786231</c:v>
                </c:pt>
                <c:pt idx="53">
                  <c:v>34.0973497509031</c:v>
                </c:pt>
                <c:pt idx="54">
                  <c:v>34.0116537229927</c:v>
                </c:pt>
                <c:pt idx="55">
                  <c:v>33.9901303336103</c:v>
                </c:pt>
                <c:pt idx="56">
                  <c:v>33.7365028871891</c:v>
                </c:pt>
                <c:pt idx="57">
                  <c:v>33.5421321996299</c:v>
                </c:pt>
                <c:pt idx="58">
                  <c:v>33.5420931565423</c:v>
                </c:pt>
                <c:pt idx="59">
                  <c:v>33.4664879920907</c:v>
                </c:pt>
                <c:pt idx="60">
                  <c:v>33.3266321029359</c:v>
                </c:pt>
                <c:pt idx="61">
                  <c:v>33.2555062454435</c:v>
                </c:pt>
                <c:pt idx="62">
                  <c:v>33.1695830577507</c:v>
                </c:pt>
                <c:pt idx="63">
                  <c:v>33.1486027222231</c:v>
                </c:pt>
                <c:pt idx="64">
                  <c:v>33.1217375285827</c:v>
                </c:pt>
                <c:pt idx="65">
                  <c:v>33.0708253423523</c:v>
                </c:pt>
                <c:pt idx="66">
                  <c:v>33.0221457108584</c:v>
                </c:pt>
                <c:pt idx="67">
                  <c:v>32.9768450811276</c:v>
                </c:pt>
                <c:pt idx="68">
                  <c:v>32.9336669756136</c:v>
                </c:pt>
                <c:pt idx="69">
                  <c:v>32.8329571058352</c:v>
                </c:pt>
                <c:pt idx="70">
                  <c:v>32.792043499402</c:v>
                </c:pt>
                <c:pt idx="71">
                  <c:v>32.6273029659596</c:v>
                </c:pt>
                <c:pt idx="72">
                  <c:v>32.6008672462828</c:v>
                </c:pt>
                <c:pt idx="73">
                  <c:v>32.5727917169268</c:v>
                </c:pt>
                <c:pt idx="74">
                  <c:v>32.545628376072</c:v>
                </c:pt>
                <c:pt idx="75">
                  <c:v>32.5009985775736</c:v>
                </c:pt>
                <c:pt idx="76">
                  <c:v>32.460212748518</c:v>
                </c:pt>
                <c:pt idx="77">
                  <c:v>32.25637233753</c:v>
                </c:pt>
                <c:pt idx="78">
                  <c:v>32.2447339480536</c:v>
                </c:pt>
                <c:pt idx="79">
                  <c:v>32.2052507383752</c:v>
                </c:pt>
                <c:pt idx="80">
                  <c:v>32.1699273922119</c:v>
                </c:pt>
                <c:pt idx="81">
                  <c:v>32.1317964931131</c:v>
                </c:pt>
                <c:pt idx="82">
                  <c:v>32.0927072636823</c:v>
                </c:pt>
                <c:pt idx="83">
                  <c:v>32.0531317703423</c:v>
                </c:pt>
                <c:pt idx="84">
                  <c:v>32.0137337455823</c:v>
                </c:pt>
                <c:pt idx="85">
                  <c:v>31.8878481830451</c:v>
                </c:pt>
                <c:pt idx="86">
                  <c:v>31.8568160271463</c:v>
                </c:pt>
                <c:pt idx="87">
                  <c:v>31.8237145876047</c:v>
                </c:pt>
                <c:pt idx="88">
                  <c:v>31.8071070778883</c:v>
                </c:pt>
                <c:pt idx="89">
                  <c:v>31.7104186461327</c:v>
                </c:pt>
                <c:pt idx="90">
                  <c:v>31.6472824241119</c:v>
                </c:pt>
                <c:pt idx="91">
                  <c:v>31.5855872469607</c:v>
                </c:pt>
                <c:pt idx="92">
                  <c:v>31.4016375144191</c:v>
                </c:pt>
                <c:pt idx="93">
                  <c:v>31.2300502431603</c:v>
                </c:pt>
                <c:pt idx="94">
                  <c:v>31.0952912516231</c:v>
                </c:pt>
                <c:pt idx="95">
                  <c:v>30.9305507181807</c:v>
                </c:pt>
                <c:pt idx="96">
                  <c:v>30.7072562014531</c:v>
                </c:pt>
                <c:pt idx="97">
                  <c:v>30.4544522092431</c:v>
                </c:pt>
                <c:pt idx="98">
                  <c:v>30.2326661754455</c:v>
                </c:pt>
                <c:pt idx="99">
                  <c:v>30.0188626783763</c:v>
                </c:pt>
                <c:pt idx="100">
                  <c:v>29.9530821745135</c:v>
                </c:pt>
                <c:pt idx="101">
                  <c:v>29.6933533583119</c:v>
                </c:pt>
                <c:pt idx="102">
                  <c:v>29.4844763890235</c:v>
                </c:pt>
                <c:pt idx="103">
                  <c:v>29.2565250967567</c:v>
                </c:pt>
                <c:pt idx="104">
                  <c:v>29.0824568147495</c:v>
                </c:pt>
                <c:pt idx="105">
                  <c:v>28.8774060680459</c:v>
                </c:pt>
                <c:pt idx="106">
                  <c:v>28.6329856915551</c:v>
                </c:pt>
                <c:pt idx="107">
                  <c:v>28.3731149004895</c:v>
                </c:pt>
                <c:pt idx="108">
                  <c:v>28.1141953410127</c:v>
                </c:pt>
                <c:pt idx="109">
                  <c:v>27.8733527310947</c:v>
                </c:pt>
                <c:pt idx="110">
                  <c:v>27.8214396220731</c:v>
                </c:pt>
                <c:pt idx="111">
                  <c:v>27.5903116422243</c:v>
                </c:pt>
                <c:pt idx="112">
                  <c:v>27.3072989483267</c:v>
                </c:pt>
                <c:pt idx="113">
                  <c:v>27.0603478698851</c:v>
                </c:pt>
                <c:pt idx="114">
                  <c:v>26.8291808469487</c:v>
                </c:pt>
                <c:pt idx="115">
                  <c:v>26.5974494739279</c:v>
                </c:pt>
                <c:pt idx="116">
                  <c:v>26.3561418963303</c:v>
                </c:pt>
                <c:pt idx="117">
                  <c:v>26.1229126884943</c:v>
                </c:pt>
                <c:pt idx="118">
                  <c:v>25.8801534179123</c:v>
                </c:pt>
                <c:pt idx="119">
                  <c:v>25.6659701380819</c:v>
                </c:pt>
                <c:pt idx="120">
                  <c:v>25.5936623398467</c:v>
                </c:pt>
                <c:pt idx="121">
                  <c:v>25.4583567450831</c:v>
                </c:pt>
                <c:pt idx="122">
                  <c:v>25.3767424945127</c:v>
                </c:pt>
                <c:pt idx="123">
                  <c:v>25.2569157092967</c:v>
                </c:pt>
                <c:pt idx="124">
                  <c:v>25.0948301058111</c:v>
                </c:pt>
                <c:pt idx="125">
                  <c:v>24.9316832402171</c:v>
                </c:pt>
                <c:pt idx="126">
                  <c:v>24.8186783472163</c:v>
                </c:pt>
                <c:pt idx="127">
                  <c:v>24.7208221722043</c:v>
                </c:pt>
                <c:pt idx="128">
                  <c:v>24.5970236401679</c:v>
                </c:pt>
                <c:pt idx="129">
                  <c:v>24.4721567472799</c:v>
                </c:pt>
                <c:pt idx="130">
                  <c:v>24.3623995292931</c:v>
                </c:pt>
                <c:pt idx="131">
                  <c:v>24.2281374497799</c:v>
                </c:pt>
                <c:pt idx="132">
                  <c:v>24.0416641140307</c:v>
                </c:pt>
                <c:pt idx="133">
                  <c:v>23.8989793757107</c:v>
                </c:pt>
                <c:pt idx="134">
                  <c:v>23.7768454989547</c:v>
                </c:pt>
                <c:pt idx="135">
                  <c:v>23.7167404402803</c:v>
                </c:pt>
                <c:pt idx="136">
                  <c:v>23.6640393707635</c:v>
                </c:pt>
                <c:pt idx="137">
                  <c:v>23.5692711490435</c:v>
                </c:pt>
                <c:pt idx="138">
                  <c:v>23.4448266313759</c:v>
                </c:pt>
                <c:pt idx="139">
                  <c:v>23.3100285967511</c:v>
                </c:pt>
                <c:pt idx="140">
                  <c:v>23.1724585029067</c:v>
                </c:pt>
                <c:pt idx="141">
                  <c:v>23.0475845112755</c:v>
                </c:pt>
                <c:pt idx="142">
                  <c:v>22.8754541861619</c:v>
                </c:pt>
                <c:pt idx="143">
                  <c:v>22.7069193744791</c:v>
                </c:pt>
                <c:pt idx="144">
                  <c:v>22.5513042754203</c:v>
                </c:pt>
                <c:pt idx="145">
                  <c:v>22.5305546490467</c:v>
                </c:pt>
                <c:pt idx="146">
                  <c:v>22.3751560616555</c:v>
                </c:pt>
                <c:pt idx="147">
                  <c:v>22.2611892889511</c:v>
                </c:pt>
                <c:pt idx="148">
                  <c:v>22.1061846818075</c:v>
                </c:pt>
                <c:pt idx="149">
                  <c:v>22.0648061076947</c:v>
                </c:pt>
                <c:pt idx="150">
                  <c:v>22.0090241836291</c:v>
                </c:pt>
                <c:pt idx="151">
                  <c:v>21.9410679149755</c:v>
                </c:pt>
                <c:pt idx="152">
                  <c:v>21.8957104952991</c:v>
                </c:pt>
                <c:pt idx="153">
                  <c:v>21.7700769381455</c:v>
                </c:pt>
                <c:pt idx="154">
                  <c:v>21.7710885090515</c:v>
                </c:pt>
                <c:pt idx="155">
                  <c:v>21.7094039800151</c:v>
                </c:pt>
                <c:pt idx="156">
                  <c:v>21.6021703652359</c:v>
                </c:pt>
                <c:pt idx="157">
                  <c:v>21.4887040539271</c:v>
                </c:pt>
                <c:pt idx="158">
                  <c:v>21.4813036141411</c:v>
                </c:pt>
                <c:pt idx="159">
                  <c:v>21.3693990263363</c:v>
                </c:pt>
                <c:pt idx="160">
                  <c:v>21.2702686269199</c:v>
                </c:pt>
                <c:pt idx="161">
                  <c:v>21.1132728223087</c:v>
                </c:pt>
                <c:pt idx="162">
                  <c:v>21.0390625608959</c:v>
                </c:pt>
                <c:pt idx="163">
                  <c:v>21.0823010057271</c:v>
                </c:pt>
                <c:pt idx="164">
                  <c:v>21.0235305107743</c:v>
                </c:pt>
                <c:pt idx="165">
                  <c:v>20.9419127108323</c:v>
                </c:pt>
                <c:pt idx="166">
                  <c:v>20.8889099447295</c:v>
                </c:pt>
                <c:pt idx="167">
                  <c:v>20.8077500137239</c:v>
                </c:pt>
                <c:pt idx="168">
                  <c:v>20.7508997288067</c:v>
                </c:pt>
                <c:pt idx="169">
                  <c:v>20.6185294643563</c:v>
                </c:pt>
                <c:pt idx="170">
                  <c:v>20.5437690503455</c:v>
                </c:pt>
                <c:pt idx="171">
                  <c:v>20.4434709076727</c:v>
                </c:pt>
                <c:pt idx="172">
                  <c:v>20.3277223504251</c:v>
                </c:pt>
                <c:pt idx="173">
                  <c:v>20.2582788950711</c:v>
                </c:pt>
                <c:pt idx="174">
                  <c:v>20.1913341973235</c:v>
                </c:pt>
                <c:pt idx="175">
                  <c:v>20.1008926595839</c:v>
                </c:pt>
                <c:pt idx="176">
                  <c:v>19.9854599964087</c:v>
                </c:pt>
                <c:pt idx="177">
                  <c:v>19.9675143735991</c:v>
                </c:pt>
                <c:pt idx="178">
                  <c:v>19.9685791850791</c:v>
                </c:pt>
                <c:pt idx="179">
                  <c:v>20.2687069488319</c:v>
                </c:pt>
                <c:pt idx="180">
                  <c:v>20.2671132809835</c:v>
                </c:pt>
                <c:pt idx="181">
                  <c:v>20.2416820334695</c:v>
                </c:pt>
                <c:pt idx="182">
                  <c:v>20.1716813267743</c:v>
                </c:pt>
                <c:pt idx="183">
                  <c:v>20.0805796059171</c:v>
                </c:pt>
                <c:pt idx="184">
                  <c:v>20.0342745040235</c:v>
                </c:pt>
                <c:pt idx="185">
                  <c:v>19.9750035476751</c:v>
                </c:pt>
                <c:pt idx="186">
                  <c:v>19.9110048283555</c:v>
                </c:pt>
                <c:pt idx="187">
                  <c:v>19.9111822969355</c:v>
                </c:pt>
                <c:pt idx="188">
                  <c:v>19.8896305125803</c:v>
                </c:pt>
                <c:pt idx="189">
                  <c:v>19.8640395433443</c:v>
                </c:pt>
                <c:pt idx="190">
                  <c:v>19.8925480960355</c:v>
                </c:pt>
                <c:pt idx="191">
                  <c:v>19.8952278715935</c:v>
                </c:pt>
                <c:pt idx="192">
                  <c:v>19.8952349703367</c:v>
                </c:pt>
                <c:pt idx="193">
                  <c:v>19.9175250239847</c:v>
                </c:pt>
                <c:pt idx="194">
                  <c:v>19.9178515661719</c:v>
                </c:pt>
                <c:pt idx="195">
                  <c:v>19.9183413794527</c:v>
                </c:pt>
                <c:pt idx="196">
                  <c:v>19.8955686112671</c:v>
                </c:pt>
                <c:pt idx="197">
                  <c:v>19.8836036796035</c:v>
                </c:pt>
                <c:pt idx="198">
                  <c:v>20.0904255627355</c:v>
                </c:pt>
                <c:pt idx="199">
                  <c:v>20.3133970866475</c:v>
                </c:pt>
                <c:pt idx="200">
                  <c:v>20.5510381633823</c:v>
                </c:pt>
                <c:pt idx="201">
                  <c:v>20.7858929834111</c:v>
                </c:pt>
                <c:pt idx="202">
                  <c:v>20.7869613442627</c:v>
                </c:pt>
                <c:pt idx="203">
                  <c:v>20.7644796245483</c:v>
                </c:pt>
                <c:pt idx="204">
                  <c:v>20.5874156729107</c:v>
                </c:pt>
                <c:pt idx="205">
                  <c:v>20.5902729170487</c:v>
                </c:pt>
                <c:pt idx="206">
                  <c:v>20.6860278640735</c:v>
                </c:pt>
                <c:pt idx="207">
                  <c:v>20.7807179996183</c:v>
                </c:pt>
                <c:pt idx="208">
                  <c:v>20.8754365301359</c:v>
                </c:pt>
                <c:pt idx="209">
                  <c:v>20.9482980303407</c:v>
                </c:pt>
                <c:pt idx="210">
                  <c:v>20.9923705774979</c:v>
                </c:pt>
                <c:pt idx="211">
                  <c:v>21.0512511029703</c:v>
                </c:pt>
                <c:pt idx="212">
                  <c:v>21.3975206975231</c:v>
                </c:pt>
                <c:pt idx="213">
                  <c:v>21.6833125493835</c:v>
                </c:pt>
                <c:pt idx="214">
                  <c:v>21.9972970598627</c:v>
                </c:pt>
                <c:pt idx="215">
                  <c:v>22.2951212814471</c:v>
                </c:pt>
                <c:pt idx="216">
                  <c:v>22.6047010217707</c:v>
                </c:pt>
                <c:pt idx="217">
                  <c:v>22.9409826846411</c:v>
                </c:pt>
                <c:pt idx="218">
                  <c:v>23.2277115706039</c:v>
                </c:pt>
                <c:pt idx="219">
                  <c:v>23.4889808140799</c:v>
                </c:pt>
                <c:pt idx="220">
                  <c:v>23.7501471257795</c:v>
                </c:pt>
                <c:pt idx="221">
                  <c:v>24.0052830551307</c:v>
                </c:pt>
                <c:pt idx="222">
                  <c:v>24.2646853291451</c:v>
                </c:pt>
                <c:pt idx="223">
                  <c:v>24.5005410719651</c:v>
                </c:pt>
                <c:pt idx="224">
                  <c:v>24.7142451866295</c:v>
                </c:pt>
                <c:pt idx="225">
                  <c:v>24.9045482943351</c:v>
                </c:pt>
                <c:pt idx="226">
                  <c:v>25.1485711412067</c:v>
                </c:pt>
                <c:pt idx="227">
                  <c:v>25.3884447726779</c:v>
                </c:pt>
                <c:pt idx="228">
                  <c:v>25.6095954689591</c:v>
                </c:pt>
                <c:pt idx="229">
                  <c:v>25.8605644360519</c:v>
                </c:pt>
                <c:pt idx="230">
                  <c:v>26.1139114821167</c:v>
                </c:pt>
                <c:pt idx="231">
                  <c:v>26.3427075248243</c:v>
                </c:pt>
                <c:pt idx="232">
                  <c:v>26.5794080180851</c:v>
                </c:pt>
                <c:pt idx="233">
                  <c:v>26.8114304395771</c:v>
                </c:pt>
                <c:pt idx="234">
                  <c:v>27.0413090406227</c:v>
                </c:pt>
                <c:pt idx="235">
                  <c:v>27.2796103004751</c:v>
                </c:pt>
                <c:pt idx="236">
                  <c:v>27.5092262480223</c:v>
                </c:pt>
                <c:pt idx="237">
                  <c:v>27.7070327272903</c:v>
                </c:pt>
                <c:pt idx="238">
                  <c:v>27.9166728114727</c:v>
                </c:pt>
                <c:pt idx="239">
                  <c:v>28.1633079958419</c:v>
                </c:pt>
                <c:pt idx="240">
                  <c:v>28.4077354710759</c:v>
                </c:pt>
                <c:pt idx="241">
                  <c:v>28.6081329916119</c:v>
                </c:pt>
                <c:pt idx="242">
                  <c:v>28.8325278135355</c:v>
                </c:pt>
                <c:pt idx="243">
                  <c:v>29.0946240605943</c:v>
                </c:pt>
                <c:pt idx="244">
                  <c:v>29.3213437209159</c:v>
                </c:pt>
                <c:pt idx="245">
                  <c:v>29.5851330182279</c:v>
                </c:pt>
                <c:pt idx="246">
                  <c:v>29.7547255426475</c:v>
                </c:pt>
                <c:pt idx="247">
                  <c:v>29.9546048549299</c:v>
                </c:pt>
                <c:pt idx="248">
                  <c:v>30.1557335460155</c:v>
                </c:pt>
                <c:pt idx="249">
                  <c:v>30.3863894594415</c:v>
                </c:pt>
                <c:pt idx="250">
                  <c:v>30.6247475092395</c:v>
                </c:pt>
                <c:pt idx="251">
                  <c:v>30.8565676165503</c:v>
                </c:pt>
                <c:pt idx="252">
                  <c:v>31.0493552843759</c:v>
                </c:pt>
                <c:pt idx="253">
                  <c:v>31.2818959141215</c:v>
                </c:pt>
                <c:pt idx="254">
                  <c:v>31.5275053300983</c:v>
                </c:pt>
                <c:pt idx="255">
                  <c:v>31.7657604481199</c:v>
                </c:pt>
                <c:pt idx="256">
                  <c:v>31.9712584156451</c:v>
                </c:pt>
                <c:pt idx="257">
                  <c:v>32.1754182700771</c:v>
                </c:pt>
                <c:pt idx="258">
                  <c:v>32.3701758391407</c:v>
                </c:pt>
                <c:pt idx="259">
                  <c:v>32.5661330958051</c:v>
                </c:pt>
                <c:pt idx="260">
                  <c:v>32.7627008443847</c:v>
                </c:pt>
                <c:pt idx="261">
                  <c:v>32.9444393184195</c:v>
                </c:pt>
                <c:pt idx="262">
                  <c:v>33.1369714314899</c:v>
                </c:pt>
                <c:pt idx="263">
                  <c:v>33.3215777977775</c:v>
                </c:pt>
                <c:pt idx="264">
                  <c:v>33.5002460653783</c:v>
                </c:pt>
                <c:pt idx="265">
                  <c:v>33.5601985010739</c:v>
                </c:pt>
                <c:pt idx="266">
                  <c:v>33.7407656824807</c:v>
                </c:pt>
                <c:pt idx="267">
                  <c:v>33.9050589951015</c:v>
                </c:pt>
                <c:pt idx="268">
                  <c:v>34.0445457496099</c:v>
                </c:pt>
                <c:pt idx="269">
                  <c:v>34.0513960367979</c:v>
                </c:pt>
                <c:pt idx="270">
                  <c:v>34.1534298221831</c:v>
                </c:pt>
                <c:pt idx="271">
                  <c:v>34.2870565641799</c:v>
                </c:pt>
                <c:pt idx="272">
                  <c:v>34.4827937598051</c:v>
                </c:pt>
                <c:pt idx="273">
                  <c:v>34.6054955360171</c:v>
                </c:pt>
                <c:pt idx="274">
                  <c:v>34.7797199903747</c:v>
                </c:pt>
                <c:pt idx="275">
                  <c:v>34.9635100011943</c:v>
                </c:pt>
                <c:pt idx="276">
                  <c:v>35.1181383749483</c:v>
                </c:pt>
                <c:pt idx="277">
                  <c:v>35.3015557017499</c:v>
                </c:pt>
                <c:pt idx="278">
                  <c:v>35.4772566946931</c:v>
                </c:pt>
                <c:pt idx="279">
                  <c:v>35.6641737018923</c:v>
                </c:pt>
                <c:pt idx="280">
                  <c:v>35.8621718472267</c:v>
                </c:pt>
                <c:pt idx="281">
                  <c:v>36.0562834306591</c:v>
                </c:pt>
                <c:pt idx="282">
                  <c:v>36.2496993372579</c:v>
                </c:pt>
                <c:pt idx="283">
                  <c:v>36.4371700464267</c:v>
                </c:pt>
                <c:pt idx="284">
                  <c:v>36.6240125168223</c:v>
                </c:pt>
                <c:pt idx="285">
                  <c:v>36.8013959119039</c:v>
                </c:pt>
                <c:pt idx="286">
                  <c:v>36.9865879245055</c:v>
                </c:pt>
                <c:pt idx="287">
                  <c:v>37.0560810710619</c:v>
                </c:pt>
                <c:pt idx="288">
                  <c:v>37.1186848873427</c:v>
                </c:pt>
                <c:pt idx="289">
                  <c:v>37.3013852410811</c:v>
                </c:pt>
                <c:pt idx="290">
                  <c:v>37.4877875893983</c:v>
                </c:pt>
                <c:pt idx="291">
                  <c:v>37.6288644623835</c:v>
                </c:pt>
                <c:pt idx="292">
                  <c:v>37.7902827840083</c:v>
                </c:pt>
                <c:pt idx="293">
                  <c:v>37.9443077645903</c:v>
                </c:pt>
                <c:pt idx="294">
                  <c:v>38.0868363305599</c:v>
                </c:pt>
                <c:pt idx="295">
                  <c:v>38.2311431317011</c:v>
                </c:pt>
                <c:pt idx="296">
                  <c:v>38.3638044446227</c:v>
                </c:pt>
                <c:pt idx="297">
                  <c:v>38.5077705060903</c:v>
                </c:pt>
                <c:pt idx="298">
                  <c:v>38.6533976734667</c:v>
                </c:pt>
                <c:pt idx="299">
                  <c:v>38.8123846755455</c:v>
                </c:pt>
                <c:pt idx="300">
                  <c:v>38.9578272755987</c:v>
                </c:pt>
                <c:pt idx="301">
                  <c:v>39.0376135997951</c:v>
                </c:pt>
                <c:pt idx="302">
                  <c:v>39.1913404331627</c:v>
                </c:pt>
                <c:pt idx="303">
                  <c:v>39.3533798948175</c:v>
                </c:pt>
                <c:pt idx="304">
                  <c:v>39.5153128753243</c:v>
                </c:pt>
                <c:pt idx="305">
                  <c:v>39.6828361161011</c:v>
                </c:pt>
                <c:pt idx="306">
                  <c:v>39.8567553245011</c:v>
                </c:pt>
                <c:pt idx="307">
                  <c:v>39.9951808169011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882616"/>
        <c:axId val="45856464"/>
      </c:lineChart>
      <c:catAx>
        <c:axId val="22882616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56464"/>
        <c:crossesAt val="0"/>
        <c:auto val="1"/>
        <c:lblAlgn val="ctr"/>
        <c:lblOffset val="100"/>
        <c:noMultiLvlLbl val="0"/>
      </c:catAx>
      <c:valAx>
        <c:axId val="45856464"/>
        <c:scaling>
          <c:orientation val="minMax"/>
          <c:min val="1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826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5313676286073"/>
          <c:y val="0.41916481978304"/>
          <c:w val="0.279407151819322"/>
          <c:h val="0.1810334771958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WEST CGA Storage</a:t>
            </a:r>
          </a:p>
        </c:rich>
      </c:tx>
      <c:layout>
        <c:manualLayout>
          <c:xMode val="edge"/>
          <c:yMode val="edge"/>
          <c:x val="0.293855743544078"/>
          <c:y val="0.01611967244825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2923487910131"/>
          <c:y val="0.0974273002772584"/>
          <c:w val="0.815329817110761"/>
          <c:h val="0.902572699722742"/>
        </c:manualLayout>
      </c:layout>
      <c:lineChart>
        <c:grouping val="standard"/>
        <c:varyColors val="0"/>
        <c:ser>
          <c:idx val="0"/>
          <c:order val="0"/>
          <c:tx>
            <c:strRef>
              <c:f>'[9]Graph-West'!$O$3</c:f>
              <c:strCache>
                <c:ptCount val="1"/>
                <c:pt idx="0">
                  <c:v>97-98</c:v>
                </c:pt>
              </c:strCache>
            </c:strRef>
          </c:tx>
          <c:spPr>
            <a:solidFill>
              <a:srgbClr val="000080">
                <a:alpha val="50000"/>
              </a:srgbClr>
            </a:solidFill>
            <a:ln w="25200">
              <a:solidFill>
                <a:srgbClr val="00008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'[9]Graph-West'!$O$5:$O$56</c:f>
              <c:numCache>
                <c:formatCode>General</c:formatCode>
                <c:ptCount val="52"/>
                <c:pt idx="0">
                  <c:v>232.158399652074</c:v>
                </c:pt>
                <c:pt idx="1">
                  <c:v>230.013054295703</c:v>
                </c:pt>
                <c:pt idx="2">
                  <c:v>226.05662839101</c:v>
                </c:pt>
                <c:pt idx="3">
                  <c:v>218.013480731323</c:v>
                </c:pt>
                <c:pt idx="4">
                  <c:v>215.060484668086</c:v>
                </c:pt>
                <c:pt idx="5">
                  <c:v>208.019213607532</c:v>
                </c:pt>
                <c:pt idx="6">
                  <c:v>201.10693226169</c:v>
                </c:pt>
                <c:pt idx="7">
                  <c:v>192.473128907816</c:v>
                </c:pt>
                <c:pt idx="8">
                  <c:v>187.678587566154</c:v>
                </c:pt>
                <c:pt idx="9">
                  <c:v>179.128094482318</c:v>
                </c:pt>
                <c:pt idx="10">
                  <c:v>161.923570593452</c:v>
                </c:pt>
                <c:pt idx="11">
                  <c:v>142.700749510023</c:v>
                </c:pt>
                <c:pt idx="12">
                  <c:v>132.134606803766</c:v>
                </c:pt>
                <c:pt idx="13">
                  <c:v>122.671019039927</c:v>
                </c:pt>
                <c:pt idx="14">
                  <c:v>117.075781280888</c:v>
                </c:pt>
                <c:pt idx="15">
                  <c:v>107.888670650498</c:v>
                </c:pt>
                <c:pt idx="16">
                  <c:v>103.083080107767</c:v>
                </c:pt>
                <c:pt idx="17">
                  <c:v>96.9957822410745</c:v>
                </c:pt>
                <c:pt idx="18">
                  <c:v>92.8280094776023</c:v>
                </c:pt>
                <c:pt idx="19">
                  <c:v>84.7642107552147</c:v>
                </c:pt>
                <c:pt idx="20">
                  <c:v>84.2533352348785</c:v>
                </c:pt>
                <c:pt idx="21">
                  <c:v>75.1210822992505</c:v>
                </c:pt>
                <c:pt idx="22">
                  <c:v>78.4436088314535</c:v>
                </c:pt>
                <c:pt idx="23">
                  <c:v>72.662970420618</c:v>
                </c:pt>
                <c:pt idx="24">
                  <c:v>80.3883741224181</c:v>
                </c:pt>
                <c:pt idx="25">
                  <c:v>83.0813079994804</c:v>
                </c:pt>
                <c:pt idx="26">
                  <c:v>87.8110014741682</c:v>
                </c:pt>
                <c:pt idx="27">
                  <c:v>92.658670763461</c:v>
                </c:pt>
                <c:pt idx="28">
                  <c:v>99.487606538303</c:v>
                </c:pt>
                <c:pt idx="29">
                  <c:v>108.268155990714</c:v>
                </c:pt>
                <c:pt idx="30">
                  <c:v>111.961095515931</c:v>
                </c:pt>
                <c:pt idx="31">
                  <c:v>119.5293746364</c:v>
                </c:pt>
                <c:pt idx="32">
                  <c:v>128.145915819914</c:v>
                </c:pt>
                <c:pt idx="33">
                  <c:v>133.452321108846</c:v>
                </c:pt>
                <c:pt idx="34">
                  <c:v>139.746941524663</c:v>
                </c:pt>
                <c:pt idx="35">
                  <c:v>146.578842580303</c:v>
                </c:pt>
                <c:pt idx="36">
                  <c:v>157.947552654915</c:v>
                </c:pt>
                <c:pt idx="37">
                  <c:v>164.611809442584</c:v>
                </c:pt>
                <c:pt idx="38">
                  <c:v>173.949090364814</c:v>
                </c:pt>
                <c:pt idx="39">
                  <c:v>181.99389716971</c:v>
                </c:pt>
                <c:pt idx="40">
                  <c:v>191.508106512886</c:v>
                </c:pt>
                <c:pt idx="41">
                  <c:v>198.657151410062</c:v>
                </c:pt>
                <c:pt idx="42">
                  <c:v>203.630492123649</c:v>
                </c:pt>
                <c:pt idx="43">
                  <c:v>211.565301131325</c:v>
                </c:pt>
                <c:pt idx="44">
                  <c:v>218.678833260849</c:v>
                </c:pt>
                <c:pt idx="45">
                  <c:v>228.610158769606</c:v>
                </c:pt>
                <c:pt idx="46">
                  <c:v>237.165593988105</c:v>
                </c:pt>
                <c:pt idx="47">
                  <c:v>245.195433185163</c:v>
                </c:pt>
                <c:pt idx="48">
                  <c:v>248.893491349852</c:v>
                </c:pt>
                <c:pt idx="49">
                  <c:v>253.304028828178</c:v>
                </c:pt>
                <c:pt idx="50">
                  <c:v>255.139572943084</c:v>
                </c:pt>
                <c:pt idx="51">
                  <c:v>259.296826019915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'[9]Graph-West'!$S$3</c:f>
              <c:strCache>
                <c:ptCount val="1"/>
                <c:pt idx="0">
                  <c:v>98-99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'[9]Graph-West'!$S$5:$S$56</c:f>
              <c:numCache>
                <c:formatCode>General</c:formatCode>
                <c:ptCount val="52"/>
                <c:pt idx="0">
                  <c:v>264.017658953171</c:v>
                </c:pt>
                <c:pt idx="1">
                  <c:v>265.081594643291</c:v>
                </c:pt>
                <c:pt idx="2">
                  <c:v>261.944715869618</c:v>
                </c:pt>
                <c:pt idx="3">
                  <c:v>254.468572259657</c:v>
                </c:pt>
                <c:pt idx="4">
                  <c:v>252.411761715683</c:v>
                </c:pt>
                <c:pt idx="5">
                  <c:v>252.485858434671</c:v>
                </c:pt>
                <c:pt idx="6">
                  <c:v>251.13114872154</c:v>
                </c:pt>
                <c:pt idx="7">
                  <c:v>248.02604081356</c:v>
                </c:pt>
                <c:pt idx="8">
                  <c:v>235.468147236076</c:v>
                </c:pt>
                <c:pt idx="9">
                  <c:v>218.248655739372</c:v>
                </c:pt>
                <c:pt idx="10">
                  <c:v>205.497630599439</c:v>
                </c:pt>
                <c:pt idx="11">
                  <c:v>195.256150839598</c:v>
                </c:pt>
                <c:pt idx="12">
                  <c:v>180.635163146925</c:v>
                </c:pt>
                <c:pt idx="13">
                  <c:v>169.925169021005</c:v>
                </c:pt>
                <c:pt idx="14">
                  <c:v>162.650770408192</c:v>
                </c:pt>
                <c:pt idx="15">
                  <c:v>149.006560330756</c:v>
                </c:pt>
                <c:pt idx="16">
                  <c:v>141.094591045417</c:v>
                </c:pt>
                <c:pt idx="17">
                  <c:v>134.583575733272</c:v>
                </c:pt>
                <c:pt idx="18">
                  <c:v>130.004370259081</c:v>
                </c:pt>
                <c:pt idx="19">
                  <c:v>123.625662952064</c:v>
                </c:pt>
                <c:pt idx="20">
                  <c:v>122.354651819553</c:v>
                </c:pt>
                <c:pt idx="21">
                  <c:v>122.415369473987</c:v>
                </c:pt>
                <c:pt idx="22">
                  <c:v>123.387699168027</c:v>
                </c:pt>
                <c:pt idx="23">
                  <c:v>122.844240859875</c:v>
                </c:pt>
                <c:pt idx="24">
                  <c:v>123.699265457585</c:v>
                </c:pt>
                <c:pt idx="25">
                  <c:v>125.010449084717</c:v>
                </c:pt>
                <c:pt idx="26">
                  <c:v>128.65996842682</c:v>
                </c:pt>
                <c:pt idx="27">
                  <c:v>130.896037255223</c:v>
                </c:pt>
                <c:pt idx="28">
                  <c:v>132.987230936069</c:v>
                </c:pt>
                <c:pt idx="29">
                  <c:v>138.106647029918</c:v>
                </c:pt>
                <c:pt idx="30">
                  <c:v>146.086888375534</c:v>
                </c:pt>
                <c:pt idx="31">
                  <c:v>153.512375105197</c:v>
                </c:pt>
                <c:pt idx="32">
                  <c:v>157.839108100018</c:v>
                </c:pt>
                <c:pt idx="33">
                  <c:v>163.453231873662</c:v>
                </c:pt>
                <c:pt idx="34">
                  <c:v>166.888403775226</c:v>
                </c:pt>
                <c:pt idx="35">
                  <c:v>174.9515670803</c:v>
                </c:pt>
                <c:pt idx="36">
                  <c:v>183.423797931646</c:v>
                </c:pt>
                <c:pt idx="37">
                  <c:v>191.084106659738</c:v>
                </c:pt>
                <c:pt idx="38">
                  <c:v>196.343949979949</c:v>
                </c:pt>
                <c:pt idx="39">
                  <c:v>204.816180831295</c:v>
                </c:pt>
                <c:pt idx="40">
                  <c:v>213.359013606403</c:v>
                </c:pt>
                <c:pt idx="41">
                  <c:v>220.101497325599</c:v>
                </c:pt>
                <c:pt idx="42">
                  <c:v>226.808680082915</c:v>
                </c:pt>
                <c:pt idx="43">
                  <c:v>232.633338793215</c:v>
                </c:pt>
                <c:pt idx="44">
                  <c:v>237.822580189665</c:v>
                </c:pt>
                <c:pt idx="45">
                  <c:v>244.882772565787</c:v>
                </c:pt>
                <c:pt idx="46">
                  <c:v>248.589373563251</c:v>
                </c:pt>
                <c:pt idx="47">
                  <c:v>258.473642889821</c:v>
                </c:pt>
                <c:pt idx="48">
                  <c:v>260.803506373942</c:v>
                </c:pt>
                <c:pt idx="49">
                  <c:v>260.627001564539</c:v>
                </c:pt>
                <c:pt idx="50">
                  <c:v>260.980011183345</c:v>
                </c:pt>
                <c:pt idx="51">
                  <c:v>255.543663053731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'[9]Graph-West'!$W$3</c:f>
              <c:strCache>
                <c:ptCount val="1"/>
                <c:pt idx="0">
                  <c:v>99-00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'[9]Graph-West'!$W$5:$W$56</c:f>
              <c:numCache>
                <c:formatCode>General</c:formatCode>
                <c:ptCount val="52"/>
                <c:pt idx="0">
                  <c:v>253.17849860773</c:v>
                </c:pt>
                <c:pt idx="1">
                  <c:v>240.505453292591</c:v>
                </c:pt>
                <c:pt idx="2">
                  <c:v>238.740405198561</c:v>
                </c:pt>
                <c:pt idx="3">
                  <c:v>238.6698032748</c:v>
                </c:pt>
                <c:pt idx="4">
                  <c:v>237.151861913933</c:v>
                </c:pt>
                <c:pt idx="5">
                  <c:v>231.962620517484</c:v>
                </c:pt>
                <c:pt idx="6">
                  <c:v>225.396641607691</c:v>
                </c:pt>
                <c:pt idx="7">
                  <c:v>217.206818451389</c:v>
                </c:pt>
                <c:pt idx="8">
                  <c:v>201.886200995205</c:v>
                </c:pt>
                <c:pt idx="9">
                  <c:v>197.261774988845</c:v>
                </c:pt>
                <c:pt idx="10">
                  <c:v>188.507136442454</c:v>
                </c:pt>
                <c:pt idx="11">
                  <c:v>177.634440183226</c:v>
                </c:pt>
                <c:pt idx="12">
                  <c:v>164.114171782953</c:v>
                </c:pt>
                <c:pt idx="13">
                  <c:v>152.464854362352</c:v>
                </c:pt>
                <c:pt idx="14">
                  <c:v>144.910448519901</c:v>
                </c:pt>
                <c:pt idx="15">
                  <c:v>134.743771498286</c:v>
                </c:pt>
                <c:pt idx="16">
                  <c:v>122.494337725714</c:v>
                </c:pt>
                <c:pt idx="17">
                  <c:v>114.269213607532</c:v>
                </c:pt>
                <c:pt idx="18">
                  <c:v>107.7738366215</c:v>
                </c:pt>
                <c:pt idx="19">
                  <c:v>102.231585606245</c:v>
                </c:pt>
                <c:pt idx="20">
                  <c:v>94.3947720687493</c:v>
                </c:pt>
                <c:pt idx="21">
                  <c:v>92.9474326316444</c:v>
                </c:pt>
                <c:pt idx="22">
                  <c:v>93.0533355172862</c:v>
                </c:pt>
                <c:pt idx="23">
                  <c:v>96.8305384385114</c:v>
                </c:pt>
                <c:pt idx="24">
                  <c:v>99.613</c:v>
                </c:pt>
                <c:pt idx="25">
                  <c:v>100.691</c:v>
                </c:pt>
                <c:pt idx="26">
                  <c:v>108.621059706635</c:v>
                </c:pt>
                <c:pt idx="27">
                  <c:v>118.045</c:v>
                </c:pt>
                <c:pt idx="28">
                  <c:v>123.563</c:v>
                </c:pt>
                <c:pt idx="29">
                  <c:v>128.565</c:v>
                </c:pt>
                <c:pt idx="30">
                  <c:v>129.106</c:v>
                </c:pt>
                <c:pt idx="31">
                  <c:v>132.071</c:v>
                </c:pt>
                <c:pt idx="32">
                  <c:v>141.905</c:v>
                </c:pt>
                <c:pt idx="33">
                  <c:v>146.916</c:v>
                </c:pt>
                <c:pt idx="34">
                  <c:v>154.52</c:v>
                </c:pt>
                <c:pt idx="35">
                  <c:v>160.734</c:v>
                </c:pt>
                <c:pt idx="36">
                  <c:v>167.78</c:v>
                </c:pt>
                <c:pt idx="37">
                  <c:v>178.932</c:v>
                </c:pt>
                <c:pt idx="38">
                  <c:v>184.406</c:v>
                </c:pt>
                <c:pt idx="39">
                  <c:v>190.874</c:v>
                </c:pt>
                <c:pt idx="40">
                  <c:v>195.788</c:v>
                </c:pt>
                <c:pt idx="41">
                  <c:v>205.969</c:v>
                </c:pt>
                <c:pt idx="42">
                  <c:v>207.194</c:v>
                </c:pt>
                <c:pt idx="43">
                  <c:v>212.286</c:v>
                </c:pt>
                <c:pt idx="44">
                  <c:v>216.597</c:v>
                </c:pt>
                <c:pt idx="45">
                  <c:v>218.492</c:v>
                </c:pt>
                <c:pt idx="46">
                  <c:v>220.212</c:v>
                </c:pt>
                <c:pt idx="47">
                  <c:v>221.581</c:v>
                </c:pt>
                <c:pt idx="48">
                  <c:v>222.944</c:v>
                </c:pt>
                <c:pt idx="49">
                  <c:v>222.632</c:v>
                </c:pt>
                <c:pt idx="50">
                  <c:v>222.892</c:v>
                </c:pt>
                <c:pt idx="51">
                  <c:v>221.316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"00-01"</c:f>
              <c:strCache>
                <c:ptCount val="1"/>
                <c:pt idx="0">
                  <c:v>00-01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'[9]Graph-West'!$Y$5:$Y$45</c:f>
              <c:numCache>
                <c:formatCode>General</c:formatCode>
                <c:ptCount val="41"/>
                <c:pt idx="0">
                  <c:v>219.422162277277</c:v>
                </c:pt>
                <c:pt idx="1">
                  <c:v>214.311066941151</c:v>
                </c:pt>
                <c:pt idx="2">
                  <c:v>207.94</c:v>
                </c:pt>
                <c:pt idx="3">
                  <c:v>202.27</c:v>
                </c:pt>
                <c:pt idx="4">
                  <c:v>199.489</c:v>
                </c:pt>
                <c:pt idx="5">
                  <c:v>191.402</c:v>
                </c:pt>
                <c:pt idx="6">
                  <c:v>173.93</c:v>
                </c:pt>
                <c:pt idx="7">
                  <c:v>155.764</c:v>
                </c:pt>
                <c:pt idx="8">
                  <c:v>141.326</c:v>
                </c:pt>
                <c:pt idx="9">
                  <c:v>132.577</c:v>
                </c:pt>
                <c:pt idx="10">
                  <c:v>121.193</c:v>
                </c:pt>
                <c:pt idx="11">
                  <c:v>110.294</c:v>
                </c:pt>
                <c:pt idx="12">
                  <c:v>99.632</c:v>
                </c:pt>
                <c:pt idx="13">
                  <c:v>96.663</c:v>
                </c:pt>
                <c:pt idx="14">
                  <c:v>89.329</c:v>
                </c:pt>
                <c:pt idx="15">
                  <c:v>76.937</c:v>
                </c:pt>
                <c:pt idx="16">
                  <c:v>65.834</c:v>
                </c:pt>
                <c:pt idx="17">
                  <c:v>56.659</c:v>
                </c:pt>
                <c:pt idx="18">
                  <c:v>52.602</c:v>
                </c:pt>
                <c:pt idx="19">
                  <c:v>50.953</c:v>
                </c:pt>
                <c:pt idx="20">
                  <c:v>49.529</c:v>
                </c:pt>
                <c:pt idx="21">
                  <c:v>48.086</c:v>
                </c:pt>
                <c:pt idx="22">
                  <c:v>51.483</c:v>
                </c:pt>
                <c:pt idx="23">
                  <c:v>53.797</c:v>
                </c:pt>
                <c:pt idx="24">
                  <c:v>60.188</c:v>
                </c:pt>
                <c:pt idx="25">
                  <c:v>66.06</c:v>
                </c:pt>
                <c:pt idx="26">
                  <c:v>76.551</c:v>
                </c:pt>
                <c:pt idx="27">
                  <c:v>84.311</c:v>
                </c:pt>
                <c:pt idx="28">
                  <c:v>87.529</c:v>
                </c:pt>
                <c:pt idx="29">
                  <c:v>96.34</c:v>
                </c:pt>
                <c:pt idx="30">
                  <c:v>108.368</c:v>
                </c:pt>
                <c:pt idx="31">
                  <c:v>118.442</c:v>
                </c:pt>
                <c:pt idx="32">
                  <c:v>123.409</c:v>
                </c:pt>
                <c:pt idx="33">
                  <c:v>129.82</c:v>
                </c:pt>
                <c:pt idx="34">
                  <c:v>136.838</c:v>
                </c:pt>
                <c:pt idx="35">
                  <c:v>144.404</c:v>
                </c:pt>
                <c:pt idx="36">
                  <c:v>149.894</c:v>
                </c:pt>
                <c:pt idx="37">
                  <c:v>156.952</c:v>
                </c:pt>
                <c:pt idx="38">
                  <c:v>162.572</c:v>
                </c:pt>
                <c:pt idx="39">
                  <c:v>172.32</c:v>
                </c:pt>
                <c:pt idx="40">
                  <c:v>170.333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2296273"/>
        <c:axId val="79410925"/>
      </c:lineChart>
      <c:catAx>
        <c:axId val="82296273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10925"/>
        <c:crossesAt val="0"/>
        <c:auto val="1"/>
        <c:lblAlgn val="ctr"/>
        <c:lblOffset val="100"/>
        <c:noMultiLvlLbl val="0"/>
      </c:catAx>
      <c:valAx>
        <c:axId val="79410925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96273"/>
        <c:crossesAt val="1"/>
        <c:crossBetween val="midCat"/>
        <c:majorUnit val="3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7697787519693"/>
          <c:y val="0.422593332903475"/>
          <c:w val="0.236797040893212"/>
          <c:h val="0.229737571732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75" strike="noStrike" u="none">
                <a:solidFill>
                  <a:srgbClr val="000000"/>
                </a:solidFill>
                <a:uFillTx/>
                <a:latin typeface="Arial"/>
              </a:rPr>
              <a:t>Alberta Field Receipts
(Year on Year - 20 day rolling average)</a:t>
            </a:r>
          </a:p>
        </c:rich>
      </c:tx>
      <c:layout>
        <c:manualLayout>
          <c:xMode val="edge"/>
          <c:yMode val="edge"/>
          <c:x val="0.183326533387733"/>
          <c:y val="0.01167534111689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4102633845596"/>
          <c:y val="0.144511651896657"/>
          <c:w val="0.928555238224761"/>
          <c:h val="0.855488348103343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[7]Field_Avg!$E$687:$E$1794</c:f>
              <c:strCache>
                <c:ptCount val="1108"/>
                <c:pt idx="0">
                  <c:v>36021</c:v>
                </c:pt>
                <c:pt idx="1">
                  <c:v>36022</c:v>
                </c:pt>
                <c:pt idx="2">
                  <c:v>36023</c:v>
                </c:pt>
                <c:pt idx="3">
                  <c:v>36024</c:v>
                </c:pt>
                <c:pt idx="4">
                  <c:v>36025</c:v>
                </c:pt>
                <c:pt idx="5">
                  <c:v>36026</c:v>
                </c:pt>
                <c:pt idx="6">
                  <c:v>36027</c:v>
                </c:pt>
                <c:pt idx="7">
                  <c:v>36028</c:v>
                </c:pt>
                <c:pt idx="8">
                  <c:v>36029</c:v>
                </c:pt>
                <c:pt idx="9">
                  <c:v>36030</c:v>
                </c:pt>
                <c:pt idx="10">
                  <c:v>36031</c:v>
                </c:pt>
                <c:pt idx="11">
                  <c:v>36032</c:v>
                </c:pt>
                <c:pt idx="12">
                  <c:v>36033</c:v>
                </c:pt>
                <c:pt idx="13">
                  <c:v>36034</c:v>
                </c:pt>
                <c:pt idx="14">
                  <c:v>36035</c:v>
                </c:pt>
                <c:pt idx="15">
                  <c:v>36036</c:v>
                </c:pt>
                <c:pt idx="16">
                  <c:v>36037</c:v>
                </c:pt>
                <c:pt idx="17">
                  <c:v>36038</c:v>
                </c:pt>
                <c:pt idx="18">
                  <c:v>36039</c:v>
                </c:pt>
                <c:pt idx="19">
                  <c:v>36040</c:v>
                </c:pt>
                <c:pt idx="20">
                  <c:v>36041</c:v>
                </c:pt>
                <c:pt idx="21">
                  <c:v>36042</c:v>
                </c:pt>
                <c:pt idx="22">
                  <c:v>36043</c:v>
                </c:pt>
                <c:pt idx="23">
                  <c:v>36044</c:v>
                </c:pt>
                <c:pt idx="24">
                  <c:v>36045</c:v>
                </c:pt>
                <c:pt idx="25">
                  <c:v>36046</c:v>
                </c:pt>
                <c:pt idx="26">
                  <c:v>36047</c:v>
                </c:pt>
                <c:pt idx="27">
                  <c:v>36048</c:v>
                </c:pt>
                <c:pt idx="28">
                  <c:v>36049</c:v>
                </c:pt>
                <c:pt idx="29">
                  <c:v>36050</c:v>
                </c:pt>
                <c:pt idx="30">
                  <c:v>36051</c:v>
                </c:pt>
                <c:pt idx="31">
                  <c:v>36052</c:v>
                </c:pt>
                <c:pt idx="32">
                  <c:v>36053</c:v>
                </c:pt>
                <c:pt idx="33">
                  <c:v>36054</c:v>
                </c:pt>
                <c:pt idx="34">
                  <c:v>36055</c:v>
                </c:pt>
                <c:pt idx="35">
                  <c:v>36056</c:v>
                </c:pt>
                <c:pt idx="36">
                  <c:v>36057</c:v>
                </c:pt>
                <c:pt idx="37">
                  <c:v>36058</c:v>
                </c:pt>
                <c:pt idx="38">
                  <c:v>36059</c:v>
                </c:pt>
                <c:pt idx="39">
                  <c:v>36060</c:v>
                </c:pt>
                <c:pt idx="40">
                  <c:v>36061</c:v>
                </c:pt>
                <c:pt idx="41">
                  <c:v>36062</c:v>
                </c:pt>
                <c:pt idx="42">
                  <c:v>36063</c:v>
                </c:pt>
                <c:pt idx="43">
                  <c:v>36064</c:v>
                </c:pt>
                <c:pt idx="44">
                  <c:v>36065</c:v>
                </c:pt>
                <c:pt idx="45">
                  <c:v>36066</c:v>
                </c:pt>
                <c:pt idx="46">
                  <c:v>36067</c:v>
                </c:pt>
                <c:pt idx="47">
                  <c:v>36068</c:v>
                </c:pt>
                <c:pt idx="48">
                  <c:v>36069</c:v>
                </c:pt>
                <c:pt idx="49">
                  <c:v>36070</c:v>
                </c:pt>
                <c:pt idx="50">
                  <c:v>36071</c:v>
                </c:pt>
                <c:pt idx="51">
                  <c:v>36072</c:v>
                </c:pt>
                <c:pt idx="52">
                  <c:v>36073</c:v>
                </c:pt>
                <c:pt idx="53">
                  <c:v>36074</c:v>
                </c:pt>
                <c:pt idx="54">
                  <c:v>36075</c:v>
                </c:pt>
                <c:pt idx="55">
                  <c:v>36076</c:v>
                </c:pt>
                <c:pt idx="56">
                  <c:v>36077</c:v>
                </c:pt>
                <c:pt idx="57">
                  <c:v>36078</c:v>
                </c:pt>
                <c:pt idx="58">
                  <c:v>36079</c:v>
                </c:pt>
                <c:pt idx="59">
                  <c:v>36080</c:v>
                </c:pt>
                <c:pt idx="60">
                  <c:v>36081</c:v>
                </c:pt>
                <c:pt idx="61">
                  <c:v>36082</c:v>
                </c:pt>
                <c:pt idx="62">
                  <c:v>36083</c:v>
                </c:pt>
                <c:pt idx="63">
                  <c:v>36084</c:v>
                </c:pt>
                <c:pt idx="64">
                  <c:v>36085</c:v>
                </c:pt>
                <c:pt idx="65">
                  <c:v>36086</c:v>
                </c:pt>
                <c:pt idx="66">
                  <c:v>36087</c:v>
                </c:pt>
                <c:pt idx="67">
                  <c:v>36088</c:v>
                </c:pt>
                <c:pt idx="68">
                  <c:v>36089</c:v>
                </c:pt>
                <c:pt idx="69">
                  <c:v>36090</c:v>
                </c:pt>
                <c:pt idx="70">
                  <c:v>36091</c:v>
                </c:pt>
                <c:pt idx="71">
                  <c:v>36092</c:v>
                </c:pt>
                <c:pt idx="72">
                  <c:v>36093</c:v>
                </c:pt>
                <c:pt idx="73">
                  <c:v>36094</c:v>
                </c:pt>
                <c:pt idx="74">
                  <c:v>36095</c:v>
                </c:pt>
                <c:pt idx="75">
                  <c:v>36096</c:v>
                </c:pt>
                <c:pt idx="76">
                  <c:v>36097</c:v>
                </c:pt>
                <c:pt idx="77">
                  <c:v>36098</c:v>
                </c:pt>
                <c:pt idx="78">
                  <c:v>36099</c:v>
                </c:pt>
                <c:pt idx="79">
                  <c:v>36100</c:v>
                </c:pt>
                <c:pt idx="80">
                  <c:v>36101</c:v>
                </c:pt>
                <c:pt idx="81">
                  <c:v>36102</c:v>
                </c:pt>
                <c:pt idx="82">
                  <c:v>36103</c:v>
                </c:pt>
                <c:pt idx="83">
                  <c:v>36104</c:v>
                </c:pt>
                <c:pt idx="84">
                  <c:v>36105</c:v>
                </c:pt>
                <c:pt idx="85">
                  <c:v>36106</c:v>
                </c:pt>
                <c:pt idx="86">
                  <c:v>36107</c:v>
                </c:pt>
                <c:pt idx="87">
                  <c:v>36108</c:v>
                </c:pt>
                <c:pt idx="88">
                  <c:v>36109</c:v>
                </c:pt>
                <c:pt idx="89">
                  <c:v>36110</c:v>
                </c:pt>
                <c:pt idx="90">
                  <c:v>36111</c:v>
                </c:pt>
                <c:pt idx="91">
                  <c:v>36112</c:v>
                </c:pt>
                <c:pt idx="92">
                  <c:v>36113</c:v>
                </c:pt>
                <c:pt idx="93">
                  <c:v>36114</c:v>
                </c:pt>
                <c:pt idx="94">
                  <c:v>36115</c:v>
                </c:pt>
                <c:pt idx="95">
                  <c:v>36116</c:v>
                </c:pt>
                <c:pt idx="96">
                  <c:v>36117</c:v>
                </c:pt>
                <c:pt idx="97">
                  <c:v>36118</c:v>
                </c:pt>
                <c:pt idx="98">
                  <c:v>36119</c:v>
                </c:pt>
                <c:pt idx="99">
                  <c:v>36120</c:v>
                </c:pt>
                <c:pt idx="100">
                  <c:v>36121</c:v>
                </c:pt>
                <c:pt idx="101">
                  <c:v>36122</c:v>
                </c:pt>
                <c:pt idx="102">
                  <c:v>36123</c:v>
                </c:pt>
                <c:pt idx="103">
                  <c:v>36124</c:v>
                </c:pt>
                <c:pt idx="104">
                  <c:v>36125</c:v>
                </c:pt>
                <c:pt idx="105">
                  <c:v>36126</c:v>
                </c:pt>
                <c:pt idx="106">
                  <c:v>36127</c:v>
                </c:pt>
                <c:pt idx="107">
                  <c:v>36128</c:v>
                </c:pt>
                <c:pt idx="108">
                  <c:v>36129</c:v>
                </c:pt>
                <c:pt idx="109">
                  <c:v>36130</c:v>
                </c:pt>
                <c:pt idx="110">
                  <c:v>36131</c:v>
                </c:pt>
                <c:pt idx="111">
                  <c:v>36132</c:v>
                </c:pt>
                <c:pt idx="112">
                  <c:v>36133</c:v>
                </c:pt>
                <c:pt idx="113">
                  <c:v>36134</c:v>
                </c:pt>
                <c:pt idx="114">
                  <c:v>36135</c:v>
                </c:pt>
                <c:pt idx="115">
                  <c:v>36136</c:v>
                </c:pt>
                <c:pt idx="116">
                  <c:v>36137</c:v>
                </c:pt>
                <c:pt idx="117">
                  <c:v>36138</c:v>
                </c:pt>
                <c:pt idx="118">
                  <c:v>36139</c:v>
                </c:pt>
                <c:pt idx="119">
                  <c:v>36140</c:v>
                </c:pt>
                <c:pt idx="120">
                  <c:v>36141</c:v>
                </c:pt>
                <c:pt idx="121">
                  <c:v>36142</c:v>
                </c:pt>
                <c:pt idx="122">
                  <c:v>36143</c:v>
                </c:pt>
                <c:pt idx="123">
                  <c:v>36144</c:v>
                </c:pt>
                <c:pt idx="124">
                  <c:v>36145</c:v>
                </c:pt>
                <c:pt idx="125">
                  <c:v>36146</c:v>
                </c:pt>
                <c:pt idx="126">
                  <c:v>36147</c:v>
                </c:pt>
                <c:pt idx="127">
                  <c:v>36148</c:v>
                </c:pt>
                <c:pt idx="128">
                  <c:v>36149</c:v>
                </c:pt>
                <c:pt idx="129">
                  <c:v>36150</c:v>
                </c:pt>
                <c:pt idx="130">
                  <c:v>36151</c:v>
                </c:pt>
                <c:pt idx="131">
                  <c:v>36152</c:v>
                </c:pt>
                <c:pt idx="132">
                  <c:v>36153</c:v>
                </c:pt>
                <c:pt idx="133">
                  <c:v>36154</c:v>
                </c:pt>
                <c:pt idx="134">
                  <c:v>36155</c:v>
                </c:pt>
                <c:pt idx="135">
                  <c:v>36156</c:v>
                </c:pt>
                <c:pt idx="136">
                  <c:v>36157</c:v>
                </c:pt>
                <c:pt idx="137">
                  <c:v>36158</c:v>
                </c:pt>
                <c:pt idx="138">
                  <c:v>36159</c:v>
                </c:pt>
                <c:pt idx="139">
                  <c:v>36160</c:v>
                </c:pt>
                <c:pt idx="140">
                  <c:v>36161</c:v>
                </c:pt>
                <c:pt idx="141">
                  <c:v>36162</c:v>
                </c:pt>
                <c:pt idx="142">
                  <c:v>36163</c:v>
                </c:pt>
                <c:pt idx="143">
                  <c:v>36164</c:v>
                </c:pt>
                <c:pt idx="144">
                  <c:v>36165</c:v>
                </c:pt>
                <c:pt idx="145">
                  <c:v>36166</c:v>
                </c:pt>
                <c:pt idx="146">
                  <c:v>36167</c:v>
                </c:pt>
                <c:pt idx="147">
                  <c:v>36168</c:v>
                </c:pt>
                <c:pt idx="148">
                  <c:v>36169</c:v>
                </c:pt>
                <c:pt idx="149">
                  <c:v>36170</c:v>
                </c:pt>
                <c:pt idx="150">
                  <c:v>36171</c:v>
                </c:pt>
                <c:pt idx="151">
                  <c:v>36172</c:v>
                </c:pt>
                <c:pt idx="152">
                  <c:v>36173</c:v>
                </c:pt>
                <c:pt idx="153">
                  <c:v>36174</c:v>
                </c:pt>
                <c:pt idx="154">
                  <c:v>36175</c:v>
                </c:pt>
                <c:pt idx="155">
                  <c:v>36176</c:v>
                </c:pt>
                <c:pt idx="156">
                  <c:v>36177</c:v>
                </c:pt>
                <c:pt idx="157">
                  <c:v>36178</c:v>
                </c:pt>
                <c:pt idx="158">
                  <c:v>36179</c:v>
                </c:pt>
                <c:pt idx="159">
                  <c:v>36180</c:v>
                </c:pt>
                <c:pt idx="160">
                  <c:v>36181</c:v>
                </c:pt>
                <c:pt idx="161">
                  <c:v>36182</c:v>
                </c:pt>
                <c:pt idx="162">
                  <c:v>36183</c:v>
                </c:pt>
                <c:pt idx="163">
                  <c:v>36184</c:v>
                </c:pt>
                <c:pt idx="164">
                  <c:v>36185</c:v>
                </c:pt>
                <c:pt idx="165">
                  <c:v>36186</c:v>
                </c:pt>
                <c:pt idx="166">
                  <c:v>36187</c:v>
                </c:pt>
                <c:pt idx="167">
                  <c:v>36188</c:v>
                </c:pt>
                <c:pt idx="168">
                  <c:v>36189</c:v>
                </c:pt>
                <c:pt idx="169">
                  <c:v>36190</c:v>
                </c:pt>
                <c:pt idx="170">
                  <c:v>36191</c:v>
                </c:pt>
                <c:pt idx="171">
                  <c:v>36192</c:v>
                </c:pt>
                <c:pt idx="172">
                  <c:v>36193</c:v>
                </c:pt>
                <c:pt idx="173">
                  <c:v>36194</c:v>
                </c:pt>
                <c:pt idx="174">
                  <c:v>36195</c:v>
                </c:pt>
                <c:pt idx="175">
                  <c:v>36196</c:v>
                </c:pt>
                <c:pt idx="176">
                  <c:v>36197</c:v>
                </c:pt>
                <c:pt idx="177">
                  <c:v>36198</c:v>
                </c:pt>
                <c:pt idx="178">
                  <c:v>36199</c:v>
                </c:pt>
                <c:pt idx="179">
                  <c:v>36200</c:v>
                </c:pt>
                <c:pt idx="180">
                  <c:v>36201</c:v>
                </c:pt>
                <c:pt idx="181">
                  <c:v>36202</c:v>
                </c:pt>
                <c:pt idx="182">
                  <c:v>36203</c:v>
                </c:pt>
                <c:pt idx="183">
                  <c:v>36204</c:v>
                </c:pt>
                <c:pt idx="184">
                  <c:v>36205</c:v>
                </c:pt>
                <c:pt idx="185">
                  <c:v>36206</c:v>
                </c:pt>
                <c:pt idx="186">
                  <c:v>36207</c:v>
                </c:pt>
                <c:pt idx="187">
                  <c:v>36208</c:v>
                </c:pt>
                <c:pt idx="188">
                  <c:v>36209</c:v>
                </c:pt>
                <c:pt idx="189">
                  <c:v>36210</c:v>
                </c:pt>
                <c:pt idx="190">
                  <c:v>36211</c:v>
                </c:pt>
                <c:pt idx="191">
                  <c:v>36212</c:v>
                </c:pt>
                <c:pt idx="192">
                  <c:v>36213</c:v>
                </c:pt>
                <c:pt idx="193">
                  <c:v>36214</c:v>
                </c:pt>
                <c:pt idx="194">
                  <c:v>36215</c:v>
                </c:pt>
                <c:pt idx="195">
                  <c:v>36216</c:v>
                </c:pt>
                <c:pt idx="196">
                  <c:v>36217</c:v>
                </c:pt>
                <c:pt idx="197">
                  <c:v>36218</c:v>
                </c:pt>
                <c:pt idx="198">
                  <c:v>36219</c:v>
                </c:pt>
                <c:pt idx="199">
                  <c:v>36220</c:v>
                </c:pt>
                <c:pt idx="200">
                  <c:v>36221</c:v>
                </c:pt>
                <c:pt idx="201">
                  <c:v>36222</c:v>
                </c:pt>
                <c:pt idx="202">
                  <c:v>36223</c:v>
                </c:pt>
                <c:pt idx="203">
                  <c:v>36224</c:v>
                </c:pt>
                <c:pt idx="204">
                  <c:v>36225</c:v>
                </c:pt>
                <c:pt idx="205">
                  <c:v>36226</c:v>
                </c:pt>
                <c:pt idx="206">
                  <c:v>36227</c:v>
                </c:pt>
                <c:pt idx="207">
                  <c:v>36228</c:v>
                </c:pt>
                <c:pt idx="208">
                  <c:v>36229</c:v>
                </c:pt>
                <c:pt idx="209">
                  <c:v>36230</c:v>
                </c:pt>
                <c:pt idx="210">
                  <c:v>36231</c:v>
                </c:pt>
                <c:pt idx="211">
                  <c:v>36232</c:v>
                </c:pt>
                <c:pt idx="212">
                  <c:v>36233</c:v>
                </c:pt>
                <c:pt idx="213">
                  <c:v>36234</c:v>
                </c:pt>
                <c:pt idx="214">
                  <c:v>36235</c:v>
                </c:pt>
                <c:pt idx="215">
                  <c:v>36236</c:v>
                </c:pt>
                <c:pt idx="216">
                  <c:v>36237</c:v>
                </c:pt>
                <c:pt idx="217">
                  <c:v>36238</c:v>
                </c:pt>
                <c:pt idx="218">
                  <c:v>36239</c:v>
                </c:pt>
                <c:pt idx="219">
                  <c:v>36240</c:v>
                </c:pt>
                <c:pt idx="220">
                  <c:v>36241</c:v>
                </c:pt>
                <c:pt idx="221">
                  <c:v>36242</c:v>
                </c:pt>
                <c:pt idx="222">
                  <c:v>36243</c:v>
                </c:pt>
                <c:pt idx="223">
                  <c:v>36244</c:v>
                </c:pt>
                <c:pt idx="224">
                  <c:v>36245</c:v>
                </c:pt>
                <c:pt idx="225">
                  <c:v>36246</c:v>
                </c:pt>
                <c:pt idx="226">
                  <c:v>36247</c:v>
                </c:pt>
                <c:pt idx="227">
                  <c:v>36248</c:v>
                </c:pt>
                <c:pt idx="228">
                  <c:v>36249</c:v>
                </c:pt>
                <c:pt idx="229">
                  <c:v>36250</c:v>
                </c:pt>
                <c:pt idx="230">
                  <c:v>36251</c:v>
                </c:pt>
                <c:pt idx="231">
                  <c:v>36252</c:v>
                </c:pt>
                <c:pt idx="232">
                  <c:v>36253</c:v>
                </c:pt>
                <c:pt idx="233">
                  <c:v>36254</c:v>
                </c:pt>
                <c:pt idx="234">
                  <c:v>36255</c:v>
                </c:pt>
                <c:pt idx="235">
                  <c:v>36256</c:v>
                </c:pt>
                <c:pt idx="236">
                  <c:v>36257</c:v>
                </c:pt>
                <c:pt idx="237">
                  <c:v>36258</c:v>
                </c:pt>
                <c:pt idx="238">
                  <c:v>36259</c:v>
                </c:pt>
                <c:pt idx="239">
                  <c:v>36260</c:v>
                </c:pt>
                <c:pt idx="240">
                  <c:v>36261</c:v>
                </c:pt>
                <c:pt idx="241">
                  <c:v>36262</c:v>
                </c:pt>
                <c:pt idx="242">
                  <c:v>36263</c:v>
                </c:pt>
                <c:pt idx="243">
                  <c:v>36264</c:v>
                </c:pt>
                <c:pt idx="244">
                  <c:v>36265</c:v>
                </c:pt>
                <c:pt idx="245">
                  <c:v>36266</c:v>
                </c:pt>
                <c:pt idx="246">
                  <c:v>36267</c:v>
                </c:pt>
                <c:pt idx="247">
                  <c:v>36268</c:v>
                </c:pt>
                <c:pt idx="248">
                  <c:v>36269</c:v>
                </c:pt>
                <c:pt idx="249">
                  <c:v>36270</c:v>
                </c:pt>
                <c:pt idx="250">
                  <c:v>36271</c:v>
                </c:pt>
                <c:pt idx="251">
                  <c:v>36272</c:v>
                </c:pt>
                <c:pt idx="252">
                  <c:v>36273</c:v>
                </c:pt>
                <c:pt idx="253">
                  <c:v>36274</c:v>
                </c:pt>
                <c:pt idx="254">
                  <c:v>36275</c:v>
                </c:pt>
                <c:pt idx="255">
                  <c:v>36276</c:v>
                </c:pt>
                <c:pt idx="256">
                  <c:v>36277</c:v>
                </c:pt>
                <c:pt idx="257">
                  <c:v>36278</c:v>
                </c:pt>
                <c:pt idx="258">
                  <c:v>36279</c:v>
                </c:pt>
                <c:pt idx="259">
                  <c:v>36280</c:v>
                </c:pt>
                <c:pt idx="260">
                  <c:v>36281</c:v>
                </c:pt>
                <c:pt idx="261">
                  <c:v>36282</c:v>
                </c:pt>
                <c:pt idx="262">
                  <c:v>36283</c:v>
                </c:pt>
                <c:pt idx="263">
                  <c:v>36284</c:v>
                </c:pt>
                <c:pt idx="264">
                  <c:v>36285</c:v>
                </c:pt>
                <c:pt idx="265">
                  <c:v>36286</c:v>
                </c:pt>
                <c:pt idx="266">
                  <c:v>36287</c:v>
                </c:pt>
                <c:pt idx="267">
                  <c:v>36288</c:v>
                </c:pt>
                <c:pt idx="268">
                  <c:v>36289</c:v>
                </c:pt>
                <c:pt idx="269">
                  <c:v>36290</c:v>
                </c:pt>
                <c:pt idx="270">
                  <c:v>36291</c:v>
                </c:pt>
                <c:pt idx="271">
                  <c:v>36292</c:v>
                </c:pt>
                <c:pt idx="272">
                  <c:v>36293</c:v>
                </c:pt>
                <c:pt idx="273">
                  <c:v>36294</c:v>
                </c:pt>
                <c:pt idx="274">
                  <c:v>36295</c:v>
                </c:pt>
                <c:pt idx="275">
                  <c:v>36296</c:v>
                </c:pt>
                <c:pt idx="276">
                  <c:v>36297</c:v>
                </c:pt>
                <c:pt idx="277">
                  <c:v>36298</c:v>
                </c:pt>
                <c:pt idx="278">
                  <c:v>36299</c:v>
                </c:pt>
                <c:pt idx="279">
                  <c:v>36300</c:v>
                </c:pt>
                <c:pt idx="280">
                  <c:v>36301</c:v>
                </c:pt>
                <c:pt idx="281">
                  <c:v>36302</c:v>
                </c:pt>
                <c:pt idx="282">
                  <c:v>36303</c:v>
                </c:pt>
                <c:pt idx="283">
                  <c:v>36304</c:v>
                </c:pt>
                <c:pt idx="284">
                  <c:v>36305</c:v>
                </c:pt>
                <c:pt idx="285">
                  <c:v>36306</c:v>
                </c:pt>
                <c:pt idx="286">
                  <c:v>36307</c:v>
                </c:pt>
                <c:pt idx="287">
                  <c:v>36308</c:v>
                </c:pt>
                <c:pt idx="288">
                  <c:v>36309</c:v>
                </c:pt>
                <c:pt idx="289">
                  <c:v>36310</c:v>
                </c:pt>
                <c:pt idx="290">
                  <c:v>36311</c:v>
                </c:pt>
                <c:pt idx="291">
                  <c:v>36312</c:v>
                </c:pt>
                <c:pt idx="292">
                  <c:v>36313</c:v>
                </c:pt>
                <c:pt idx="293">
                  <c:v>36314</c:v>
                </c:pt>
                <c:pt idx="294">
                  <c:v>36315</c:v>
                </c:pt>
                <c:pt idx="295">
                  <c:v>36316</c:v>
                </c:pt>
                <c:pt idx="296">
                  <c:v>36317</c:v>
                </c:pt>
                <c:pt idx="297">
                  <c:v>36318</c:v>
                </c:pt>
                <c:pt idx="298">
                  <c:v>36319</c:v>
                </c:pt>
                <c:pt idx="299">
                  <c:v>36320</c:v>
                </c:pt>
                <c:pt idx="300">
                  <c:v>36321</c:v>
                </c:pt>
                <c:pt idx="301">
                  <c:v>36322</c:v>
                </c:pt>
                <c:pt idx="302">
                  <c:v>36323</c:v>
                </c:pt>
                <c:pt idx="303">
                  <c:v>36324</c:v>
                </c:pt>
                <c:pt idx="304">
                  <c:v>36325</c:v>
                </c:pt>
                <c:pt idx="305">
                  <c:v>36326</c:v>
                </c:pt>
                <c:pt idx="306">
                  <c:v>36327</c:v>
                </c:pt>
                <c:pt idx="307">
                  <c:v>36328</c:v>
                </c:pt>
                <c:pt idx="308">
                  <c:v>36329</c:v>
                </c:pt>
                <c:pt idx="309">
                  <c:v>36330</c:v>
                </c:pt>
                <c:pt idx="310">
                  <c:v>36331</c:v>
                </c:pt>
                <c:pt idx="311">
                  <c:v>36332</c:v>
                </c:pt>
                <c:pt idx="312">
                  <c:v>36333</c:v>
                </c:pt>
                <c:pt idx="313">
                  <c:v>36334</c:v>
                </c:pt>
                <c:pt idx="314">
                  <c:v>36335</c:v>
                </c:pt>
                <c:pt idx="315">
                  <c:v>36336</c:v>
                </c:pt>
                <c:pt idx="316">
                  <c:v>36337</c:v>
                </c:pt>
                <c:pt idx="317">
                  <c:v>36338</c:v>
                </c:pt>
                <c:pt idx="318">
                  <c:v>36339</c:v>
                </c:pt>
                <c:pt idx="319">
                  <c:v>36340</c:v>
                </c:pt>
                <c:pt idx="320">
                  <c:v>36341</c:v>
                </c:pt>
                <c:pt idx="321">
                  <c:v>36342</c:v>
                </c:pt>
                <c:pt idx="322">
                  <c:v>36343</c:v>
                </c:pt>
                <c:pt idx="323">
                  <c:v>36344</c:v>
                </c:pt>
                <c:pt idx="324">
                  <c:v>36345</c:v>
                </c:pt>
                <c:pt idx="325">
                  <c:v>36346</c:v>
                </c:pt>
                <c:pt idx="326">
                  <c:v>36347</c:v>
                </c:pt>
                <c:pt idx="327">
                  <c:v>36348</c:v>
                </c:pt>
                <c:pt idx="328">
                  <c:v>36349</c:v>
                </c:pt>
                <c:pt idx="329">
                  <c:v>36350</c:v>
                </c:pt>
                <c:pt idx="330">
                  <c:v>36351</c:v>
                </c:pt>
                <c:pt idx="331">
                  <c:v>36352</c:v>
                </c:pt>
                <c:pt idx="332">
                  <c:v>36353</c:v>
                </c:pt>
                <c:pt idx="333">
                  <c:v>36354</c:v>
                </c:pt>
                <c:pt idx="334">
                  <c:v>36355</c:v>
                </c:pt>
                <c:pt idx="335">
                  <c:v>36356</c:v>
                </c:pt>
                <c:pt idx="336">
                  <c:v>36357</c:v>
                </c:pt>
                <c:pt idx="337">
                  <c:v>36358</c:v>
                </c:pt>
                <c:pt idx="338">
                  <c:v>36359</c:v>
                </c:pt>
                <c:pt idx="339">
                  <c:v>36360</c:v>
                </c:pt>
                <c:pt idx="340">
                  <c:v>36361</c:v>
                </c:pt>
                <c:pt idx="341">
                  <c:v>36362</c:v>
                </c:pt>
                <c:pt idx="342">
                  <c:v>36363</c:v>
                </c:pt>
                <c:pt idx="343">
                  <c:v>36364</c:v>
                </c:pt>
                <c:pt idx="344">
                  <c:v>36365</c:v>
                </c:pt>
                <c:pt idx="345">
                  <c:v>36366</c:v>
                </c:pt>
                <c:pt idx="346">
                  <c:v>36367</c:v>
                </c:pt>
                <c:pt idx="347">
                  <c:v>36368</c:v>
                </c:pt>
                <c:pt idx="348">
                  <c:v>36369</c:v>
                </c:pt>
                <c:pt idx="349">
                  <c:v>36370</c:v>
                </c:pt>
                <c:pt idx="350">
                  <c:v>36371</c:v>
                </c:pt>
                <c:pt idx="351">
                  <c:v>36372</c:v>
                </c:pt>
                <c:pt idx="352">
                  <c:v>36373</c:v>
                </c:pt>
                <c:pt idx="353">
                  <c:v>36374</c:v>
                </c:pt>
                <c:pt idx="354">
                  <c:v>36375</c:v>
                </c:pt>
                <c:pt idx="355">
                  <c:v>36376</c:v>
                </c:pt>
                <c:pt idx="356">
                  <c:v>36377</c:v>
                </c:pt>
                <c:pt idx="357">
                  <c:v>36378</c:v>
                </c:pt>
                <c:pt idx="358">
                  <c:v>36379</c:v>
                </c:pt>
                <c:pt idx="359">
                  <c:v>36380</c:v>
                </c:pt>
                <c:pt idx="360">
                  <c:v>36381</c:v>
                </c:pt>
                <c:pt idx="361">
                  <c:v>36382</c:v>
                </c:pt>
                <c:pt idx="362">
                  <c:v>36383</c:v>
                </c:pt>
                <c:pt idx="363">
                  <c:v>36384</c:v>
                </c:pt>
                <c:pt idx="364">
                  <c:v>36385</c:v>
                </c:pt>
                <c:pt idx="365">
                  <c:v>36386</c:v>
                </c:pt>
                <c:pt idx="366">
                  <c:v>36387</c:v>
                </c:pt>
                <c:pt idx="367">
                  <c:v>36388</c:v>
                </c:pt>
                <c:pt idx="368">
                  <c:v>36389</c:v>
                </c:pt>
                <c:pt idx="369">
                  <c:v>36390</c:v>
                </c:pt>
                <c:pt idx="370">
                  <c:v>36391</c:v>
                </c:pt>
                <c:pt idx="371">
                  <c:v>36392</c:v>
                </c:pt>
                <c:pt idx="372">
                  <c:v>36393</c:v>
                </c:pt>
                <c:pt idx="373">
                  <c:v>36394</c:v>
                </c:pt>
                <c:pt idx="374">
                  <c:v>36395</c:v>
                </c:pt>
                <c:pt idx="375">
                  <c:v>36396</c:v>
                </c:pt>
                <c:pt idx="376">
                  <c:v>36397</c:v>
                </c:pt>
                <c:pt idx="377">
                  <c:v>36398</c:v>
                </c:pt>
                <c:pt idx="378">
                  <c:v>36399</c:v>
                </c:pt>
                <c:pt idx="379">
                  <c:v>36400</c:v>
                </c:pt>
                <c:pt idx="380">
                  <c:v>36401</c:v>
                </c:pt>
                <c:pt idx="381">
                  <c:v>36402</c:v>
                </c:pt>
                <c:pt idx="382">
                  <c:v>36403</c:v>
                </c:pt>
                <c:pt idx="383">
                  <c:v>36404</c:v>
                </c:pt>
                <c:pt idx="384">
                  <c:v>36405</c:v>
                </c:pt>
                <c:pt idx="385">
                  <c:v>36406</c:v>
                </c:pt>
                <c:pt idx="386">
                  <c:v>36407</c:v>
                </c:pt>
                <c:pt idx="387">
                  <c:v>36408</c:v>
                </c:pt>
                <c:pt idx="388">
                  <c:v>36409</c:v>
                </c:pt>
                <c:pt idx="389">
                  <c:v>36410</c:v>
                </c:pt>
                <c:pt idx="390">
                  <c:v>36411</c:v>
                </c:pt>
                <c:pt idx="391">
                  <c:v>36412</c:v>
                </c:pt>
                <c:pt idx="392">
                  <c:v>36413</c:v>
                </c:pt>
                <c:pt idx="393">
                  <c:v>36414</c:v>
                </c:pt>
                <c:pt idx="394">
                  <c:v>36415</c:v>
                </c:pt>
                <c:pt idx="395">
                  <c:v>36416</c:v>
                </c:pt>
                <c:pt idx="396">
                  <c:v>36417</c:v>
                </c:pt>
                <c:pt idx="397">
                  <c:v>36418</c:v>
                </c:pt>
                <c:pt idx="398">
                  <c:v>36419</c:v>
                </c:pt>
                <c:pt idx="399">
                  <c:v>36420</c:v>
                </c:pt>
                <c:pt idx="400">
                  <c:v>36421</c:v>
                </c:pt>
                <c:pt idx="401">
                  <c:v>36422</c:v>
                </c:pt>
                <c:pt idx="402">
                  <c:v>36423</c:v>
                </c:pt>
                <c:pt idx="403">
                  <c:v>36424</c:v>
                </c:pt>
                <c:pt idx="404">
                  <c:v>36425</c:v>
                </c:pt>
                <c:pt idx="405">
                  <c:v>36426</c:v>
                </c:pt>
                <c:pt idx="406">
                  <c:v>36427</c:v>
                </c:pt>
                <c:pt idx="407">
                  <c:v>36428</c:v>
                </c:pt>
                <c:pt idx="408">
                  <c:v>36429</c:v>
                </c:pt>
                <c:pt idx="409">
                  <c:v>36430</c:v>
                </c:pt>
                <c:pt idx="410">
                  <c:v>36431</c:v>
                </c:pt>
                <c:pt idx="411">
                  <c:v>36432</c:v>
                </c:pt>
                <c:pt idx="412">
                  <c:v>36433</c:v>
                </c:pt>
                <c:pt idx="413">
                  <c:v>36434</c:v>
                </c:pt>
                <c:pt idx="414">
                  <c:v>36435</c:v>
                </c:pt>
                <c:pt idx="415">
                  <c:v>36436</c:v>
                </c:pt>
                <c:pt idx="416">
                  <c:v>36437</c:v>
                </c:pt>
                <c:pt idx="417">
                  <c:v>36438</c:v>
                </c:pt>
                <c:pt idx="418">
                  <c:v>36439</c:v>
                </c:pt>
                <c:pt idx="419">
                  <c:v>36440</c:v>
                </c:pt>
                <c:pt idx="420">
                  <c:v>36441</c:v>
                </c:pt>
                <c:pt idx="421">
                  <c:v>36442</c:v>
                </c:pt>
                <c:pt idx="422">
                  <c:v>36443</c:v>
                </c:pt>
                <c:pt idx="423">
                  <c:v>36444</c:v>
                </c:pt>
                <c:pt idx="424">
                  <c:v>36445</c:v>
                </c:pt>
                <c:pt idx="425">
                  <c:v>36446</c:v>
                </c:pt>
                <c:pt idx="426">
                  <c:v>36447</c:v>
                </c:pt>
                <c:pt idx="427">
                  <c:v>36448</c:v>
                </c:pt>
                <c:pt idx="428">
                  <c:v>36449</c:v>
                </c:pt>
                <c:pt idx="429">
                  <c:v>36450</c:v>
                </c:pt>
                <c:pt idx="430">
                  <c:v>36451</c:v>
                </c:pt>
                <c:pt idx="431">
                  <c:v>36452</c:v>
                </c:pt>
                <c:pt idx="432">
                  <c:v>36453</c:v>
                </c:pt>
                <c:pt idx="433">
                  <c:v>36454</c:v>
                </c:pt>
                <c:pt idx="434">
                  <c:v>36455</c:v>
                </c:pt>
                <c:pt idx="435">
                  <c:v>36456</c:v>
                </c:pt>
                <c:pt idx="436">
                  <c:v>36457</c:v>
                </c:pt>
                <c:pt idx="437">
                  <c:v>36458</c:v>
                </c:pt>
                <c:pt idx="438">
                  <c:v>36459</c:v>
                </c:pt>
                <c:pt idx="439">
                  <c:v>36460</c:v>
                </c:pt>
                <c:pt idx="440">
                  <c:v>36461</c:v>
                </c:pt>
                <c:pt idx="441">
                  <c:v>36462</c:v>
                </c:pt>
                <c:pt idx="442">
                  <c:v>36463</c:v>
                </c:pt>
                <c:pt idx="443">
                  <c:v>36464</c:v>
                </c:pt>
                <c:pt idx="444">
                  <c:v>36465</c:v>
                </c:pt>
                <c:pt idx="445">
                  <c:v>36466</c:v>
                </c:pt>
                <c:pt idx="446">
                  <c:v>36467</c:v>
                </c:pt>
                <c:pt idx="447">
                  <c:v>36468</c:v>
                </c:pt>
                <c:pt idx="448">
                  <c:v>36469</c:v>
                </c:pt>
                <c:pt idx="449">
                  <c:v>36470</c:v>
                </c:pt>
                <c:pt idx="450">
                  <c:v>36471</c:v>
                </c:pt>
                <c:pt idx="451">
                  <c:v>36472</c:v>
                </c:pt>
                <c:pt idx="452">
                  <c:v>36473</c:v>
                </c:pt>
                <c:pt idx="453">
                  <c:v>36474</c:v>
                </c:pt>
                <c:pt idx="454">
                  <c:v>36475</c:v>
                </c:pt>
                <c:pt idx="455">
                  <c:v>36476</c:v>
                </c:pt>
                <c:pt idx="456">
                  <c:v>36477</c:v>
                </c:pt>
                <c:pt idx="457">
                  <c:v>36478</c:v>
                </c:pt>
                <c:pt idx="458">
                  <c:v>36479</c:v>
                </c:pt>
                <c:pt idx="459">
                  <c:v>36480</c:v>
                </c:pt>
                <c:pt idx="460">
                  <c:v>36481</c:v>
                </c:pt>
                <c:pt idx="461">
                  <c:v>36482</c:v>
                </c:pt>
                <c:pt idx="462">
                  <c:v>36483</c:v>
                </c:pt>
                <c:pt idx="463">
                  <c:v>36484</c:v>
                </c:pt>
                <c:pt idx="464">
                  <c:v>36485</c:v>
                </c:pt>
                <c:pt idx="465">
                  <c:v>36486</c:v>
                </c:pt>
                <c:pt idx="466">
                  <c:v>36487</c:v>
                </c:pt>
                <c:pt idx="467">
                  <c:v>36488</c:v>
                </c:pt>
                <c:pt idx="468">
                  <c:v>36489</c:v>
                </c:pt>
                <c:pt idx="469">
                  <c:v>36490</c:v>
                </c:pt>
                <c:pt idx="470">
                  <c:v>36491</c:v>
                </c:pt>
                <c:pt idx="471">
                  <c:v>36492</c:v>
                </c:pt>
                <c:pt idx="472">
                  <c:v>36493</c:v>
                </c:pt>
                <c:pt idx="473">
                  <c:v>36494</c:v>
                </c:pt>
                <c:pt idx="474">
                  <c:v>36495</c:v>
                </c:pt>
                <c:pt idx="475">
                  <c:v>36496</c:v>
                </c:pt>
                <c:pt idx="476">
                  <c:v>36497</c:v>
                </c:pt>
                <c:pt idx="477">
                  <c:v>36498</c:v>
                </c:pt>
                <c:pt idx="478">
                  <c:v>36499</c:v>
                </c:pt>
                <c:pt idx="479">
                  <c:v>36500</c:v>
                </c:pt>
                <c:pt idx="480">
                  <c:v>36501</c:v>
                </c:pt>
                <c:pt idx="481">
                  <c:v>36502</c:v>
                </c:pt>
                <c:pt idx="482">
                  <c:v>36503</c:v>
                </c:pt>
                <c:pt idx="483">
                  <c:v>36504</c:v>
                </c:pt>
                <c:pt idx="484">
                  <c:v>36505</c:v>
                </c:pt>
                <c:pt idx="485">
                  <c:v>36506</c:v>
                </c:pt>
                <c:pt idx="486">
                  <c:v>36507</c:v>
                </c:pt>
                <c:pt idx="487">
                  <c:v>36508</c:v>
                </c:pt>
                <c:pt idx="488">
                  <c:v>36509</c:v>
                </c:pt>
                <c:pt idx="489">
                  <c:v>36510</c:v>
                </c:pt>
                <c:pt idx="490">
                  <c:v>36511</c:v>
                </c:pt>
                <c:pt idx="491">
                  <c:v>36512</c:v>
                </c:pt>
                <c:pt idx="492">
                  <c:v>36513</c:v>
                </c:pt>
                <c:pt idx="493">
                  <c:v>36514</c:v>
                </c:pt>
                <c:pt idx="494">
                  <c:v>36515</c:v>
                </c:pt>
                <c:pt idx="495">
                  <c:v>36516</c:v>
                </c:pt>
                <c:pt idx="496">
                  <c:v>36517</c:v>
                </c:pt>
                <c:pt idx="497">
                  <c:v>36518</c:v>
                </c:pt>
                <c:pt idx="498">
                  <c:v>36519</c:v>
                </c:pt>
                <c:pt idx="499">
                  <c:v>36520</c:v>
                </c:pt>
                <c:pt idx="500">
                  <c:v>36521</c:v>
                </c:pt>
                <c:pt idx="501">
                  <c:v>36522</c:v>
                </c:pt>
                <c:pt idx="502">
                  <c:v>36523</c:v>
                </c:pt>
                <c:pt idx="503">
                  <c:v>36524</c:v>
                </c:pt>
                <c:pt idx="504">
                  <c:v>36525</c:v>
                </c:pt>
                <c:pt idx="505">
                  <c:v>36526</c:v>
                </c:pt>
                <c:pt idx="506">
                  <c:v>36527</c:v>
                </c:pt>
                <c:pt idx="507">
                  <c:v>36528</c:v>
                </c:pt>
                <c:pt idx="508">
                  <c:v>36529</c:v>
                </c:pt>
                <c:pt idx="509">
                  <c:v>36530</c:v>
                </c:pt>
                <c:pt idx="510">
                  <c:v>36531</c:v>
                </c:pt>
                <c:pt idx="511">
                  <c:v>36532</c:v>
                </c:pt>
                <c:pt idx="512">
                  <c:v>36533</c:v>
                </c:pt>
                <c:pt idx="513">
                  <c:v>36534</c:v>
                </c:pt>
                <c:pt idx="514">
                  <c:v>36535</c:v>
                </c:pt>
                <c:pt idx="515">
                  <c:v>36536</c:v>
                </c:pt>
                <c:pt idx="516">
                  <c:v>36537</c:v>
                </c:pt>
                <c:pt idx="517">
                  <c:v>36538</c:v>
                </c:pt>
                <c:pt idx="518">
                  <c:v>36539</c:v>
                </c:pt>
                <c:pt idx="519">
                  <c:v>36540</c:v>
                </c:pt>
                <c:pt idx="520">
                  <c:v>36541</c:v>
                </c:pt>
                <c:pt idx="521">
                  <c:v>36542</c:v>
                </c:pt>
                <c:pt idx="522">
                  <c:v>36543</c:v>
                </c:pt>
                <c:pt idx="523">
                  <c:v>36544</c:v>
                </c:pt>
                <c:pt idx="524">
                  <c:v>36545</c:v>
                </c:pt>
                <c:pt idx="525">
                  <c:v>36546</c:v>
                </c:pt>
                <c:pt idx="526">
                  <c:v>36547</c:v>
                </c:pt>
                <c:pt idx="527">
                  <c:v>36548</c:v>
                </c:pt>
                <c:pt idx="528">
                  <c:v>36549</c:v>
                </c:pt>
                <c:pt idx="529">
                  <c:v>36550</c:v>
                </c:pt>
                <c:pt idx="530">
                  <c:v>36551</c:v>
                </c:pt>
                <c:pt idx="531">
                  <c:v>36552</c:v>
                </c:pt>
                <c:pt idx="532">
                  <c:v>36553</c:v>
                </c:pt>
                <c:pt idx="533">
                  <c:v>36554</c:v>
                </c:pt>
                <c:pt idx="534">
                  <c:v>36555</c:v>
                </c:pt>
                <c:pt idx="535">
                  <c:v>36556</c:v>
                </c:pt>
                <c:pt idx="536">
                  <c:v>36557</c:v>
                </c:pt>
                <c:pt idx="537">
                  <c:v>36558</c:v>
                </c:pt>
                <c:pt idx="538">
                  <c:v>36559</c:v>
                </c:pt>
                <c:pt idx="539">
                  <c:v>36560</c:v>
                </c:pt>
                <c:pt idx="540">
                  <c:v>36561</c:v>
                </c:pt>
                <c:pt idx="541">
                  <c:v>36562</c:v>
                </c:pt>
                <c:pt idx="542">
                  <c:v>36563</c:v>
                </c:pt>
                <c:pt idx="543">
                  <c:v>36564</c:v>
                </c:pt>
                <c:pt idx="544">
                  <c:v>36565</c:v>
                </c:pt>
                <c:pt idx="545">
                  <c:v>36566</c:v>
                </c:pt>
                <c:pt idx="546">
                  <c:v>36567</c:v>
                </c:pt>
                <c:pt idx="547">
                  <c:v>36568</c:v>
                </c:pt>
                <c:pt idx="548">
                  <c:v>36569</c:v>
                </c:pt>
                <c:pt idx="549">
                  <c:v>36570</c:v>
                </c:pt>
                <c:pt idx="550">
                  <c:v>36571</c:v>
                </c:pt>
                <c:pt idx="551">
                  <c:v>36572</c:v>
                </c:pt>
                <c:pt idx="552">
                  <c:v>36573</c:v>
                </c:pt>
                <c:pt idx="553">
                  <c:v>36574</c:v>
                </c:pt>
                <c:pt idx="554">
                  <c:v>36575</c:v>
                </c:pt>
                <c:pt idx="555">
                  <c:v>36576</c:v>
                </c:pt>
                <c:pt idx="556">
                  <c:v>36577</c:v>
                </c:pt>
                <c:pt idx="557">
                  <c:v>36578</c:v>
                </c:pt>
                <c:pt idx="558">
                  <c:v>36579</c:v>
                </c:pt>
                <c:pt idx="559">
                  <c:v>36580</c:v>
                </c:pt>
                <c:pt idx="560">
                  <c:v>36581</c:v>
                </c:pt>
                <c:pt idx="561">
                  <c:v>36582</c:v>
                </c:pt>
                <c:pt idx="562">
                  <c:v>36583</c:v>
                </c:pt>
                <c:pt idx="563">
                  <c:v>36584</c:v>
                </c:pt>
                <c:pt idx="564">
                  <c:v>36585</c:v>
                </c:pt>
                <c:pt idx="565">
                  <c:v>36586</c:v>
                </c:pt>
                <c:pt idx="566">
                  <c:v>36587</c:v>
                </c:pt>
                <c:pt idx="567">
                  <c:v>36588</c:v>
                </c:pt>
                <c:pt idx="568">
                  <c:v>36589</c:v>
                </c:pt>
                <c:pt idx="569">
                  <c:v>36590</c:v>
                </c:pt>
                <c:pt idx="570">
                  <c:v>36591</c:v>
                </c:pt>
                <c:pt idx="571">
                  <c:v>36592</c:v>
                </c:pt>
                <c:pt idx="572">
                  <c:v>36593</c:v>
                </c:pt>
                <c:pt idx="573">
                  <c:v>36594</c:v>
                </c:pt>
                <c:pt idx="574">
                  <c:v>36595</c:v>
                </c:pt>
                <c:pt idx="575">
                  <c:v>36596</c:v>
                </c:pt>
                <c:pt idx="576">
                  <c:v>36597</c:v>
                </c:pt>
                <c:pt idx="577">
                  <c:v>36598</c:v>
                </c:pt>
                <c:pt idx="578">
                  <c:v>36599</c:v>
                </c:pt>
                <c:pt idx="579">
                  <c:v>36600</c:v>
                </c:pt>
                <c:pt idx="580">
                  <c:v>36601</c:v>
                </c:pt>
                <c:pt idx="581">
                  <c:v>36602</c:v>
                </c:pt>
                <c:pt idx="582">
                  <c:v>36603</c:v>
                </c:pt>
                <c:pt idx="583">
                  <c:v>36604</c:v>
                </c:pt>
                <c:pt idx="584">
                  <c:v>36605</c:v>
                </c:pt>
                <c:pt idx="585">
                  <c:v>36606</c:v>
                </c:pt>
                <c:pt idx="586">
                  <c:v>36607</c:v>
                </c:pt>
                <c:pt idx="587">
                  <c:v>36608</c:v>
                </c:pt>
                <c:pt idx="588">
                  <c:v>36609</c:v>
                </c:pt>
                <c:pt idx="589">
                  <c:v>36610</c:v>
                </c:pt>
                <c:pt idx="590">
                  <c:v>36611</c:v>
                </c:pt>
                <c:pt idx="591">
                  <c:v>36612</c:v>
                </c:pt>
                <c:pt idx="592">
                  <c:v>36613</c:v>
                </c:pt>
                <c:pt idx="593">
                  <c:v>36614</c:v>
                </c:pt>
                <c:pt idx="594">
                  <c:v>36615</c:v>
                </c:pt>
                <c:pt idx="595">
                  <c:v>36616</c:v>
                </c:pt>
                <c:pt idx="596">
                  <c:v>36617</c:v>
                </c:pt>
                <c:pt idx="597">
                  <c:v>36618</c:v>
                </c:pt>
                <c:pt idx="598">
                  <c:v>36619</c:v>
                </c:pt>
                <c:pt idx="599">
                  <c:v>36620</c:v>
                </c:pt>
                <c:pt idx="600">
                  <c:v>36621</c:v>
                </c:pt>
                <c:pt idx="601">
                  <c:v>36622</c:v>
                </c:pt>
                <c:pt idx="602">
                  <c:v>36623</c:v>
                </c:pt>
                <c:pt idx="603">
                  <c:v>36624</c:v>
                </c:pt>
                <c:pt idx="604">
                  <c:v>36625</c:v>
                </c:pt>
                <c:pt idx="605">
                  <c:v>36626</c:v>
                </c:pt>
                <c:pt idx="606">
                  <c:v>36627</c:v>
                </c:pt>
                <c:pt idx="607">
                  <c:v>36628</c:v>
                </c:pt>
                <c:pt idx="608">
                  <c:v>36629</c:v>
                </c:pt>
                <c:pt idx="609">
                  <c:v>36630</c:v>
                </c:pt>
                <c:pt idx="610">
                  <c:v>36631</c:v>
                </c:pt>
                <c:pt idx="611">
                  <c:v>36632</c:v>
                </c:pt>
                <c:pt idx="612">
                  <c:v>36633</c:v>
                </c:pt>
                <c:pt idx="613">
                  <c:v>36634</c:v>
                </c:pt>
                <c:pt idx="614">
                  <c:v>36635</c:v>
                </c:pt>
                <c:pt idx="615">
                  <c:v>36636</c:v>
                </c:pt>
                <c:pt idx="616">
                  <c:v>36637</c:v>
                </c:pt>
                <c:pt idx="617">
                  <c:v>36638</c:v>
                </c:pt>
                <c:pt idx="618">
                  <c:v>36639</c:v>
                </c:pt>
                <c:pt idx="619">
                  <c:v>36640</c:v>
                </c:pt>
                <c:pt idx="620">
                  <c:v>36641</c:v>
                </c:pt>
                <c:pt idx="621">
                  <c:v>36642</c:v>
                </c:pt>
                <c:pt idx="622">
                  <c:v>36643</c:v>
                </c:pt>
                <c:pt idx="623">
                  <c:v>36644</c:v>
                </c:pt>
                <c:pt idx="624">
                  <c:v>36645</c:v>
                </c:pt>
                <c:pt idx="625">
                  <c:v>36646</c:v>
                </c:pt>
                <c:pt idx="626">
                  <c:v>36647</c:v>
                </c:pt>
                <c:pt idx="627">
                  <c:v>36648</c:v>
                </c:pt>
                <c:pt idx="628">
                  <c:v>36649</c:v>
                </c:pt>
                <c:pt idx="629">
                  <c:v>36650</c:v>
                </c:pt>
                <c:pt idx="630">
                  <c:v>36651</c:v>
                </c:pt>
                <c:pt idx="631">
                  <c:v>36652</c:v>
                </c:pt>
                <c:pt idx="632">
                  <c:v>36653</c:v>
                </c:pt>
                <c:pt idx="633">
                  <c:v>36654</c:v>
                </c:pt>
                <c:pt idx="634">
                  <c:v>36655</c:v>
                </c:pt>
                <c:pt idx="635">
                  <c:v>36656</c:v>
                </c:pt>
                <c:pt idx="636">
                  <c:v>36657</c:v>
                </c:pt>
                <c:pt idx="637">
                  <c:v>36658</c:v>
                </c:pt>
                <c:pt idx="638">
                  <c:v>36659</c:v>
                </c:pt>
                <c:pt idx="639">
                  <c:v>36660</c:v>
                </c:pt>
                <c:pt idx="640">
                  <c:v>36661</c:v>
                </c:pt>
                <c:pt idx="641">
                  <c:v>36662</c:v>
                </c:pt>
                <c:pt idx="642">
                  <c:v>36663</c:v>
                </c:pt>
                <c:pt idx="643">
                  <c:v>36664</c:v>
                </c:pt>
                <c:pt idx="644">
                  <c:v>36665</c:v>
                </c:pt>
                <c:pt idx="645">
                  <c:v>36666</c:v>
                </c:pt>
                <c:pt idx="646">
                  <c:v>36667</c:v>
                </c:pt>
                <c:pt idx="647">
                  <c:v>36668</c:v>
                </c:pt>
                <c:pt idx="648">
                  <c:v>36669</c:v>
                </c:pt>
                <c:pt idx="649">
                  <c:v>36670</c:v>
                </c:pt>
                <c:pt idx="650">
                  <c:v>36671</c:v>
                </c:pt>
                <c:pt idx="651">
                  <c:v>36672</c:v>
                </c:pt>
                <c:pt idx="652">
                  <c:v>36673</c:v>
                </c:pt>
                <c:pt idx="653">
                  <c:v>36674</c:v>
                </c:pt>
                <c:pt idx="654">
                  <c:v>36675</c:v>
                </c:pt>
                <c:pt idx="655">
                  <c:v>36676</c:v>
                </c:pt>
                <c:pt idx="656">
                  <c:v>36677</c:v>
                </c:pt>
                <c:pt idx="657">
                  <c:v>36678</c:v>
                </c:pt>
                <c:pt idx="658">
                  <c:v>36679</c:v>
                </c:pt>
                <c:pt idx="659">
                  <c:v>36680</c:v>
                </c:pt>
                <c:pt idx="660">
                  <c:v>36681</c:v>
                </c:pt>
                <c:pt idx="661">
                  <c:v>36682</c:v>
                </c:pt>
                <c:pt idx="662">
                  <c:v>36683</c:v>
                </c:pt>
                <c:pt idx="663">
                  <c:v>36684</c:v>
                </c:pt>
                <c:pt idx="664">
                  <c:v>36685</c:v>
                </c:pt>
                <c:pt idx="665">
                  <c:v>36686</c:v>
                </c:pt>
                <c:pt idx="666">
                  <c:v>36687</c:v>
                </c:pt>
                <c:pt idx="667">
                  <c:v>36688</c:v>
                </c:pt>
                <c:pt idx="668">
                  <c:v>36689</c:v>
                </c:pt>
                <c:pt idx="669">
                  <c:v>36690</c:v>
                </c:pt>
                <c:pt idx="670">
                  <c:v>36691</c:v>
                </c:pt>
                <c:pt idx="671">
                  <c:v>36692</c:v>
                </c:pt>
                <c:pt idx="672">
                  <c:v>36693</c:v>
                </c:pt>
                <c:pt idx="673">
                  <c:v>36694</c:v>
                </c:pt>
                <c:pt idx="674">
                  <c:v>36695</c:v>
                </c:pt>
                <c:pt idx="675">
                  <c:v>36696</c:v>
                </c:pt>
                <c:pt idx="676">
                  <c:v>36697</c:v>
                </c:pt>
                <c:pt idx="677">
                  <c:v>36698</c:v>
                </c:pt>
                <c:pt idx="678">
                  <c:v>36699</c:v>
                </c:pt>
                <c:pt idx="679">
                  <c:v>36700</c:v>
                </c:pt>
                <c:pt idx="680">
                  <c:v>36701</c:v>
                </c:pt>
                <c:pt idx="681">
                  <c:v>36702</c:v>
                </c:pt>
                <c:pt idx="682">
                  <c:v>36703</c:v>
                </c:pt>
                <c:pt idx="683">
                  <c:v>36704</c:v>
                </c:pt>
                <c:pt idx="684">
                  <c:v>36705</c:v>
                </c:pt>
                <c:pt idx="685">
                  <c:v>36706</c:v>
                </c:pt>
                <c:pt idx="686">
                  <c:v>36707</c:v>
                </c:pt>
                <c:pt idx="687">
                  <c:v>36708</c:v>
                </c:pt>
                <c:pt idx="688">
                  <c:v>36709</c:v>
                </c:pt>
                <c:pt idx="689">
                  <c:v>36710</c:v>
                </c:pt>
                <c:pt idx="690">
                  <c:v>36711</c:v>
                </c:pt>
                <c:pt idx="691">
                  <c:v>36712</c:v>
                </c:pt>
                <c:pt idx="692">
                  <c:v>36713</c:v>
                </c:pt>
                <c:pt idx="693">
                  <c:v>36714</c:v>
                </c:pt>
                <c:pt idx="694">
                  <c:v>36715</c:v>
                </c:pt>
                <c:pt idx="695">
                  <c:v>36716</c:v>
                </c:pt>
                <c:pt idx="696">
                  <c:v>36717</c:v>
                </c:pt>
                <c:pt idx="697">
                  <c:v>36718</c:v>
                </c:pt>
                <c:pt idx="698">
                  <c:v>36719</c:v>
                </c:pt>
                <c:pt idx="699">
                  <c:v>36720</c:v>
                </c:pt>
                <c:pt idx="700">
                  <c:v>36721</c:v>
                </c:pt>
                <c:pt idx="701">
                  <c:v>36722</c:v>
                </c:pt>
                <c:pt idx="702">
                  <c:v>36723</c:v>
                </c:pt>
                <c:pt idx="703">
                  <c:v>36724</c:v>
                </c:pt>
                <c:pt idx="704">
                  <c:v>36725</c:v>
                </c:pt>
                <c:pt idx="705">
                  <c:v>36726</c:v>
                </c:pt>
                <c:pt idx="706">
                  <c:v>36727</c:v>
                </c:pt>
                <c:pt idx="707">
                  <c:v>36728</c:v>
                </c:pt>
                <c:pt idx="708">
                  <c:v>36729</c:v>
                </c:pt>
                <c:pt idx="709">
                  <c:v>36730</c:v>
                </c:pt>
                <c:pt idx="710">
                  <c:v>36731</c:v>
                </c:pt>
                <c:pt idx="711">
                  <c:v>36732</c:v>
                </c:pt>
                <c:pt idx="712">
                  <c:v>36733</c:v>
                </c:pt>
                <c:pt idx="713">
                  <c:v>36734</c:v>
                </c:pt>
                <c:pt idx="714">
                  <c:v>36735</c:v>
                </c:pt>
                <c:pt idx="715">
                  <c:v>36736</c:v>
                </c:pt>
                <c:pt idx="716">
                  <c:v>36737</c:v>
                </c:pt>
                <c:pt idx="717">
                  <c:v>36738</c:v>
                </c:pt>
                <c:pt idx="718">
                  <c:v>36739</c:v>
                </c:pt>
                <c:pt idx="719">
                  <c:v>36740</c:v>
                </c:pt>
                <c:pt idx="720">
                  <c:v>36741</c:v>
                </c:pt>
                <c:pt idx="721">
                  <c:v>36742</c:v>
                </c:pt>
                <c:pt idx="722">
                  <c:v>36743</c:v>
                </c:pt>
                <c:pt idx="723">
                  <c:v>36744</c:v>
                </c:pt>
                <c:pt idx="724">
                  <c:v>36745</c:v>
                </c:pt>
                <c:pt idx="725">
                  <c:v>36746</c:v>
                </c:pt>
                <c:pt idx="726">
                  <c:v>36747</c:v>
                </c:pt>
                <c:pt idx="727">
                  <c:v>36748</c:v>
                </c:pt>
                <c:pt idx="728">
                  <c:v>36749</c:v>
                </c:pt>
                <c:pt idx="729">
                  <c:v>36750</c:v>
                </c:pt>
                <c:pt idx="730">
                  <c:v>36751</c:v>
                </c:pt>
                <c:pt idx="731">
                  <c:v>36752</c:v>
                </c:pt>
                <c:pt idx="732">
                  <c:v>36753</c:v>
                </c:pt>
                <c:pt idx="733">
                  <c:v>36754</c:v>
                </c:pt>
                <c:pt idx="734">
                  <c:v>36755</c:v>
                </c:pt>
                <c:pt idx="735">
                  <c:v>36756</c:v>
                </c:pt>
                <c:pt idx="736">
                  <c:v>36757</c:v>
                </c:pt>
                <c:pt idx="737">
                  <c:v>36758</c:v>
                </c:pt>
                <c:pt idx="738">
                  <c:v>36759</c:v>
                </c:pt>
                <c:pt idx="739">
                  <c:v>36760</c:v>
                </c:pt>
                <c:pt idx="740">
                  <c:v>36761</c:v>
                </c:pt>
                <c:pt idx="741">
                  <c:v>36762</c:v>
                </c:pt>
                <c:pt idx="742">
                  <c:v>36763</c:v>
                </c:pt>
                <c:pt idx="743">
                  <c:v>36764</c:v>
                </c:pt>
                <c:pt idx="744">
                  <c:v>36765</c:v>
                </c:pt>
                <c:pt idx="745">
                  <c:v>36766</c:v>
                </c:pt>
                <c:pt idx="746">
                  <c:v>36767</c:v>
                </c:pt>
                <c:pt idx="747">
                  <c:v>36768</c:v>
                </c:pt>
                <c:pt idx="748">
                  <c:v>36769</c:v>
                </c:pt>
                <c:pt idx="749">
                  <c:v>36770</c:v>
                </c:pt>
                <c:pt idx="750">
                  <c:v>36771</c:v>
                </c:pt>
                <c:pt idx="751">
                  <c:v>36772</c:v>
                </c:pt>
                <c:pt idx="752">
                  <c:v>36773</c:v>
                </c:pt>
                <c:pt idx="753">
                  <c:v>36774</c:v>
                </c:pt>
                <c:pt idx="754">
                  <c:v>36775</c:v>
                </c:pt>
                <c:pt idx="755">
                  <c:v>36776</c:v>
                </c:pt>
                <c:pt idx="756">
                  <c:v>36777</c:v>
                </c:pt>
                <c:pt idx="757">
                  <c:v>36778</c:v>
                </c:pt>
                <c:pt idx="758">
                  <c:v>36779</c:v>
                </c:pt>
                <c:pt idx="759">
                  <c:v>36780</c:v>
                </c:pt>
                <c:pt idx="760">
                  <c:v>36781</c:v>
                </c:pt>
                <c:pt idx="761">
                  <c:v>36782</c:v>
                </c:pt>
                <c:pt idx="762">
                  <c:v>36783</c:v>
                </c:pt>
                <c:pt idx="763">
                  <c:v>36784</c:v>
                </c:pt>
                <c:pt idx="764">
                  <c:v>36785</c:v>
                </c:pt>
                <c:pt idx="765">
                  <c:v>36786</c:v>
                </c:pt>
                <c:pt idx="766">
                  <c:v>36787</c:v>
                </c:pt>
                <c:pt idx="767">
                  <c:v>36788</c:v>
                </c:pt>
                <c:pt idx="768">
                  <c:v>36789</c:v>
                </c:pt>
                <c:pt idx="769">
                  <c:v>36790</c:v>
                </c:pt>
                <c:pt idx="770">
                  <c:v>36791</c:v>
                </c:pt>
                <c:pt idx="771">
                  <c:v>36792</c:v>
                </c:pt>
                <c:pt idx="772">
                  <c:v>36793</c:v>
                </c:pt>
                <c:pt idx="773">
                  <c:v>36794</c:v>
                </c:pt>
                <c:pt idx="774">
                  <c:v>36795</c:v>
                </c:pt>
                <c:pt idx="775">
                  <c:v>36796</c:v>
                </c:pt>
                <c:pt idx="776">
                  <c:v>36797</c:v>
                </c:pt>
                <c:pt idx="777">
                  <c:v>36798</c:v>
                </c:pt>
                <c:pt idx="778">
                  <c:v>36799</c:v>
                </c:pt>
                <c:pt idx="779">
                  <c:v>36800</c:v>
                </c:pt>
                <c:pt idx="780">
                  <c:v>36801</c:v>
                </c:pt>
                <c:pt idx="781">
                  <c:v>36802</c:v>
                </c:pt>
                <c:pt idx="782">
                  <c:v>36803</c:v>
                </c:pt>
                <c:pt idx="783">
                  <c:v>36804</c:v>
                </c:pt>
                <c:pt idx="784">
                  <c:v>36805</c:v>
                </c:pt>
                <c:pt idx="785">
                  <c:v>36806</c:v>
                </c:pt>
                <c:pt idx="786">
                  <c:v>36807</c:v>
                </c:pt>
                <c:pt idx="787">
                  <c:v>36808</c:v>
                </c:pt>
                <c:pt idx="788">
                  <c:v>36809</c:v>
                </c:pt>
                <c:pt idx="789">
                  <c:v>36810</c:v>
                </c:pt>
                <c:pt idx="790">
                  <c:v>36811</c:v>
                </c:pt>
                <c:pt idx="791">
                  <c:v>36812</c:v>
                </c:pt>
                <c:pt idx="792">
                  <c:v>36813</c:v>
                </c:pt>
                <c:pt idx="793">
                  <c:v>36814</c:v>
                </c:pt>
                <c:pt idx="794">
                  <c:v>36815</c:v>
                </c:pt>
                <c:pt idx="795">
                  <c:v>36816</c:v>
                </c:pt>
                <c:pt idx="796">
                  <c:v>36817</c:v>
                </c:pt>
                <c:pt idx="797">
                  <c:v>36818</c:v>
                </c:pt>
                <c:pt idx="798">
                  <c:v>36819</c:v>
                </c:pt>
                <c:pt idx="799">
                  <c:v>36820</c:v>
                </c:pt>
                <c:pt idx="800">
                  <c:v>36821</c:v>
                </c:pt>
                <c:pt idx="801">
                  <c:v>36822</c:v>
                </c:pt>
                <c:pt idx="802">
                  <c:v>36823</c:v>
                </c:pt>
                <c:pt idx="803">
                  <c:v>36824</c:v>
                </c:pt>
                <c:pt idx="804">
                  <c:v>36825</c:v>
                </c:pt>
                <c:pt idx="805">
                  <c:v>36826</c:v>
                </c:pt>
                <c:pt idx="806">
                  <c:v>36827</c:v>
                </c:pt>
                <c:pt idx="807">
                  <c:v>36828</c:v>
                </c:pt>
                <c:pt idx="808">
                  <c:v>36829</c:v>
                </c:pt>
                <c:pt idx="809">
                  <c:v>36830</c:v>
                </c:pt>
                <c:pt idx="810">
                  <c:v>36831</c:v>
                </c:pt>
                <c:pt idx="811">
                  <c:v>36832</c:v>
                </c:pt>
                <c:pt idx="812">
                  <c:v>36833</c:v>
                </c:pt>
                <c:pt idx="813">
                  <c:v>36834</c:v>
                </c:pt>
                <c:pt idx="814">
                  <c:v>36835</c:v>
                </c:pt>
                <c:pt idx="815">
                  <c:v>36836</c:v>
                </c:pt>
                <c:pt idx="816">
                  <c:v>36837</c:v>
                </c:pt>
                <c:pt idx="817">
                  <c:v>36838</c:v>
                </c:pt>
                <c:pt idx="818">
                  <c:v>36839</c:v>
                </c:pt>
                <c:pt idx="819">
                  <c:v>36840</c:v>
                </c:pt>
                <c:pt idx="820">
                  <c:v>36841</c:v>
                </c:pt>
                <c:pt idx="821">
                  <c:v>36842</c:v>
                </c:pt>
                <c:pt idx="822">
                  <c:v>36843</c:v>
                </c:pt>
                <c:pt idx="823">
                  <c:v>36844</c:v>
                </c:pt>
                <c:pt idx="824">
                  <c:v>36845</c:v>
                </c:pt>
                <c:pt idx="825">
                  <c:v>36846</c:v>
                </c:pt>
                <c:pt idx="826">
                  <c:v>36847</c:v>
                </c:pt>
                <c:pt idx="827">
                  <c:v>36848</c:v>
                </c:pt>
                <c:pt idx="828">
                  <c:v>36849</c:v>
                </c:pt>
                <c:pt idx="829">
                  <c:v>36850</c:v>
                </c:pt>
                <c:pt idx="830">
                  <c:v>36851</c:v>
                </c:pt>
                <c:pt idx="831">
                  <c:v>36852</c:v>
                </c:pt>
                <c:pt idx="832">
                  <c:v>36853</c:v>
                </c:pt>
                <c:pt idx="833">
                  <c:v>36854</c:v>
                </c:pt>
                <c:pt idx="834">
                  <c:v>36855</c:v>
                </c:pt>
                <c:pt idx="835">
                  <c:v>36856</c:v>
                </c:pt>
                <c:pt idx="836">
                  <c:v>36857</c:v>
                </c:pt>
                <c:pt idx="837">
                  <c:v>36858</c:v>
                </c:pt>
                <c:pt idx="838">
                  <c:v>36859</c:v>
                </c:pt>
                <c:pt idx="839">
                  <c:v>36860</c:v>
                </c:pt>
                <c:pt idx="840">
                  <c:v>36861</c:v>
                </c:pt>
                <c:pt idx="841">
                  <c:v>36862</c:v>
                </c:pt>
                <c:pt idx="842">
                  <c:v>36863</c:v>
                </c:pt>
                <c:pt idx="843">
                  <c:v>36864</c:v>
                </c:pt>
                <c:pt idx="844">
                  <c:v>36865</c:v>
                </c:pt>
                <c:pt idx="845">
                  <c:v>36866</c:v>
                </c:pt>
                <c:pt idx="846">
                  <c:v>36867</c:v>
                </c:pt>
                <c:pt idx="847">
                  <c:v>36868</c:v>
                </c:pt>
                <c:pt idx="848">
                  <c:v>36869</c:v>
                </c:pt>
                <c:pt idx="849">
                  <c:v>36870</c:v>
                </c:pt>
                <c:pt idx="850">
                  <c:v>36871</c:v>
                </c:pt>
                <c:pt idx="851">
                  <c:v>36872</c:v>
                </c:pt>
                <c:pt idx="852">
                  <c:v>36873</c:v>
                </c:pt>
                <c:pt idx="853">
                  <c:v>36874</c:v>
                </c:pt>
                <c:pt idx="854">
                  <c:v>36875</c:v>
                </c:pt>
                <c:pt idx="855">
                  <c:v>36876</c:v>
                </c:pt>
                <c:pt idx="856">
                  <c:v>36877</c:v>
                </c:pt>
                <c:pt idx="857">
                  <c:v>36878</c:v>
                </c:pt>
                <c:pt idx="858">
                  <c:v>36879</c:v>
                </c:pt>
                <c:pt idx="859">
                  <c:v>36880</c:v>
                </c:pt>
                <c:pt idx="860">
                  <c:v>36881</c:v>
                </c:pt>
                <c:pt idx="861">
                  <c:v>36882</c:v>
                </c:pt>
                <c:pt idx="862">
                  <c:v>36883</c:v>
                </c:pt>
                <c:pt idx="863">
                  <c:v>36884</c:v>
                </c:pt>
                <c:pt idx="864">
                  <c:v>36885</c:v>
                </c:pt>
                <c:pt idx="865">
                  <c:v>36886</c:v>
                </c:pt>
                <c:pt idx="866">
                  <c:v>36887</c:v>
                </c:pt>
                <c:pt idx="867">
                  <c:v>36888</c:v>
                </c:pt>
                <c:pt idx="868">
                  <c:v>36889</c:v>
                </c:pt>
                <c:pt idx="869">
                  <c:v>36890</c:v>
                </c:pt>
                <c:pt idx="870">
                  <c:v>36891</c:v>
                </c:pt>
                <c:pt idx="871">
                  <c:v>36892</c:v>
                </c:pt>
                <c:pt idx="872">
                  <c:v>36893</c:v>
                </c:pt>
                <c:pt idx="873">
                  <c:v>36894</c:v>
                </c:pt>
                <c:pt idx="874">
                  <c:v>36895</c:v>
                </c:pt>
                <c:pt idx="875">
                  <c:v>36896</c:v>
                </c:pt>
                <c:pt idx="876">
                  <c:v>36897</c:v>
                </c:pt>
                <c:pt idx="877">
                  <c:v>36898</c:v>
                </c:pt>
                <c:pt idx="878">
                  <c:v>36899</c:v>
                </c:pt>
                <c:pt idx="879">
                  <c:v>36900</c:v>
                </c:pt>
                <c:pt idx="880">
                  <c:v>36901</c:v>
                </c:pt>
                <c:pt idx="881">
                  <c:v>36902</c:v>
                </c:pt>
                <c:pt idx="882">
                  <c:v>36903</c:v>
                </c:pt>
                <c:pt idx="883">
                  <c:v>36904</c:v>
                </c:pt>
                <c:pt idx="884">
                  <c:v>36905</c:v>
                </c:pt>
                <c:pt idx="885">
                  <c:v>36906</c:v>
                </c:pt>
                <c:pt idx="886">
                  <c:v>36907</c:v>
                </c:pt>
                <c:pt idx="887">
                  <c:v>36908</c:v>
                </c:pt>
                <c:pt idx="888">
                  <c:v>36909</c:v>
                </c:pt>
                <c:pt idx="889">
                  <c:v>36910</c:v>
                </c:pt>
                <c:pt idx="890">
                  <c:v>36911</c:v>
                </c:pt>
                <c:pt idx="891">
                  <c:v>36912</c:v>
                </c:pt>
                <c:pt idx="892">
                  <c:v>36913</c:v>
                </c:pt>
                <c:pt idx="893">
                  <c:v>36914</c:v>
                </c:pt>
                <c:pt idx="894">
                  <c:v>36915</c:v>
                </c:pt>
                <c:pt idx="895">
                  <c:v>36916</c:v>
                </c:pt>
                <c:pt idx="896">
                  <c:v>36917</c:v>
                </c:pt>
                <c:pt idx="897">
                  <c:v>36918</c:v>
                </c:pt>
                <c:pt idx="898">
                  <c:v>36919</c:v>
                </c:pt>
                <c:pt idx="899">
                  <c:v>36920</c:v>
                </c:pt>
                <c:pt idx="900">
                  <c:v>36921</c:v>
                </c:pt>
                <c:pt idx="901">
                  <c:v>36922</c:v>
                </c:pt>
                <c:pt idx="902">
                  <c:v>36923</c:v>
                </c:pt>
                <c:pt idx="903">
                  <c:v>36924</c:v>
                </c:pt>
                <c:pt idx="904">
                  <c:v>36925</c:v>
                </c:pt>
                <c:pt idx="905">
                  <c:v>36926</c:v>
                </c:pt>
                <c:pt idx="906">
                  <c:v>36927</c:v>
                </c:pt>
                <c:pt idx="907">
                  <c:v>36928</c:v>
                </c:pt>
                <c:pt idx="908">
                  <c:v>36929</c:v>
                </c:pt>
                <c:pt idx="909">
                  <c:v>36930</c:v>
                </c:pt>
                <c:pt idx="910">
                  <c:v>36931</c:v>
                </c:pt>
                <c:pt idx="911">
                  <c:v>36932</c:v>
                </c:pt>
                <c:pt idx="912">
                  <c:v>36933</c:v>
                </c:pt>
                <c:pt idx="913">
                  <c:v>36934</c:v>
                </c:pt>
                <c:pt idx="914">
                  <c:v>36935</c:v>
                </c:pt>
                <c:pt idx="915">
                  <c:v>36936</c:v>
                </c:pt>
                <c:pt idx="916">
                  <c:v>36937</c:v>
                </c:pt>
                <c:pt idx="917">
                  <c:v>36938</c:v>
                </c:pt>
                <c:pt idx="918">
                  <c:v>36939</c:v>
                </c:pt>
                <c:pt idx="919">
                  <c:v>36940</c:v>
                </c:pt>
                <c:pt idx="920">
                  <c:v>36941</c:v>
                </c:pt>
                <c:pt idx="921">
                  <c:v>36942</c:v>
                </c:pt>
                <c:pt idx="922">
                  <c:v>36943</c:v>
                </c:pt>
                <c:pt idx="923">
                  <c:v>36944</c:v>
                </c:pt>
                <c:pt idx="924">
                  <c:v>36945</c:v>
                </c:pt>
                <c:pt idx="925">
                  <c:v>36946</c:v>
                </c:pt>
                <c:pt idx="926">
                  <c:v>36947</c:v>
                </c:pt>
                <c:pt idx="927">
                  <c:v>36948</c:v>
                </c:pt>
                <c:pt idx="928">
                  <c:v>36949</c:v>
                </c:pt>
                <c:pt idx="929">
                  <c:v>36950</c:v>
                </c:pt>
                <c:pt idx="930">
                  <c:v>36951</c:v>
                </c:pt>
                <c:pt idx="931">
                  <c:v>36952</c:v>
                </c:pt>
                <c:pt idx="932">
                  <c:v>36953</c:v>
                </c:pt>
                <c:pt idx="933">
                  <c:v>36954</c:v>
                </c:pt>
                <c:pt idx="934">
                  <c:v>36955</c:v>
                </c:pt>
                <c:pt idx="935">
                  <c:v>36956</c:v>
                </c:pt>
                <c:pt idx="936">
                  <c:v>36957</c:v>
                </c:pt>
                <c:pt idx="937">
                  <c:v>36958</c:v>
                </c:pt>
                <c:pt idx="938">
                  <c:v>36959</c:v>
                </c:pt>
                <c:pt idx="939">
                  <c:v>36960</c:v>
                </c:pt>
                <c:pt idx="940">
                  <c:v>36961</c:v>
                </c:pt>
                <c:pt idx="941">
                  <c:v>36962</c:v>
                </c:pt>
                <c:pt idx="942">
                  <c:v>36963</c:v>
                </c:pt>
                <c:pt idx="943">
                  <c:v>36964</c:v>
                </c:pt>
                <c:pt idx="944">
                  <c:v>36965</c:v>
                </c:pt>
                <c:pt idx="945">
                  <c:v>36966</c:v>
                </c:pt>
                <c:pt idx="946">
                  <c:v>36967</c:v>
                </c:pt>
                <c:pt idx="947">
                  <c:v>36968</c:v>
                </c:pt>
                <c:pt idx="948">
                  <c:v>36969</c:v>
                </c:pt>
                <c:pt idx="949">
                  <c:v>36970</c:v>
                </c:pt>
                <c:pt idx="950">
                  <c:v>36971</c:v>
                </c:pt>
                <c:pt idx="951">
                  <c:v>36972</c:v>
                </c:pt>
                <c:pt idx="952">
                  <c:v>36973</c:v>
                </c:pt>
                <c:pt idx="953">
                  <c:v>36974</c:v>
                </c:pt>
                <c:pt idx="954">
                  <c:v>36975</c:v>
                </c:pt>
                <c:pt idx="955">
                  <c:v>36976</c:v>
                </c:pt>
                <c:pt idx="956">
                  <c:v>36977</c:v>
                </c:pt>
                <c:pt idx="957">
                  <c:v>36978</c:v>
                </c:pt>
                <c:pt idx="958">
                  <c:v>36979</c:v>
                </c:pt>
                <c:pt idx="959">
                  <c:v>36980</c:v>
                </c:pt>
                <c:pt idx="960">
                  <c:v>36981</c:v>
                </c:pt>
                <c:pt idx="961">
                  <c:v>36982</c:v>
                </c:pt>
                <c:pt idx="962">
                  <c:v>36983</c:v>
                </c:pt>
                <c:pt idx="963">
                  <c:v>36984</c:v>
                </c:pt>
                <c:pt idx="964">
                  <c:v>36985</c:v>
                </c:pt>
                <c:pt idx="965">
                  <c:v>36986</c:v>
                </c:pt>
                <c:pt idx="966">
                  <c:v>36987</c:v>
                </c:pt>
                <c:pt idx="967">
                  <c:v>36988</c:v>
                </c:pt>
                <c:pt idx="968">
                  <c:v>36989</c:v>
                </c:pt>
                <c:pt idx="969">
                  <c:v>36990</c:v>
                </c:pt>
                <c:pt idx="970">
                  <c:v>36991</c:v>
                </c:pt>
                <c:pt idx="971">
                  <c:v>36992</c:v>
                </c:pt>
                <c:pt idx="972">
                  <c:v>36993</c:v>
                </c:pt>
                <c:pt idx="973">
                  <c:v>36994</c:v>
                </c:pt>
                <c:pt idx="974">
                  <c:v>36995</c:v>
                </c:pt>
                <c:pt idx="975">
                  <c:v>36996</c:v>
                </c:pt>
                <c:pt idx="976">
                  <c:v>36997</c:v>
                </c:pt>
                <c:pt idx="977">
                  <c:v>36998</c:v>
                </c:pt>
                <c:pt idx="978">
                  <c:v>36999</c:v>
                </c:pt>
                <c:pt idx="979">
                  <c:v>37000</c:v>
                </c:pt>
                <c:pt idx="980">
                  <c:v>37001</c:v>
                </c:pt>
                <c:pt idx="981">
                  <c:v>37002</c:v>
                </c:pt>
                <c:pt idx="982">
                  <c:v>37003</c:v>
                </c:pt>
                <c:pt idx="983">
                  <c:v>37004</c:v>
                </c:pt>
                <c:pt idx="984">
                  <c:v>37005</c:v>
                </c:pt>
                <c:pt idx="985">
                  <c:v>37006</c:v>
                </c:pt>
                <c:pt idx="986">
                  <c:v>37007</c:v>
                </c:pt>
                <c:pt idx="987">
                  <c:v>37008</c:v>
                </c:pt>
                <c:pt idx="988">
                  <c:v>37009</c:v>
                </c:pt>
                <c:pt idx="989">
                  <c:v>37010</c:v>
                </c:pt>
                <c:pt idx="990">
                  <c:v>37011</c:v>
                </c:pt>
                <c:pt idx="991">
                  <c:v>37012</c:v>
                </c:pt>
                <c:pt idx="992">
                  <c:v>37013</c:v>
                </c:pt>
                <c:pt idx="993">
                  <c:v>37014</c:v>
                </c:pt>
                <c:pt idx="994">
                  <c:v>37015</c:v>
                </c:pt>
                <c:pt idx="995">
                  <c:v>37016</c:v>
                </c:pt>
                <c:pt idx="996">
                  <c:v>37017</c:v>
                </c:pt>
                <c:pt idx="997">
                  <c:v>37018</c:v>
                </c:pt>
                <c:pt idx="998">
                  <c:v>37019</c:v>
                </c:pt>
                <c:pt idx="999">
                  <c:v>37020</c:v>
                </c:pt>
                <c:pt idx="1000">
                  <c:v>37021</c:v>
                </c:pt>
                <c:pt idx="1001">
                  <c:v>37022</c:v>
                </c:pt>
                <c:pt idx="1002">
                  <c:v>37023</c:v>
                </c:pt>
                <c:pt idx="1003">
                  <c:v>37024</c:v>
                </c:pt>
                <c:pt idx="1004">
                  <c:v>37025</c:v>
                </c:pt>
                <c:pt idx="1005">
                  <c:v>37026</c:v>
                </c:pt>
                <c:pt idx="1006">
                  <c:v>37027</c:v>
                </c:pt>
                <c:pt idx="1007">
                  <c:v>37028</c:v>
                </c:pt>
                <c:pt idx="1008">
                  <c:v>37029</c:v>
                </c:pt>
                <c:pt idx="1009">
                  <c:v>37030</c:v>
                </c:pt>
                <c:pt idx="1010">
                  <c:v>37031</c:v>
                </c:pt>
                <c:pt idx="1011">
                  <c:v>37032</c:v>
                </c:pt>
                <c:pt idx="1012">
                  <c:v>37033</c:v>
                </c:pt>
                <c:pt idx="1013">
                  <c:v>37034</c:v>
                </c:pt>
                <c:pt idx="1014">
                  <c:v>37035</c:v>
                </c:pt>
                <c:pt idx="1015">
                  <c:v>37036</c:v>
                </c:pt>
                <c:pt idx="1016">
                  <c:v>37037</c:v>
                </c:pt>
                <c:pt idx="1017">
                  <c:v>37038</c:v>
                </c:pt>
                <c:pt idx="1018">
                  <c:v>37039</c:v>
                </c:pt>
                <c:pt idx="1019">
                  <c:v>37040</c:v>
                </c:pt>
                <c:pt idx="1020">
                  <c:v>37041</c:v>
                </c:pt>
                <c:pt idx="1021">
                  <c:v>37042</c:v>
                </c:pt>
                <c:pt idx="1022">
                  <c:v>37043</c:v>
                </c:pt>
                <c:pt idx="1023">
                  <c:v>37044</c:v>
                </c:pt>
                <c:pt idx="1024">
                  <c:v>37045</c:v>
                </c:pt>
                <c:pt idx="1025">
                  <c:v>37046</c:v>
                </c:pt>
                <c:pt idx="1026">
                  <c:v>37047</c:v>
                </c:pt>
                <c:pt idx="1027">
                  <c:v>37048</c:v>
                </c:pt>
                <c:pt idx="1028">
                  <c:v>37049</c:v>
                </c:pt>
                <c:pt idx="1029">
                  <c:v>37050</c:v>
                </c:pt>
                <c:pt idx="1030">
                  <c:v>37051</c:v>
                </c:pt>
                <c:pt idx="1031">
                  <c:v>37052</c:v>
                </c:pt>
                <c:pt idx="1032">
                  <c:v>37053</c:v>
                </c:pt>
                <c:pt idx="1033">
                  <c:v>37054</c:v>
                </c:pt>
                <c:pt idx="1034">
                  <c:v>37055</c:v>
                </c:pt>
                <c:pt idx="1035">
                  <c:v>37056</c:v>
                </c:pt>
                <c:pt idx="1036">
                  <c:v>37057</c:v>
                </c:pt>
                <c:pt idx="1037">
                  <c:v>37058</c:v>
                </c:pt>
                <c:pt idx="1038">
                  <c:v>37059</c:v>
                </c:pt>
                <c:pt idx="1039">
                  <c:v>37060</c:v>
                </c:pt>
                <c:pt idx="1040">
                  <c:v>37061</c:v>
                </c:pt>
                <c:pt idx="1041">
                  <c:v>37062</c:v>
                </c:pt>
                <c:pt idx="1042">
                  <c:v>37063</c:v>
                </c:pt>
                <c:pt idx="1043">
                  <c:v>37064</c:v>
                </c:pt>
                <c:pt idx="1044">
                  <c:v>37065</c:v>
                </c:pt>
                <c:pt idx="1045">
                  <c:v>37066</c:v>
                </c:pt>
                <c:pt idx="1046">
                  <c:v>37067</c:v>
                </c:pt>
                <c:pt idx="1047">
                  <c:v>37068</c:v>
                </c:pt>
                <c:pt idx="1048">
                  <c:v>37069</c:v>
                </c:pt>
                <c:pt idx="1049">
                  <c:v>37070</c:v>
                </c:pt>
                <c:pt idx="1050">
                  <c:v>37071</c:v>
                </c:pt>
                <c:pt idx="1051">
                  <c:v>37072</c:v>
                </c:pt>
                <c:pt idx="1052">
                  <c:v>37073</c:v>
                </c:pt>
                <c:pt idx="1053">
                  <c:v>37074</c:v>
                </c:pt>
                <c:pt idx="1054">
                  <c:v>37075</c:v>
                </c:pt>
                <c:pt idx="1055">
                  <c:v>37076</c:v>
                </c:pt>
                <c:pt idx="1056">
                  <c:v>37077</c:v>
                </c:pt>
                <c:pt idx="1057">
                  <c:v>37078</c:v>
                </c:pt>
                <c:pt idx="1058">
                  <c:v>37079</c:v>
                </c:pt>
                <c:pt idx="1059">
                  <c:v>37080</c:v>
                </c:pt>
                <c:pt idx="1060">
                  <c:v>37081</c:v>
                </c:pt>
                <c:pt idx="1061">
                  <c:v>37082</c:v>
                </c:pt>
                <c:pt idx="1062">
                  <c:v>37083</c:v>
                </c:pt>
                <c:pt idx="1063">
                  <c:v>37084</c:v>
                </c:pt>
                <c:pt idx="1064">
                  <c:v>37085</c:v>
                </c:pt>
                <c:pt idx="1065">
                  <c:v>37086</c:v>
                </c:pt>
                <c:pt idx="1066">
                  <c:v>37087</c:v>
                </c:pt>
                <c:pt idx="1067">
                  <c:v>37088</c:v>
                </c:pt>
                <c:pt idx="1068">
                  <c:v>37089</c:v>
                </c:pt>
                <c:pt idx="1069">
                  <c:v>37090</c:v>
                </c:pt>
                <c:pt idx="1070">
                  <c:v>37091</c:v>
                </c:pt>
                <c:pt idx="1071">
                  <c:v>37092</c:v>
                </c:pt>
                <c:pt idx="1072">
                  <c:v>37093</c:v>
                </c:pt>
                <c:pt idx="1073">
                  <c:v>37094</c:v>
                </c:pt>
                <c:pt idx="1074">
                  <c:v>37095</c:v>
                </c:pt>
                <c:pt idx="1075">
                  <c:v>37096</c:v>
                </c:pt>
                <c:pt idx="1076">
                  <c:v>37097</c:v>
                </c:pt>
                <c:pt idx="1077">
                  <c:v>37098</c:v>
                </c:pt>
                <c:pt idx="1078">
                  <c:v>37099</c:v>
                </c:pt>
                <c:pt idx="1079">
                  <c:v>37100</c:v>
                </c:pt>
                <c:pt idx="1080">
                  <c:v>37101</c:v>
                </c:pt>
                <c:pt idx="1081">
                  <c:v>37102</c:v>
                </c:pt>
                <c:pt idx="1082">
                  <c:v>37103</c:v>
                </c:pt>
                <c:pt idx="1083">
                  <c:v>37104</c:v>
                </c:pt>
                <c:pt idx="1084">
                  <c:v>37105</c:v>
                </c:pt>
                <c:pt idx="1085">
                  <c:v>37106</c:v>
                </c:pt>
                <c:pt idx="1086">
                  <c:v>37107</c:v>
                </c:pt>
                <c:pt idx="1087">
                  <c:v>37108</c:v>
                </c:pt>
                <c:pt idx="1088">
                  <c:v>37109</c:v>
                </c:pt>
                <c:pt idx="1089">
                  <c:v>37110</c:v>
                </c:pt>
                <c:pt idx="1090">
                  <c:v>37111</c:v>
                </c:pt>
                <c:pt idx="1091">
                  <c:v>37112</c:v>
                </c:pt>
                <c:pt idx="1092">
                  <c:v>37113</c:v>
                </c:pt>
                <c:pt idx="1093">
                  <c:v>37114</c:v>
                </c:pt>
                <c:pt idx="1094">
                  <c:v>37115</c:v>
                </c:pt>
                <c:pt idx="1095">
                  <c:v>37116</c:v>
                </c:pt>
                <c:pt idx="1096">
                  <c:v>37117</c:v>
                </c:pt>
                <c:pt idx="1097">
                  <c:v>37118</c:v>
                </c:pt>
                <c:pt idx="1098">
                  <c:v>37119</c:v>
                </c:pt>
                <c:pt idx="1099">
                  <c:v>37120</c:v>
                </c:pt>
                <c:pt idx="1100">
                  <c:v>37121</c:v>
                </c:pt>
                <c:pt idx="1101">
                  <c:v>37122</c:v>
                </c:pt>
                <c:pt idx="1102">
                  <c:v>37123</c:v>
                </c:pt>
                <c:pt idx="1103">
                  <c:v>37124</c:v>
                </c:pt>
                <c:pt idx="1104">
                  <c:v>37125</c:v>
                </c:pt>
                <c:pt idx="1105">
                  <c:v>37126</c:v>
                </c:pt>
                <c:pt idx="1106">
                  <c:v>37127</c:v>
                </c:pt>
                <c:pt idx="1107">
                  <c:v>37128</c:v>
                </c:pt>
              </c:strCache>
            </c:strRef>
          </c:cat>
          <c:val>
            <c:numRef>
              <c:f>[7]Field_Avg!$F$687:$F$1794</c:f>
              <c:numCache>
                <c:formatCode>General</c:formatCode>
                <c:ptCount val="1108"/>
                <c:pt idx="0">
                  <c:v>16.0965834596427</c:v>
                </c:pt>
                <c:pt idx="1">
                  <c:v>50.646583459642</c:v>
                </c:pt>
                <c:pt idx="2">
                  <c:v>53.396583459642</c:v>
                </c:pt>
                <c:pt idx="3">
                  <c:v>23.8465834596427</c:v>
                </c:pt>
                <c:pt idx="4">
                  <c:v>3.05151409818063</c:v>
                </c:pt>
                <c:pt idx="5">
                  <c:v>0.401514098182815</c:v>
                </c:pt>
                <c:pt idx="6">
                  <c:v>29.1066856711241</c:v>
                </c:pt>
                <c:pt idx="7">
                  <c:v>37.6566856661229</c:v>
                </c:pt>
                <c:pt idx="8">
                  <c:v>27.9066856661229</c:v>
                </c:pt>
                <c:pt idx="9">
                  <c:v>24.9066856661229</c:v>
                </c:pt>
                <c:pt idx="10">
                  <c:v>29.4066856661229</c:v>
                </c:pt>
                <c:pt idx="11">
                  <c:v>31.7566856661215</c:v>
                </c:pt>
                <c:pt idx="12">
                  <c:v>0.906685666122939</c:v>
                </c:pt>
                <c:pt idx="13">
                  <c:v>-26.7392357039771</c:v>
                </c:pt>
                <c:pt idx="14">
                  <c:v>-22.2392357039753</c:v>
                </c:pt>
                <c:pt idx="15">
                  <c:v>-2.71323585098799</c:v>
                </c:pt>
                <c:pt idx="16">
                  <c:v>15.4049306275392</c:v>
                </c:pt>
                <c:pt idx="17">
                  <c:v>18.8549306275381</c:v>
                </c:pt>
                <c:pt idx="18">
                  <c:v>0.654930628537841</c:v>
                </c:pt>
                <c:pt idx="19">
                  <c:v>-20.8950693714614</c:v>
                </c:pt>
                <c:pt idx="20">
                  <c:v>-11.0950693714622</c:v>
                </c:pt>
                <c:pt idx="21">
                  <c:v>-9.34506937146216</c:v>
                </c:pt>
                <c:pt idx="22">
                  <c:v>29.4549306285371</c:v>
                </c:pt>
                <c:pt idx="23">
                  <c:v>59.8549306285386</c:v>
                </c:pt>
                <c:pt idx="24">
                  <c:v>80.4999999899974</c:v>
                </c:pt>
                <c:pt idx="25">
                  <c:v>76.9999999899992</c:v>
                </c:pt>
                <c:pt idx="26">
                  <c:v>74.7499999899992</c:v>
                </c:pt>
                <c:pt idx="27">
                  <c:v>78.0499999899985</c:v>
                </c:pt>
                <c:pt idx="28">
                  <c:v>75.3499999899977</c:v>
                </c:pt>
                <c:pt idx="29">
                  <c:v>92.0499999899985</c:v>
                </c:pt>
                <c:pt idx="30">
                  <c:v>106.09999999</c:v>
                </c:pt>
                <c:pt idx="31">
                  <c:v>117.899999989999</c:v>
                </c:pt>
                <c:pt idx="32">
                  <c:v>146.791488360739</c:v>
                </c:pt>
                <c:pt idx="33">
                  <c:v>178.179963480758</c:v>
                </c:pt>
                <c:pt idx="34">
                  <c:v>191.129963480758</c:v>
                </c:pt>
                <c:pt idx="35">
                  <c:v>218.229963480759</c:v>
                </c:pt>
                <c:pt idx="36">
                  <c:v>246.629963480758</c:v>
                </c:pt>
                <c:pt idx="37">
                  <c:v>275.529963480758</c:v>
                </c:pt>
                <c:pt idx="38">
                  <c:v>283.329963479759</c:v>
                </c:pt>
                <c:pt idx="39">
                  <c:v>298.479963479758</c:v>
                </c:pt>
                <c:pt idx="40">
                  <c:v>296.62996347976</c:v>
                </c:pt>
                <c:pt idx="41">
                  <c:v>277.871185931479</c:v>
                </c:pt>
                <c:pt idx="42">
                  <c:v>245.886359551838</c:v>
                </c:pt>
                <c:pt idx="43">
                  <c:v>233.586210555439</c:v>
                </c:pt>
                <c:pt idx="44">
                  <c:v>224.863799886738</c:v>
                </c:pt>
                <c:pt idx="45">
                  <c:v>193.99804074496</c:v>
                </c:pt>
                <c:pt idx="46">
                  <c:v>169.847650359499</c:v>
                </c:pt>
                <c:pt idx="47">
                  <c:v>144.154377065859</c:v>
                </c:pt>
                <c:pt idx="48">
                  <c:v>149.765806179259</c:v>
                </c:pt>
                <c:pt idx="49">
                  <c:v>150.141975762519</c:v>
                </c:pt>
                <c:pt idx="50">
                  <c:v>163.048144625409</c:v>
                </c:pt>
                <c:pt idx="51">
                  <c:v>168.323263576511</c:v>
                </c:pt>
                <c:pt idx="52">
                  <c:v>149.50860143413</c:v>
                </c:pt>
                <c:pt idx="53">
                  <c:v>114.34525235482</c:v>
                </c:pt>
                <c:pt idx="54">
                  <c:v>111.595252355321</c:v>
                </c:pt>
                <c:pt idx="55">
                  <c:v>128.04525235582</c:v>
                </c:pt>
                <c:pt idx="56">
                  <c:v>138.645252355871</c:v>
                </c:pt>
                <c:pt idx="57">
                  <c:v>116.011607597342</c:v>
                </c:pt>
                <c:pt idx="58">
                  <c:v>109.037734642588</c:v>
                </c:pt>
                <c:pt idx="59">
                  <c:v>86.8377346431389</c:v>
                </c:pt>
                <c:pt idx="60">
                  <c:v>57.0318041365099</c:v>
                </c:pt>
                <c:pt idx="61">
                  <c:v>42.9555284365288</c:v>
                </c:pt>
                <c:pt idx="62">
                  <c:v>54.0920798749012</c:v>
                </c:pt>
                <c:pt idx="63">
                  <c:v>87.59846108692</c:v>
                </c:pt>
                <c:pt idx="64">
                  <c:v>96.6043136083881</c:v>
                </c:pt>
                <c:pt idx="65">
                  <c:v>126.108718249658</c:v>
                </c:pt>
                <c:pt idx="66">
                  <c:v>142.859108635619</c:v>
                </c:pt>
                <c:pt idx="67">
                  <c:v>171.50898337495</c:v>
                </c:pt>
                <c:pt idx="68">
                  <c:v>171.534041098201</c:v>
                </c:pt>
                <c:pt idx="69">
                  <c:v>158.957871515489</c:v>
                </c:pt>
                <c:pt idx="70">
                  <c:v>142.001187574171</c:v>
                </c:pt>
                <c:pt idx="71">
                  <c:v>135.05963403396</c:v>
                </c:pt>
                <c:pt idx="72">
                  <c:v>123.48870961407</c:v>
                </c:pt>
                <c:pt idx="73">
                  <c:v>117.972353578369</c:v>
                </c:pt>
                <c:pt idx="74">
                  <c:v>95.0402242216187</c:v>
                </c:pt>
                <c:pt idx="75">
                  <c:v>65.8259125059303</c:v>
                </c:pt>
                <c:pt idx="76">
                  <c:v>48.4450358938666</c:v>
                </c:pt>
                <c:pt idx="77">
                  <c:v>68.492305888929</c:v>
                </c:pt>
                <c:pt idx="78">
                  <c:v>88.0881452170088</c:v>
                </c:pt>
                <c:pt idx="79">
                  <c:v>100.154521840399</c:v>
                </c:pt>
                <c:pt idx="80">
                  <c:v>109.357233042509</c:v>
                </c:pt>
                <c:pt idx="81">
                  <c:v>114.939240626196</c:v>
                </c:pt>
                <c:pt idx="82">
                  <c:v>114.649608188496</c:v>
                </c:pt>
                <c:pt idx="83">
                  <c:v>89.1102640742465</c:v>
                </c:pt>
                <c:pt idx="84">
                  <c:v>69.2237982800452</c:v>
                </c:pt>
                <c:pt idx="85">
                  <c:v>64.2714130887089</c:v>
                </c:pt>
                <c:pt idx="86">
                  <c:v>77.9116732452185</c:v>
                </c:pt>
                <c:pt idx="87">
                  <c:v>82.6355356227959</c:v>
                </c:pt>
                <c:pt idx="88">
                  <c:v>77.7448676405256</c:v>
                </c:pt>
                <c:pt idx="89">
                  <c:v>70.4458866530149</c:v>
                </c:pt>
                <c:pt idx="90">
                  <c:v>59.6825058399991</c:v>
                </c:pt>
                <c:pt idx="91">
                  <c:v>56.3012825153382</c:v>
                </c:pt>
                <c:pt idx="92">
                  <c:v>67.5235131356694</c:v>
                </c:pt>
                <c:pt idx="93">
                  <c:v>61.2459177365199</c:v>
                </c:pt>
                <c:pt idx="94">
                  <c:v>70.2773771772208</c:v>
                </c:pt>
                <c:pt idx="95">
                  <c:v>85.5213927590812</c:v>
                </c:pt>
                <c:pt idx="96">
                  <c:v>85.4286453492205</c:v>
                </c:pt>
                <c:pt idx="97">
                  <c:v>89.4427454783308</c:v>
                </c:pt>
                <c:pt idx="98">
                  <c:v>79.6636824878788</c:v>
                </c:pt>
                <c:pt idx="99">
                  <c:v>87.9777477369371</c:v>
                </c:pt>
                <c:pt idx="100">
                  <c:v>107.1673410112</c:v>
                </c:pt>
                <c:pt idx="101">
                  <c:v>129.461331950009</c:v>
                </c:pt>
                <c:pt idx="102">
                  <c:v>132.549192962839</c:v>
                </c:pt>
                <c:pt idx="103">
                  <c:v>139.565064744402</c:v>
                </c:pt>
                <c:pt idx="104">
                  <c:v>148.31122378842</c:v>
                </c:pt>
                <c:pt idx="105">
                  <c:v>160.3215303506</c:v>
                </c:pt>
                <c:pt idx="106">
                  <c:v>155.288176494609</c:v>
                </c:pt>
                <c:pt idx="107">
                  <c:v>142.39363514196</c:v>
                </c:pt>
                <c:pt idx="108">
                  <c:v>149.286177405889</c:v>
                </c:pt>
                <c:pt idx="109">
                  <c:v>166.091975902362</c:v>
                </c:pt>
                <c:pt idx="110">
                  <c:v>186.534724106501</c:v>
                </c:pt>
                <c:pt idx="111">
                  <c:v>210.368643091022</c:v>
                </c:pt>
                <c:pt idx="112">
                  <c:v>195.354564198711</c:v>
                </c:pt>
                <c:pt idx="113">
                  <c:v>209.517757955611</c:v>
                </c:pt>
                <c:pt idx="114">
                  <c:v>216.689512401139</c:v>
                </c:pt>
                <c:pt idx="115">
                  <c:v>199.619972508672</c:v>
                </c:pt>
                <c:pt idx="116">
                  <c:v>205.644705665442</c:v>
                </c:pt>
                <c:pt idx="117">
                  <c:v>190.274397169384</c:v>
                </c:pt>
                <c:pt idx="118">
                  <c:v>193.825759632591</c:v>
                </c:pt>
                <c:pt idx="119">
                  <c:v>187.867543188811</c:v>
                </c:pt>
                <c:pt idx="120">
                  <c:v>178.101751064431</c:v>
                </c:pt>
                <c:pt idx="121">
                  <c:v>176.235032888368</c:v>
                </c:pt>
                <c:pt idx="122">
                  <c:v>173.17071104907</c:v>
                </c:pt>
                <c:pt idx="123">
                  <c:v>176.221655222787</c:v>
                </c:pt>
                <c:pt idx="124">
                  <c:v>190.681774419407</c:v>
                </c:pt>
                <c:pt idx="125">
                  <c:v>189.335110305929</c:v>
                </c:pt>
                <c:pt idx="126">
                  <c:v>160.009245382747</c:v>
                </c:pt>
                <c:pt idx="127">
                  <c:v>145.626647345789</c:v>
                </c:pt>
                <c:pt idx="128">
                  <c:v>116.978803997037</c:v>
                </c:pt>
                <c:pt idx="129">
                  <c:v>85.495562699969</c:v>
                </c:pt>
                <c:pt idx="130">
                  <c:v>53.9631512695742</c:v>
                </c:pt>
                <c:pt idx="131">
                  <c:v>3.86460688388797</c:v>
                </c:pt>
                <c:pt idx="132">
                  <c:v>-15.0726560675394</c:v>
                </c:pt>
                <c:pt idx="133">
                  <c:v>-45.1189636216168</c:v>
                </c:pt>
                <c:pt idx="134">
                  <c:v>-68.6428006417773</c:v>
                </c:pt>
                <c:pt idx="135">
                  <c:v>-77.2456218224743</c:v>
                </c:pt>
                <c:pt idx="136">
                  <c:v>-116.050462274792</c:v>
                </c:pt>
                <c:pt idx="137">
                  <c:v>-150.825065318855</c:v>
                </c:pt>
                <c:pt idx="138">
                  <c:v>-171.199422918146</c:v>
                </c:pt>
                <c:pt idx="139">
                  <c:v>-166.775278510995</c:v>
                </c:pt>
                <c:pt idx="140">
                  <c:v>-161.035289546528</c:v>
                </c:pt>
                <c:pt idx="141">
                  <c:v>-145.385353921618</c:v>
                </c:pt>
                <c:pt idx="142">
                  <c:v>-121.516627019519</c:v>
                </c:pt>
                <c:pt idx="143">
                  <c:v>-112.348167934539</c:v>
                </c:pt>
                <c:pt idx="144">
                  <c:v>-100.481082458138</c:v>
                </c:pt>
                <c:pt idx="145">
                  <c:v>-95.4661750969171</c:v>
                </c:pt>
                <c:pt idx="146">
                  <c:v>-56.6998405884078</c:v>
                </c:pt>
                <c:pt idx="147">
                  <c:v>-41.9816996619375</c:v>
                </c:pt>
                <c:pt idx="148">
                  <c:v>-5.43652926022696</c:v>
                </c:pt>
                <c:pt idx="149">
                  <c:v>49.0499772548446</c:v>
                </c:pt>
                <c:pt idx="150">
                  <c:v>89.8628194128178</c:v>
                </c:pt>
                <c:pt idx="151">
                  <c:v>118.054306944252</c:v>
                </c:pt>
                <c:pt idx="152">
                  <c:v>150.386946383824</c:v>
                </c:pt>
                <c:pt idx="153">
                  <c:v>182.332576477536</c:v>
                </c:pt>
                <c:pt idx="154">
                  <c:v>198.656798156026</c:v>
                </c:pt>
                <c:pt idx="155">
                  <c:v>205.988789693931</c:v>
                </c:pt>
                <c:pt idx="156">
                  <c:v>217.203176215862</c:v>
                </c:pt>
                <c:pt idx="157">
                  <c:v>235.63308610415</c:v>
                </c:pt>
                <c:pt idx="158">
                  <c:v>252.31456788542</c:v>
                </c:pt>
                <c:pt idx="159">
                  <c:v>237.263286668449</c:v>
                </c:pt>
                <c:pt idx="160">
                  <c:v>236.851627426049</c:v>
                </c:pt>
                <c:pt idx="161">
                  <c:v>210.266253131051</c:v>
                </c:pt>
                <c:pt idx="162">
                  <c:v>179.561344702392</c:v>
                </c:pt>
                <c:pt idx="163">
                  <c:v>145.588723274021</c:v>
                </c:pt>
                <c:pt idx="164">
                  <c:v>125.047531224609</c:v>
                </c:pt>
                <c:pt idx="165">
                  <c:v>112.840190442739</c:v>
                </c:pt>
                <c:pt idx="166">
                  <c:v>104.693958035868</c:v>
                </c:pt>
                <c:pt idx="167">
                  <c:v>103.473941124139</c:v>
                </c:pt>
                <c:pt idx="168">
                  <c:v>91.1156286866481</c:v>
                </c:pt>
                <c:pt idx="169">
                  <c:v>68.5981699250187</c:v>
                </c:pt>
                <c:pt idx="170">
                  <c:v>28.3444637042576</c:v>
                </c:pt>
                <c:pt idx="171">
                  <c:v>21.0075613849895</c:v>
                </c:pt>
                <c:pt idx="172">
                  <c:v>2.41565798528791</c:v>
                </c:pt>
                <c:pt idx="173">
                  <c:v>-23.0366105913708</c:v>
                </c:pt>
                <c:pt idx="174">
                  <c:v>-30.9965573653517</c:v>
                </c:pt>
                <c:pt idx="175">
                  <c:v>-31.1394622232529</c:v>
                </c:pt>
                <c:pt idx="176">
                  <c:v>-19.253918765593</c:v>
                </c:pt>
                <c:pt idx="177">
                  <c:v>-85.656622310391</c:v>
                </c:pt>
                <c:pt idx="178">
                  <c:v>-120.416362122749</c:v>
                </c:pt>
                <c:pt idx="179">
                  <c:v>-135.312419401596</c:v>
                </c:pt>
                <c:pt idx="180">
                  <c:v>-159.749858750016</c:v>
                </c:pt>
                <c:pt idx="181">
                  <c:v>-174.670061809999</c:v>
                </c:pt>
                <c:pt idx="182">
                  <c:v>-185.781010837907</c:v>
                </c:pt>
                <c:pt idx="183">
                  <c:v>-186.761850413108</c:v>
                </c:pt>
                <c:pt idx="184">
                  <c:v>-200.450357493819</c:v>
                </c:pt>
                <c:pt idx="185">
                  <c:v>-208.531525691205</c:v>
                </c:pt>
                <c:pt idx="186">
                  <c:v>-215.267563412976</c:v>
                </c:pt>
                <c:pt idx="187">
                  <c:v>-211.513227429186</c:v>
                </c:pt>
                <c:pt idx="188">
                  <c:v>-210.674911428678</c:v>
                </c:pt>
                <c:pt idx="189">
                  <c:v>-213.189520455526</c:v>
                </c:pt>
                <c:pt idx="190">
                  <c:v>-208.895246043807</c:v>
                </c:pt>
                <c:pt idx="191">
                  <c:v>-213.254211864965</c:v>
                </c:pt>
                <c:pt idx="192">
                  <c:v>-237.176135812824</c:v>
                </c:pt>
                <c:pt idx="193">
                  <c:v>-246.126470276284</c:v>
                </c:pt>
                <c:pt idx="194">
                  <c:v>-253.980822595604</c:v>
                </c:pt>
                <c:pt idx="195">
                  <c:v>-256.453212335946</c:v>
                </c:pt>
                <c:pt idx="196">
                  <c:v>-252.850583402937</c:v>
                </c:pt>
                <c:pt idx="197">
                  <c:v>-172.684026275965</c:v>
                </c:pt>
                <c:pt idx="198">
                  <c:v>-144.621268475383</c:v>
                </c:pt>
                <c:pt idx="199">
                  <c:v>-124.361482322704</c:v>
                </c:pt>
                <c:pt idx="200">
                  <c:v>-108.802371514756</c:v>
                </c:pt>
                <c:pt idx="201">
                  <c:v>-101.411775450491</c:v>
                </c:pt>
                <c:pt idx="202">
                  <c:v>-96.7023250652546</c:v>
                </c:pt>
                <c:pt idx="203">
                  <c:v>-91.1402837748919</c:v>
                </c:pt>
                <c:pt idx="204">
                  <c:v>-81.5293061606608</c:v>
                </c:pt>
                <c:pt idx="205">
                  <c:v>-66.0415037952444</c:v>
                </c:pt>
                <c:pt idx="206">
                  <c:v>-46.0787771606229</c:v>
                </c:pt>
                <c:pt idx="207">
                  <c:v>-40.8641766995042</c:v>
                </c:pt>
                <c:pt idx="208">
                  <c:v>-21.1615002965846</c:v>
                </c:pt>
                <c:pt idx="209">
                  <c:v>-15.9690539134244</c:v>
                </c:pt>
                <c:pt idx="210">
                  <c:v>-9.65512674192542</c:v>
                </c:pt>
                <c:pt idx="211">
                  <c:v>0.888075428034426</c:v>
                </c:pt>
                <c:pt idx="212">
                  <c:v>43.0372249003558</c:v>
                </c:pt>
                <c:pt idx="213">
                  <c:v>67.7234311839547</c:v>
                </c:pt>
                <c:pt idx="214">
                  <c:v>82.0090321526768</c:v>
                </c:pt>
                <c:pt idx="215">
                  <c:v>82.8477295975317</c:v>
                </c:pt>
                <c:pt idx="216">
                  <c:v>84.8650404982654</c:v>
                </c:pt>
                <c:pt idx="217">
                  <c:v>92.0515318437338</c:v>
                </c:pt>
                <c:pt idx="218">
                  <c:v>106.759013655155</c:v>
                </c:pt>
                <c:pt idx="219">
                  <c:v>105.263428092627</c:v>
                </c:pt>
                <c:pt idx="220">
                  <c:v>98.8941085017159</c:v>
                </c:pt>
                <c:pt idx="221">
                  <c:v>91.8452805664165</c:v>
                </c:pt>
                <c:pt idx="222">
                  <c:v>91.2049170984556</c:v>
                </c:pt>
                <c:pt idx="223">
                  <c:v>80.6903191034871</c:v>
                </c:pt>
                <c:pt idx="224">
                  <c:v>71.0532032996362</c:v>
                </c:pt>
                <c:pt idx="225">
                  <c:v>68.739092252139</c:v>
                </c:pt>
                <c:pt idx="226">
                  <c:v>61.5642403560578</c:v>
                </c:pt>
                <c:pt idx="227">
                  <c:v>65.1337175769368</c:v>
                </c:pt>
                <c:pt idx="228">
                  <c:v>66.0954789135776</c:v>
                </c:pt>
                <c:pt idx="229">
                  <c:v>63.3247299497762</c:v>
                </c:pt>
                <c:pt idx="230">
                  <c:v>85.1433496302379</c:v>
                </c:pt>
                <c:pt idx="231">
                  <c:v>101.316249257947</c:v>
                </c:pt>
                <c:pt idx="232">
                  <c:v>106.754192503309</c:v>
                </c:pt>
                <c:pt idx="233">
                  <c:v>114.481231420868</c:v>
                </c:pt>
                <c:pt idx="234">
                  <c:v>117.211751166587</c:v>
                </c:pt>
                <c:pt idx="235">
                  <c:v>116.803926846731</c:v>
                </c:pt>
                <c:pt idx="236">
                  <c:v>119.350569577193</c:v>
                </c:pt>
                <c:pt idx="237">
                  <c:v>115.594038836101</c:v>
                </c:pt>
                <c:pt idx="238">
                  <c:v>94.9705315092215</c:v>
                </c:pt>
                <c:pt idx="239">
                  <c:v>93.7632549568662</c:v>
                </c:pt>
                <c:pt idx="240">
                  <c:v>99.9502608142157</c:v>
                </c:pt>
                <c:pt idx="241">
                  <c:v>121.150189917667</c:v>
                </c:pt>
                <c:pt idx="242">
                  <c:v>133.372228322998</c:v>
                </c:pt>
                <c:pt idx="243">
                  <c:v>156.083220570206</c:v>
                </c:pt>
                <c:pt idx="244">
                  <c:v>183.893335597579</c:v>
                </c:pt>
                <c:pt idx="245">
                  <c:v>194.085416579394</c:v>
                </c:pt>
                <c:pt idx="246">
                  <c:v>187.539509842776</c:v>
                </c:pt>
                <c:pt idx="247">
                  <c:v>192.399647729133</c:v>
                </c:pt>
                <c:pt idx="248">
                  <c:v>179.669518255834</c:v>
                </c:pt>
                <c:pt idx="249">
                  <c:v>194.207513631633</c:v>
                </c:pt>
                <c:pt idx="250">
                  <c:v>186.259650344253</c:v>
                </c:pt>
                <c:pt idx="251">
                  <c:v>182.134777633302</c:v>
                </c:pt>
                <c:pt idx="252">
                  <c:v>181.650818576525</c:v>
                </c:pt>
                <c:pt idx="253">
                  <c:v>172.145477419444</c:v>
                </c:pt>
                <c:pt idx="254">
                  <c:v>172.931765858108</c:v>
                </c:pt>
                <c:pt idx="255">
                  <c:v>185.325996936586</c:v>
                </c:pt>
                <c:pt idx="256">
                  <c:v>185.115384724248</c:v>
                </c:pt>
                <c:pt idx="257">
                  <c:v>197.320794731357</c:v>
                </c:pt>
                <c:pt idx="258">
                  <c:v>228.583711341957</c:v>
                </c:pt>
                <c:pt idx="259">
                  <c:v>243.577755964148</c:v>
                </c:pt>
                <c:pt idx="260">
                  <c:v>265.540707909458</c:v>
                </c:pt>
                <c:pt idx="261">
                  <c:v>275.104745481067</c:v>
                </c:pt>
                <c:pt idx="262">
                  <c:v>256.58402430816</c:v>
                </c:pt>
                <c:pt idx="263">
                  <c:v>263.131703945068</c:v>
                </c:pt>
                <c:pt idx="264">
                  <c:v>258.329112359259</c:v>
                </c:pt>
                <c:pt idx="265">
                  <c:v>244.579099656461</c:v>
                </c:pt>
                <c:pt idx="266">
                  <c:v>248.940156392302</c:v>
                </c:pt>
                <c:pt idx="267">
                  <c:v>280.427974981263</c:v>
                </c:pt>
                <c:pt idx="268">
                  <c:v>283.907438367643</c:v>
                </c:pt>
                <c:pt idx="269">
                  <c:v>246.774693459864</c:v>
                </c:pt>
                <c:pt idx="270">
                  <c:v>224.180984436483</c:v>
                </c:pt>
                <c:pt idx="271">
                  <c:v>229.429121186755</c:v>
                </c:pt>
                <c:pt idx="272">
                  <c:v>230.800741188104</c:v>
                </c:pt>
                <c:pt idx="273">
                  <c:v>253.380776483786</c:v>
                </c:pt>
                <c:pt idx="274">
                  <c:v>266.766353036584</c:v>
                </c:pt>
                <c:pt idx="275">
                  <c:v>267.082731022554</c:v>
                </c:pt>
                <c:pt idx="276">
                  <c:v>263.842545137264</c:v>
                </c:pt>
                <c:pt idx="277">
                  <c:v>235.695317794254</c:v>
                </c:pt>
                <c:pt idx="278">
                  <c:v>213.527852056954</c:v>
                </c:pt>
                <c:pt idx="279">
                  <c:v>200.947502464123</c:v>
                </c:pt>
                <c:pt idx="280">
                  <c:v>199.646281226012</c:v>
                </c:pt>
                <c:pt idx="281">
                  <c:v>200.721961054483</c:v>
                </c:pt>
                <c:pt idx="282">
                  <c:v>228.413055665293</c:v>
                </c:pt>
                <c:pt idx="283">
                  <c:v>218.858238348272</c:v>
                </c:pt>
                <c:pt idx="284">
                  <c:v>212.437927158931</c:v>
                </c:pt>
                <c:pt idx="285">
                  <c:v>227.036205928982</c:v>
                </c:pt>
                <c:pt idx="286">
                  <c:v>239.911186573892</c:v>
                </c:pt>
                <c:pt idx="287">
                  <c:v>223.873367984979</c:v>
                </c:pt>
                <c:pt idx="288">
                  <c:v>242.843904598649</c:v>
                </c:pt>
                <c:pt idx="289">
                  <c:v>277.663585261957</c:v>
                </c:pt>
                <c:pt idx="290">
                  <c:v>241.727338565528</c:v>
                </c:pt>
                <c:pt idx="291">
                  <c:v>199.025823503867</c:v>
                </c:pt>
                <c:pt idx="292">
                  <c:v>178.269384780242</c:v>
                </c:pt>
                <c:pt idx="293">
                  <c:v>144.761561415749</c:v>
                </c:pt>
                <c:pt idx="294">
                  <c:v>113.4001359051</c:v>
                </c:pt>
                <c:pt idx="295">
                  <c:v>76.0587257482002</c:v>
                </c:pt>
                <c:pt idx="296">
                  <c:v>29.5901701017592</c:v>
                </c:pt>
                <c:pt idx="297">
                  <c:v>-1.43780658114883</c:v>
                </c:pt>
                <c:pt idx="298">
                  <c:v>-31.0807678162073</c:v>
                </c:pt>
                <c:pt idx="299">
                  <c:v>-22.5655767555472</c:v>
                </c:pt>
                <c:pt idx="300">
                  <c:v>-39.2215607185299</c:v>
                </c:pt>
                <c:pt idx="301">
                  <c:v>-44.7707088234311</c:v>
                </c:pt>
                <c:pt idx="302">
                  <c:v>-34.2707088234802</c:v>
                </c:pt>
                <c:pt idx="303">
                  <c:v>-24.9707088234791</c:v>
                </c:pt>
                <c:pt idx="304">
                  <c:v>-13.7224235310205</c:v>
                </c:pt>
                <c:pt idx="305">
                  <c:v>-15.2518985165298</c:v>
                </c:pt>
                <c:pt idx="306">
                  <c:v>-46.2856177743124</c:v>
                </c:pt>
                <c:pt idx="307">
                  <c:v>-99.120653469734</c:v>
                </c:pt>
                <c:pt idx="308">
                  <c:v>-146.687888623272</c:v>
                </c:pt>
                <c:pt idx="309">
                  <c:v>-178.174844626372</c:v>
                </c:pt>
                <c:pt idx="310">
                  <c:v>-159.213039420973</c:v>
                </c:pt>
                <c:pt idx="311">
                  <c:v>-183.241516662869</c:v>
                </c:pt>
                <c:pt idx="312">
                  <c:v>-214.043047982941</c:v>
                </c:pt>
                <c:pt idx="313">
                  <c:v>-191.709431014302</c:v>
                </c:pt>
                <c:pt idx="314">
                  <c:v>-158.151498725123</c:v>
                </c:pt>
                <c:pt idx="315">
                  <c:v>-121.721922699962</c:v>
                </c:pt>
                <c:pt idx="316">
                  <c:v>-68.1153501816589</c:v>
                </c:pt>
                <c:pt idx="317">
                  <c:v>-11.802094062612</c:v>
                </c:pt>
                <c:pt idx="318">
                  <c:v>26.9366108464365</c:v>
                </c:pt>
                <c:pt idx="319">
                  <c:v>36.3234421550205</c:v>
                </c:pt>
                <c:pt idx="320">
                  <c:v>60.4794261179468</c:v>
                </c:pt>
                <c:pt idx="321">
                  <c:v>68.1546833730354</c:v>
                </c:pt>
                <c:pt idx="322">
                  <c:v>71.5993345585957</c:v>
                </c:pt>
                <c:pt idx="323">
                  <c:v>74.4993345585972</c:v>
                </c:pt>
                <c:pt idx="324">
                  <c:v>66.4493345586507</c:v>
                </c:pt>
                <c:pt idx="325">
                  <c:v>64.688470038911</c:v>
                </c:pt>
                <c:pt idx="326">
                  <c:v>83.2967257601213</c:v>
                </c:pt>
                <c:pt idx="327">
                  <c:v>114.247116260072</c:v>
                </c:pt>
                <c:pt idx="328">
                  <c:v>154.429180902062</c:v>
                </c:pt>
                <c:pt idx="329">
                  <c:v>180.087344344154</c:v>
                </c:pt>
                <c:pt idx="330">
                  <c:v>210.138873926202</c:v>
                </c:pt>
                <c:pt idx="331">
                  <c:v>270.288834876752</c:v>
                </c:pt>
                <c:pt idx="332">
                  <c:v>299.776448581682</c:v>
                </c:pt>
                <c:pt idx="333">
                  <c:v>292.223937809857</c:v>
                </c:pt>
                <c:pt idx="334">
                  <c:v>273.535452633785</c:v>
                </c:pt>
                <c:pt idx="335">
                  <c:v>265.833990914885</c:v>
                </c:pt>
                <c:pt idx="336">
                  <c:v>260.911913914364</c:v>
                </c:pt>
                <c:pt idx="337">
                  <c:v>248.752838259745</c:v>
                </c:pt>
                <c:pt idx="338">
                  <c:v>237.068799740682</c:v>
                </c:pt>
                <c:pt idx="339">
                  <c:v>208.958020069782</c:v>
                </c:pt>
                <c:pt idx="340">
                  <c:v>180.07616474357</c:v>
                </c:pt>
                <c:pt idx="341">
                  <c:v>156.820049451118</c:v>
                </c:pt>
                <c:pt idx="342">
                  <c:v>132.209561818812</c:v>
                </c:pt>
                <c:pt idx="343">
                  <c:v>127.55956181886</c:v>
                </c:pt>
                <c:pt idx="344">
                  <c:v>120.859561818857</c:v>
                </c:pt>
                <c:pt idx="345">
                  <c:v>113.659561818908</c:v>
                </c:pt>
                <c:pt idx="346">
                  <c:v>118.291914215697</c:v>
                </c:pt>
                <c:pt idx="347">
                  <c:v>114.826559411167</c:v>
                </c:pt>
                <c:pt idx="348">
                  <c:v>105.561729922718</c:v>
                </c:pt>
                <c:pt idx="349">
                  <c:v>104.5667021101</c:v>
                </c:pt>
                <c:pt idx="350">
                  <c:v>117.098788247249</c:v>
                </c:pt>
                <c:pt idx="351">
                  <c:v>132.80443888322</c:v>
                </c:pt>
                <c:pt idx="352">
                  <c:v>144.719580543891</c:v>
                </c:pt>
                <c:pt idx="353">
                  <c:v>141.869681707958</c:v>
                </c:pt>
                <c:pt idx="354">
                  <c:v>137.860246765833</c:v>
                </c:pt>
                <c:pt idx="355">
                  <c:v>144.358020694453</c:v>
                </c:pt>
                <c:pt idx="356">
                  <c:v>154.144118053413</c:v>
                </c:pt>
                <c:pt idx="357">
                  <c:v>164.908319595575</c:v>
                </c:pt>
                <c:pt idx="358">
                  <c:v>158.989163680195</c:v>
                </c:pt>
                <c:pt idx="359">
                  <c:v>181.628270574734</c:v>
                </c:pt>
                <c:pt idx="360">
                  <c:v>214.636125753981</c:v>
                </c:pt>
                <c:pt idx="361">
                  <c:v>235.534298374767</c:v>
                </c:pt>
                <c:pt idx="362">
                  <c:v>243.017573563207</c:v>
                </c:pt>
                <c:pt idx="363">
                  <c:v>237.483879517129</c:v>
                </c:pt>
                <c:pt idx="364">
                  <c:v>228.383879517078</c:v>
                </c:pt>
                <c:pt idx="365">
                  <c:v>225.983879517027</c:v>
                </c:pt>
                <c:pt idx="366">
                  <c:v>212.433879516979</c:v>
                </c:pt>
                <c:pt idx="367">
                  <c:v>199.93387951693</c:v>
                </c:pt>
                <c:pt idx="368">
                  <c:v>197.483879516878</c:v>
                </c:pt>
                <c:pt idx="369">
                  <c:v>187.180735129978</c:v>
                </c:pt>
                <c:pt idx="370">
                  <c:v>163.723196827807</c:v>
                </c:pt>
                <c:pt idx="371">
                  <c:v>122.648376323716</c:v>
                </c:pt>
                <c:pt idx="372">
                  <c:v>109.933234663096</c:v>
                </c:pt>
                <c:pt idx="373">
                  <c:v>117.130823465275</c:v>
                </c:pt>
                <c:pt idx="374">
                  <c:v>125.659147540975</c:v>
                </c:pt>
                <c:pt idx="375">
                  <c:v>118.165202855216</c:v>
                </c:pt>
                <c:pt idx="376">
                  <c:v>106.377881338236</c:v>
                </c:pt>
                <c:pt idx="377">
                  <c:v>99.7870171986961</c:v>
                </c:pt>
                <c:pt idx="378">
                  <c:v>112.021636652335</c:v>
                </c:pt>
                <c:pt idx="379">
                  <c:v>96.2028294853535</c:v>
                </c:pt>
                <c:pt idx="380">
                  <c:v>72.5896150274857</c:v>
                </c:pt>
                <c:pt idx="381">
                  <c:v>59.6713502020393</c:v>
                </c:pt>
                <c:pt idx="382">
                  <c:v>39.5539114603998</c:v>
                </c:pt>
                <c:pt idx="383">
                  <c:v>33.880720702522</c:v>
                </c:pt>
                <c:pt idx="384">
                  <c:v>41.9914194673511</c:v>
                </c:pt>
                <c:pt idx="385">
                  <c:v>41.4359179419225</c:v>
                </c:pt>
                <c:pt idx="386">
                  <c:v>42.2359179419727</c:v>
                </c:pt>
                <c:pt idx="387">
                  <c:v>46.3859179420215</c:v>
                </c:pt>
                <c:pt idx="388">
                  <c:v>34.8859179420688</c:v>
                </c:pt>
                <c:pt idx="389">
                  <c:v>16.9382392134794</c:v>
                </c:pt>
                <c:pt idx="390">
                  <c:v>30.0283998876675</c:v>
                </c:pt>
                <c:pt idx="391">
                  <c:v>45.9548991963366</c:v>
                </c:pt>
                <c:pt idx="392">
                  <c:v>65.871499882076</c:v>
                </c:pt>
                <c:pt idx="393">
                  <c:v>66.1666763837166</c:v>
                </c:pt>
                <c:pt idx="394">
                  <c:v>68.4110542199796</c:v>
                </c:pt>
                <c:pt idx="395">
                  <c:v>52.7987131207283</c:v>
                </c:pt>
                <c:pt idx="396">
                  <c:v>52.6460973446319</c:v>
                </c:pt>
                <c:pt idx="397">
                  <c:v>42.7099934632097</c:v>
                </c:pt>
                <c:pt idx="398">
                  <c:v>46.0833069799901</c:v>
                </c:pt>
                <c:pt idx="399">
                  <c:v>53.2521141469715</c:v>
                </c:pt>
                <c:pt idx="400">
                  <c:v>49.8893287518495</c:v>
                </c:pt>
                <c:pt idx="401">
                  <c:v>40.2394270987716</c:v>
                </c:pt>
                <c:pt idx="402">
                  <c:v>31.9894270987716</c:v>
                </c:pt>
                <c:pt idx="403">
                  <c:v>23.1963119027296</c:v>
                </c:pt>
                <c:pt idx="404">
                  <c:v>15.6356131378998</c:v>
                </c:pt>
                <c:pt idx="405">
                  <c:v>10.6411146633254</c:v>
                </c:pt>
                <c:pt idx="406">
                  <c:v>-4.41399602258389</c:v>
                </c:pt>
                <c:pt idx="407">
                  <c:v>12.76403749155</c:v>
                </c:pt>
                <c:pt idx="408">
                  <c:v>20.2839781205676</c:v>
                </c:pt>
                <c:pt idx="409">
                  <c:v>23.0907752693693</c:v>
                </c:pt>
                <c:pt idx="410">
                  <c:v>20.5454576557186</c:v>
                </c:pt>
                <c:pt idx="411">
                  <c:v>15.7133659049305</c:v>
                </c:pt>
                <c:pt idx="412">
                  <c:v>17.4980887469919</c:v>
                </c:pt>
                <c:pt idx="413">
                  <c:v>-4.63552268891726</c:v>
                </c:pt>
                <c:pt idx="414">
                  <c:v>-17.6598239442792</c:v>
                </c:pt>
                <c:pt idx="415">
                  <c:v>-2.95402723226835</c:v>
                </c:pt>
                <c:pt idx="416">
                  <c:v>-8.57396391811926</c:v>
                </c:pt>
                <c:pt idx="417">
                  <c:v>-22.8012481670103</c:v>
                </c:pt>
                <c:pt idx="418">
                  <c:v>-27.3370608042187</c:v>
                </c:pt>
                <c:pt idx="419">
                  <c:v>-39.3835913282128</c:v>
                </c:pt>
                <c:pt idx="420">
                  <c:v>-48.7430928165923</c:v>
                </c:pt>
                <c:pt idx="421">
                  <c:v>-25.5942569969029</c:v>
                </c:pt>
                <c:pt idx="422">
                  <c:v>-8.86413730654203</c:v>
                </c:pt>
                <c:pt idx="423">
                  <c:v>-0.802836148239294</c:v>
                </c:pt>
                <c:pt idx="424">
                  <c:v>-1.28769448806997</c:v>
                </c:pt>
                <c:pt idx="425">
                  <c:v>2.40584328029945</c:v>
                </c:pt>
                <c:pt idx="426">
                  <c:v>20.8884664466514</c:v>
                </c:pt>
                <c:pt idx="427">
                  <c:v>24.474066393559</c:v>
                </c:pt>
                <c:pt idx="428">
                  <c:v>3.19482054900072</c:v>
                </c:pt>
                <c:pt idx="429">
                  <c:v>16.489120399001</c:v>
                </c:pt>
                <c:pt idx="430">
                  <c:v>4.15181564113118</c:v>
                </c:pt>
                <c:pt idx="431">
                  <c:v>-11.0237905973609</c:v>
                </c:pt>
                <c:pt idx="432">
                  <c:v>-35.9390402738009</c:v>
                </c:pt>
                <c:pt idx="433">
                  <c:v>-24.8717901461132</c:v>
                </c:pt>
                <c:pt idx="434">
                  <c:v>-11.3256156143725</c:v>
                </c:pt>
                <c:pt idx="435">
                  <c:v>-15.6789066592537</c:v>
                </c:pt>
                <c:pt idx="436">
                  <c:v>-14.4147023107234</c:v>
                </c:pt>
                <c:pt idx="437">
                  <c:v>-11.5942011449024</c:v>
                </c:pt>
                <c:pt idx="438">
                  <c:v>-30.6233667650122</c:v>
                </c:pt>
                <c:pt idx="439">
                  <c:v>-29.9257527403479</c:v>
                </c:pt>
                <c:pt idx="440">
                  <c:v>-24.2537170283995</c:v>
                </c:pt>
                <c:pt idx="441">
                  <c:v>-53.2038755598296</c:v>
                </c:pt>
                <c:pt idx="442">
                  <c:v>-48.8996864622277</c:v>
                </c:pt>
                <c:pt idx="443">
                  <c:v>-55.756865544352</c:v>
                </c:pt>
                <c:pt idx="444">
                  <c:v>-64.9716876020702</c:v>
                </c:pt>
                <c:pt idx="445">
                  <c:v>-65.8592948627102</c:v>
                </c:pt>
                <c:pt idx="446">
                  <c:v>-67.5431738071984</c:v>
                </c:pt>
                <c:pt idx="447">
                  <c:v>-88.6272828817873</c:v>
                </c:pt>
                <c:pt idx="448">
                  <c:v>-67.4915096361765</c:v>
                </c:pt>
                <c:pt idx="449">
                  <c:v>-60.2174474018175</c:v>
                </c:pt>
                <c:pt idx="450">
                  <c:v>-35.4735344498185</c:v>
                </c:pt>
                <c:pt idx="451">
                  <c:v>-33.503732808229</c:v>
                </c:pt>
                <c:pt idx="452">
                  <c:v>-28.3005779919367</c:v>
                </c:pt>
                <c:pt idx="453">
                  <c:v>-1.52527224457845</c:v>
                </c:pt>
                <c:pt idx="454">
                  <c:v>4.0682509559083</c:v>
                </c:pt>
                <c:pt idx="455">
                  <c:v>25.1311259701961</c:v>
                </c:pt>
                <c:pt idx="456">
                  <c:v>20.1391784429761</c:v>
                </c:pt>
                <c:pt idx="457">
                  <c:v>41.1152269337636</c:v>
                </c:pt>
                <c:pt idx="458">
                  <c:v>62.1083467210847</c:v>
                </c:pt>
                <c:pt idx="459">
                  <c:v>68.5727053400333</c:v>
                </c:pt>
                <c:pt idx="460">
                  <c:v>68.7966357757159</c:v>
                </c:pt>
                <c:pt idx="461">
                  <c:v>70.4016302822256</c:v>
                </c:pt>
                <c:pt idx="462">
                  <c:v>69.2656543559951</c:v>
                </c:pt>
                <c:pt idx="463">
                  <c:v>67.4326912189554</c:v>
                </c:pt>
                <c:pt idx="464">
                  <c:v>72.806156007875</c:v>
                </c:pt>
                <c:pt idx="465">
                  <c:v>58.1453728484139</c:v>
                </c:pt>
                <c:pt idx="466">
                  <c:v>38.2534536793355</c:v>
                </c:pt>
                <c:pt idx="467">
                  <c:v>21.4461878182483</c:v>
                </c:pt>
                <c:pt idx="468">
                  <c:v>5.47618326924385</c:v>
                </c:pt>
                <c:pt idx="469">
                  <c:v>-6.77939666074599</c:v>
                </c:pt>
                <c:pt idx="470">
                  <c:v>-29.4026907300777</c:v>
                </c:pt>
                <c:pt idx="471">
                  <c:v>-35.2037837866064</c:v>
                </c:pt>
                <c:pt idx="472">
                  <c:v>-38.0007636727569</c:v>
                </c:pt>
                <c:pt idx="473">
                  <c:v>-76.2784172647043</c:v>
                </c:pt>
                <c:pt idx="474">
                  <c:v>-95.6511354112172</c:v>
                </c:pt>
                <c:pt idx="475">
                  <c:v>-110.066593510697</c:v>
                </c:pt>
                <c:pt idx="476">
                  <c:v>-108.156004919498</c:v>
                </c:pt>
                <c:pt idx="477">
                  <c:v>-120.553254763898</c:v>
                </c:pt>
                <c:pt idx="478">
                  <c:v>-119.956812668999</c:v>
                </c:pt>
                <c:pt idx="479">
                  <c:v>-127.202484084361</c:v>
                </c:pt>
                <c:pt idx="480">
                  <c:v>-136.551341652283</c:v>
                </c:pt>
                <c:pt idx="481">
                  <c:v>-146.81619430771</c:v>
                </c:pt>
                <c:pt idx="482">
                  <c:v>-157.74349742611</c:v>
                </c:pt>
                <c:pt idx="483">
                  <c:v>-157.48514249067</c:v>
                </c:pt>
                <c:pt idx="484">
                  <c:v>-154.470744646967</c:v>
                </c:pt>
                <c:pt idx="485">
                  <c:v>-158.546138049993</c:v>
                </c:pt>
                <c:pt idx="486">
                  <c:v>-171.516721030197</c:v>
                </c:pt>
                <c:pt idx="487">
                  <c:v>-189.076007135502</c:v>
                </c:pt>
                <c:pt idx="488">
                  <c:v>-214.566360901881</c:v>
                </c:pt>
                <c:pt idx="489">
                  <c:v>-230.359260588899</c:v>
                </c:pt>
                <c:pt idx="490">
                  <c:v>-239.375818842538</c:v>
                </c:pt>
                <c:pt idx="491">
                  <c:v>-213.871838476462</c:v>
                </c:pt>
                <c:pt idx="492">
                  <c:v>-204.567967831543</c:v>
                </c:pt>
                <c:pt idx="493">
                  <c:v>-201.888156062592</c:v>
                </c:pt>
                <c:pt idx="494">
                  <c:v>-201.525251846801</c:v>
                </c:pt>
                <c:pt idx="495">
                  <c:v>-208.876119546565</c:v>
                </c:pt>
                <c:pt idx="496">
                  <c:v>-196.463799875008</c:v>
                </c:pt>
                <c:pt idx="497">
                  <c:v>-179.509315480651</c:v>
                </c:pt>
                <c:pt idx="498">
                  <c:v>-173.206624785371</c:v>
                </c:pt>
                <c:pt idx="499">
                  <c:v>-163.657585183135</c:v>
                </c:pt>
                <c:pt idx="500">
                  <c:v>-150.826240337125</c:v>
                </c:pt>
                <c:pt idx="501">
                  <c:v>-120.616783204348</c:v>
                </c:pt>
                <c:pt idx="502">
                  <c:v>-100.092781418856</c:v>
                </c:pt>
                <c:pt idx="503">
                  <c:v>-89.2269549665652</c:v>
                </c:pt>
                <c:pt idx="504">
                  <c:v>-106.033701187174</c:v>
                </c:pt>
                <c:pt idx="505">
                  <c:v>-91.187657394903</c:v>
                </c:pt>
                <c:pt idx="506">
                  <c:v>-73.1434605157829</c:v>
                </c:pt>
                <c:pt idx="507">
                  <c:v>-50.2612878263462</c:v>
                </c:pt>
                <c:pt idx="508">
                  <c:v>-28.1241778056155</c:v>
                </c:pt>
                <c:pt idx="509">
                  <c:v>-17.9464468267852</c:v>
                </c:pt>
                <c:pt idx="510">
                  <c:v>-8.50533352068123</c:v>
                </c:pt>
                <c:pt idx="511">
                  <c:v>-26.078331692228</c:v>
                </c:pt>
                <c:pt idx="512">
                  <c:v>-13.498983035317</c:v>
                </c:pt>
                <c:pt idx="513">
                  <c:v>6.85534774297776</c:v>
                </c:pt>
                <c:pt idx="514">
                  <c:v>11.8145283799677</c:v>
                </c:pt>
                <c:pt idx="515">
                  <c:v>1.75834727258916</c:v>
                </c:pt>
                <c:pt idx="516">
                  <c:v>-4.97157051095019</c:v>
                </c:pt>
                <c:pt idx="517">
                  <c:v>-16.641545224842</c:v>
                </c:pt>
                <c:pt idx="518">
                  <c:v>-49.4543227976337</c:v>
                </c:pt>
                <c:pt idx="519">
                  <c:v>-61.1394088237012</c:v>
                </c:pt>
                <c:pt idx="520">
                  <c:v>-70.9701518880138</c:v>
                </c:pt>
                <c:pt idx="521">
                  <c:v>-69.2855819637971</c:v>
                </c:pt>
                <c:pt idx="522">
                  <c:v>-91.9381254319851</c:v>
                </c:pt>
                <c:pt idx="523">
                  <c:v>-116.59026545931</c:v>
                </c:pt>
                <c:pt idx="524">
                  <c:v>-110.407091992309</c:v>
                </c:pt>
                <c:pt idx="525">
                  <c:v>-133.024505162541</c:v>
                </c:pt>
                <c:pt idx="526">
                  <c:v>-130.690904020423</c:v>
                </c:pt>
                <c:pt idx="527">
                  <c:v>-117.522278703515</c:v>
                </c:pt>
                <c:pt idx="528">
                  <c:v>-102.181260674992</c:v>
                </c:pt>
                <c:pt idx="529">
                  <c:v>-115.913977547303</c:v>
                </c:pt>
                <c:pt idx="530">
                  <c:v>-122.531972842069</c:v>
                </c:pt>
                <c:pt idx="531">
                  <c:v>-129.036016804883</c:v>
                </c:pt>
                <c:pt idx="532">
                  <c:v>-159.301530951097</c:v>
                </c:pt>
                <c:pt idx="533">
                  <c:v>-169.884758072862</c:v>
                </c:pt>
                <c:pt idx="534">
                  <c:v>-176.919702687333</c:v>
                </c:pt>
                <c:pt idx="535">
                  <c:v>-168.534388443592</c:v>
                </c:pt>
                <c:pt idx="536">
                  <c:v>-176.237352543511</c:v>
                </c:pt>
                <c:pt idx="537">
                  <c:v>-184.433200348869</c:v>
                </c:pt>
                <c:pt idx="538">
                  <c:v>-165.509558023834</c:v>
                </c:pt>
                <c:pt idx="539">
                  <c:v>-158.909949657253</c:v>
                </c:pt>
                <c:pt idx="540">
                  <c:v>-162.947334844015</c:v>
                </c:pt>
                <c:pt idx="541">
                  <c:v>-178.617919587425</c:v>
                </c:pt>
                <c:pt idx="542">
                  <c:v>-100.471100528539</c:v>
                </c:pt>
                <c:pt idx="543">
                  <c:v>-57.80542533884</c:v>
                </c:pt>
                <c:pt idx="544">
                  <c:v>-48.3698452190401</c:v>
                </c:pt>
                <c:pt idx="545">
                  <c:v>-26.9244665242622</c:v>
                </c:pt>
                <c:pt idx="546">
                  <c:v>-20.7048693751622</c:v>
                </c:pt>
                <c:pt idx="547">
                  <c:v>-21.2065017915829</c:v>
                </c:pt>
                <c:pt idx="548">
                  <c:v>-38.588654507299</c:v>
                </c:pt>
                <c:pt idx="549">
                  <c:v>-29.6941060121426</c:v>
                </c:pt>
                <c:pt idx="550">
                  <c:v>-43.7127860672263</c:v>
                </c:pt>
                <c:pt idx="551">
                  <c:v>-42.1446018158695</c:v>
                </c:pt>
                <c:pt idx="552">
                  <c:v>-44.7775379477371</c:v>
                </c:pt>
                <c:pt idx="553">
                  <c:v>-54.4833215999333</c:v>
                </c:pt>
                <c:pt idx="554">
                  <c:v>-52.7412122600508</c:v>
                </c:pt>
                <c:pt idx="555">
                  <c:v>-48.4485425932362</c:v>
                </c:pt>
                <c:pt idx="556">
                  <c:v>-54.5246183235777</c:v>
                </c:pt>
                <c:pt idx="557">
                  <c:v>-39.6398541282761</c:v>
                </c:pt>
                <c:pt idx="558">
                  <c:v>-33.8235818794637</c:v>
                </c:pt>
                <c:pt idx="559">
                  <c:v>-33.4225871939179</c:v>
                </c:pt>
                <c:pt idx="560">
                  <c:v>-25.4877637227783</c:v>
                </c:pt>
                <c:pt idx="561">
                  <c:v>-38.2681491508847</c:v>
                </c:pt>
                <c:pt idx="562">
                  <c:v>-120.447810592685</c:v>
                </c:pt>
                <c:pt idx="563">
                  <c:v>-169.001329410283</c:v>
                </c:pt>
                <c:pt idx="564">
                  <c:v>-205.644281095529</c:v>
                </c:pt>
                <c:pt idx="565">
                  <c:v>-233.543212508679</c:v>
                </c:pt>
                <c:pt idx="566">
                  <c:v>-248.23188199068</c:v>
                </c:pt>
                <c:pt idx="567">
                  <c:v>-251.732035147479</c:v>
                </c:pt>
                <c:pt idx="568">
                  <c:v>-233.132351878308</c:v>
                </c:pt>
                <c:pt idx="569">
                  <c:v>-228.975907271864</c:v>
                </c:pt>
                <c:pt idx="570">
                  <c:v>-216.682835984075</c:v>
                </c:pt>
                <c:pt idx="571">
                  <c:v>-235.757698220154</c:v>
                </c:pt>
                <c:pt idx="572">
                  <c:v>-236.048273645039</c:v>
                </c:pt>
                <c:pt idx="573">
                  <c:v>-236.594741417779</c:v>
                </c:pt>
                <c:pt idx="574">
                  <c:v>-254.719607398152</c:v>
                </c:pt>
                <c:pt idx="575">
                  <c:v>-265.952354911171</c:v>
                </c:pt>
                <c:pt idx="576">
                  <c:v>-274.563816150012</c:v>
                </c:pt>
                <c:pt idx="577">
                  <c:v>-301.334204506506</c:v>
                </c:pt>
                <c:pt idx="578">
                  <c:v>-331.966293371652</c:v>
                </c:pt>
                <c:pt idx="579">
                  <c:v>-356.733139948279</c:v>
                </c:pt>
                <c:pt idx="580">
                  <c:v>-361.736603120648</c:v>
                </c:pt>
                <c:pt idx="581">
                  <c:v>-352.318601710109</c:v>
                </c:pt>
                <c:pt idx="582">
                  <c:v>-355.274712347478</c:v>
                </c:pt>
                <c:pt idx="583">
                  <c:v>-339.546690746813</c:v>
                </c:pt>
                <c:pt idx="584">
                  <c:v>-318.22983152033</c:v>
                </c:pt>
                <c:pt idx="585">
                  <c:v>-293.802833040967</c:v>
                </c:pt>
                <c:pt idx="586">
                  <c:v>-273.807103984651</c:v>
                </c:pt>
                <c:pt idx="587">
                  <c:v>-251.092191827072</c:v>
                </c:pt>
                <c:pt idx="588">
                  <c:v>-236.529775358213</c:v>
                </c:pt>
                <c:pt idx="589">
                  <c:v>-230.094270042131</c:v>
                </c:pt>
                <c:pt idx="590">
                  <c:v>-225.622016361001</c:v>
                </c:pt>
                <c:pt idx="591">
                  <c:v>-214.054905462941</c:v>
                </c:pt>
                <c:pt idx="592">
                  <c:v>-221.742833917138</c:v>
                </c:pt>
                <c:pt idx="593">
                  <c:v>-221.855269063206</c:v>
                </c:pt>
                <c:pt idx="594">
                  <c:v>-197.299044050787</c:v>
                </c:pt>
                <c:pt idx="595">
                  <c:v>-183.695243620228</c:v>
                </c:pt>
                <c:pt idx="596">
                  <c:v>-172.860687669028</c:v>
                </c:pt>
                <c:pt idx="597">
                  <c:v>-174.123688056983</c:v>
                </c:pt>
                <c:pt idx="598">
                  <c:v>-178.342294364202</c:v>
                </c:pt>
                <c:pt idx="599">
                  <c:v>-165.081788995503</c:v>
                </c:pt>
                <c:pt idx="600">
                  <c:v>-180.803314401603</c:v>
                </c:pt>
                <c:pt idx="601">
                  <c:v>-198.670633384972</c:v>
                </c:pt>
                <c:pt idx="602">
                  <c:v>-201.685672525062</c:v>
                </c:pt>
                <c:pt idx="603">
                  <c:v>-200.415959673981</c:v>
                </c:pt>
                <c:pt idx="604">
                  <c:v>-196.91342223661</c:v>
                </c:pt>
                <c:pt idx="605">
                  <c:v>-221.850194579129</c:v>
                </c:pt>
                <c:pt idx="606">
                  <c:v>-262.583643430173</c:v>
                </c:pt>
                <c:pt idx="607">
                  <c:v>-293.965736771474</c:v>
                </c:pt>
                <c:pt idx="608">
                  <c:v>-343.095823820351</c:v>
                </c:pt>
                <c:pt idx="609">
                  <c:v>-373.733943662593</c:v>
                </c:pt>
                <c:pt idx="610">
                  <c:v>-396.12395882839</c:v>
                </c:pt>
                <c:pt idx="611">
                  <c:v>-402.062596897051</c:v>
                </c:pt>
                <c:pt idx="612">
                  <c:v>-399.361110823273</c:v>
                </c:pt>
                <c:pt idx="613">
                  <c:v>-402.373807026625</c:v>
                </c:pt>
                <c:pt idx="614">
                  <c:v>-416.979209523945</c:v>
                </c:pt>
                <c:pt idx="615">
                  <c:v>-424.481349611084</c:v>
                </c:pt>
                <c:pt idx="616">
                  <c:v>-419.609283188285</c:v>
                </c:pt>
                <c:pt idx="617">
                  <c:v>-399.501233181707</c:v>
                </c:pt>
                <c:pt idx="618">
                  <c:v>-361.645795803288</c:v>
                </c:pt>
                <c:pt idx="619">
                  <c:v>-350.073781927969</c:v>
                </c:pt>
                <c:pt idx="620">
                  <c:v>-345.345915532231</c:v>
                </c:pt>
                <c:pt idx="621">
                  <c:v>-327.607927473671</c:v>
                </c:pt>
                <c:pt idx="622">
                  <c:v>-316.884431030601</c:v>
                </c:pt>
                <c:pt idx="623">
                  <c:v>-322.806961882901</c:v>
                </c:pt>
                <c:pt idx="624">
                  <c:v>-314.883596462762</c:v>
                </c:pt>
                <c:pt idx="625">
                  <c:v>-295.369002636642</c:v>
                </c:pt>
                <c:pt idx="626">
                  <c:v>-269.171139916958</c:v>
                </c:pt>
                <c:pt idx="627">
                  <c:v>-257.64560885736</c:v>
                </c:pt>
                <c:pt idx="628">
                  <c:v>-225.544523911798</c:v>
                </c:pt>
                <c:pt idx="629">
                  <c:v>-172.339874962208</c:v>
                </c:pt>
                <c:pt idx="630">
                  <c:v>-139.624167038111</c:v>
                </c:pt>
                <c:pt idx="631">
                  <c:v>-124.452041205303</c:v>
                </c:pt>
                <c:pt idx="632">
                  <c:v>-117.639859794263</c:v>
                </c:pt>
                <c:pt idx="633">
                  <c:v>-115.381731461302</c:v>
                </c:pt>
                <c:pt idx="634">
                  <c:v>-89.9759821388434</c:v>
                </c:pt>
                <c:pt idx="635">
                  <c:v>-81.3625162504031</c:v>
                </c:pt>
                <c:pt idx="636">
                  <c:v>-92.0179709551339</c:v>
                </c:pt>
                <c:pt idx="637">
                  <c:v>-105.435991162431</c:v>
                </c:pt>
                <c:pt idx="638">
                  <c:v>-134.907869311852</c:v>
                </c:pt>
                <c:pt idx="639">
                  <c:v>-159.423124633608</c:v>
                </c:pt>
                <c:pt idx="640">
                  <c:v>-177.528747024429</c:v>
                </c:pt>
                <c:pt idx="641">
                  <c:v>-199.68969954045</c:v>
                </c:pt>
                <c:pt idx="642">
                  <c:v>-214.04767470871</c:v>
                </c:pt>
                <c:pt idx="643">
                  <c:v>-202.871842509872</c:v>
                </c:pt>
                <c:pt idx="644">
                  <c:v>-194.691492916991</c:v>
                </c:pt>
                <c:pt idx="645">
                  <c:v>-180.44197490033</c:v>
                </c:pt>
                <c:pt idx="646">
                  <c:v>-187.901188519469</c:v>
                </c:pt>
                <c:pt idx="647">
                  <c:v>-200.341516311548</c:v>
                </c:pt>
                <c:pt idx="648">
                  <c:v>-216.137770441512</c:v>
                </c:pt>
                <c:pt idx="649">
                  <c:v>-243.02623104054</c:v>
                </c:pt>
                <c:pt idx="650">
                  <c:v>-263.243068832</c:v>
                </c:pt>
                <c:pt idx="651">
                  <c:v>-265.462497982589</c:v>
                </c:pt>
                <c:pt idx="652">
                  <c:v>-278.028171593789</c:v>
                </c:pt>
                <c:pt idx="653">
                  <c:v>-291.244903267429</c:v>
                </c:pt>
                <c:pt idx="654">
                  <c:v>-350.121724984765</c:v>
                </c:pt>
                <c:pt idx="655">
                  <c:v>-361.820183575508</c:v>
                </c:pt>
                <c:pt idx="656">
                  <c:v>-358.624087543596</c:v>
                </c:pt>
                <c:pt idx="657">
                  <c:v>-344.55388763106</c:v>
                </c:pt>
                <c:pt idx="658">
                  <c:v>-310.400437287119</c:v>
                </c:pt>
                <c:pt idx="659">
                  <c:v>-262.561380133739</c:v>
                </c:pt>
                <c:pt idx="660">
                  <c:v>-213.700040379697</c:v>
                </c:pt>
                <c:pt idx="661">
                  <c:v>-191.138100470758</c:v>
                </c:pt>
                <c:pt idx="662">
                  <c:v>-163.147231933839</c:v>
                </c:pt>
                <c:pt idx="663">
                  <c:v>-151.681434082277</c:v>
                </c:pt>
                <c:pt idx="664">
                  <c:v>-178.077443448159</c:v>
                </c:pt>
                <c:pt idx="665">
                  <c:v>-190.852733231739</c:v>
                </c:pt>
                <c:pt idx="666">
                  <c:v>-196.802786688037</c:v>
                </c:pt>
                <c:pt idx="667">
                  <c:v>-226.483574055379</c:v>
                </c:pt>
                <c:pt idx="668">
                  <c:v>-251.32272720302</c:v>
                </c:pt>
                <c:pt idx="669">
                  <c:v>-276.758987851737</c:v>
                </c:pt>
                <c:pt idx="670">
                  <c:v>-262.253577696562</c:v>
                </c:pt>
                <c:pt idx="671">
                  <c:v>-209.321331416639</c:v>
                </c:pt>
                <c:pt idx="672">
                  <c:v>-135.674998959799</c:v>
                </c:pt>
                <c:pt idx="673">
                  <c:v>-62.5794509890202</c:v>
                </c:pt>
                <c:pt idx="674">
                  <c:v>27.1761387603183</c:v>
                </c:pt>
                <c:pt idx="675">
                  <c:v>81.1011048201799</c:v>
                </c:pt>
                <c:pt idx="676">
                  <c:v>129.002675576256</c:v>
                </c:pt>
                <c:pt idx="677">
                  <c:v>167.048622351538</c:v>
                </c:pt>
                <c:pt idx="678">
                  <c:v>161.268902108259</c:v>
                </c:pt>
                <c:pt idx="679">
                  <c:v>149.539197332817</c:v>
                </c:pt>
                <c:pt idx="680">
                  <c:v>147.344954994878</c:v>
                </c:pt>
                <c:pt idx="681">
                  <c:v>152.873421091357</c:v>
                </c:pt>
                <c:pt idx="682">
                  <c:v>123.928693227841</c:v>
                </c:pt>
                <c:pt idx="683">
                  <c:v>94.7768866758033</c:v>
                </c:pt>
                <c:pt idx="684">
                  <c:v>99.0208736729419</c:v>
                </c:pt>
                <c:pt idx="685">
                  <c:v>85.6969936284822</c:v>
                </c:pt>
                <c:pt idx="686">
                  <c:v>101.306260703923</c:v>
                </c:pt>
                <c:pt idx="687">
                  <c:v>129.978021703642</c:v>
                </c:pt>
                <c:pt idx="688">
                  <c:v>162.459625176662</c:v>
                </c:pt>
                <c:pt idx="689">
                  <c:v>197.159625176662</c:v>
                </c:pt>
                <c:pt idx="690">
                  <c:v>193.371536499881</c:v>
                </c:pt>
                <c:pt idx="691">
                  <c:v>149.859202262211</c:v>
                </c:pt>
                <c:pt idx="692">
                  <c:v>109.301007200902</c:v>
                </c:pt>
                <c:pt idx="693">
                  <c:v>57.8492330822501</c:v>
                </c:pt>
                <c:pt idx="694">
                  <c:v>11.8545359836589</c:v>
                </c:pt>
                <c:pt idx="695">
                  <c:v>-18.3368359676497</c:v>
                </c:pt>
                <c:pt idx="696">
                  <c:v>-65.7072335954381</c:v>
                </c:pt>
                <c:pt idx="697">
                  <c:v>-114.303620838509</c:v>
                </c:pt>
                <c:pt idx="698">
                  <c:v>-129.751251934444</c:v>
                </c:pt>
                <c:pt idx="699">
                  <c:v>-155.89852639349</c:v>
                </c:pt>
                <c:pt idx="700">
                  <c:v>-163.050752464922</c:v>
                </c:pt>
                <c:pt idx="701">
                  <c:v>-162.778675464451</c:v>
                </c:pt>
                <c:pt idx="702">
                  <c:v>-141.419757658403</c:v>
                </c:pt>
                <c:pt idx="703">
                  <c:v>-125.23567995636</c:v>
                </c:pt>
                <c:pt idx="704">
                  <c:v>-103.42490028596</c:v>
                </c:pt>
                <c:pt idx="705">
                  <c:v>-79.8930449601994</c:v>
                </c:pt>
                <c:pt idx="706">
                  <c:v>-60.7630388179405</c:v>
                </c:pt>
                <c:pt idx="707">
                  <c:v>-44.4181829405643</c:v>
                </c:pt>
                <c:pt idx="708">
                  <c:v>-43.8095618184616</c:v>
                </c:pt>
                <c:pt idx="709">
                  <c:v>-44.6095618179606</c:v>
                </c:pt>
                <c:pt idx="710">
                  <c:v>-49.9595618180119</c:v>
                </c:pt>
                <c:pt idx="711">
                  <c:v>-65.5419142147002</c:v>
                </c:pt>
                <c:pt idx="712">
                  <c:v>-73.8265594100722</c:v>
                </c:pt>
                <c:pt idx="713">
                  <c:v>-71.6617299215213</c:v>
                </c:pt>
                <c:pt idx="714">
                  <c:v>-73.9667021088044</c:v>
                </c:pt>
                <c:pt idx="715">
                  <c:v>-89.6987882458525</c:v>
                </c:pt>
                <c:pt idx="716">
                  <c:v>-91.6044388817245</c:v>
                </c:pt>
                <c:pt idx="717">
                  <c:v>-111.669580542295</c:v>
                </c:pt>
                <c:pt idx="718">
                  <c:v>-123.719681706261</c:v>
                </c:pt>
                <c:pt idx="719">
                  <c:v>-116.160246764037</c:v>
                </c:pt>
                <c:pt idx="720">
                  <c:v>-116.558020692606</c:v>
                </c:pt>
                <c:pt idx="721">
                  <c:v>-110.194118051517</c:v>
                </c:pt>
                <c:pt idx="722">
                  <c:v>-116.75831959363</c:v>
                </c:pt>
                <c:pt idx="723">
                  <c:v>-107.53916367825</c:v>
                </c:pt>
                <c:pt idx="724">
                  <c:v>-99.6282705727881</c:v>
                </c:pt>
                <c:pt idx="725">
                  <c:v>-90.8101258990482</c:v>
                </c:pt>
                <c:pt idx="726">
                  <c:v>-85.4401320413053</c:v>
                </c:pt>
                <c:pt idx="727">
                  <c:v>-81.3234072297455</c:v>
                </c:pt>
                <c:pt idx="728">
                  <c:v>-79.2897131841655</c:v>
                </c:pt>
                <c:pt idx="729">
                  <c:v>-78.0397131846166</c:v>
                </c:pt>
                <c:pt idx="730">
                  <c:v>-71.8397131845159</c:v>
                </c:pt>
                <c:pt idx="731">
                  <c:v>-67.3397131844668</c:v>
                </c:pt>
                <c:pt idx="732">
                  <c:v>-65.4397131844162</c:v>
                </c:pt>
                <c:pt idx="733">
                  <c:v>-63.9897131843663</c:v>
                </c:pt>
                <c:pt idx="734">
                  <c:v>-50.3414994360046</c:v>
                </c:pt>
                <c:pt idx="735">
                  <c:v>-40.6839611338346</c:v>
                </c:pt>
                <c:pt idx="736">
                  <c:v>-15.909140629743</c:v>
                </c:pt>
                <c:pt idx="737">
                  <c:v>23.0560010308764</c:v>
                </c:pt>
                <c:pt idx="738">
                  <c:v>39.3084122286982</c:v>
                </c:pt>
                <c:pt idx="739">
                  <c:v>49.1300881529969</c:v>
                </c:pt>
                <c:pt idx="740">
                  <c:v>30.6740328387568</c:v>
                </c:pt>
                <c:pt idx="741">
                  <c:v>16.7113543557371</c:v>
                </c:pt>
                <c:pt idx="742">
                  <c:v>15.8522184952762</c:v>
                </c:pt>
                <c:pt idx="743">
                  <c:v>-1.43240095836154</c:v>
                </c:pt>
                <c:pt idx="744">
                  <c:v>-17.1135937913823</c:v>
                </c:pt>
                <c:pt idx="745">
                  <c:v>-44.2263791865025</c:v>
                </c:pt>
                <c:pt idx="746">
                  <c:v>-89.0262808395819</c:v>
                </c:pt>
                <c:pt idx="747">
                  <c:v>-112.208842097441</c:v>
                </c:pt>
                <c:pt idx="748">
                  <c:v>-123.185651339065</c:v>
                </c:pt>
                <c:pt idx="749">
                  <c:v>-134.846350103893</c:v>
                </c:pt>
                <c:pt idx="750">
                  <c:v>-158.240848578464</c:v>
                </c:pt>
                <c:pt idx="751">
                  <c:v>-170.090848578513</c:v>
                </c:pt>
                <c:pt idx="752">
                  <c:v>-201.490848578562</c:v>
                </c:pt>
                <c:pt idx="753">
                  <c:v>-237.69084857811</c:v>
                </c:pt>
                <c:pt idx="754">
                  <c:v>-257.33823921048</c:v>
                </c:pt>
                <c:pt idx="755">
                  <c:v>-283.078399884669</c:v>
                </c:pt>
                <c:pt idx="756">
                  <c:v>-319.954899193339</c:v>
                </c:pt>
                <c:pt idx="757">
                  <c:v>-351.071499878579</c:v>
                </c:pt>
                <c:pt idx="758">
                  <c:v>-364.966676380218</c:v>
                </c:pt>
                <c:pt idx="759">
                  <c:v>-386.611054216481</c:v>
                </c:pt>
                <c:pt idx="760">
                  <c:v>-384.04871311723</c:v>
                </c:pt>
                <c:pt idx="761">
                  <c:v>-397.896097341134</c:v>
                </c:pt>
                <c:pt idx="762">
                  <c:v>-405.309993459712</c:v>
                </c:pt>
                <c:pt idx="763">
                  <c:v>-413.933306976493</c:v>
                </c:pt>
                <c:pt idx="764">
                  <c:v>-420.752114143474</c:v>
                </c:pt>
                <c:pt idx="765">
                  <c:v>-430.439328748353</c:v>
                </c:pt>
                <c:pt idx="766">
                  <c:v>-426.289427094773</c:v>
                </c:pt>
                <c:pt idx="767">
                  <c:v>-418.139427095275</c:v>
                </c:pt>
                <c:pt idx="768">
                  <c:v>-411.446311899734</c:v>
                </c:pt>
                <c:pt idx="769">
                  <c:v>-416.085613134403</c:v>
                </c:pt>
                <c:pt idx="770">
                  <c:v>-405.641114659329</c:v>
                </c:pt>
                <c:pt idx="771">
                  <c:v>-383.077226424688</c:v>
                </c:pt>
                <c:pt idx="772">
                  <c:v>-371.270433558728</c:v>
                </c:pt>
                <c:pt idx="773">
                  <c:v>-362.340225191347</c:v>
                </c:pt>
                <c:pt idx="774">
                  <c:v>-365.274611671448</c:v>
                </c:pt>
                <c:pt idx="775">
                  <c:v>-354.713534915518</c:v>
                </c:pt>
                <c:pt idx="776">
                  <c:v>-329.931052778769</c:v>
                </c:pt>
                <c:pt idx="777">
                  <c:v>-312.02250232724</c:v>
                </c:pt>
                <c:pt idx="778">
                  <c:v>-285.37331979595</c:v>
                </c:pt>
                <c:pt idx="779">
                  <c:v>-260.904928232498</c:v>
                </c:pt>
                <c:pt idx="780">
                  <c:v>-265.666893806849</c:v>
                </c:pt>
                <c:pt idx="781">
                  <c:v>-280.274645025851</c:v>
                </c:pt>
                <c:pt idx="782">
                  <c:v>-277.281259173791</c:v>
                </c:pt>
                <c:pt idx="783">
                  <c:v>-276.585797949803</c:v>
                </c:pt>
                <c:pt idx="784">
                  <c:v>-279.022027421228</c:v>
                </c:pt>
                <c:pt idx="785">
                  <c:v>-261.186504664896</c:v>
                </c:pt>
                <c:pt idx="786">
                  <c:v>-250.037291844737</c:v>
                </c:pt>
                <c:pt idx="787">
                  <c:v>-237.628548949528</c:v>
                </c:pt>
                <c:pt idx="788">
                  <c:v>-234.26811644444</c:v>
                </c:pt>
                <c:pt idx="789">
                  <c:v>-218.203091253377</c:v>
                </c:pt>
                <c:pt idx="790">
                  <c:v>-189.081827551818</c:v>
                </c:pt>
                <c:pt idx="791">
                  <c:v>-175.238175017688</c:v>
                </c:pt>
                <c:pt idx="792">
                  <c:v>-159.921794792148</c:v>
                </c:pt>
                <c:pt idx="793">
                  <c:v>-134.092697943986</c:v>
                </c:pt>
                <c:pt idx="794">
                  <c:v>-140.30940846269</c:v>
                </c:pt>
                <c:pt idx="795">
                  <c:v>-144.387862846599</c:v>
                </c:pt>
                <c:pt idx="796">
                  <c:v>-143.962646993568</c:v>
                </c:pt>
                <c:pt idx="797">
                  <c:v>-145.719700959638</c:v>
                </c:pt>
                <c:pt idx="798">
                  <c:v>-156.380466564257</c:v>
                </c:pt>
                <c:pt idx="799">
                  <c:v>-165.070731403635</c:v>
                </c:pt>
                <c:pt idx="800">
                  <c:v>-160.311271495966</c:v>
                </c:pt>
                <c:pt idx="801">
                  <c:v>-144.247787939194</c:v>
                </c:pt>
                <c:pt idx="802">
                  <c:v>-129.134390707733</c:v>
                </c:pt>
                <c:pt idx="803">
                  <c:v>-110.865941316035</c:v>
                </c:pt>
                <c:pt idx="804">
                  <c:v>-93.136562018828</c:v>
                </c:pt>
                <c:pt idx="805">
                  <c:v>-86.4846189982764</c:v>
                </c:pt>
                <c:pt idx="806">
                  <c:v>-70.6825091067458</c:v>
                </c:pt>
                <c:pt idx="807">
                  <c:v>-85.325560789468</c:v>
                </c:pt>
                <c:pt idx="808">
                  <c:v>-90.0804400149245</c:v>
                </c:pt>
                <c:pt idx="809">
                  <c:v>-91.3022059782288</c:v>
                </c:pt>
                <c:pt idx="810">
                  <c:v>-106.047747314009</c:v>
                </c:pt>
                <c:pt idx="811">
                  <c:v>-126.47907304185</c:v>
                </c:pt>
                <c:pt idx="812">
                  <c:v>-130.234350506031</c:v>
                </c:pt>
                <c:pt idx="813">
                  <c:v>-136.8158148782</c:v>
                </c:pt>
                <c:pt idx="814">
                  <c:v>-125.26020475212</c:v>
                </c:pt>
                <c:pt idx="815">
                  <c:v>-139.94639450324</c:v>
                </c:pt>
                <c:pt idx="816">
                  <c:v>-157.64297240445</c:v>
                </c:pt>
                <c:pt idx="817">
                  <c:v>-168.19674458896</c:v>
                </c:pt>
                <c:pt idx="818">
                  <c:v>-197.801045804637</c:v>
                </c:pt>
                <c:pt idx="819">
                  <c:v>-210.568822903562</c:v>
                </c:pt>
                <c:pt idx="820">
                  <c:v>-220.085603021442</c:v>
                </c:pt>
                <c:pt idx="821">
                  <c:v>-209.117252293401</c:v>
                </c:pt>
                <c:pt idx="822">
                  <c:v>-227.63149997517</c:v>
                </c:pt>
                <c:pt idx="823">
                  <c:v>-240.516319581991</c:v>
                </c:pt>
                <c:pt idx="824">
                  <c:v>-244.170565193061</c:v>
                </c:pt>
                <c:pt idx="825">
                  <c:v>-249.858030969945</c:v>
                </c:pt>
                <c:pt idx="826">
                  <c:v>-252.172862676731</c:v>
                </c:pt>
                <c:pt idx="827">
                  <c:v>-248.672313171503</c:v>
                </c:pt>
                <c:pt idx="828">
                  <c:v>-243.1199349491</c:v>
                </c:pt>
                <c:pt idx="829">
                  <c:v>-253.686758561742</c:v>
                </c:pt>
                <c:pt idx="830">
                  <c:v>-258.196902742482</c:v>
                </c:pt>
                <c:pt idx="831">
                  <c:v>-255.350731895234</c:v>
                </c:pt>
                <c:pt idx="832">
                  <c:v>-247.244549899464</c:v>
                </c:pt>
                <c:pt idx="833">
                  <c:v>-245.308370976123</c:v>
                </c:pt>
                <c:pt idx="834">
                  <c:v>-237.480656987711</c:v>
                </c:pt>
                <c:pt idx="835">
                  <c:v>-214.47967050316</c:v>
                </c:pt>
                <c:pt idx="836">
                  <c:v>-207.07623513382</c:v>
                </c:pt>
                <c:pt idx="837">
                  <c:v>-204.748010313358</c:v>
                </c:pt>
                <c:pt idx="838">
                  <c:v>-176.036949522761</c:v>
                </c:pt>
                <c:pt idx="839">
                  <c:v>-166.960837945539</c:v>
                </c:pt>
                <c:pt idx="840">
                  <c:v>-157.190192547159</c:v>
                </c:pt>
                <c:pt idx="841">
                  <c:v>-152.787874261057</c:v>
                </c:pt>
                <c:pt idx="842">
                  <c:v>-135.40347105396</c:v>
                </c:pt>
                <c:pt idx="843">
                  <c:v>-158.631459299277</c:v>
                </c:pt>
                <c:pt idx="844">
                  <c:v>-168.655777955819</c:v>
                </c:pt>
                <c:pt idx="845">
                  <c:v>-159.702004234352</c:v>
                </c:pt>
                <c:pt idx="846">
                  <c:v>-159.020135968583</c:v>
                </c:pt>
                <c:pt idx="847">
                  <c:v>-161.00693150888</c:v>
                </c:pt>
                <c:pt idx="848">
                  <c:v>-180.389596946796</c:v>
                </c:pt>
                <c:pt idx="849">
                  <c:v>-207.015163436128</c:v>
                </c:pt>
                <c:pt idx="850">
                  <c:v>-239.085324536285</c:v>
                </c:pt>
                <c:pt idx="851">
                  <c:v>-245.182246148652</c:v>
                </c:pt>
                <c:pt idx="852">
                  <c:v>-249.426925339298</c:v>
                </c:pt>
                <c:pt idx="853">
                  <c:v>-249.625398112532</c:v>
                </c:pt>
                <c:pt idx="854">
                  <c:v>-267.251162329714</c:v>
                </c:pt>
                <c:pt idx="855">
                  <c:v>-301.361224931265</c:v>
                </c:pt>
                <c:pt idx="856">
                  <c:v>-295.295728863841</c:v>
                </c:pt>
                <c:pt idx="857">
                  <c:v>-301.693724803641</c:v>
                </c:pt>
                <c:pt idx="858">
                  <c:v>-283.778724803642</c:v>
                </c:pt>
                <c:pt idx="859">
                  <c:v>-268.718754822607</c:v>
                </c:pt>
                <c:pt idx="860">
                  <c:v>-256.509221593524</c:v>
                </c:pt>
                <c:pt idx="861">
                  <c:v>-263.005671907211</c:v>
                </c:pt>
                <c:pt idx="862">
                  <c:v>-279.517072554845</c:v>
                </c:pt>
                <c:pt idx="863">
                  <c:v>-248.664315555485</c:v>
                </c:pt>
                <c:pt idx="864">
                  <c:v>-242.362079242739</c:v>
                </c:pt>
                <c:pt idx="865">
                  <c:v>-247.049726995838</c:v>
                </c:pt>
                <c:pt idx="866">
                  <c:v>-258.57905595302</c:v>
                </c:pt>
                <c:pt idx="867">
                  <c:v>-254.085317214651</c:v>
                </c:pt>
                <c:pt idx="868">
                  <c:v>-246.146835451607</c:v>
                </c:pt>
                <c:pt idx="869">
                  <c:v>-208.020475981799</c:v>
                </c:pt>
                <c:pt idx="870">
                  <c:v>-152.565234010399</c:v>
                </c:pt>
                <c:pt idx="871">
                  <c:v>-131.402976028485</c:v>
                </c:pt>
                <c:pt idx="872">
                  <c:v>-114.439504514801</c:v>
                </c:pt>
                <c:pt idx="873">
                  <c:v>-89.2750515167463</c:v>
                </c:pt>
                <c:pt idx="874">
                  <c:v>-68.3955054645048</c:v>
                </c:pt>
                <c:pt idx="875">
                  <c:v>-18.5502414584917</c:v>
                </c:pt>
                <c:pt idx="876">
                  <c:v>-6.22052014360452</c:v>
                </c:pt>
                <c:pt idx="877">
                  <c:v>20.7531258158833</c:v>
                </c:pt>
                <c:pt idx="878">
                  <c:v>7.6981211243492</c:v>
                </c:pt>
                <c:pt idx="879">
                  <c:v>-1.85872021424075</c:v>
                </c:pt>
                <c:pt idx="880">
                  <c:v>21.7341011578501</c:v>
                </c:pt>
                <c:pt idx="881">
                  <c:v>41.3432326083548</c:v>
                </c:pt>
                <c:pt idx="882">
                  <c:v>66.3810697757654</c:v>
                </c:pt>
                <c:pt idx="883">
                  <c:v>98.5962806687567</c:v>
                </c:pt>
                <c:pt idx="884">
                  <c:v>121.619340535985</c:v>
                </c:pt>
                <c:pt idx="885">
                  <c:v>140.698452538283</c:v>
                </c:pt>
                <c:pt idx="886">
                  <c:v>152.154390697886</c:v>
                </c:pt>
                <c:pt idx="887">
                  <c:v>173.311394326855</c:v>
                </c:pt>
                <c:pt idx="888">
                  <c:v>206.197888850798</c:v>
                </c:pt>
                <c:pt idx="889">
                  <c:v>226.487176952351</c:v>
                </c:pt>
                <c:pt idx="890">
                  <c:v>226.756351066932</c:v>
                </c:pt>
                <c:pt idx="891">
                  <c:v>217.486029336975</c:v>
                </c:pt>
                <c:pt idx="892">
                  <c:v>207.263036686616</c:v>
                </c:pt>
                <c:pt idx="893">
                  <c:v>194.797558380573</c:v>
                </c:pt>
                <c:pt idx="894">
                  <c:v>212.411607459404</c:v>
                </c:pt>
                <c:pt idx="895">
                  <c:v>210.361601122571</c:v>
                </c:pt>
                <c:pt idx="896">
                  <c:v>224.196932765144</c:v>
                </c:pt>
                <c:pt idx="897">
                  <c:v>233.463115363578</c:v>
                </c:pt>
                <c:pt idx="898">
                  <c:v>242.442881067194</c:v>
                </c:pt>
                <c:pt idx="899">
                  <c:v>260.669786421215</c:v>
                </c:pt>
                <c:pt idx="900">
                  <c:v>258.700753468802</c:v>
                </c:pt>
                <c:pt idx="901">
                  <c:v>257.410653132451</c:v>
                </c:pt>
                <c:pt idx="902">
                  <c:v>269.081839758021</c:v>
                </c:pt>
                <c:pt idx="903">
                  <c:v>251.466917676195</c:v>
                </c:pt>
                <c:pt idx="904">
                  <c:v>253.882209427502</c:v>
                </c:pt>
                <c:pt idx="905">
                  <c:v>263.906731815876</c:v>
                </c:pt>
                <c:pt idx="906">
                  <c:v>264.566958207975</c:v>
                </c:pt>
                <c:pt idx="907">
                  <c:v>244.841671365297</c:v>
                </c:pt>
                <c:pt idx="908">
                  <c:v>228.336309886508</c:v>
                </c:pt>
                <c:pt idx="909">
                  <c:v>219.229598579735</c:v>
                </c:pt>
                <c:pt idx="910">
                  <c:v>220.559952332567</c:v>
                </c:pt>
                <c:pt idx="911">
                  <c:v>225.988750841658</c:v>
                </c:pt>
                <c:pt idx="912">
                  <c:v>232.739954257786</c:v>
                </c:pt>
                <c:pt idx="913">
                  <c:v>237.088882568125</c:v>
                </c:pt>
                <c:pt idx="914">
                  <c:v>223.248695037079</c:v>
                </c:pt>
                <c:pt idx="915">
                  <c:v>221.00390262309</c:v>
                </c:pt>
                <c:pt idx="916">
                  <c:v>202.373744224808</c:v>
                </c:pt>
                <c:pt idx="917">
                  <c:v>199.777531053502</c:v>
                </c:pt>
                <c:pt idx="918">
                  <c:v>194.867927068437</c:v>
                </c:pt>
                <c:pt idx="919">
                  <c:v>184.017999934875</c:v>
                </c:pt>
                <c:pt idx="920">
                  <c:v>167.346351194439</c:v>
                </c:pt>
                <c:pt idx="921">
                  <c:v>148.852889001621</c:v>
                </c:pt>
                <c:pt idx="922">
                  <c:v>139.296242468057</c:v>
                </c:pt>
                <c:pt idx="923">
                  <c:v>134.411898658485</c:v>
                </c:pt>
                <c:pt idx="924">
                  <c:v>125.65163109586</c:v>
                </c:pt>
                <c:pt idx="925">
                  <c:v>84.6526318614615</c:v>
                </c:pt>
                <c:pt idx="926">
                  <c:v>63.0750356743574</c:v>
                </c:pt>
                <c:pt idx="927">
                  <c:v>48.905000679315</c:v>
                </c:pt>
                <c:pt idx="928">
                  <c:v>43.8826136094958</c:v>
                </c:pt>
                <c:pt idx="929">
                  <c:v>50.1128978276392</c:v>
                </c:pt>
                <c:pt idx="930">
                  <c:v>54.6077102431646</c:v>
                </c:pt>
                <c:pt idx="931">
                  <c:v>51.8094448347219</c:v>
                </c:pt>
                <c:pt idx="932">
                  <c:v>40.2440277257028</c:v>
                </c:pt>
                <c:pt idx="933">
                  <c:v>27.4225299608806</c:v>
                </c:pt>
                <c:pt idx="934">
                  <c:v>10.7701688185352</c:v>
                </c:pt>
                <c:pt idx="935">
                  <c:v>-19.0355536419302</c:v>
                </c:pt>
                <c:pt idx="936">
                  <c:v>-31.7034500751724</c:v>
                </c:pt>
                <c:pt idx="937">
                  <c:v>-36.7284193014675</c:v>
                </c:pt>
                <c:pt idx="938">
                  <c:v>-31.2476278532486</c:v>
                </c:pt>
                <c:pt idx="939">
                  <c:v>-15.5285348924353</c:v>
                </c:pt>
                <c:pt idx="940">
                  <c:v>-15.6503289237153</c:v>
                </c:pt>
                <c:pt idx="941">
                  <c:v>5.04906403290988</c:v>
                </c:pt>
                <c:pt idx="942">
                  <c:v>-27.1269485572011</c:v>
                </c:pt>
                <c:pt idx="943">
                  <c:v>-29.4330398922557</c:v>
                </c:pt>
                <c:pt idx="944">
                  <c:v>-27.1737574156377</c:v>
                </c:pt>
                <c:pt idx="945">
                  <c:v>9.26018306961487</c:v>
                </c:pt>
                <c:pt idx="946">
                  <c:v>37.4108012074012</c:v>
                </c:pt>
                <c:pt idx="947">
                  <c:v>56.1681591284942</c:v>
                </c:pt>
                <c:pt idx="948">
                  <c:v>46.1645740120493</c:v>
                </c:pt>
                <c:pt idx="949">
                  <c:v>23.8028628170541</c:v>
                </c:pt>
                <c:pt idx="950">
                  <c:v>-3.22645163773996</c:v>
                </c:pt>
                <c:pt idx="951">
                  <c:v>-19.3303099744171</c:v>
                </c:pt>
                <c:pt idx="952">
                  <c:v>-46.7340217630754</c:v>
                </c:pt>
                <c:pt idx="953">
                  <c:v>-55.5835760641148</c:v>
                </c:pt>
                <c:pt idx="954">
                  <c:v>-32.416203157245</c:v>
                </c:pt>
                <c:pt idx="955">
                  <c:v>6.66310190034164</c:v>
                </c:pt>
                <c:pt idx="956">
                  <c:v>26.4591298944251</c:v>
                </c:pt>
                <c:pt idx="957">
                  <c:v>27.5132093328448</c:v>
                </c:pt>
                <c:pt idx="958">
                  <c:v>13.1591351412808</c:v>
                </c:pt>
                <c:pt idx="959">
                  <c:v>11.1761257192411</c:v>
                </c:pt>
                <c:pt idx="960">
                  <c:v>20.6710738525017</c:v>
                </c:pt>
                <c:pt idx="961">
                  <c:v>17.0673310480433</c:v>
                </c:pt>
                <c:pt idx="962">
                  <c:v>58.6373206880944</c:v>
                </c:pt>
                <c:pt idx="963">
                  <c:v>73.6802898733149</c:v>
                </c:pt>
                <c:pt idx="964">
                  <c:v>74.8096479406067</c:v>
                </c:pt>
                <c:pt idx="965">
                  <c:v>81.3028929126995</c:v>
                </c:pt>
                <c:pt idx="966">
                  <c:v>80.3301920286485</c:v>
                </c:pt>
                <c:pt idx="967">
                  <c:v>119.206947908709</c:v>
                </c:pt>
                <c:pt idx="968">
                  <c:v>143.235420566229</c:v>
                </c:pt>
                <c:pt idx="969">
                  <c:v>129.91042087912</c:v>
                </c:pt>
                <c:pt idx="970">
                  <c:v>142.10046596342</c:v>
                </c:pt>
                <c:pt idx="971">
                  <c:v>166.679439958434</c:v>
                </c:pt>
                <c:pt idx="972">
                  <c:v>211.959452070796</c:v>
                </c:pt>
                <c:pt idx="973">
                  <c:v>259.156303755874</c:v>
                </c:pt>
                <c:pt idx="974">
                  <c:v>287.698824237943</c:v>
                </c:pt>
                <c:pt idx="975">
                  <c:v>303.987957576785</c:v>
                </c:pt>
                <c:pt idx="976">
                  <c:v>295.476921730724</c:v>
                </c:pt>
                <c:pt idx="977">
                  <c:v>274.396817381246</c:v>
                </c:pt>
                <c:pt idx="978">
                  <c:v>271.530316630471</c:v>
                </c:pt>
                <c:pt idx="979">
                  <c:v>263.686980457249</c:v>
                </c:pt>
                <c:pt idx="980">
                  <c:v>260.566487348029</c:v>
                </c:pt>
                <c:pt idx="981">
                  <c:v>256.929505053753</c:v>
                </c:pt>
                <c:pt idx="982">
                  <c:v>236.952768677991</c:v>
                </c:pt>
                <c:pt idx="983">
                  <c:v>227.263228879572</c:v>
                </c:pt>
                <c:pt idx="984">
                  <c:v>212.742447521916</c:v>
                </c:pt>
                <c:pt idx="985">
                  <c:v>210.383899078675</c:v>
                </c:pt>
                <c:pt idx="986">
                  <c:v>195.810543496897</c:v>
                </c:pt>
                <c:pt idx="987">
                  <c:v>153.780775881954</c:v>
                </c:pt>
                <c:pt idx="988">
                  <c:v>150.666272858434</c:v>
                </c:pt>
                <c:pt idx="989">
                  <c:v>177.342894131412</c:v>
                </c:pt>
                <c:pt idx="990">
                  <c:v>168.722480770175</c:v>
                </c:pt>
                <c:pt idx="991">
                  <c:v>165.332869108164</c:v>
                </c:pt>
                <c:pt idx="992">
                  <c:v>164.660929712001</c:v>
                </c:pt>
                <c:pt idx="993">
                  <c:v>154.086594054043</c:v>
                </c:pt>
                <c:pt idx="994">
                  <c:v>135.183936214235</c:v>
                </c:pt>
                <c:pt idx="995">
                  <c:v>126.167473074234</c:v>
                </c:pt>
                <c:pt idx="996">
                  <c:v>137.055495309467</c:v>
                </c:pt>
                <c:pt idx="997">
                  <c:v>154.765591796466</c:v>
                </c:pt>
                <c:pt idx="998">
                  <c:v>177.796138060443</c:v>
                </c:pt>
                <c:pt idx="999">
                  <c:v>187.948677576624</c:v>
                </c:pt>
                <c:pt idx="1000">
                  <c:v>216.533921885544</c:v>
                </c:pt>
                <c:pt idx="1001">
                  <c:v>257.081054940692</c:v>
                </c:pt>
                <c:pt idx="1002">
                  <c:v>287.623460018489</c:v>
                </c:pt>
                <c:pt idx="1003">
                  <c:v>302.205014622787</c:v>
                </c:pt>
                <c:pt idx="1004">
                  <c:v>331.527349031065</c:v>
                </c:pt>
                <c:pt idx="1005">
                  <c:v>337.619526386345</c:v>
                </c:pt>
                <c:pt idx="1006">
                  <c:v>375.832150504248</c:v>
                </c:pt>
                <c:pt idx="1007">
                  <c:v>422.200954289287</c:v>
                </c:pt>
                <c:pt idx="1008">
                  <c:v>469.417850125627</c:v>
                </c:pt>
                <c:pt idx="1009">
                  <c:v>506.877850125626</c:v>
                </c:pt>
                <c:pt idx="1010">
                  <c:v>540.813363689005</c:v>
                </c:pt>
                <c:pt idx="1011">
                  <c:v>569.214139683343</c:v>
                </c:pt>
                <c:pt idx="1012">
                  <c:v>578.644108215842</c:v>
                </c:pt>
                <c:pt idx="1013">
                  <c:v>569.866179719968</c:v>
                </c:pt>
                <c:pt idx="1014">
                  <c:v>571.992475721938</c:v>
                </c:pt>
                <c:pt idx="1015">
                  <c:v>590.843005512057</c:v>
                </c:pt>
                <c:pt idx="1016">
                  <c:v>617.50238998327</c:v>
                </c:pt>
                <c:pt idx="1017">
                  <c:v>641.946811950751</c:v>
                </c:pt>
                <c:pt idx="1018">
                  <c:v>643.074495494553</c:v>
                </c:pt>
                <c:pt idx="1019">
                  <c:v>690.226185009929</c:v>
                </c:pt>
                <c:pt idx="1020">
                  <c:v>733.595890297151</c:v>
                </c:pt>
                <c:pt idx="1021">
                  <c:v>773.431309326898</c:v>
                </c:pt>
                <c:pt idx="1022">
                  <c:v>814.112548137937</c:v>
                </c:pt>
                <c:pt idx="1023">
                  <c:v>885.358124995528</c:v>
                </c:pt>
                <c:pt idx="1024">
                  <c:v>926.815493352897</c:v>
                </c:pt>
                <c:pt idx="1025">
                  <c:v>955.510563755808</c:v>
                </c:pt>
                <c:pt idx="1026">
                  <c:v>999.930817902136</c:v>
                </c:pt>
                <c:pt idx="1027">
                  <c:v>1053.54117263076</c:v>
                </c:pt>
                <c:pt idx="1028">
                  <c:v>1092.07833601431</c:v>
                </c:pt>
                <c:pt idx="1029">
                  <c:v>1121.73915431958</c:v>
                </c:pt>
                <c:pt idx="1030">
                  <c:v>1163.10989003097</c:v>
                </c:pt>
                <c:pt idx="1031">
                  <c:v>1196.33409159222</c:v>
                </c:pt>
                <c:pt idx="1032">
                  <c:v>1235.32987895961</c:v>
                </c:pt>
                <c:pt idx="1033">
                  <c:v>1271.15811809247</c:v>
                </c:pt>
                <c:pt idx="1034">
                  <c:v>1300.84207718463</c:v>
                </c:pt>
                <c:pt idx="1035">
                  <c:v>1307.05200653465</c:v>
                </c:pt>
                <c:pt idx="1036">
                  <c:v>1309.24584417423</c:v>
                </c:pt>
                <c:pt idx="1037">
                  <c:v>1328.16235197407</c:v>
                </c:pt>
                <c:pt idx="1038">
                  <c:v>1352.98874863339</c:v>
                </c:pt>
                <c:pt idx="1039">
                  <c:v>1310.25503860719</c:v>
                </c:pt>
                <c:pt idx="1040">
                  <c:v>1255.15821487161</c:v>
                </c:pt>
                <c:pt idx="1041">
                  <c:v>1204.80055803457</c:v>
                </c:pt>
                <c:pt idx="1042">
                  <c:v>1175.09469651955</c:v>
                </c:pt>
                <c:pt idx="1043">
                  <c:v>1132.6895959572</c:v>
                </c:pt>
                <c:pt idx="1044">
                  <c:v>1113.24712807843</c:v>
                </c:pt>
                <c:pt idx="1045">
                  <c:v>1089.30548218144</c:v>
                </c:pt>
                <c:pt idx="1046">
                  <c:v>1034.25044356661</c:v>
                </c:pt>
                <c:pt idx="1047">
                  <c:v>973.123883672712</c:v>
                </c:pt>
                <c:pt idx="1048">
                  <c:v>914.945945128229</c:v>
                </c:pt>
                <c:pt idx="1049">
                  <c:v>890.95012682251</c:v>
                </c:pt>
                <c:pt idx="1050">
                  <c:v>858.918560939161</c:v>
                </c:pt>
                <c:pt idx="1051">
                  <c:v>818.015145758824</c:v>
                </c:pt>
                <c:pt idx="1052">
                  <c:v>794.433733573542</c:v>
                </c:pt>
                <c:pt idx="1053">
                  <c:v>789.887130100575</c:v>
                </c:pt>
                <c:pt idx="1054">
                  <c:v>771.632130100572</c:v>
                </c:pt>
                <c:pt idx="1055">
                  <c:v>748.015218777404</c:v>
                </c:pt>
                <c:pt idx="1056">
                  <c:v>733.671932632144</c:v>
                </c:pt>
                <c:pt idx="1057">
                  <c:v>742.746932632241</c:v>
                </c:pt>
                <c:pt idx="1058">
                  <c:v>731.351932632342</c:v>
                </c:pt>
                <c:pt idx="1059">
                  <c:v>752.633542568803</c:v>
                </c:pt>
                <c:pt idx="1060">
                  <c:v>744.048437408381</c:v>
                </c:pt>
                <c:pt idx="1061">
                  <c:v>731.143437408431</c:v>
                </c:pt>
                <c:pt idx="1062">
                  <c:v>726.224876443741</c:v>
                </c:pt>
                <c:pt idx="1063">
                  <c:v>720.5050183115</c:v>
                </c:pt>
                <c:pt idx="1064">
                  <c:v>727.370018311553</c:v>
                </c:pt>
                <c:pt idx="1065">
                  <c:v>741.850018311601</c:v>
                </c:pt>
                <c:pt idx="1066">
                  <c:v>756.030018311698</c:v>
                </c:pt>
                <c:pt idx="1067">
                  <c:v>749.233207798741</c:v>
                </c:pt>
                <c:pt idx="1068">
                  <c:v>725.344208803283</c:v>
                </c:pt>
                <c:pt idx="1069">
                  <c:v>699.72920880373</c:v>
                </c:pt>
                <c:pt idx="1070">
                  <c:v>700.284208804231</c:v>
                </c:pt>
                <c:pt idx="1071">
                  <c:v>710.949208804232</c:v>
                </c:pt>
                <c:pt idx="1072">
                  <c:v>720.914840559211</c:v>
                </c:pt>
                <c:pt idx="1073">
                  <c:v>722.631219437111</c:v>
                </c:pt>
                <c:pt idx="1074">
                  <c:v>717.961219436664</c:v>
                </c:pt>
                <c:pt idx="1075">
                  <c:v>723.796219436714</c:v>
                </c:pt>
                <c:pt idx="1076">
                  <c:v>739.435978994954</c:v>
                </c:pt>
                <c:pt idx="1077">
                  <c:v>713.078732335785</c:v>
                </c:pt>
                <c:pt idx="1078">
                  <c:v>702.323732335684</c:v>
                </c:pt>
                <c:pt idx="1079">
                  <c:v>692.017298027926</c:v>
                </c:pt>
                <c:pt idx="1080">
                  <c:v>700.685931849022</c:v>
                </c:pt>
                <c:pt idx="1081">
                  <c:v>708.299991731015</c:v>
                </c:pt>
                <c:pt idx="1082">
                  <c:v>722.128222087404</c:v>
                </c:pt>
                <c:pt idx="1083">
                  <c:v>723.707548134984</c:v>
                </c:pt>
                <c:pt idx="1084">
                  <c:v>711.292548134934</c:v>
                </c:pt>
                <c:pt idx="1085">
                  <c:v>681.597171075395</c:v>
                </c:pt>
                <c:pt idx="1086">
                  <c:v>681.213712389605</c:v>
                </c:pt>
                <c:pt idx="1087">
                  <c:v>696.765763779635</c:v>
                </c:pt>
                <c:pt idx="1088">
                  <c:v>721.918706607454</c:v>
                </c:pt>
                <c:pt idx="1089">
                  <c:v>726.898706607504</c:v>
                </c:pt>
                <c:pt idx="1090">
                  <c:v>725.063706607556</c:v>
                </c:pt>
                <c:pt idx="1091">
                  <c:v>727.213706607556</c:v>
                </c:pt>
                <c:pt idx="1092">
                  <c:v>717.468706607555</c:v>
                </c:pt>
                <c:pt idx="1093">
                  <c:v>705.403706608004</c:v>
                </c:pt>
                <c:pt idx="1094">
                  <c:v>706.963706608456</c:v>
                </c:pt>
                <c:pt idx="1095">
                  <c:v>708.483706608404</c:v>
                </c:pt>
                <c:pt idx="1096">
                  <c:v>697.568947050115</c:v>
                </c:pt>
                <c:pt idx="1097">
                  <c:v>687.666193709183</c:v>
                </c:pt>
                <c:pt idx="1098">
                  <c:v>690.900806565214</c:v>
                </c:pt>
                <c:pt idx="1099">
                  <c:v>686.937240872923</c:v>
                </c:pt>
                <c:pt idx="1100">
                  <c:v>689.843607051771</c:v>
                </c:pt>
                <c:pt idx="1101">
                  <c:v>690.389547169782</c:v>
                </c:pt>
                <c:pt idx="1102">
                  <c:v>661.050097376032</c:v>
                </c:pt>
                <c:pt idx="1103">
                  <c:v>638.775771328405</c:v>
                </c:pt>
                <c:pt idx="1104">
                  <c:v>632.125771328454</c:v>
                </c:pt>
                <c:pt idx="1105">
                  <c:v>651.391148387993</c:v>
                </c:pt>
                <c:pt idx="1106">
                  <c:v>643.274607073683</c:v>
                </c:pt>
                <c:pt idx="1107">
                  <c:v>632.002555683554</c:v>
                </c:pt>
              </c:numCache>
            </c:numRef>
          </c:val>
        </c:ser>
        <c:axId val="83366530"/>
        <c:axId val="12779370"/>
      </c:areaChart>
      <c:catAx>
        <c:axId val="8336653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79370"/>
        <c:crossesAt val="0"/>
        <c:auto val="1"/>
        <c:lblAlgn val="ctr"/>
        <c:lblOffset val="100"/>
        <c:noMultiLvlLbl val="0"/>
      </c:catAx>
      <c:valAx>
        <c:axId val="12779370"/>
        <c:scaling>
          <c:orientation val="minMax"/>
          <c:max val="1250"/>
          <c:min val="-45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66530"/>
        <c:crossesAt val="1"/>
        <c:crossBetween val="midCat"/>
        <c:majorUnit val="100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Eastern Canada Working Gas Storage </a:t>
            </a:r>
          </a:p>
        </c:rich>
      </c:tx>
      <c:layout>
        <c:manualLayout>
          <c:xMode val="edge"/>
          <c:yMode val="edge"/>
          <c:x val="0.149255941363737"/>
          <c:y val="0.03721641600815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5089213000666"/>
          <c:y val="0.157277593678307"/>
          <c:w val="0.970385725919893"/>
          <c:h val="0.842722406321693"/>
        </c:manualLayout>
      </c:layout>
      <c:lineChart>
        <c:grouping val="standard"/>
        <c:varyColors val="0"/>
        <c:ser>
          <c:idx val="0"/>
          <c:order val="0"/>
          <c:tx>
            <c:strRef>
              <c:f>'[9]Graph-East'!$R$3</c:f>
              <c:strCache>
                <c:ptCount val="1"/>
                <c:pt idx="0">
                  <c:v>98-99</c:v>
                </c:pt>
              </c:strCache>
            </c:strRef>
          </c:tx>
          <c:spPr>
            <a:solidFill>
              <a:srgbClr val="008080">
                <a:alpha val="75000"/>
              </a:srgbClr>
            </a:solidFill>
            <a:ln w="37800">
              <a:solidFill>
                <a:srgbClr val="008080">
                  <a:alpha val="75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'[9]Graph-East'!$R$5:$R$56</c:f>
              <c:numCache>
                <c:formatCode>General</c:formatCode>
                <c:ptCount val="52"/>
                <c:pt idx="0">
                  <c:v>233.755626973324</c:v>
                </c:pt>
                <c:pt idx="1">
                  <c:v>232.853722698236</c:v>
                </c:pt>
                <c:pt idx="2">
                  <c:v>236.472177193884</c:v>
                </c:pt>
                <c:pt idx="3">
                  <c:v>234.830505961626</c:v>
                </c:pt>
                <c:pt idx="4">
                  <c:v>234.043365113613</c:v>
                </c:pt>
                <c:pt idx="5">
                  <c:v>234.851051121441</c:v>
                </c:pt>
                <c:pt idx="6">
                  <c:v>233.437106394275</c:v>
                </c:pt>
                <c:pt idx="7">
                  <c:v>230.996680297545</c:v>
                </c:pt>
                <c:pt idx="8">
                  <c:v>224.151294274466</c:v>
                </c:pt>
                <c:pt idx="9">
                  <c:v>209.00389863823</c:v>
                </c:pt>
                <c:pt idx="10">
                  <c:v>191.690294777152</c:v>
                </c:pt>
                <c:pt idx="11">
                  <c:v>166.026107179368</c:v>
                </c:pt>
                <c:pt idx="12">
                  <c:v>154.217370614915</c:v>
                </c:pt>
                <c:pt idx="13">
                  <c:v>144.513312698744</c:v>
                </c:pt>
                <c:pt idx="14">
                  <c:v>133.633873955798</c:v>
                </c:pt>
                <c:pt idx="15">
                  <c:v>125.122706143497</c:v>
                </c:pt>
                <c:pt idx="16">
                  <c:v>115.655517681546</c:v>
                </c:pt>
                <c:pt idx="17">
                  <c:v>100.279301210399</c:v>
                </c:pt>
                <c:pt idx="18">
                  <c:v>93.5209673593186</c:v>
                </c:pt>
                <c:pt idx="19">
                  <c:v>79.0908872684963</c:v>
                </c:pt>
                <c:pt idx="20">
                  <c:v>71.1901436890352</c:v>
                </c:pt>
                <c:pt idx="21">
                  <c:v>64.043146247649</c:v>
                </c:pt>
                <c:pt idx="22">
                  <c:v>65.7751879423211</c:v>
                </c:pt>
                <c:pt idx="23">
                  <c:v>68.9851397070867</c:v>
                </c:pt>
                <c:pt idx="24">
                  <c:v>68.7353147998577</c:v>
                </c:pt>
                <c:pt idx="25">
                  <c:v>70.8273204028264</c:v>
                </c:pt>
                <c:pt idx="26">
                  <c:v>73.1456051714497</c:v>
                </c:pt>
                <c:pt idx="27">
                  <c:v>81.1954953148563</c:v>
                </c:pt>
                <c:pt idx="28">
                  <c:v>88.1294161503313</c:v>
                </c:pt>
                <c:pt idx="29">
                  <c:v>95.9298696970895</c:v>
                </c:pt>
                <c:pt idx="30">
                  <c:v>101.897920914549</c:v>
                </c:pt>
                <c:pt idx="31">
                  <c:v>110.24935187434</c:v>
                </c:pt>
                <c:pt idx="32">
                  <c:v>118.281344430073</c:v>
                </c:pt>
                <c:pt idx="33">
                  <c:v>126.176581059481</c:v>
                </c:pt>
                <c:pt idx="34">
                  <c:v>134.609557241216</c:v>
                </c:pt>
                <c:pt idx="35">
                  <c:v>142.615885997662</c:v>
                </c:pt>
                <c:pt idx="36">
                  <c:v>151.758835124739</c:v>
                </c:pt>
                <c:pt idx="37">
                  <c:v>158.819027500861</c:v>
                </c:pt>
                <c:pt idx="38">
                  <c:v>165.455608334416</c:v>
                </c:pt>
                <c:pt idx="39">
                  <c:v>172.445198786777</c:v>
                </c:pt>
                <c:pt idx="40">
                  <c:v>178.516964230241</c:v>
                </c:pt>
                <c:pt idx="41">
                  <c:v>187.342204700394</c:v>
                </c:pt>
                <c:pt idx="42">
                  <c:v>190.978203774096</c:v>
                </c:pt>
                <c:pt idx="43">
                  <c:v>195.920338437382</c:v>
                </c:pt>
                <c:pt idx="44">
                  <c:v>201.321385605115</c:v>
                </c:pt>
                <c:pt idx="45">
                  <c:v>208.416878943117</c:v>
                </c:pt>
                <c:pt idx="46">
                  <c:v>214.312139577179</c:v>
                </c:pt>
                <c:pt idx="47">
                  <c:v>220.207400211241</c:v>
                </c:pt>
                <c:pt idx="48">
                  <c:v>227.444097396766</c:v>
                </c:pt>
                <c:pt idx="49">
                  <c:v>229.668057995244</c:v>
                </c:pt>
                <c:pt idx="50">
                  <c:v>233.48056187835</c:v>
                </c:pt>
                <c:pt idx="51">
                  <c:v>233.551163802111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'[9]Graph-East'!$V$3</c:f>
              <c:strCache>
                <c:ptCount val="1"/>
                <c:pt idx="0">
                  <c:v>99-00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'[9]Graph-East'!$V$5:$V$56</c:f>
              <c:numCache>
                <c:formatCode>General</c:formatCode>
                <c:ptCount val="52"/>
                <c:pt idx="0">
                  <c:v>233.233455145186</c:v>
                </c:pt>
                <c:pt idx="1">
                  <c:v>235.881027286232</c:v>
                </c:pt>
                <c:pt idx="2">
                  <c:v>237.575473456501</c:v>
                </c:pt>
                <c:pt idx="3">
                  <c:v>237.751978265904</c:v>
                </c:pt>
                <c:pt idx="4">
                  <c:v>241.387977339607</c:v>
                </c:pt>
                <c:pt idx="5">
                  <c:v>236.163434981276</c:v>
                </c:pt>
                <c:pt idx="6">
                  <c:v>234.61019265853</c:v>
                </c:pt>
                <c:pt idx="7">
                  <c:v>228.150116634378</c:v>
                </c:pt>
                <c:pt idx="8">
                  <c:v>225.114233912646</c:v>
                </c:pt>
                <c:pt idx="9">
                  <c:v>216.571401137538</c:v>
                </c:pt>
                <c:pt idx="10">
                  <c:v>191.048805697858</c:v>
                </c:pt>
                <c:pt idx="11">
                  <c:v>178.163954611435</c:v>
                </c:pt>
                <c:pt idx="12">
                  <c:v>154.759416884591</c:v>
                </c:pt>
                <c:pt idx="13">
                  <c:v>131.601985890912</c:v>
                </c:pt>
                <c:pt idx="14">
                  <c:v>115.187038616428</c:v>
                </c:pt>
                <c:pt idx="15">
                  <c:v>93.4416460979729</c:v>
                </c:pt>
                <c:pt idx="16">
                  <c:v>77.979824794266</c:v>
                </c:pt>
                <c:pt idx="17">
                  <c:v>70.2842151042932</c:v>
                </c:pt>
                <c:pt idx="18">
                  <c:v>67.8484487345311</c:v>
                </c:pt>
                <c:pt idx="19">
                  <c:v>68.9074775909494</c:v>
                </c:pt>
                <c:pt idx="20">
                  <c:v>64.0006438895447</c:v>
                </c:pt>
                <c:pt idx="21">
                  <c:v>59.5527226925879</c:v>
                </c:pt>
                <c:pt idx="22">
                  <c:v>61.9531881004694</c:v>
                </c:pt>
                <c:pt idx="23">
                  <c:v>59.8351303876328</c:v>
                </c:pt>
                <c:pt idx="24">
                  <c:v>51.648</c:v>
                </c:pt>
                <c:pt idx="25">
                  <c:v>49.445</c:v>
                </c:pt>
                <c:pt idx="26">
                  <c:v>49.397</c:v>
                </c:pt>
                <c:pt idx="27">
                  <c:v>52.325</c:v>
                </c:pt>
                <c:pt idx="28">
                  <c:v>59.629</c:v>
                </c:pt>
                <c:pt idx="29">
                  <c:v>66.531</c:v>
                </c:pt>
                <c:pt idx="30">
                  <c:v>72.485</c:v>
                </c:pt>
                <c:pt idx="31">
                  <c:v>81.481</c:v>
                </c:pt>
                <c:pt idx="32">
                  <c:v>87.705</c:v>
                </c:pt>
                <c:pt idx="33">
                  <c:v>94.167</c:v>
                </c:pt>
                <c:pt idx="34">
                  <c:v>102.187</c:v>
                </c:pt>
                <c:pt idx="35">
                  <c:v>109.346</c:v>
                </c:pt>
                <c:pt idx="36">
                  <c:v>118.113</c:v>
                </c:pt>
                <c:pt idx="37">
                  <c:v>123.675</c:v>
                </c:pt>
                <c:pt idx="38">
                  <c:v>130.569</c:v>
                </c:pt>
                <c:pt idx="39">
                  <c:v>137.609</c:v>
                </c:pt>
                <c:pt idx="40">
                  <c:v>146.808</c:v>
                </c:pt>
                <c:pt idx="41">
                  <c:v>156.238</c:v>
                </c:pt>
                <c:pt idx="42">
                  <c:v>162.516</c:v>
                </c:pt>
                <c:pt idx="43">
                  <c:v>169.759</c:v>
                </c:pt>
                <c:pt idx="44">
                  <c:v>176.796</c:v>
                </c:pt>
                <c:pt idx="45">
                  <c:v>189.883</c:v>
                </c:pt>
                <c:pt idx="46">
                  <c:v>198.898</c:v>
                </c:pt>
                <c:pt idx="47">
                  <c:v>210.216</c:v>
                </c:pt>
                <c:pt idx="48">
                  <c:v>219.084</c:v>
                </c:pt>
                <c:pt idx="49">
                  <c:v>227.043</c:v>
                </c:pt>
                <c:pt idx="50">
                  <c:v>229.978</c:v>
                </c:pt>
                <c:pt idx="51">
                  <c:v>236.282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'[9]Graph-East'!$Y$3</c:f>
              <c:strCache>
                <c:ptCount val="1"/>
                <c:pt idx="0">
                  <c:v>00-01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'[9]Graph-East'!$A$5:$A$56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'[9]Graph-East'!$Y$5:$Y$45</c:f>
              <c:numCache>
                <c:formatCode>General</c:formatCode>
                <c:ptCount val="41"/>
                <c:pt idx="0">
                  <c:v>246.716831120892</c:v>
                </c:pt>
                <c:pt idx="1">
                  <c:v>249.91126570597</c:v>
                </c:pt>
                <c:pt idx="2">
                  <c:v>244.451</c:v>
                </c:pt>
                <c:pt idx="3">
                  <c:v>233.755</c:v>
                </c:pt>
                <c:pt idx="4">
                  <c:v>227.822</c:v>
                </c:pt>
                <c:pt idx="5">
                  <c:v>212.196</c:v>
                </c:pt>
                <c:pt idx="6">
                  <c:v>192.946</c:v>
                </c:pt>
                <c:pt idx="7">
                  <c:v>174.372</c:v>
                </c:pt>
                <c:pt idx="8">
                  <c:v>150.714</c:v>
                </c:pt>
                <c:pt idx="9">
                  <c:v>138.257</c:v>
                </c:pt>
                <c:pt idx="10">
                  <c:v>124.864</c:v>
                </c:pt>
                <c:pt idx="11">
                  <c:v>113.038</c:v>
                </c:pt>
                <c:pt idx="12">
                  <c:v>98.325</c:v>
                </c:pt>
                <c:pt idx="13">
                  <c:v>87.935</c:v>
                </c:pt>
                <c:pt idx="14">
                  <c:v>80.008</c:v>
                </c:pt>
                <c:pt idx="15">
                  <c:v>69.901</c:v>
                </c:pt>
                <c:pt idx="16">
                  <c:v>56.779</c:v>
                </c:pt>
                <c:pt idx="17">
                  <c:v>45.472</c:v>
                </c:pt>
                <c:pt idx="18">
                  <c:v>37.374</c:v>
                </c:pt>
                <c:pt idx="19">
                  <c:v>32.922</c:v>
                </c:pt>
                <c:pt idx="20">
                  <c:v>30.469</c:v>
                </c:pt>
                <c:pt idx="21">
                  <c:v>26.272</c:v>
                </c:pt>
                <c:pt idx="22">
                  <c:v>26.901</c:v>
                </c:pt>
                <c:pt idx="23">
                  <c:v>32.2</c:v>
                </c:pt>
                <c:pt idx="24">
                  <c:v>39.467</c:v>
                </c:pt>
                <c:pt idx="25">
                  <c:v>49.497</c:v>
                </c:pt>
                <c:pt idx="26">
                  <c:v>61.775</c:v>
                </c:pt>
                <c:pt idx="27">
                  <c:v>74.275</c:v>
                </c:pt>
                <c:pt idx="28">
                  <c:v>87.144</c:v>
                </c:pt>
                <c:pt idx="29">
                  <c:v>100.2</c:v>
                </c:pt>
                <c:pt idx="30">
                  <c:v>112.709</c:v>
                </c:pt>
                <c:pt idx="31">
                  <c:v>124.467</c:v>
                </c:pt>
                <c:pt idx="32">
                  <c:v>135.411</c:v>
                </c:pt>
                <c:pt idx="33">
                  <c:v>143.174</c:v>
                </c:pt>
                <c:pt idx="34">
                  <c:v>151.041</c:v>
                </c:pt>
                <c:pt idx="35">
                  <c:v>162.31</c:v>
                </c:pt>
                <c:pt idx="36">
                  <c:v>170.109</c:v>
                </c:pt>
                <c:pt idx="37">
                  <c:v>182.005</c:v>
                </c:pt>
                <c:pt idx="38">
                  <c:v>186.102</c:v>
                </c:pt>
                <c:pt idx="39">
                  <c:v>186.444</c:v>
                </c:pt>
                <c:pt idx="40">
                  <c:v>193.476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039619"/>
        <c:axId val="53144241"/>
      </c:lineChart>
      <c:catAx>
        <c:axId val="76039619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3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44241"/>
        <c:crossesAt val="25"/>
        <c:auto val="1"/>
        <c:lblAlgn val="ctr"/>
        <c:lblOffset val="100"/>
        <c:noMultiLvlLbl val="0"/>
      </c:catAx>
      <c:valAx>
        <c:axId val="53144241"/>
        <c:scaling>
          <c:orientation val="minMax"/>
          <c:max val="275"/>
          <c:min val="25"/>
        </c:scaling>
        <c:delete val="0"/>
        <c:axPos val="l"/>
        <c:majorGridlines>
          <c:spPr>
            <a:ln w="0">
              <a:solidFill>
                <a:srgbClr val="000000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39619"/>
        <c:crossesAt val="1"/>
        <c:crossBetween val="midCat"/>
        <c:majorUnit val="5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6085733323462"/>
          <c:y val="0.571182768289574"/>
          <c:w val="0.26378914636855"/>
          <c:h val="0.13937037981136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25" strike="noStrike" u="none">
                <a:solidFill>
                  <a:srgbClr val="000000"/>
                </a:solidFill>
                <a:uFillTx/>
                <a:latin typeface="Arial"/>
              </a:rPr>
              <a:t>Carbon &amp; Others - Nova Injections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6757500327525"/>
          <c:y val="0.125007291605903"/>
          <c:w val="0.842394864404559"/>
          <c:h val="0.874992708394097"/>
        </c:manualLayout>
      </c:layout>
      <c:lineChart>
        <c:grouping val="standard"/>
        <c:varyColors val="0"/>
        <c:ser>
          <c:idx val="0"/>
          <c:order val="0"/>
          <c:tx>
            <c:strRef>
              <c:f>"Carbon Cap"</c:f>
              <c:strCache>
                <c:ptCount val="1"/>
                <c:pt idx="0">
                  <c:v>Carbon Cap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[7]Carbon!$G$161:$G$374</c:f>
              <c:numCache>
                <c:formatCode>General</c:formatCode>
                <c:ptCount val="214"/>
                <c:pt idx="0">
                  <c:v>42000</c:v>
                </c:pt>
                <c:pt idx="1">
                  <c:v>42000</c:v>
                </c:pt>
                <c:pt idx="2">
                  <c:v>42000</c:v>
                </c:pt>
                <c:pt idx="3">
                  <c:v>42000</c:v>
                </c:pt>
                <c:pt idx="4">
                  <c:v>42000</c:v>
                </c:pt>
                <c:pt idx="5">
                  <c:v>42000</c:v>
                </c:pt>
                <c:pt idx="6">
                  <c:v>42000</c:v>
                </c:pt>
                <c:pt idx="7">
                  <c:v>42000</c:v>
                </c:pt>
                <c:pt idx="8">
                  <c:v>42000</c:v>
                </c:pt>
                <c:pt idx="9">
                  <c:v>42000</c:v>
                </c:pt>
                <c:pt idx="10">
                  <c:v>42000</c:v>
                </c:pt>
                <c:pt idx="11">
                  <c:v>42000</c:v>
                </c:pt>
                <c:pt idx="12">
                  <c:v>42000</c:v>
                </c:pt>
                <c:pt idx="13">
                  <c:v>42000</c:v>
                </c:pt>
                <c:pt idx="14">
                  <c:v>42000</c:v>
                </c:pt>
                <c:pt idx="15">
                  <c:v>42000</c:v>
                </c:pt>
                <c:pt idx="16">
                  <c:v>42000</c:v>
                </c:pt>
                <c:pt idx="17">
                  <c:v>42000</c:v>
                </c:pt>
                <c:pt idx="18">
                  <c:v>42000</c:v>
                </c:pt>
                <c:pt idx="19">
                  <c:v>42000</c:v>
                </c:pt>
                <c:pt idx="20">
                  <c:v>42000</c:v>
                </c:pt>
                <c:pt idx="21">
                  <c:v>42000</c:v>
                </c:pt>
                <c:pt idx="22">
                  <c:v>42000</c:v>
                </c:pt>
                <c:pt idx="23">
                  <c:v>42000</c:v>
                </c:pt>
                <c:pt idx="24">
                  <c:v>42000</c:v>
                </c:pt>
                <c:pt idx="25">
                  <c:v>42000</c:v>
                </c:pt>
                <c:pt idx="26">
                  <c:v>42000</c:v>
                </c:pt>
                <c:pt idx="27">
                  <c:v>42000</c:v>
                </c:pt>
                <c:pt idx="28">
                  <c:v>42000</c:v>
                </c:pt>
                <c:pt idx="29">
                  <c:v>42000</c:v>
                </c:pt>
                <c:pt idx="30">
                  <c:v>42000</c:v>
                </c:pt>
                <c:pt idx="31">
                  <c:v>42000</c:v>
                </c:pt>
                <c:pt idx="32">
                  <c:v>42000</c:v>
                </c:pt>
                <c:pt idx="33">
                  <c:v>42000</c:v>
                </c:pt>
                <c:pt idx="34">
                  <c:v>42000</c:v>
                </c:pt>
                <c:pt idx="35">
                  <c:v>42000</c:v>
                </c:pt>
                <c:pt idx="36">
                  <c:v>42000</c:v>
                </c:pt>
                <c:pt idx="37">
                  <c:v>42000</c:v>
                </c:pt>
                <c:pt idx="38">
                  <c:v>42000</c:v>
                </c:pt>
                <c:pt idx="39">
                  <c:v>42000</c:v>
                </c:pt>
                <c:pt idx="40">
                  <c:v>42000</c:v>
                </c:pt>
                <c:pt idx="41">
                  <c:v>42000</c:v>
                </c:pt>
                <c:pt idx="42">
                  <c:v>42000</c:v>
                </c:pt>
                <c:pt idx="43">
                  <c:v>42000</c:v>
                </c:pt>
                <c:pt idx="44">
                  <c:v>42000</c:v>
                </c:pt>
                <c:pt idx="45">
                  <c:v>42000</c:v>
                </c:pt>
                <c:pt idx="46">
                  <c:v>42000</c:v>
                </c:pt>
                <c:pt idx="47">
                  <c:v>42000</c:v>
                </c:pt>
                <c:pt idx="48">
                  <c:v>42000</c:v>
                </c:pt>
                <c:pt idx="49">
                  <c:v>42000</c:v>
                </c:pt>
                <c:pt idx="50">
                  <c:v>42000</c:v>
                </c:pt>
                <c:pt idx="51">
                  <c:v>42000</c:v>
                </c:pt>
                <c:pt idx="52">
                  <c:v>42000</c:v>
                </c:pt>
                <c:pt idx="53">
                  <c:v>42000</c:v>
                </c:pt>
                <c:pt idx="54">
                  <c:v>42000</c:v>
                </c:pt>
                <c:pt idx="55">
                  <c:v>42000</c:v>
                </c:pt>
                <c:pt idx="56">
                  <c:v>42000</c:v>
                </c:pt>
                <c:pt idx="57">
                  <c:v>42000</c:v>
                </c:pt>
                <c:pt idx="58">
                  <c:v>42000</c:v>
                </c:pt>
                <c:pt idx="59">
                  <c:v>42000</c:v>
                </c:pt>
                <c:pt idx="60">
                  <c:v>42000</c:v>
                </c:pt>
                <c:pt idx="61">
                  <c:v>42000</c:v>
                </c:pt>
                <c:pt idx="62">
                  <c:v>42000</c:v>
                </c:pt>
                <c:pt idx="63">
                  <c:v>42000</c:v>
                </c:pt>
                <c:pt idx="64">
                  <c:v>42000</c:v>
                </c:pt>
                <c:pt idx="65">
                  <c:v>42000</c:v>
                </c:pt>
                <c:pt idx="66">
                  <c:v>42000</c:v>
                </c:pt>
                <c:pt idx="67">
                  <c:v>42000</c:v>
                </c:pt>
                <c:pt idx="68">
                  <c:v>42000</c:v>
                </c:pt>
                <c:pt idx="69">
                  <c:v>42000</c:v>
                </c:pt>
                <c:pt idx="70">
                  <c:v>42000</c:v>
                </c:pt>
                <c:pt idx="71">
                  <c:v>42000</c:v>
                </c:pt>
                <c:pt idx="72">
                  <c:v>42000</c:v>
                </c:pt>
                <c:pt idx="73">
                  <c:v>42000</c:v>
                </c:pt>
                <c:pt idx="74">
                  <c:v>42000</c:v>
                </c:pt>
                <c:pt idx="75">
                  <c:v>42000</c:v>
                </c:pt>
                <c:pt idx="76">
                  <c:v>42000</c:v>
                </c:pt>
                <c:pt idx="77">
                  <c:v>42000</c:v>
                </c:pt>
                <c:pt idx="78">
                  <c:v>42000</c:v>
                </c:pt>
                <c:pt idx="79">
                  <c:v>42000</c:v>
                </c:pt>
                <c:pt idx="80">
                  <c:v>42000</c:v>
                </c:pt>
                <c:pt idx="81">
                  <c:v>42000</c:v>
                </c:pt>
                <c:pt idx="82">
                  <c:v>42000</c:v>
                </c:pt>
                <c:pt idx="83">
                  <c:v>42000</c:v>
                </c:pt>
                <c:pt idx="84">
                  <c:v>42000</c:v>
                </c:pt>
                <c:pt idx="85">
                  <c:v>42000</c:v>
                </c:pt>
                <c:pt idx="86">
                  <c:v>42000</c:v>
                </c:pt>
                <c:pt idx="87">
                  <c:v>42000</c:v>
                </c:pt>
                <c:pt idx="88">
                  <c:v>42000</c:v>
                </c:pt>
                <c:pt idx="89">
                  <c:v>42000</c:v>
                </c:pt>
                <c:pt idx="90">
                  <c:v>42000</c:v>
                </c:pt>
                <c:pt idx="91">
                  <c:v>42000</c:v>
                </c:pt>
                <c:pt idx="92">
                  <c:v>42000</c:v>
                </c:pt>
                <c:pt idx="93">
                  <c:v>42000</c:v>
                </c:pt>
                <c:pt idx="94">
                  <c:v>42000</c:v>
                </c:pt>
                <c:pt idx="95">
                  <c:v>42000</c:v>
                </c:pt>
                <c:pt idx="96">
                  <c:v>42000</c:v>
                </c:pt>
                <c:pt idx="97">
                  <c:v>42000</c:v>
                </c:pt>
                <c:pt idx="98">
                  <c:v>42000</c:v>
                </c:pt>
                <c:pt idx="99">
                  <c:v>42000</c:v>
                </c:pt>
                <c:pt idx="100">
                  <c:v>42000</c:v>
                </c:pt>
                <c:pt idx="101">
                  <c:v>42000</c:v>
                </c:pt>
                <c:pt idx="102">
                  <c:v>42000</c:v>
                </c:pt>
                <c:pt idx="103">
                  <c:v>42000</c:v>
                </c:pt>
                <c:pt idx="104">
                  <c:v>42000</c:v>
                </c:pt>
                <c:pt idx="105">
                  <c:v>42000</c:v>
                </c:pt>
                <c:pt idx="106">
                  <c:v>42000</c:v>
                </c:pt>
                <c:pt idx="107">
                  <c:v>42000</c:v>
                </c:pt>
                <c:pt idx="108">
                  <c:v>42000</c:v>
                </c:pt>
                <c:pt idx="109">
                  <c:v>42000</c:v>
                </c:pt>
                <c:pt idx="110">
                  <c:v>42000</c:v>
                </c:pt>
                <c:pt idx="111">
                  <c:v>42000</c:v>
                </c:pt>
                <c:pt idx="112">
                  <c:v>42000</c:v>
                </c:pt>
                <c:pt idx="113">
                  <c:v>42000</c:v>
                </c:pt>
                <c:pt idx="114">
                  <c:v>42000</c:v>
                </c:pt>
                <c:pt idx="115">
                  <c:v>42000</c:v>
                </c:pt>
                <c:pt idx="116">
                  <c:v>42000</c:v>
                </c:pt>
                <c:pt idx="117">
                  <c:v>42000</c:v>
                </c:pt>
                <c:pt idx="118">
                  <c:v>42000</c:v>
                </c:pt>
                <c:pt idx="119">
                  <c:v>42000</c:v>
                </c:pt>
                <c:pt idx="120">
                  <c:v>42000</c:v>
                </c:pt>
                <c:pt idx="121">
                  <c:v>42000</c:v>
                </c:pt>
                <c:pt idx="122">
                  <c:v>42000</c:v>
                </c:pt>
                <c:pt idx="123">
                  <c:v>42000</c:v>
                </c:pt>
                <c:pt idx="124">
                  <c:v>42000</c:v>
                </c:pt>
                <c:pt idx="125">
                  <c:v>42000</c:v>
                </c:pt>
                <c:pt idx="126">
                  <c:v>42000</c:v>
                </c:pt>
                <c:pt idx="127">
                  <c:v>42000</c:v>
                </c:pt>
                <c:pt idx="128">
                  <c:v>42000</c:v>
                </c:pt>
                <c:pt idx="129">
                  <c:v>42000</c:v>
                </c:pt>
                <c:pt idx="130">
                  <c:v>42000</c:v>
                </c:pt>
                <c:pt idx="131">
                  <c:v>42000</c:v>
                </c:pt>
                <c:pt idx="132">
                  <c:v>42000</c:v>
                </c:pt>
                <c:pt idx="133">
                  <c:v>42000</c:v>
                </c:pt>
                <c:pt idx="134">
                  <c:v>42000</c:v>
                </c:pt>
                <c:pt idx="135">
                  <c:v>42000</c:v>
                </c:pt>
                <c:pt idx="136">
                  <c:v>42000</c:v>
                </c:pt>
                <c:pt idx="137">
                  <c:v>42000</c:v>
                </c:pt>
                <c:pt idx="138">
                  <c:v>42000</c:v>
                </c:pt>
                <c:pt idx="139">
                  <c:v>42000</c:v>
                </c:pt>
                <c:pt idx="140">
                  <c:v>42000</c:v>
                </c:pt>
                <c:pt idx="141">
                  <c:v>42000</c:v>
                </c:pt>
                <c:pt idx="142">
                  <c:v>42000</c:v>
                </c:pt>
                <c:pt idx="143">
                  <c:v>42000</c:v>
                </c:pt>
                <c:pt idx="144">
                  <c:v>42000</c:v>
                </c:pt>
                <c:pt idx="145">
                  <c:v>42000</c:v>
                </c:pt>
                <c:pt idx="146">
                  <c:v>42000</c:v>
                </c:pt>
                <c:pt idx="147">
                  <c:v>42000</c:v>
                </c:pt>
                <c:pt idx="148">
                  <c:v>42000</c:v>
                </c:pt>
                <c:pt idx="149">
                  <c:v>42000</c:v>
                </c:pt>
                <c:pt idx="150">
                  <c:v>42000</c:v>
                </c:pt>
                <c:pt idx="151">
                  <c:v>42000</c:v>
                </c:pt>
                <c:pt idx="152">
                  <c:v>42000</c:v>
                </c:pt>
                <c:pt idx="153">
                  <c:v>42000</c:v>
                </c:pt>
                <c:pt idx="154">
                  <c:v>42000</c:v>
                </c:pt>
                <c:pt idx="155">
                  <c:v>42000</c:v>
                </c:pt>
                <c:pt idx="156">
                  <c:v>42000</c:v>
                </c:pt>
                <c:pt idx="157">
                  <c:v>42000</c:v>
                </c:pt>
                <c:pt idx="158">
                  <c:v>42000</c:v>
                </c:pt>
                <c:pt idx="159">
                  <c:v>42000</c:v>
                </c:pt>
                <c:pt idx="160">
                  <c:v>42000</c:v>
                </c:pt>
                <c:pt idx="161">
                  <c:v>42000</c:v>
                </c:pt>
                <c:pt idx="162">
                  <c:v>42000</c:v>
                </c:pt>
                <c:pt idx="163">
                  <c:v>42000</c:v>
                </c:pt>
                <c:pt idx="164">
                  <c:v>42000</c:v>
                </c:pt>
                <c:pt idx="165">
                  <c:v>42000</c:v>
                </c:pt>
                <c:pt idx="166">
                  <c:v>42000</c:v>
                </c:pt>
                <c:pt idx="167">
                  <c:v>42000</c:v>
                </c:pt>
                <c:pt idx="168">
                  <c:v>42000</c:v>
                </c:pt>
                <c:pt idx="169">
                  <c:v>42000</c:v>
                </c:pt>
                <c:pt idx="170">
                  <c:v>42000</c:v>
                </c:pt>
                <c:pt idx="171">
                  <c:v>42000</c:v>
                </c:pt>
                <c:pt idx="172">
                  <c:v>42000</c:v>
                </c:pt>
                <c:pt idx="173">
                  <c:v>42000</c:v>
                </c:pt>
                <c:pt idx="174">
                  <c:v>42000</c:v>
                </c:pt>
                <c:pt idx="175">
                  <c:v>42000</c:v>
                </c:pt>
                <c:pt idx="176">
                  <c:v>42000</c:v>
                </c:pt>
                <c:pt idx="177">
                  <c:v>42000</c:v>
                </c:pt>
                <c:pt idx="178">
                  <c:v>42000</c:v>
                </c:pt>
                <c:pt idx="179">
                  <c:v>42000</c:v>
                </c:pt>
                <c:pt idx="180">
                  <c:v>42000</c:v>
                </c:pt>
                <c:pt idx="181">
                  <c:v>42000</c:v>
                </c:pt>
                <c:pt idx="182">
                  <c:v>42000</c:v>
                </c:pt>
                <c:pt idx="183">
                  <c:v>42000</c:v>
                </c:pt>
                <c:pt idx="184">
                  <c:v>42000</c:v>
                </c:pt>
                <c:pt idx="185">
                  <c:v>42000</c:v>
                </c:pt>
                <c:pt idx="186">
                  <c:v>42000</c:v>
                </c:pt>
                <c:pt idx="187">
                  <c:v>42000</c:v>
                </c:pt>
                <c:pt idx="188">
                  <c:v>42000</c:v>
                </c:pt>
                <c:pt idx="189">
                  <c:v>42000</c:v>
                </c:pt>
                <c:pt idx="190">
                  <c:v>42000</c:v>
                </c:pt>
                <c:pt idx="191">
                  <c:v>42000</c:v>
                </c:pt>
                <c:pt idx="192">
                  <c:v>42000</c:v>
                </c:pt>
                <c:pt idx="193">
                  <c:v>42000</c:v>
                </c:pt>
                <c:pt idx="194">
                  <c:v>42000</c:v>
                </c:pt>
                <c:pt idx="195">
                  <c:v>42000</c:v>
                </c:pt>
                <c:pt idx="196">
                  <c:v>42000</c:v>
                </c:pt>
                <c:pt idx="197">
                  <c:v>42000</c:v>
                </c:pt>
                <c:pt idx="198">
                  <c:v>42000</c:v>
                </c:pt>
                <c:pt idx="199">
                  <c:v>42000</c:v>
                </c:pt>
                <c:pt idx="200">
                  <c:v>42000</c:v>
                </c:pt>
                <c:pt idx="201">
                  <c:v>42000</c:v>
                </c:pt>
                <c:pt idx="202">
                  <c:v>42000</c:v>
                </c:pt>
                <c:pt idx="203">
                  <c:v>42000</c:v>
                </c:pt>
                <c:pt idx="204">
                  <c:v>42000</c:v>
                </c:pt>
                <c:pt idx="205">
                  <c:v>42000</c:v>
                </c:pt>
                <c:pt idx="206">
                  <c:v>42000</c:v>
                </c:pt>
                <c:pt idx="207">
                  <c:v>42000</c:v>
                </c:pt>
                <c:pt idx="208">
                  <c:v>42000</c:v>
                </c:pt>
                <c:pt idx="209">
                  <c:v>42000</c:v>
                </c:pt>
                <c:pt idx="210">
                  <c:v>42000</c:v>
                </c:pt>
                <c:pt idx="211">
                  <c:v>42000</c:v>
                </c:pt>
                <c:pt idx="212">
                  <c:v>42000</c:v>
                </c:pt>
                <c:pt idx="213">
                  <c:v>42000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"Carbon"</c:f>
              <c:strCache>
                <c:ptCount val="1"/>
                <c:pt idx="0">
                  <c:v>Carbon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custDash>
                <a:ds d="101905" sp="101905"/>
                <a:ds d="407619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  <a:ds d="407619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[7]Carbon!$C$161:$C$286</c:f>
              <c:numCache>
                <c:formatCode>General</c:formatCode>
                <c:ptCount val="126"/>
                <c:pt idx="0">
                  <c:v>25.3638094536</c:v>
                </c:pt>
                <c:pt idx="1">
                  <c:v>254.57867801</c:v>
                </c:pt>
                <c:pt idx="2">
                  <c:v>384.254969416</c:v>
                </c:pt>
                <c:pt idx="3">
                  <c:v>494.9882645928</c:v>
                </c:pt>
                <c:pt idx="4">
                  <c:v>572.6485152008</c:v>
                </c:pt>
                <c:pt idx="5">
                  <c:v>507.1377635796</c:v>
                </c:pt>
                <c:pt idx="6">
                  <c:v>518.9039304336</c:v>
                </c:pt>
                <c:pt idx="7">
                  <c:v>612.1175273928</c:v>
                </c:pt>
                <c:pt idx="8">
                  <c:v>584.1449298132</c:v>
                </c:pt>
                <c:pt idx="9">
                  <c:v>577.4863086916</c:v>
                </c:pt>
                <c:pt idx="10">
                  <c:v>493.3874980012</c:v>
                </c:pt>
                <c:pt idx="11">
                  <c:v>482.4909271892</c:v>
                </c:pt>
                <c:pt idx="12">
                  <c:v>593.7779243356</c:v>
                </c:pt>
                <c:pt idx="13">
                  <c:v>712.2204546276</c:v>
                </c:pt>
                <c:pt idx="14">
                  <c:v>868.6874028704</c:v>
                </c:pt>
                <c:pt idx="15">
                  <c:v>912.09976691</c:v>
                </c:pt>
                <c:pt idx="16">
                  <c:v>894.8391728192</c:v>
                </c:pt>
                <c:pt idx="17">
                  <c:v>925.1011150808</c:v>
                </c:pt>
                <c:pt idx="18">
                  <c:v>952.7258742436</c:v>
                </c:pt>
                <c:pt idx="19">
                  <c:v>1152.4419154324</c:v>
                </c:pt>
                <c:pt idx="20">
                  <c:v>1265.2941854544</c:v>
                </c:pt>
                <c:pt idx="21">
                  <c:v>1238.091801512</c:v>
                </c:pt>
                <c:pt idx="22">
                  <c:v>1279.3390488756</c:v>
                </c:pt>
                <c:pt idx="23">
                  <c:v>1378.0115793556</c:v>
                </c:pt>
                <c:pt idx="24">
                  <c:v>1449.9324960864</c:v>
                </c:pt>
                <c:pt idx="25">
                  <c:v>1535.049976426</c:v>
                </c:pt>
                <c:pt idx="26">
                  <c:v>1610.4244317236</c:v>
                </c:pt>
                <c:pt idx="27">
                  <c:v>1712.891240444</c:v>
                </c:pt>
                <c:pt idx="28">
                  <c:v>1840.1788047632</c:v>
                </c:pt>
                <c:pt idx="29">
                  <c:v>1988.1663042536</c:v>
                </c:pt>
                <c:pt idx="30">
                  <c:v>2243.7778493992</c:v>
                </c:pt>
                <c:pt idx="31">
                  <c:v>2532.56537089</c:v>
                </c:pt>
                <c:pt idx="32">
                  <c:v>2704.5608198828</c:v>
                </c:pt>
                <c:pt idx="33">
                  <c:v>2870.7388488232</c:v>
                </c:pt>
                <c:pt idx="34">
                  <c:v>3097.1177694712</c:v>
                </c:pt>
                <c:pt idx="35">
                  <c:v>3331.7702753188</c:v>
                </c:pt>
                <c:pt idx="36">
                  <c:v>3518.261357926</c:v>
                </c:pt>
                <c:pt idx="37">
                  <c:v>3722.9252231252</c:v>
                </c:pt>
                <c:pt idx="38">
                  <c:v>3925.2252068388</c:v>
                </c:pt>
                <c:pt idx="39">
                  <c:v>4113.1466862008</c:v>
                </c:pt>
                <c:pt idx="40">
                  <c:v>4345.9996606472</c:v>
                </c:pt>
                <c:pt idx="41">
                  <c:v>4544.2817557096</c:v>
                </c:pt>
                <c:pt idx="42">
                  <c:v>4700.290835016</c:v>
                </c:pt>
                <c:pt idx="43">
                  <c:v>4885.8413341492</c:v>
                </c:pt>
                <c:pt idx="44">
                  <c:v>5046.0280238288</c:v>
                </c:pt>
                <c:pt idx="45">
                  <c:v>5301.1604038084</c:v>
                </c:pt>
                <c:pt idx="46">
                  <c:v>5522.6198954188</c:v>
                </c:pt>
                <c:pt idx="47">
                  <c:v>5688.4642834288</c:v>
                </c:pt>
                <c:pt idx="48">
                  <c:v>5913.3631161196</c:v>
                </c:pt>
                <c:pt idx="49">
                  <c:v>6139.3232109188</c:v>
                </c:pt>
                <c:pt idx="50">
                  <c:v>6346.6916972772</c:v>
                </c:pt>
                <c:pt idx="51">
                  <c:v>6487.5307623652</c:v>
                </c:pt>
                <c:pt idx="52">
                  <c:v>6657.3007553648</c:v>
                </c:pt>
                <c:pt idx="53">
                  <c:v>6748.757413382</c:v>
                </c:pt>
                <c:pt idx="54">
                  <c:v>6901.9269954084</c:v>
                </c:pt>
                <c:pt idx="55">
                  <c:v>7010.1047430332</c:v>
                </c:pt>
                <c:pt idx="56">
                  <c:v>7127.2588514344</c:v>
                </c:pt>
                <c:pt idx="57">
                  <c:v>7222.43880026</c:v>
                </c:pt>
                <c:pt idx="58">
                  <c:v>7366.1244613712</c:v>
                </c:pt>
                <c:pt idx="59">
                  <c:v>7515.8156592296</c:v>
                </c:pt>
                <c:pt idx="60">
                  <c:v>7593.2735956564</c:v>
                </c:pt>
                <c:pt idx="61">
                  <c:v>7667.9665716068</c:v>
                </c:pt>
                <c:pt idx="62">
                  <c:v>7772.715626266</c:v>
                </c:pt>
                <c:pt idx="63">
                  <c:v>7912.3869480976</c:v>
                </c:pt>
                <c:pt idx="64">
                  <c:v>8068.9781243464</c:v>
                </c:pt>
                <c:pt idx="65">
                  <c:v>8222.5736309648</c:v>
                </c:pt>
                <c:pt idx="66">
                  <c:v>8366.3196313932</c:v>
                </c:pt>
                <c:pt idx="67">
                  <c:v>8492.794389616</c:v>
                </c:pt>
                <c:pt idx="68">
                  <c:v>8598.0119613264</c:v>
                </c:pt>
                <c:pt idx="69">
                  <c:v>8690.2601292104</c:v>
                </c:pt>
                <c:pt idx="70">
                  <c:v>8797.4795465032</c:v>
                </c:pt>
                <c:pt idx="71">
                  <c:v>8918.06234787</c:v>
                </c:pt>
                <c:pt idx="72">
                  <c:v>9037.23249934</c:v>
                </c:pt>
                <c:pt idx="73">
                  <c:v>9143.482938186</c:v>
                </c:pt>
                <c:pt idx="74">
                  <c:v>9247.0642495888</c:v>
                </c:pt>
                <c:pt idx="75">
                  <c:v>9340.52630256</c:v>
                </c:pt>
                <c:pt idx="76">
                  <c:v>9422.5238852632</c:v>
                </c:pt>
                <c:pt idx="77">
                  <c:v>9504.170080178</c:v>
                </c:pt>
                <c:pt idx="78">
                  <c:v>9585.16674009</c:v>
                </c:pt>
                <c:pt idx="79">
                  <c:v>9662.2271468976</c:v>
                </c:pt>
                <c:pt idx="80">
                  <c:v>9739.7986632156</c:v>
                </c:pt>
                <c:pt idx="81">
                  <c:v>9854.5250014424</c:v>
                </c:pt>
                <c:pt idx="82">
                  <c:v>9975.171691498</c:v>
                </c:pt>
                <c:pt idx="83">
                  <c:v>10074.8593422556</c:v>
                </c:pt>
                <c:pt idx="84">
                  <c:v>10181.2020647632</c:v>
                </c:pt>
                <c:pt idx="85">
                  <c:v>10281.3901769164</c:v>
                </c:pt>
                <c:pt idx="86">
                  <c:v>10397.635646188</c:v>
                </c:pt>
                <c:pt idx="87">
                  <c:v>10485.2412360192</c:v>
                </c:pt>
                <c:pt idx="88">
                  <c:v>10570.0002298272</c:v>
                </c:pt>
                <c:pt idx="89">
                  <c:v>10662.2022558804</c:v>
                </c:pt>
                <c:pt idx="90">
                  <c:v>10776.5772063188</c:v>
                </c:pt>
                <c:pt idx="91">
                  <c:v>10888.9254655736</c:v>
                </c:pt>
                <c:pt idx="92">
                  <c:v>10983.6830391788</c:v>
                </c:pt>
                <c:pt idx="93">
                  <c:v>11107.31475075</c:v>
                </c:pt>
                <c:pt idx="94">
                  <c:v>11145.6337665436</c:v>
                </c:pt>
                <c:pt idx="95">
                  <c:v>11237.5447441256</c:v>
                </c:pt>
                <c:pt idx="96">
                  <c:v>11328.1140592428</c:v>
                </c:pt>
                <c:pt idx="97">
                  <c:v>11392.9078378008</c:v>
                </c:pt>
                <c:pt idx="98">
                  <c:v>11455.916282444</c:v>
                </c:pt>
                <c:pt idx="99">
                  <c:v>11517.5120771904</c:v>
                </c:pt>
                <c:pt idx="100">
                  <c:v>11568.6869169192</c:v>
                </c:pt>
                <c:pt idx="101">
                  <c:v>11625.5620474376</c:v>
                </c:pt>
                <c:pt idx="102">
                  <c:v>11694.3914615048</c:v>
                </c:pt>
                <c:pt idx="103">
                  <c:v>11762.4009707324</c:v>
                </c:pt>
                <c:pt idx="104">
                  <c:v>11826.4848749704</c:v>
                </c:pt>
                <c:pt idx="105">
                  <c:v>11892.7942352016</c:v>
                </c:pt>
                <c:pt idx="106">
                  <c:v>11954.390029948</c:v>
                </c:pt>
                <c:pt idx="107">
                  <c:v>12019.0737779864</c:v>
                </c:pt>
                <c:pt idx="108">
                  <c:v>12074.7350234176</c:v>
                </c:pt>
                <c:pt idx="109">
                  <c:v>12185.809058268</c:v>
                </c:pt>
                <c:pt idx="110">
                  <c:v>12258.4682442916</c:v>
                </c:pt>
                <c:pt idx="111">
                  <c:v>12339.9511681128</c:v>
                </c:pt>
                <c:pt idx="112">
                  <c:v>12443.8235279868</c:v>
                </c:pt>
                <c:pt idx="113">
                  <c:v>12555.4015736044</c:v>
                </c:pt>
                <c:pt idx="114">
                  <c:v>12699.633837942</c:v>
                </c:pt>
                <c:pt idx="115">
                  <c:v>12799.903585642</c:v>
                </c:pt>
                <c:pt idx="116">
                  <c:v>12871.1110786812</c:v>
                </c:pt>
                <c:pt idx="117">
                  <c:v>12915.1410333792</c:v>
                </c:pt>
                <c:pt idx="118">
                  <c:v>12920.9123116008</c:v>
                </c:pt>
                <c:pt idx="119">
                  <c:v>12983.7397382924</c:v>
                </c:pt>
                <c:pt idx="120">
                  <c:v>13037.6369460384</c:v>
                </c:pt>
                <c:pt idx="121">
                  <c:v>13165.5988909616</c:v>
                </c:pt>
                <c:pt idx="122">
                  <c:v>13257.6057015768</c:v>
                </c:pt>
                <c:pt idx="123">
                  <c:v>13320.0214011628</c:v>
                </c:pt>
                <c:pt idx="124">
                  <c:v>13385.6812263912</c:v>
                </c:pt>
                <c:pt idx="125">
                  <c:v>13462.535769646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"Severn"</c:f>
              <c:strCache>
                <c:ptCount val="1"/>
                <c:pt idx="0">
                  <c:v>Severn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[7]Carbon!$D$161:$D$286</c:f>
              <c:numCache>
                <c:formatCode>General</c:formatCode>
                <c:ptCount val="126"/>
                <c:pt idx="0">
                  <c:v>-0.31654405032001</c:v>
                </c:pt>
                <c:pt idx="1">
                  <c:v>34.07253605664</c:v>
                </c:pt>
                <c:pt idx="2">
                  <c:v>50.4723871236</c:v>
                </c:pt>
                <c:pt idx="3">
                  <c:v>67.42645879056</c:v>
                </c:pt>
                <c:pt idx="4">
                  <c:v>94.815172506</c:v>
                </c:pt>
                <c:pt idx="5">
                  <c:v>127.0780299648</c:v>
                </c:pt>
                <c:pt idx="6">
                  <c:v>147.90600727872</c:v>
                </c:pt>
                <c:pt idx="7">
                  <c:v>170.17110474264</c:v>
                </c:pt>
                <c:pt idx="8">
                  <c:v>194.53599545784</c:v>
                </c:pt>
                <c:pt idx="9">
                  <c:v>194.84044510272</c:v>
                </c:pt>
                <c:pt idx="10">
                  <c:v>189.1114149492</c:v>
                </c:pt>
                <c:pt idx="11">
                  <c:v>215.62433091024</c:v>
                </c:pt>
                <c:pt idx="12">
                  <c:v>179.65522066176</c:v>
                </c:pt>
                <c:pt idx="13">
                  <c:v>204.92601821232</c:v>
                </c:pt>
                <c:pt idx="14">
                  <c:v>227.99167694496</c:v>
                </c:pt>
                <c:pt idx="15">
                  <c:v>241.18124628864</c:v>
                </c:pt>
                <c:pt idx="16">
                  <c:v>243.37105917864</c:v>
                </c:pt>
                <c:pt idx="17">
                  <c:v>249.94359290112</c:v>
                </c:pt>
                <c:pt idx="18">
                  <c:v>250.65664124472</c:v>
                </c:pt>
                <c:pt idx="19">
                  <c:v>317.06610024</c:v>
                </c:pt>
                <c:pt idx="20">
                  <c:v>389.34956436456</c:v>
                </c:pt>
                <c:pt idx="21">
                  <c:v>452.29649802984</c:v>
                </c:pt>
                <c:pt idx="22">
                  <c:v>507.91941264528</c:v>
                </c:pt>
                <c:pt idx="23">
                  <c:v>585.83309895792</c:v>
                </c:pt>
                <c:pt idx="24">
                  <c:v>657.3482027484</c:v>
                </c:pt>
                <c:pt idx="25">
                  <c:v>724.66534154856</c:v>
                </c:pt>
                <c:pt idx="26">
                  <c:v>770.08330813584</c:v>
                </c:pt>
                <c:pt idx="27">
                  <c:v>812.69695298256</c:v>
                </c:pt>
                <c:pt idx="28">
                  <c:v>855.81870281304</c:v>
                </c:pt>
                <c:pt idx="29">
                  <c:v>924.08174541096</c:v>
                </c:pt>
                <c:pt idx="30">
                  <c:v>997.09142731464</c:v>
                </c:pt>
                <c:pt idx="31">
                  <c:v>1070.23667036136</c:v>
                </c:pt>
                <c:pt idx="32">
                  <c:v>1143.05659018824</c:v>
                </c:pt>
                <c:pt idx="33">
                  <c:v>1186.4730219024</c:v>
                </c:pt>
                <c:pt idx="34">
                  <c:v>1229.20622953176</c:v>
                </c:pt>
                <c:pt idx="35">
                  <c:v>1271.1985835988</c:v>
                </c:pt>
                <c:pt idx="36">
                  <c:v>1336.4485864188</c:v>
                </c:pt>
                <c:pt idx="37">
                  <c:v>1402.26511352784</c:v>
                </c:pt>
                <c:pt idx="38">
                  <c:v>1472.51334279744</c:v>
                </c:pt>
                <c:pt idx="39">
                  <c:v>1529.35091772072</c:v>
                </c:pt>
                <c:pt idx="40">
                  <c:v>1643.77388918016</c:v>
                </c:pt>
                <c:pt idx="41">
                  <c:v>1758.86036444304</c:v>
                </c:pt>
                <c:pt idx="42">
                  <c:v>1876.07645857848</c:v>
                </c:pt>
                <c:pt idx="43">
                  <c:v>1983.84128465496</c:v>
                </c:pt>
                <c:pt idx="44">
                  <c:v>2098.16530622904</c:v>
                </c:pt>
                <c:pt idx="45">
                  <c:v>2203.43906761128</c:v>
                </c:pt>
                <c:pt idx="46">
                  <c:v>2323.9842378444</c:v>
                </c:pt>
                <c:pt idx="47">
                  <c:v>2431.80218573712</c:v>
                </c:pt>
                <c:pt idx="48">
                  <c:v>2524.67899738944</c:v>
                </c:pt>
                <c:pt idx="49">
                  <c:v>2620.15041499608</c:v>
                </c:pt>
                <c:pt idx="50">
                  <c:v>2713.79389227648</c:v>
                </c:pt>
                <c:pt idx="51">
                  <c:v>2796.38516916936</c:v>
                </c:pt>
                <c:pt idx="52">
                  <c:v>2878.9511876712</c:v>
                </c:pt>
                <c:pt idx="53">
                  <c:v>2906.07278818848</c:v>
                </c:pt>
                <c:pt idx="54">
                  <c:v>2990.60956549992</c:v>
                </c:pt>
                <c:pt idx="55">
                  <c:v>3073.49435501328</c:v>
                </c:pt>
                <c:pt idx="56">
                  <c:v>3152.0102264304</c:v>
                </c:pt>
                <c:pt idx="57">
                  <c:v>3238.06713324312</c:v>
                </c:pt>
                <c:pt idx="58">
                  <c:v>3331.44286811208</c:v>
                </c:pt>
                <c:pt idx="59">
                  <c:v>3409.39608142584</c:v>
                </c:pt>
                <c:pt idx="60">
                  <c:v>3510.13685730552</c:v>
                </c:pt>
                <c:pt idx="61">
                  <c:v>3601.99153501296</c:v>
                </c:pt>
                <c:pt idx="62">
                  <c:v>3692.91607930488</c:v>
                </c:pt>
                <c:pt idx="63">
                  <c:v>3788.42523731832</c:v>
                </c:pt>
                <c:pt idx="64">
                  <c:v>3875.9705035272</c:v>
                </c:pt>
                <c:pt idx="65">
                  <c:v>3964.1174266728</c:v>
                </c:pt>
                <c:pt idx="66">
                  <c:v>4060.7900071104</c:v>
                </c:pt>
                <c:pt idx="67">
                  <c:v>4159.22296729608</c:v>
                </c:pt>
                <c:pt idx="68">
                  <c:v>4249.38237868896</c:v>
                </c:pt>
                <c:pt idx="69">
                  <c:v>4342.22417508888</c:v>
                </c:pt>
                <c:pt idx="70">
                  <c:v>4436.78364001992</c:v>
                </c:pt>
                <c:pt idx="71">
                  <c:v>4530.02240113704</c:v>
                </c:pt>
                <c:pt idx="72">
                  <c:v>4605.61335622008</c:v>
                </c:pt>
                <c:pt idx="73">
                  <c:v>4681.46084375016</c:v>
                </c:pt>
                <c:pt idx="74">
                  <c:v>4754.13877579584</c:v>
                </c:pt>
                <c:pt idx="75">
                  <c:v>4848.56352898056</c:v>
                </c:pt>
                <c:pt idx="76">
                  <c:v>4942.54037664888</c:v>
                </c:pt>
                <c:pt idx="77">
                  <c:v>5034.3180894828</c:v>
                </c:pt>
                <c:pt idx="78">
                  <c:v>5107.5760000752</c:v>
                </c:pt>
                <c:pt idx="79">
                  <c:v>5164.3746003096</c:v>
                </c:pt>
                <c:pt idx="80">
                  <c:v>5230.48736383104</c:v>
                </c:pt>
                <c:pt idx="81">
                  <c:v>5291.24749223808</c:v>
                </c:pt>
                <c:pt idx="82">
                  <c:v>5381.05908766872</c:v>
                </c:pt>
                <c:pt idx="83">
                  <c:v>5476.32119715648</c:v>
                </c:pt>
                <c:pt idx="84">
                  <c:v>5567.47739493984</c:v>
                </c:pt>
                <c:pt idx="85">
                  <c:v>5641.82059752696</c:v>
                </c:pt>
                <c:pt idx="86">
                  <c:v>5729.62054184472</c:v>
                </c:pt>
                <c:pt idx="87">
                  <c:v>5817.55192725456</c:v>
                </c:pt>
                <c:pt idx="88">
                  <c:v>5909.21728052712</c:v>
                </c:pt>
                <c:pt idx="89">
                  <c:v>5998.95021637824</c:v>
                </c:pt>
                <c:pt idx="90">
                  <c:v>6077.9755294692</c:v>
                </c:pt>
                <c:pt idx="91">
                  <c:v>6162.746524812</c:v>
                </c:pt>
                <c:pt idx="92">
                  <c:v>6249.33817763376</c:v>
                </c:pt>
                <c:pt idx="93">
                  <c:v>6336.61718957856</c:v>
                </c:pt>
                <c:pt idx="94">
                  <c:v>6455.11417434216</c:v>
                </c:pt>
                <c:pt idx="95">
                  <c:v>6535.41661292112</c:v>
                </c:pt>
                <c:pt idx="96">
                  <c:v>6619.51298365944</c:v>
                </c:pt>
                <c:pt idx="97">
                  <c:v>6704.59745350704</c:v>
                </c:pt>
                <c:pt idx="98">
                  <c:v>6788.59019927184</c:v>
                </c:pt>
                <c:pt idx="99">
                  <c:v>6866.0120304816</c:v>
                </c:pt>
                <c:pt idx="100">
                  <c:v>6928.87852206048</c:v>
                </c:pt>
                <c:pt idx="101">
                  <c:v>7000.37930857176</c:v>
                </c:pt>
                <c:pt idx="102">
                  <c:v>7066.05634878312</c:v>
                </c:pt>
                <c:pt idx="103">
                  <c:v>7152.49138719768</c:v>
                </c:pt>
                <c:pt idx="104">
                  <c:v>7236.62622489432</c:v>
                </c:pt>
                <c:pt idx="105">
                  <c:v>7322.70021054744</c:v>
                </c:pt>
                <c:pt idx="106">
                  <c:v>7408.69386333456</c:v>
                </c:pt>
                <c:pt idx="107">
                  <c:v>7487.4341809344</c:v>
                </c:pt>
                <c:pt idx="108">
                  <c:v>7573.29689627256</c:v>
                </c:pt>
                <c:pt idx="109">
                  <c:v>7654.80125246592</c:v>
                </c:pt>
                <c:pt idx="110">
                  <c:v>7736.28819224016</c:v>
                </c:pt>
                <c:pt idx="111">
                  <c:v>7823.03990300016</c:v>
                </c:pt>
                <c:pt idx="112">
                  <c:v>7907.45332688184</c:v>
                </c:pt>
                <c:pt idx="113">
                  <c:v>7994.10272521392</c:v>
                </c:pt>
                <c:pt idx="114">
                  <c:v>8079.36914203584</c:v>
                </c:pt>
                <c:pt idx="115">
                  <c:v>8161.04501318472</c:v>
                </c:pt>
                <c:pt idx="116">
                  <c:v>8243.29294400736</c:v>
                </c:pt>
                <c:pt idx="117">
                  <c:v>8327.71292009736</c:v>
                </c:pt>
                <c:pt idx="118">
                  <c:v>8406.93588007608</c:v>
                </c:pt>
                <c:pt idx="119">
                  <c:v>8486.81268297264</c:v>
                </c:pt>
                <c:pt idx="120">
                  <c:v>8567.5824784968</c:v>
                </c:pt>
                <c:pt idx="121">
                  <c:v>8649.12183904272</c:v>
                </c:pt>
                <c:pt idx="122">
                  <c:v>8729.88329031432</c:v>
                </c:pt>
                <c:pt idx="123">
                  <c:v>8809.50497201016</c:v>
                </c:pt>
                <c:pt idx="124">
                  <c:v>8881.79729493024</c:v>
                </c:pt>
                <c:pt idx="125">
                  <c:v>8960.65191793776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"Demmit"</c:f>
              <c:strCache>
                <c:ptCount val="1"/>
                <c:pt idx="0">
                  <c:v>Demmit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[7]Carbon!$E$161:$E$286</c:f>
              <c:numCache>
                <c:formatCode>General</c:formatCode>
                <c:ptCount val="126"/>
                <c:pt idx="0">
                  <c:v>-0.211029366880007</c:v>
                </c:pt>
                <c:pt idx="1">
                  <c:v>22.71502403776</c:v>
                </c:pt>
                <c:pt idx="2">
                  <c:v>33.6482580824</c:v>
                </c:pt>
                <c:pt idx="3">
                  <c:v>44.95097252704</c:v>
                </c:pt>
                <c:pt idx="4">
                  <c:v>63.210115004</c:v>
                </c:pt>
                <c:pt idx="5">
                  <c:v>84.7186866432</c:v>
                </c:pt>
                <c:pt idx="6">
                  <c:v>98.60400485248</c:v>
                </c:pt>
                <c:pt idx="7">
                  <c:v>113.44740316176</c:v>
                </c:pt>
                <c:pt idx="8">
                  <c:v>129.69066363856</c:v>
                </c:pt>
                <c:pt idx="9">
                  <c:v>129.89363006848</c:v>
                </c:pt>
                <c:pt idx="10">
                  <c:v>126.0742766328</c:v>
                </c:pt>
                <c:pt idx="11">
                  <c:v>143.74955394016</c:v>
                </c:pt>
                <c:pt idx="12">
                  <c:v>119.77014710784</c:v>
                </c:pt>
                <c:pt idx="13">
                  <c:v>136.61734547488</c:v>
                </c:pt>
                <c:pt idx="14">
                  <c:v>151.99445129664</c:v>
                </c:pt>
                <c:pt idx="15">
                  <c:v>160.78749752576</c:v>
                </c:pt>
                <c:pt idx="16">
                  <c:v>162.24737278576</c:v>
                </c:pt>
                <c:pt idx="17">
                  <c:v>166.62906193408</c:v>
                </c:pt>
                <c:pt idx="18">
                  <c:v>167.10442749648</c:v>
                </c:pt>
                <c:pt idx="19">
                  <c:v>211.37740016</c:v>
                </c:pt>
                <c:pt idx="20">
                  <c:v>259.56637624304</c:v>
                </c:pt>
                <c:pt idx="21">
                  <c:v>301.53099868656</c:v>
                </c:pt>
                <c:pt idx="22">
                  <c:v>338.61294176352</c:v>
                </c:pt>
                <c:pt idx="23">
                  <c:v>390.55539930528</c:v>
                </c:pt>
                <c:pt idx="24">
                  <c:v>438.2321351656</c:v>
                </c:pt>
                <c:pt idx="25">
                  <c:v>483.11022769904</c:v>
                </c:pt>
                <c:pt idx="26">
                  <c:v>513.38887209056</c:v>
                </c:pt>
                <c:pt idx="27">
                  <c:v>541.79796865504</c:v>
                </c:pt>
                <c:pt idx="28">
                  <c:v>570.54580187536</c:v>
                </c:pt>
                <c:pt idx="29">
                  <c:v>616.05449694064</c:v>
                </c:pt>
                <c:pt idx="30">
                  <c:v>664.72761820976</c:v>
                </c:pt>
                <c:pt idx="31">
                  <c:v>713.49111357424</c:v>
                </c:pt>
                <c:pt idx="32">
                  <c:v>762.03772679216</c:v>
                </c:pt>
                <c:pt idx="33">
                  <c:v>790.9820146016</c:v>
                </c:pt>
                <c:pt idx="34">
                  <c:v>819.47081968784</c:v>
                </c:pt>
                <c:pt idx="35">
                  <c:v>847.4657223992</c:v>
                </c:pt>
                <c:pt idx="36">
                  <c:v>890.9657242792</c:v>
                </c:pt>
                <c:pt idx="37">
                  <c:v>934.84340901856</c:v>
                </c:pt>
                <c:pt idx="38">
                  <c:v>981.67556186496</c:v>
                </c:pt>
                <c:pt idx="39">
                  <c:v>1019.56727848048</c:v>
                </c:pt>
                <c:pt idx="40">
                  <c:v>1095.84925945344</c:v>
                </c:pt>
                <c:pt idx="41">
                  <c:v>1172.57357629536</c:v>
                </c:pt>
                <c:pt idx="42">
                  <c:v>1250.71763905232</c:v>
                </c:pt>
                <c:pt idx="43">
                  <c:v>1322.56085643664</c:v>
                </c:pt>
                <c:pt idx="44">
                  <c:v>1398.77687081936</c:v>
                </c:pt>
                <c:pt idx="45">
                  <c:v>1468.95937840752</c:v>
                </c:pt>
                <c:pt idx="46">
                  <c:v>1549.3228252296</c:v>
                </c:pt>
                <c:pt idx="47">
                  <c:v>1621.20145715808</c:v>
                </c:pt>
                <c:pt idx="48">
                  <c:v>1683.11933159296</c:v>
                </c:pt>
                <c:pt idx="49">
                  <c:v>1746.76694333072</c:v>
                </c:pt>
                <c:pt idx="50">
                  <c:v>1809.19592818432</c:v>
                </c:pt>
                <c:pt idx="51">
                  <c:v>1864.25677944624</c:v>
                </c:pt>
                <c:pt idx="52">
                  <c:v>1919.3007917808</c:v>
                </c:pt>
                <c:pt idx="53">
                  <c:v>1937.38185879232</c:v>
                </c:pt>
                <c:pt idx="54">
                  <c:v>1993.73971033328</c:v>
                </c:pt>
                <c:pt idx="55">
                  <c:v>2048.99623667552</c:v>
                </c:pt>
                <c:pt idx="56">
                  <c:v>2101.3401509536</c:v>
                </c:pt>
                <c:pt idx="57">
                  <c:v>2158.71142216208</c:v>
                </c:pt>
                <c:pt idx="58">
                  <c:v>2220.96191207472</c:v>
                </c:pt>
                <c:pt idx="59">
                  <c:v>2272.93072095056</c:v>
                </c:pt>
                <c:pt idx="60">
                  <c:v>2340.09123820368</c:v>
                </c:pt>
                <c:pt idx="61">
                  <c:v>2401.32769000864</c:v>
                </c:pt>
                <c:pt idx="62">
                  <c:v>2461.94405286992</c:v>
                </c:pt>
                <c:pt idx="63">
                  <c:v>2525.61682487888</c:v>
                </c:pt>
                <c:pt idx="64">
                  <c:v>2583.9803356848</c:v>
                </c:pt>
                <c:pt idx="65">
                  <c:v>2642.7449511152</c:v>
                </c:pt>
                <c:pt idx="66">
                  <c:v>2707.1933380736</c:v>
                </c:pt>
                <c:pt idx="67">
                  <c:v>2772.81531153072</c:v>
                </c:pt>
                <c:pt idx="68">
                  <c:v>2832.92158579264</c:v>
                </c:pt>
                <c:pt idx="69">
                  <c:v>2894.81611672592</c:v>
                </c:pt>
                <c:pt idx="70">
                  <c:v>2957.85576001328</c:v>
                </c:pt>
                <c:pt idx="71">
                  <c:v>3020.01493409136</c:v>
                </c:pt>
                <c:pt idx="72">
                  <c:v>3070.40890414672</c:v>
                </c:pt>
                <c:pt idx="73">
                  <c:v>3120.97389583344</c:v>
                </c:pt>
                <c:pt idx="74">
                  <c:v>3169.42585053056</c:v>
                </c:pt>
                <c:pt idx="75">
                  <c:v>3232.37568598704</c:v>
                </c:pt>
                <c:pt idx="76">
                  <c:v>3295.02691776592</c:v>
                </c:pt>
                <c:pt idx="77">
                  <c:v>3356.2120596552</c:v>
                </c:pt>
                <c:pt idx="78">
                  <c:v>3405.0506667168</c:v>
                </c:pt>
                <c:pt idx="79">
                  <c:v>3442.9164002064</c:v>
                </c:pt>
                <c:pt idx="80">
                  <c:v>3486.99157588736</c:v>
                </c:pt>
                <c:pt idx="81">
                  <c:v>3527.49832815872</c:v>
                </c:pt>
                <c:pt idx="82">
                  <c:v>3587.37272511248</c:v>
                </c:pt>
                <c:pt idx="83">
                  <c:v>3650.88079810432</c:v>
                </c:pt>
                <c:pt idx="84">
                  <c:v>3711.65159662656</c:v>
                </c:pt>
                <c:pt idx="85">
                  <c:v>3761.21373168464</c:v>
                </c:pt>
                <c:pt idx="86">
                  <c:v>3819.74702789648</c:v>
                </c:pt>
                <c:pt idx="87">
                  <c:v>3878.36795150304</c:v>
                </c:pt>
                <c:pt idx="88">
                  <c:v>3939.47818701808</c:v>
                </c:pt>
                <c:pt idx="89">
                  <c:v>3999.30014425216</c:v>
                </c:pt>
                <c:pt idx="90">
                  <c:v>4051.9836863128</c:v>
                </c:pt>
                <c:pt idx="91">
                  <c:v>4108.497683208</c:v>
                </c:pt>
                <c:pt idx="92">
                  <c:v>4166.22545175584</c:v>
                </c:pt>
                <c:pt idx="93">
                  <c:v>4224.41145971904</c:v>
                </c:pt>
                <c:pt idx="94">
                  <c:v>4303.40944956144</c:v>
                </c:pt>
                <c:pt idx="95">
                  <c:v>4356.94440861408</c:v>
                </c:pt>
                <c:pt idx="96">
                  <c:v>4413.00865577296</c:v>
                </c:pt>
                <c:pt idx="97">
                  <c:v>4469.73163567136</c:v>
                </c:pt>
                <c:pt idx="98">
                  <c:v>4525.72679951456</c:v>
                </c:pt>
                <c:pt idx="99">
                  <c:v>4577.3413536544</c:v>
                </c:pt>
                <c:pt idx="100">
                  <c:v>4619.25234804032</c:v>
                </c:pt>
                <c:pt idx="101">
                  <c:v>4666.91953904784</c:v>
                </c:pt>
                <c:pt idx="102">
                  <c:v>4710.70423252208</c:v>
                </c:pt>
                <c:pt idx="103">
                  <c:v>4768.32759146512</c:v>
                </c:pt>
                <c:pt idx="104">
                  <c:v>4824.41748326288</c:v>
                </c:pt>
                <c:pt idx="105">
                  <c:v>4881.80014036496</c:v>
                </c:pt>
                <c:pt idx="106">
                  <c:v>4939.12924222304</c:v>
                </c:pt>
                <c:pt idx="107">
                  <c:v>4991.6227872896</c:v>
                </c:pt>
                <c:pt idx="108">
                  <c:v>5048.86459751504</c:v>
                </c:pt>
                <c:pt idx="109">
                  <c:v>5103.20083497728</c:v>
                </c:pt>
                <c:pt idx="110">
                  <c:v>5157.52546149344</c:v>
                </c:pt>
                <c:pt idx="111">
                  <c:v>5215.35993533344</c:v>
                </c:pt>
                <c:pt idx="112">
                  <c:v>5271.63555125456</c:v>
                </c:pt>
                <c:pt idx="113">
                  <c:v>5329.40181680928</c:v>
                </c:pt>
                <c:pt idx="114">
                  <c:v>5386.24609469056</c:v>
                </c:pt>
                <c:pt idx="115">
                  <c:v>5440.69667545648</c:v>
                </c:pt>
                <c:pt idx="116">
                  <c:v>5495.52862933824</c:v>
                </c:pt>
                <c:pt idx="117">
                  <c:v>5551.80861339824</c:v>
                </c:pt>
                <c:pt idx="118">
                  <c:v>5604.62392005072</c:v>
                </c:pt>
                <c:pt idx="119">
                  <c:v>5657.87512198176</c:v>
                </c:pt>
                <c:pt idx="120">
                  <c:v>5711.7216523312</c:v>
                </c:pt>
                <c:pt idx="121">
                  <c:v>5766.08122602848</c:v>
                </c:pt>
                <c:pt idx="122">
                  <c:v>5819.92219354288</c:v>
                </c:pt>
                <c:pt idx="123">
                  <c:v>5873.00331467344</c:v>
                </c:pt>
                <c:pt idx="124">
                  <c:v>5921.19819662016</c:v>
                </c:pt>
                <c:pt idx="125">
                  <c:v>5973.76794529184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"Total Others"</c:f>
              <c:strCache>
                <c:ptCount val="1"/>
                <c:pt idx="0">
                  <c:v>Total Others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[7]Carbon!$F$161:$F$286</c:f>
              <c:numCache>
                <c:formatCode>General</c:formatCode>
                <c:ptCount val="126"/>
                <c:pt idx="0">
                  <c:v>24.8362360364</c:v>
                </c:pt>
                <c:pt idx="1">
                  <c:v>311.3662381044</c:v>
                </c:pt>
                <c:pt idx="2">
                  <c:v>468.375614622</c:v>
                </c:pt>
                <c:pt idx="3">
                  <c:v>607.3656959104</c:v>
                </c:pt>
                <c:pt idx="4">
                  <c:v>730.6738027108</c:v>
                </c:pt>
                <c:pt idx="5">
                  <c:v>718.9344801876</c:v>
                </c:pt>
                <c:pt idx="6">
                  <c:v>765.4139425648</c:v>
                </c:pt>
                <c:pt idx="7">
                  <c:v>895.7360352972</c:v>
                </c:pt>
                <c:pt idx="8">
                  <c:v>908.3715889096</c:v>
                </c:pt>
                <c:pt idx="9">
                  <c:v>902.2203838628</c:v>
                </c:pt>
                <c:pt idx="10">
                  <c:v>808.5731895832</c:v>
                </c:pt>
                <c:pt idx="11">
                  <c:v>841.8648120396</c:v>
                </c:pt>
                <c:pt idx="12">
                  <c:v>893.2032921052</c:v>
                </c:pt>
                <c:pt idx="13">
                  <c:v>1053.7638183148</c:v>
                </c:pt>
                <c:pt idx="14">
                  <c:v>1248.673531112</c:v>
                </c:pt>
                <c:pt idx="15">
                  <c:v>1314.0685107244</c:v>
                </c:pt>
                <c:pt idx="16">
                  <c:v>1300.4576047836</c:v>
                </c:pt>
                <c:pt idx="17">
                  <c:v>1341.673769916</c:v>
                </c:pt>
                <c:pt idx="18">
                  <c:v>1370.4869429848</c:v>
                </c:pt>
                <c:pt idx="19">
                  <c:v>1680.8854158324</c:v>
                </c:pt>
                <c:pt idx="20">
                  <c:v>1914.210126062</c:v>
                </c:pt>
                <c:pt idx="21">
                  <c:v>1991.9192982284</c:v>
                </c:pt>
                <c:pt idx="22">
                  <c:v>2125.8714032844</c:v>
                </c:pt>
                <c:pt idx="23">
                  <c:v>2354.4000776188</c:v>
                </c:pt>
                <c:pt idx="24">
                  <c:v>2545.5128340004</c:v>
                </c:pt>
                <c:pt idx="25">
                  <c:v>2742.8255456736</c:v>
                </c:pt>
                <c:pt idx="26">
                  <c:v>2893.89661195</c:v>
                </c:pt>
                <c:pt idx="27">
                  <c:v>3067.3861620816</c:v>
                </c:pt>
                <c:pt idx="28">
                  <c:v>3266.5433094516</c:v>
                </c:pt>
                <c:pt idx="29">
                  <c:v>3528.3025466052</c:v>
                </c:pt>
                <c:pt idx="30">
                  <c:v>3905.5968949236</c:v>
                </c:pt>
                <c:pt idx="31">
                  <c:v>4316.2931548256</c:v>
                </c:pt>
                <c:pt idx="32">
                  <c:v>4609.6551368632</c:v>
                </c:pt>
                <c:pt idx="33">
                  <c:v>4848.1938853272</c:v>
                </c:pt>
                <c:pt idx="34">
                  <c:v>5145.7948186908</c:v>
                </c:pt>
                <c:pt idx="35">
                  <c:v>5450.4345813168</c:v>
                </c:pt>
                <c:pt idx="36">
                  <c:v>5745.675668624</c:v>
                </c:pt>
                <c:pt idx="37">
                  <c:v>6060.0337456716</c:v>
                </c:pt>
                <c:pt idx="38">
                  <c:v>6379.4141115012</c:v>
                </c:pt>
                <c:pt idx="39">
                  <c:v>6662.064882402</c:v>
                </c:pt>
                <c:pt idx="40">
                  <c:v>7085.6228092808</c:v>
                </c:pt>
                <c:pt idx="41">
                  <c:v>7475.715696448</c:v>
                </c:pt>
                <c:pt idx="42">
                  <c:v>7827.0849326468</c:v>
                </c:pt>
                <c:pt idx="43">
                  <c:v>8192.2434752408</c:v>
                </c:pt>
                <c:pt idx="44">
                  <c:v>8542.9702008772</c:v>
                </c:pt>
                <c:pt idx="45">
                  <c:v>8973.5588498272</c:v>
                </c:pt>
                <c:pt idx="46">
                  <c:v>9395.9269584928</c:v>
                </c:pt>
                <c:pt idx="47">
                  <c:v>9741.467926324</c:v>
                </c:pt>
                <c:pt idx="48">
                  <c:v>10121.161445102</c:v>
                </c:pt>
                <c:pt idx="49">
                  <c:v>10506.2405692456</c:v>
                </c:pt>
                <c:pt idx="50">
                  <c:v>10869.681517738</c:v>
                </c:pt>
                <c:pt idx="51">
                  <c:v>11148.1727109808</c:v>
                </c:pt>
                <c:pt idx="52">
                  <c:v>11455.5527348168</c:v>
                </c:pt>
                <c:pt idx="53">
                  <c:v>11592.2120603628</c:v>
                </c:pt>
                <c:pt idx="54">
                  <c:v>11886.2762712416</c:v>
                </c:pt>
                <c:pt idx="55">
                  <c:v>12132.595334722</c:v>
                </c:pt>
                <c:pt idx="56">
                  <c:v>12380.6092288184</c:v>
                </c:pt>
                <c:pt idx="57">
                  <c:v>12619.2173556652</c:v>
                </c:pt>
                <c:pt idx="58">
                  <c:v>12918.529241558</c:v>
                </c:pt>
                <c:pt idx="59">
                  <c:v>13198.142461606</c:v>
                </c:pt>
                <c:pt idx="60">
                  <c:v>13443.5016911656</c:v>
                </c:pt>
                <c:pt idx="61">
                  <c:v>13671.2857966284</c:v>
                </c:pt>
                <c:pt idx="62">
                  <c:v>13927.5757584408</c:v>
                </c:pt>
                <c:pt idx="63">
                  <c:v>14226.4290102948</c:v>
                </c:pt>
                <c:pt idx="64">
                  <c:v>14528.9289635584</c:v>
                </c:pt>
                <c:pt idx="65">
                  <c:v>14829.4360087528</c:v>
                </c:pt>
                <c:pt idx="66">
                  <c:v>15134.3029765772</c:v>
                </c:pt>
                <c:pt idx="67">
                  <c:v>15424.8326684428</c:v>
                </c:pt>
                <c:pt idx="68">
                  <c:v>15680.315925808</c:v>
                </c:pt>
                <c:pt idx="69">
                  <c:v>15927.3004210252</c:v>
                </c:pt>
                <c:pt idx="70">
                  <c:v>16192.1189465364</c:v>
                </c:pt>
                <c:pt idx="71">
                  <c:v>16468.0996830984</c:v>
                </c:pt>
                <c:pt idx="72">
                  <c:v>16713.2547597068</c:v>
                </c:pt>
                <c:pt idx="73">
                  <c:v>16945.9176777696</c:v>
                </c:pt>
                <c:pt idx="74">
                  <c:v>17170.6288759152</c:v>
                </c:pt>
                <c:pt idx="75">
                  <c:v>17421.4655175276</c:v>
                </c:pt>
                <c:pt idx="76">
                  <c:v>17660.091179678</c:v>
                </c:pt>
                <c:pt idx="77">
                  <c:v>17894.700229316</c:v>
                </c:pt>
                <c:pt idx="78">
                  <c:v>18097.793406882</c:v>
                </c:pt>
                <c:pt idx="79">
                  <c:v>18269.5181474136</c:v>
                </c:pt>
                <c:pt idx="80">
                  <c:v>18457.277602934</c:v>
                </c:pt>
                <c:pt idx="81">
                  <c:v>18673.2708218392</c:v>
                </c:pt>
                <c:pt idx="82">
                  <c:v>18943.6035042792</c:v>
                </c:pt>
                <c:pt idx="83">
                  <c:v>19202.0613375164</c:v>
                </c:pt>
                <c:pt idx="84">
                  <c:v>19460.3310563296</c:v>
                </c:pt>
                <c:pt idx="85">
                  <c:v>19684.424506128</c:v>
                </c:pt>
                <c:pt idx="86">
                  <c:v>19947.0032159292</c:v>
                </c:pt>
                <c:pt idx="87">
                  <c:v>20181.1611147768</c:v>
                </c:pt>
                <c:pt idx="88">
                  <c:v>20418.6956973724</c:v>
                </c:pt>
                <c:pt idx="89">
                  <c:v>20660.4526165108</c:v>
                </c:pt>
                <c:pt idx="90">
                  <c:v>20906.5364221008</c:v>
                </c:pt>
                <c:pt idx="91">
                  <c:v>21160.1696735936</c:v>
                </c:pt>
                <c:pt idx="92">
                  <c:v>21399.2466685684</c:v>
                </c:pt>
                <c:pt idx="93">
                  <c:v>21668.3434000476</c:v>
                </c:pt>
                <c:pt idx="94">
                  <c:v>21904.1573904472</c:v>
                </c:pt>
                <c:pt idx="95">
                  <c:v>22129.9057656608</c:v>
                </c:pt>
                <c:pt idx="96">
                  <c:v>22360.6356986752</c:v>
                </c:pt>
                <c:pt idx="97">
                  <c:v>22567.2369269792</c:v>
                </c:pt>
                <c:pt idx="98">
                  <c:v>22770.2332812304</c:v>
                </c:pt>
                <c:pt idx="99">
                  <c:v>22960.8654613264</c:v>
                </c:pt>
                <c:pt idx="100">
                  <c:v>23116.81778702</c:v>
                </c:pt>
                <c:pt idx="101">
                  <c:v>23292.8608950572</c:v>
                </c:pt>
                <c:pt idx="102">
                  <c:v>23471.15204281</c:v>
                </c:pt>
                <c:pt idx="103">
                  <c:v>23683.2199493952</c:v>
                </c:pt>
                <c:pt idx="104">
                  <c:v>23887.5285831276</c:v>
                </c:pt>
                <c:pt idx="105">
                  <c:v>24097.294586114</c:v>
                </c:pt>
                <c:pt idx="106">
                  <c:v>24302.2131355056</c:v>
                </c:pt>
                <c:pt idx="107">
                  <c:v>24498.1307462104</c:v>
                </c:pt>
                <c:pt idx="108">
                  <c:v>24696.8965172052</c:v>
                </c:pt>
                <c:pt idx="109">
                  <c:v>24943.8111457112</c:v>
                </c:pt>
                <c:pt idx="110">
                  <c:v>25152.2818980252</c:v>
                </c:pt>
                <c:pt idx="111">
                  <c:v>25378.3510064464</c:v>
                </c:pt>
                <c:pt idx="112">
                  <c:v>25622.9124061232</c:v>
                </c:pt>
                <c:pt idx="113">
                  <c:v>25878.9061156276</c:v>
                </c:pt>
                <c:pt idx="114">
                  <c:v>26165.2490746684</c:v>
                </c:pt>
                <c:pt idx="115">
                  <c:v>26401.6452742832</c:v>
                </c:pt>
                <c:pt idx="116">
                  <c:v>26609.9326520268</c:v>
                </c:pt>
                <c:pt idx="117">
                  <c:v>26794.6625668748</c:v>
                </c:pt>
                <c:pt idx="118">
                  <c:v>26932.4721117276</c:v>
                </c:pt>
                <c:pt idx="119">
                  <c:v>27128.4275432468</c:v>
                </c:pt>
                <c:pt idx="120">
                  <c:v>27316.9410768664</c:v>
                </c:pt>
                <c:pt idx="121">
                  <c:v>27580.8019560328</c:v>
                </c:pt>
                <c:pt idx="122">
                  <c:v>27807.411185434</c:v>
                </c:pt>
                <c:pt idx="123">
                  <c:v>28002.5296878464</c:v>
                </c:pt>
                <c:pt idx="124">
                  <c:v>28188.6767179416</c:v>
                </c:pt>
                <c:pt idx="125">
                  <c:v>28396.9556328756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"Total 2000"</c:f>
              <c:strCache>
                <c:ptCount val="1"/>
                <c:pt idx="0">
                  <c:v>Total 2000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[7]Carbon!$B$161:$B$374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[7]Carbon!$R$161:$R$374</c:f>
              <c:numCache>
                <c:formatCode>General</c:formatCode>
                <c:ptCount val="214"/>
                <c:pt idx="0">
                  <c:v>195.6</c:v>
                </c:pt>
                <c:pt idx="1">
                  <c:v>339.722233818</c:v>
                </c:pt>
                <c:pt idx="2">
                  <c:v>512.244339420657</c:v>
                </c:pt>
                <c:pt idx="3">
                  <c:v>755.175755235132</c:v>
                </c:pt>
                <c:pt idx="4">
                  <c:v>867.513366375132</c:v>
                </c:pt>
                <c:pt idx="5">
                  <c:v>1050.86595327763</c:v>
                </c:pt>
                <c:pt idx="6">
                  <c:v>1281.48595327763</c:v>
                </c:pt>
                <c:pt idx="7">
                  <c:v>1476.64815070363</c:v>
                </c:pt>
                <c:pt idx="8">
                  <c:v>1681.35233821945</c:v>
                </c:pt>
                <c:pt idx="9">
                  <c:v>1864.17621133181</c:v>
                </c:pt>
                <c:pt idx="10">
                  <c:v>2027.86868831581</c:v>
                </c:pt>
                <c:pt idx="11">
                  <c:v>2064.94052485179</c:v>
                </c:pt>
                <c:pt idx="12">
                  <c:v>2276.89814016341</c:v>
                </c:pt>
                <c:pt idx="13">
                  <c:v>2593.69814016341</c:v>
                </c:pt>
                <c:pt idx="14">
                  <c:v>2994.28814016341</c:v>
                </c:pt>
                <c:pt idx="15">
                  <c:v>3285.15552242438</c:v>
                </c:pt>
                <c:pt idx="16">
                  <c:v>3631.91535618257</c:v>
                </c:pt>
                <c:pt idx="17">
                  <c:v>3946.59938384446</c:v>
                </c:pt>
                <c:pt idx="18">
                  <c:v>4205.44093299613</c:v>
                </c:pt>
                <c:pt idx="19">
                  <c:v>4611.50093299613</c:v>
                </c:pt>
                <c:pt idx="20">
                  <c:v>4857.66093299613</c:v>
                </c:pt>
                <c:pt idx="21">
                  <c:v>5277.31093299613</c:v>
                </c:pt>
                <c:pt idx="22">
                  <c:v>5561.62738774883</c:v>
                </c:pt>
                <c:pt idx="23">
                  <c:v>5820.74948008362</c:v>
                </c:pt>
                <c:pt idx="24">
                  <c:v>6028.66571079139</c:v>
                </c:pt>
                <c:pt idx="25">
                  <c:v>6145.06735241339</c:v>
                </c:pt>
                <c:pt idx="26">
                  <c:v>6386.21514266111</c:v>
                </c:pt>
                <c:pt idx="27">
                  <c:v>6662.55514266111</c:v>
                </c:pt>
                <c:pt idx="28">
                  <c:v>6878.95514266111</c:v>
                </c:pt>
                <c:pt idx="29">
                  <c:v>7080.32867472373</c:v>
                </c:pt>
                <c:pt idx="30">
                  <c:v>7300.28224583747</c:v>
                </c:pt>
                <c:pt idx="31">
                  <c:v>7508.50457662362</c:v>
                </c:pt>
                <c:pt idx="32">
                  <c:v>7782.78788371671</c:v>
                </c:pt>
                <c:pt idx="33">
                  <c:v>8014.59628378022</c:v>
                </c:pt>
                <c:pt idx="34">
                  <c:v>8455.46628378022</c:v>
                </c:pt>
                <c:pt idx="35">
                  <c:v>8986.18628378022</c:v>
                </c:pt>
                <c:pt idx="36">
                  <c:v>9329.40896394027</c:v>
                </c:pt>
                <c:pt idx="37">
                  <c:v>9670.46837462378</c:v>
                </c:pt>
                <c:pt idx="38">
                  <c:v>10015.838994347</c:v>
                </c:pt>
                <c:pt idx="39">
                  <c:v>10365.6661342411</c:v>
                </c:pt>
                <c:pt idx="40">
                  <c:v>10768.4958977663</c:v>
                </c:pt>
                <c:pt idx="41">
                  <c:v>11142.6458977663</c:v>
                </c:pt>
                <c:pt idx="42">
                  <c:v>11465.4058977663</c:v>
                </c:pt>
                <c:pt idx="43">
                  <c:v>11711.0931216476</c:v>
                </c:pt>
                <c:pt idx="44">
                  <c:v>11986.4196604318</c:v>
                </c:pt>
                <c:pt idx="45">
                  <c:v>12073.2437583894</c:v>
                </c:pt>
                <c:pt idx="46">
                  <c:v>12172.2962082886</c:v>
                </c:pt>
                <c:pt idx="47">
                  <c:v>12223.8957087794</c:v>
                </c:pt>
                <c:pt idx="48">
                  <c:v>12527.8522922202</c:v>
                </c:pt>
                <c:pt idx="49">
                  <c:v>12826.5597587956</c:v>
                </c:pt>
                <c:pt idx="50">
                  <c:v>13050.4464029704</c:v>
                </c:pt>
                <c:pt idx="51">
                  <c:v>13281.26534692</c:v>
                </c:pt>
                <c:pt idx="52">
                  <c:v>13529.579736058</c:v>
                </c:pt>
                <c:pt idx="53">
                  <c:v>13783.855947274</c:v>
                </c:pt>
                <c:pt idx="54">
                  <c:v>14050.2821692948</c:v>
                </c:pt>
                <c:pt idx="55">
                  <c:v>14396.1807084172</c:v>
                </c:pt>
                <c:pt idx="56">
                  <c:v>14722.6258675604</c:v>
                </c:pt>
                <c:pt idx="57">
                  <c:v>14996.9691451052</c:v>
                </c:pt>
                <c:pt idx="58">
                  <c:v>15163.2393380876</c:v>
                </c:pt>
                <c:pt idx="59">
                  <c:v>15422.1546822432</c:v>
                </c:pt>
                <c:pt idx="60">
                  <c:v>15540.212250916</c:v>
                </c:pt>
                <c:pt idx="61">
                  <c:v>15816.9260634072</c:v>
                </c:pt>
                <c:pt idx="62">
                  <c:v>16077.4645844212</c:v>
                </c:pt>
                <c:pt idx="63">
                  <c:v>16304.1480647688</c:v>
                </c:pt>
                <c:pt idx="64">
                  <c:v>16538.4095956812</c:v>
                </c:pt>
                <c:pt idx="65">
                  <c:v>16575.5896589912</c:v>
                </c:pt>
                <c:pt idx="66">
                  <c:v>16632.1268373456</c:v>
                </c:pt>
                <c:pt idx="67">
                  <c:v>16707.2988019688</c:v>
                </c:pt>
                <c:pt idx="68">
                  <c:v>16758.252759276</c:v>
                </c:pt>
                <c:pt idx="69">
                  <c:v>16832.3032989668</c:v>
                </c:pt>
                <c:pt idx="70">
                  <c:v>16921.8929875224</c:v>
                </c:pt>
                <c:pt idx="71">
                  <c:v>17021.3146858152</c:v>
                </c:pt>
                <c:pt idx="72">
                  <c:v>17125.7348742412</c:v>
                </c:pt>
                <c:pt idx="73">
                  <c:v>17237.5841467032</c:v>
                </c:pt>
                <c:pt idx="74">
                  <c:v>17350.099611562</c:v>
                </c:pt>
                <c:pt idx="75">
                  <c:v>17463.417022848</c:v>
                </c:pt>
                <c:pt idx="76">
                  <c:v>17579.8584812742</c:v>
                </c:pt>
                <c:pt idx="77">
                  <c:v>17697.751172075</c:v>
                </c:pt>
                <c:pt idx="78">
                  <c:v>17825.9244050254</c:v>
                </c:pt>
                <c:pt idx="79">
                  <c:v>17933.5927099286</c:v>
                </c:pt>
                <c:pt idx="80">
                  <c:v>18056.8125305266</c:v>
                </c:pt>
                <c:pt idx="81">
                  <c:v>18163.6408877322</c:v>
                </c:pt>
                <c:pt idx="82">
                  <c:v>18259.6337882074</c:v>
                </c:pt>
                <c:pt idx="83">
                  <c:v>18388.0777075446</c:v>
                </c:pt>
                <c:pt idx="84">
                  <c:v>18511.2415844146</c:v>
                </c:pt>
                <c:pt idx="85">
                  <c:v>18635.6458214594</c:v>
                </c:pt>
                <c:pt idx="86">
                  <c:v>18734.055265799</c:v>
                </c:pt>
                <c:pt idx="87">
                  <c:v>18832.3428592478</c:v>
                </c:pt>
                <c:pt idx="88">
                  <c:v>18929.5177732794</c:v>
                </c:pt>
                <c:pt idx="89">
                  <c:v>19011.775749873</c:v>
                </c:pt>
                <c:pt idx="90">
                  <c:v>19100.7164235454</c:v>
                </c:pt>
                <c:pt idx="91">
                  <c:v>19188.571640067</c:v>
                </c:pt>
                <c:pt idx="92">
                  <c:v>19284.8316267442</c:v>
                </c:pt>
                <c:pt idx="93">
                  <c:v>19372.7259493022</c:v>
                </c:pt>
                <c:pt idx="94">
                  <c:v>19475.5271374394</c:v>
                </c:pt>
                <c:pt idx="95">
                  <c:v>19564.4245142282</c:v>
                </c:pt>
                <c:pt idx="96">
                  <c:v>19656.630893359</c:v>
                </c:pt>
                <c:pt idx="97">
                  <c:v>19708.664571013</c:v>
                </c:pt>
                <c:pt idx="98">
                  <c:v>19782.1007455898</c:v>
                </c:pt>
                <c:pt idx="99">
                  <c:v>19861.845425097</c:v>
                </c:pt>
                <c:pt idx="100">
                  <c:v>19895.0775851466</c:v>
                </c:pt>
                <c:pt idx="101">
                  <c:v>19967.9200850626</c:v>
                </c:pt>
                <c:pt idx="102">
                  <c:v>20058.1001240866</c:v>
                </c:pt>
                <c:pt idx="103">
                  <c:v>20124.897742415</c:v>
                </c:pt>
                <c:pt idx="104">
                  <c:v>20198.1775081082</c:v>
                </c:pt>
                <c:pt idx="105">
                  <c:v>20271.8769458678</c:v>
                </c:pt>
                <c:pt idx="106">
                  <c:v>20325.6583838758</c:v>
                </c:pt>
                <c:pt idx="107">
                  <c:v>20413.3417899206</c:v>
                </c:pt>
                <c:pt idx="108">
                  <c:v>20505.4752685466</c:v>
                </c:pt>
                <c:pt idx="109">
                  <c:v>20585.8791902138</c:v>
                </c:pt>
                <c:pt idx="110">
                  <c:v>20674.9791420622</c:v>
                </c:pt>
                <c:pt idx="111">
                  <c:v>20772.3837029342</c:v>
                </c:pt>
                <c:pt idx="112">
                  <c:v>20853.1750148714</c:v>
                </c:pt>
                <c:pt idx="113">
                  <c:v>20950.4373938666</c:v>
                </c:pt>
                <c:pt idx="114">
                  <c:v>21041.5615657362</c:v>
                </c:pt>
                <c:pt idx="115">
                  <c:v>21131.4565859062</c:v>
                </c:pt>
                <c:pt idx="116">
                  <c:v>21210.3521103002</c:v>
                </c:pt>
                <c:pt idx="117">
                  <c:v>21273.5931976074</c:v>
                </c:pt>
                <c:pt idx="118">
                  <c:v>21365.5611364486</c:v>
                </c:pt>
                <c:pt idx="119">
                  <c:v>21467.6812683474</c:v>
                </c:pt>
                <c:pt idx="120">
                  <c:v>21531.755899891</c:v>
                </c:pt>
                <c:pt idx="121">
                  <c:v>21607.1102903154</c:v>
                </c:pt>
                <c:pt idx="122">
                  <c:v>21680.309786799</c:v>
                </c:pt>
                <c:pt idx="123">
                  <c:v>21743.7368661738</c:v>
                </c:pt>
                <c:pt idx="124">
                  <c:v>21814.436175765</c:v>
                </c:pt>
                <c:pt idx="125">
                  <c:v>21873.8817177762</c:v>
                </c:pt>
                <c:pt idx="126">
                  <c:v>21925.3799377302</c:v>
                </c:pt>
                <c:pt idx="127">
                  <c:v>21986.2076752578</c:v>
                </c:pt>
                <c:pt idx="128">
                  <c:v>22044.2230343394</c:v>
                </c:pt>
                <c:pt idx="129">
                  <c:v>22118.6337172978</c:v>
                </c:pt>
                <c:pt idx="130">
                  <c:v>22180.0326177958</c:v>
                </c:pt>
                <c:pt idx="131">
                  <c:v>22237.2319724862</c:v>
                </c:pt>
                <c:pt idx="132">
                  <c:v>22292.2056573582</c:v>
                </c:pt>
                <c:pt idx="133">
                  <c:v>22346.5993024246</c:v>
                </c:pt>
                <c:pt idx="134">
                  <c:v>22399.2150633962</c:v>
                </c:pt>
                <c:pt idx="135">
                  <c:v>22453.1039121558</c:v>
                </c:pt>
                <c:pt idx="136">
                  <c:v>22506.4528924118</c:v>
                </c:pt>
                <c:pt idx="137">
                  <c:v>22558.7385550122</c:v>
                </c:pt>
                <c:pt idx="138">
                  <c:v>22610.9481142714</c:v>
                </c:pt>
                <c:pt idx="139">
                  <c:v>22657.5238305198</c:v>
                </c:pt>
                <c:pt idx="140">
                  <c:v>22703.907457593</c:v>
                </c:pt>
                <c:pt idx="141">
                  <c:v>22751.0800399846</c:v>
                </c:pt>
                <c:pt idx="142">
                  <c:v>22798.2683120974</c:v>
                </c:pt>
                <c:pt idx="143">
                  <c:v>22851.7206601822</c:v>
                </c:pt>
                <c:pt idx="144">
                  <c:v>22899.9355537174</c:v>
                </c:pt>
                <c:pt idx="145">
                  <c:v>22946.8317173162</c:v>
                </c:pt>
                <c:pt idx="146">
                  <c:v>22996.4747434566</c:v>
                </c:pt>
                <c:pt idx="147">
                  <c:v>23044.287356165</c:v>
                </c:pt>
                <c:pt idx="148">
                  <c:v>23083.7228779122</c:v>
                </c:pt>
                <c:pt idx="149">
                  <c:v>23145.3847064118</c:v>
                </c:pt>
                <c:pt idx="150">
                  <c:v>23220.1303648466</c:v>
                </c:pt>
                <c:pt idx="151">
                  <c:v>23309.453060451</c:v>
                </c:pt>
                <c:pt idx="152">
                  <c:v>23279.9083702974</c:v>
                </c:pt>
                <c:pt idx="153">
                  <c:v>23253.4336886482</c:v>
                </c:pt>
                <c:pt idx="154">
                  <c:v>23300.2876738134</c:v>
                </c:pt>
                <c:pt idx="155">
                  <c:v>23370.3636376322</c:v>
                </c:pt>
                <c:pt idx="156">
                  <c:v>23408.3074239426</c:v>
                </c:pt>
                <c:pt idx="157">
                  <c:v>23436.595274119</c:v>
                </c:pt>
                <c:pt idx="158">
                  <c:v>23452.4666930354</c:v>
                </c:pt>
                <c:pt idx="159">
                  <c:v>23494.4571231298</c:v>
                </c:pt>
                <c:pt idx="160">
                  <c:v>23528.3349522606</c:v>
                </c:pt>
                <c:pt idx="161">
                  <c:v>23518.617324097</c:v>
                </c:pt>
                <c:pt idx="162">
                  <c:v>23516.5297848306</c:v>
                </c:pt>
                <c:pt idx="163">
                  <c:v>23539.1650548566</c:v>
                </c:pt>
                <c:pt idx="164">
                  <c:v>23562.3219384438</c:v>
                </c:pt>
                <c:pt idx="165">
                  <c:v>23558.0414547014</c:v>
                </c:pt>
                <c:pt idx="166">
                  <c:v>23563.259168205</c:v>
                </c:pt>
                <c:pt idx="167">
                  <c:v>23498.3562008034</c:v>
                </c:pt>
                <c:pt idx="168">
                  <c:v>23463.0236085618</c:v>
                </c:pt>
                <c:pt idx="169">
                  <c:v>23366.1840233542</c:v>
                </c:pt>
                <c:pt idx="170">
                  <c:v>23307.555208325</c:v>
                </c:pt>
                <c:pt idx="171">
                  <c:v>23236.3303217754</c:v>
                </c:pt>
                <c:pt idx="172">
                  <c:v>23244.1062837142</c:v>
                </c:pt>
                <c:pt idx="173">
                  <c:v>23315.746579451</c:v>
                </c:pt>
                <c:pt idx="174">
                  <c:v>23398.2800384214</c:v>
                </c:pt>
                <c:pt idx="175">
                  <c:v>23431.5392797998</c:v>
                </c:pt>
                <c:pt idx="176">
                  <c:v>23456.3414984594</c:v>
                </c:pt>
                <c:pt idx="177">
                  <c:v>23443.957729593</c:v>
                </c:pt>
                <c:pt idx="178">
                  <c:v>23435.7199239666</c:v>
                </c:pt>
                <c:pt idx="179">
                  <c:v>23421.8203596018</c:v>
                </c:pt>
                <c:pt idx="180">
                  <c:v>23370.847669553</c:v>
                </c:pt>
                <c:pt idx="181">
                  <c:v>23331.1764083994</c:v>
                </c:pt>
                <c:pt idx="182">
                  <c:v>23296.8049284882</c:v>
                </c:pt>
                <c:pt idx="183">
                  <c:v>23238.867327213</c:v>
                </c:pt>
                <c:pt idx="184">
                  <c:v>23244.7633308522</c:v>
                </c:pt>
                <c:pt idx="185">
                  <c:v>23209.8147099482</c:v>
                </c:pt>
                <c:pt idx="186">
                  <c:v>23230.9561533386</c:v>
                </c:pt>
                <c:pt idx="187">
                  <c:v>23162.2606608098</c:v>
                </c:pt>
                <c:pt idx="188">
                  <c:v>23194.672729909</c:v>
                </c:pt>
                <c:pt idx="189">
                  <c:v>23178.152304559</c:v>
                </c:pt>
                <c:pt idx="190">
                  <c:v>23085.191331751</c:v>
                </c:pt>
                <c:pt idx="191">
                  <c:v>22997.2273047122</c:v>
                </c:pt>
                <c:pt idx="192">
                  <c:v>22959.2700905594</c:v>
                </c:pt>
                <c:pt idx="193">
                  <c:v>22963.6667535238</c:v>
                </c:pt>
                <c:pt idx="194">
                  <c:v>22904.1850201846</c:v>
                </c:pt>
                <c:pt idx="195">
                  <c:v>22839.8797651438</c:v>
                </c:pt>
                <c:pt idx="196">
                  <c:v>22788.9513849682</c:v>
                </c:pt>
                <c:pt idx="197">
                  <c:v>22689.9494559998</c:v>
                </c:pt>
                <c:pt idx="198">
                  <c:v>22603.699773173</c:v>
                </c:pt>
                <c:pt idx="199">
                  <c:v>22490.1790528826</c:v>
                </c:pt>
                <c:pt idx="200">
                  <c:v>22375.697373409</c:v>
                </c:pt>
                <c:pt idx="201">
                  <c:v>22293.1399621082</c:v>
                </c:pt>
                <c:pt idx="202">
                  <c:v>22197.690094269</c:v>
                </c:pt>
                <c:pt idx="203">
                  <c:v>22148.1753383762</c:v>
                </c:pt>
                <c:pt idx="204">
                  <c:v>22072.4330693534</c:v>
                </c:pt>
                <c:pt idx="205">
                  <c:v>21929.0019500078</c:v>
                </c:pt>
                <c:pt idx="206">
                  <c:v>21825.117717475</c:v>
                </c:pt>
                <c:pt idx="207">
                  <c:v>21651.2253148022</c:v>
                </c:pt>
                <c:pt idx="208">
                  <c:v>21513.6254641894</c:v>
                </c:pt>
                <c:pt idx="209">
                  <c:v>21387.498454185</c:v>
                </c:pt>
                <c:pt idx="210">
                  <c:v>21259.798001165</c:v>
                </c:pt>
                <c:pt idx="211">
                  <c:v>21202.930160507</c:v>
                </c:pt>
                <c:pt idx="212">
                  <c:v>20959.8365825402</c:v>
                </c:pt>
                <c:pt idx="213">
                  <c:v>20546.3598051506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521632"/>
        <c:axId val="39586487"/>
      </c:lineChart>
      <c:catAx>
        <c:axId val="225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86487"/>
        <c:crossesAt val="0"/>
        <c:auto val="1"/>
        <c:lblAlgn val="ctr"/>
        <c:lblOffset val="100"/>
        <c:noMultiLvlLbl val="0"/>
      </c:catAx>
      <c:valAx>
        <c:axId val="39586487"/>
        <c:scaling>
          <c:orientation val="minMax"/>
          <c:max val="32000"/>
          <c:min val="0"/>
        </c:scaling>
        <c:delete val="0"/>
        <c:axPos val="l"/>
        <c:majorGridlines>
          <c:spPr>
            <a:ln w="0">
              <a:solidFill>
                <a:srgbClr val="333333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21632"/>
        <c:crossesAt val="1"/>
        <c:crossBetween val="midCat"/>
        <c:majorUnit val="40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-0.136119481200052"/>
          <c:y val="-0.139707169106924"/>
          <c:w val="0.312000524040351"/>
          <c:h val="0.397188356763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chart" Target="../charts/chart1.xml"/><Relationship Id="rId3" Type="http://schemas.openxmlformats.org/officeDocument/2006/relationships/image" Target="../media/image2.png"/><Relationship Id="rId4" Type="http://schemas.openxmlformats.org/officeDocument/2006/relationships/chart" Target="../charts/chart2.xml"/><Relationship Id="rId5" Type="http://schemas.openxmlformats.org/officeDocument/2006/relationships/chart" Target="../charts/chart3.xml"/><Relationship Id="rId6" Type="http://schemas.openxmlformats.org/officeDocument/2006/relationships/chart" Target="../charts/chart4.xml"/><Relationship Id="rId7" Type="http://schemas.openxmlformats.org/officeDocument/2006/relationships/chart" Target="../charts/chart5.xml"/><Relationship Id="rId8" Type="http://schemas.openxmlformats.org/officeDocument/2006/relationships/chart" Target="../charts/chart6.xml"/><Relationship Id="rId9" Type="http://schemas.openxmlformats.org/officeDocument/2006/relationships/chart" Target="../charts/chart7.xml"/><Relationship Id="rId10" Type="http://schemas.openxmlformats.org/officeDocument/2006/relationships/chart" Target="../charts/chart8.xml"/><Relationship Id="rId11" Type="http://schemas.openxmlformats.org/officeDocument/2006/relationships/chart" Target="../charts/chart9.xml"/><Relationship Id="rId12" Type="http://schemas.openxmlformats.org/officeDocument/2006/relationships/chart" Target="../charts/chart10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281160</xdr:colOff>
      <xdr:row>26</xdr:row>
      <xdr:rowOff>38160</xdr:rowOff>
    </xdr:from>
    <xdr:to>
      <xdr:col>9</xdr:col>
      <xdr:colOff>81000</xdr:colOff>
      <xdr:row>47</xdr:row>
      <xdr:rowOff>142920</xdr:rowOff>
    </xdr:to>
    <xdr:sp>
      <xdr:nvSpPr>
        <xdr:cNvPr id="0" name="Oval 1"/>
        <xdr:cNvSpPr/>
      </xdr:nvSpPr>
      <xdr:spPr>
        <a:xfrm>
          <a:off x="2834640" y="4724640"/>
          <a:ext cx="1489320" cy="3543120"/>
        </a:xfrm>
        <a:prstGeom prst="ellipse">
          <a:avLst/>
        </a:prstGeom>
        <a:solidFill>
          <a:srgbClr val="ccffcc">
            <a:alpha val="50000"/>
          </a:srgbClr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AECO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150480</xdr:colOff>
      <xdr:row>33</xdr:row>
      <xdr:rowOff>114480</xdr:rowOff>
    </xdr:from>
    <xdr:to>
      <xdr:col>5</xdr:col>
      <xdr:colOff>482760</xdr:colOff>
      <xdr:row>44</xdr:row>
      <xdr:rowOff>123840</xdr:rowOff>
    </xdr:to>
    <xdr:sp>
      <xdr:nvSpPr>
        <xdr:cNvPr id="1" name="Line 2"/>
        <xdr:cNvSpPr/>
      </xdr:nvSpPr>
      <xdr:spPr>
        <a:xfrm flipH="1" flipV="1">
          <a:off x="1597680" y="5972400"/>
          <a:ext cx="905760" cy="1790640"/>
        </a:xfrm>
        <a:prstGeom prst="line">
          <a:avLst/>
        </a:prstGeom>
        <a:ln w="38160">
          <a:solidFill>
            <a:srgbClr val="eaeaea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120600</xdr:colOff>
      <xdr:row>19</xdr:row>
      <xdr:rowOff>0</xdr:rowOff>
    </xdr:from>
    <xdr:to>
      <xdr:col>24</xdr:col>
      <xdr:colOff>221760</xdr:colOff>
      <xdr:row>63</xdr:row>
      <xdr:rowOff>114480</xdr:rowOff>
    </xdr:to>
    <xdr:sp>
      <xdr:nvSpPr>
        <xdr:cNvPr id="2" name="AutoShape 3"/>
        <xdr:cNvSpPr/>
      </xdr:nvSpPr>
      <xdr:spPr>
        <a:xfrm>
          <a:off x="12529800" y="3333600"/>
          <a:ext cx="101160" cy="7496640"/>
        </a:xfrm>
        <a:custGeom>
          <a:avLst/>
          <a:gdLst/>
          <a:ahLst/>
          <a:rect l="l" t="t" r="r" b="b"/>
          <a:pathLst>
            <a:path w="9" h="572">
              <a:moveTo>
                <a:pt x="0" y="572"/>
              </a:moveTo>
              <a:lnTo>
                <a:pt x="9" y="0"/>
              </a:lnTo>
            </a:path>
          </a:pathLst>
        </a:custGeom>
        <a:noFill/>
        <a:ln w="38160">
          <a:solidFill>
            <a:srgbClr val="eaeaea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13</xdr:row>
      <xdr:rowOff>152280</xdr:rowOff>
    </xdr:from>
    <xdr:to>
      <xdr:col>35</xdr:col>
      <xdr:colOff>141120</xdr:colOff>
      <xdr:row>34</xdr:row>
      <xdr:rowOff>9000</xdr:rowOff>
    </xdr:to>
    <xdr:sp>
      <xdr:nvSpPr>
        <xdr:cNvPr id="3" name="Line 5"/>
        <xdr:cNvSpPr/>
      </xdr:nvSpPr>
      <xdr:spPr>
        <a:xfrm flipV="1">
          <a:off x="16008480" y="2295360"/>
          <a:ext cx="381600" cy="3733560"/>
        </a:xfrm>
        <a:prstGeom prst="line">
          <a:avLst/>
        </a:prstGeom>
        <a:ln w="38160">
          <a:solidFill>
            <a:srgbClr val="eaeaea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332280</xdr:colOff>
      <xdr:row>18</xdr:row>
      <xdr:rowOff>361800</xdr:rowOff>
    </xdr:from>
    <xdr:to>
      <xdr:col>72</xdr:col>
      <xdr:colOff>720</xdr:colOff>
      <xdr:row>44</xdr:row>
      <xdr:rowOff>161640</xdr:rowOff>
    </xdr:to>
    <xdr:sp>
      <xdr:nvSpPr>
        <xdr:cNvPr id="4" name="AutoShape 6"/>
        <xdr:cNvSpPr/>
      </xdr:nvSpPr>
      <xdr:spPr>
        <a:xfrm>
          <a:off x="21416760" y="3314520"/>
          <a:ext cx="7669440" cy="4486320"/>
        </a:xfrm>
        <a:custGeom>
          <a:avLst/>
          <a:gdLst/>
          <a:ahLst/>
          <a:rect l="l" t="t" r="r" b="b"/>
          <a:pathLst>
            <a:path w="507" h="421">
              <a:moveTo>
                <a:pt x="359" y="0"/>
              </a:moveTo>
              <a:lnTo>
                <a:pt x="460" y="34"/>
              </a:lnTo>
              <a:lnTo>
                <a:pt x="506" y="81"/>
              </a:lnTo>
              <a:lnTo>
                <a:pt x="507" y="135"/>
              </a:lnTo>
              <a:lnTo>
                <a:pt x="494" y="194"/>
              </a:lnTo>
              <a:lnTo>
                <a:pt x="211" y="421"/>
              </a:lnTo>
              <a:lnTo>
                <a:pt x="61" y="399"/>
              </a:lnTo>
              <a:lnTo>
                <a:pt x="17" y="356"/>
              </a:lnTo>
              <a:lnTo>
                <a:pt x="0" y="306"/>
              </a:lnTo>
              <a:lnTo>
                <a:pt x="3" y="110"/>
              </a:lnTo>
            </a:path>
          </a:pathLst>
        </a:custGeom>
        <a:noFill/>
        <a:ln w="38160">
          <a:solidFill>
            <a:srgbClr val="eaeaea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68</xdr:col>
      <xdr:colOff>29880</xdr:colOff>
      <xdr:row>26</xdr:row>
      <xdr:rowOff>142560</xdr:rowOff>
    </xdr:from>
    <xdr:to>
      <xdr:col>72</xdr:col>
      <xdr:colOff>720</xdr:colOff>
      <xdr:row>41</xdr:row>
      <xdr:rowOff>9720</xdr:rowOff>
    </xdr:to>
    <xdr:sp>
      <xdr:nvSpPr>
        <xdr:cNvPr id="5" name="AutoShape 7"/>
        <xdr:cNvSpPr/>
      </xdr:nvSpPr>
      <xdr:spPr>
        <a:xfrm>
          <a:off x="27285480" y="4829040"/>
          <a:ext cx="1800720" cy="2333880"/>
        </a:xfrm>
        <a:custGeom>
          <a:avLst/>
          <a:gdLst/>
          <a:ahLst/>
          <a:rect l="l" t="t" r="r" b="b"/>
          <a:pathLst>
            <a:path w="129" h="139">
              <a:moveTo>
                <a:pt x="77" y="139"/>
              </a:moveTo>
              <a:lnTo>
                <a:pt x="80" y="134"/>
              </a:lnTo>
              <a:lnTo>
                <a:pt x="89" y="126"/>
              </a:lnTo>
              <a:lnTo>
                <a:pt x="98" y="118"/>
              </a:lnTo>
              <a:lnTo>
                <a:pt x="120" y="68"/>
              </a:lnTo>
              <a:lnTo>
                <a:pt x="129" y="27"/>
              </a:lnTo>
              <a:lnTo>
                <a:pt x="120" y="0"/>
              </a:lnTo>
              <a:lnTo>
                <a:pt x="57" y="72"/>
              </a:lnTo>
              <a:lnTo>
                <a:pt x="1" y="115"/>
              </a:lnTo>
              <a:lnTo>
                <a:pt x="2" y="114"/>
              </a:lnTo>
              <a:lnTo>
                <a:pt x="2" y="111"/>
              </a:lnTo>
              <a:lnTo>
                <a:pt x="1" y="110"/>
              </a:lnTo>
              <a:lnTo>
                <a:pt x="0" y="112"/>
              </a:lnTo>
              <a:lnTo>
                <a:pt x="1" y="108"/>
              </a:lnTo>
              <a:lnTo>
                <a:pt x="1" y="112"/>
              </a:lnTo>
              <a:lnTo>
                <a:pt x="1" y="108"/>
              </a:lnTo>
            </a:path>
          </a:pathLst>
        </a:custGeom>
        <a:noFill/>
        <a:ln w="38160">
          <a:solidFill>
            <a:srgbClr val="eaeaea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402480</xdr:colOff>
      <xdr:row>34</xdr:row>
      <xdr:rowOff>18720</xdr:rowOff>
    </xdr:from>
    <xdr:to>
      <xdr:col>7</xdr:col>
      <xdr:colOff>171720</xdr:colOff>
      <xdr:row>44</xdr:row>
      <xdr:rowOff>161640</xdr:rowOff>
    </xdr:to>
    <xdr:sp>
      <xdr:nvSpPr>
        <xdr:cNvPr id="6" name="Line 8"/>
        <xdr:cNvSpPr/>
      </xdr:nvSpPr>
      <xdr:spPr>
        <a:xfrm flipH="1">
          <a:off x="1849680" y="6038640"/>
          <a:ext cx="1428480" cy="176220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482760</xdr:colOff>
      <xdr:row>34</xdr:row>
      <xdr:rowOff>28440</xdr:rowOff>
    </xdr:from>
    <xdr:to>
      <xdr:col>13</xdr:col>
      <xdr:colOff>151560</xdr:colOff>
      <xdr:row>41</xdr:row>
      <xdr:rowOff>162000</xdr:rowOff>
    </xdr:to>
    <xdr:sp>
      <xdr:nvSpPr>
        <xdr:cNvPr id="7" name="Line 9"/>
        <xdr:cNvSpPr/>
      </xdr:nvSpPr>
      <xdr:spPr>
        <a:xfrm>
          <a:off x="4142160" y="6048360"/>
          <a:ext cx="2374560" cy="126684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130320</xdr:colOff>
      <xdr:row>44</xdr:row>
      <xdr:rowOff>123840</xdr:rowOff>
    </xdr:from>
    <xdr:to>
      <xdr:col>4</xdr:col>
      <xdr:colOff>423000</xdr:colOff>
      <xdr:row>47</xdr:row>
      <xdr:rowOff>105120</xdr:rowOff>
    </xdr:to>
    <xdr:sp>
      <xdr:nvSpPr>
        <xdr:cNvPr id="8" name="Line 10"/>
        <xdr:cNvSpPr/>
      </xdr:nvSpPr>
      <xdr:spPr>
        <a:xfrm flipH="1">
          <a:off x="833760" y="7763040"/>
          <a:ext cx="1036440" cy="46692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191160</xdr:colOff>
      <xdr:row>42</xdr:row>
      <xdr:rowOff>86040</xdr:rowOff>
    </xdr:from>
    <xdr:to>
      <xdr:col>55</xdr:col>
      <xdr:colOff>70560</xdr:colOff>
      <xdr:row>55</xdr:row>
      <xdr:rowOff>75960</xdr:rowOff>
    </xdr:to>
    <xdr:sp>
      <xdr:nvSpPr>
        <xdr:cNvPr id="9" name="AutoShape 11"/>
        <xdr:cNvSpPr/>
      </xdr:nvSpPr>
      <xdr:spPr>
        <a:xfrm>
          <a:off x="6556320" y="7401240"/>
          <a:ext cx="15866280" cy="2094840"/>
        </a:xfrm>
        <a:custGeom>
          <a:avLst/>
          <a:gdLst/>
          <a:ahLst/>
          <a:rect l="l" t="t" r="r" b="b"/>
          <a:pathLst>
            <a:path w="1032" h="220">
              <a:moveTo>
                <a:pt x="0" y="0"/>
              </a:moveTo>
              <a:lnTo>
                <a:pt x="85" y="48"/>
              </a:lnTo>
              <a:lnTo>
                <a:pt x="166" y="76"/>
              </a:lnTo>
              <a:lnTo>
                <a:pt x="276" y="103"/>
              </a:lnTo>
              <a:lnTo>
                <a:pt x="465" y="152"/>
              </a:lnTo>
              <a:lnTo>
                <a:pt x="567" y="118"/>
              </a:lnTo>
              <a:lnTo>
                <a:pt x="637" y="70"/>
              </a:lnTo>
              <a:lnTo>
                <a:pt x="673" y="43"/>
              </a:lnTo>
              <a:lnTo>
                <a:pt x="710" y="36"/>
              </a:lnTo>
              <a:lnTo>
                <a:pt x="761" y="32"/>
              </a:lnTo>
              <a:lnTo>
                <a:pt x="796" y="32"/>
              </a:lnTo>
              <a:lnTo>
                <a:pt x="824" y="33"/>
              </a:lnTo>
              <a:lnTo>
                <a:pt x="862" y="40"/>
              </a:lnTo>
              <a:lnTo>
                <a:pt x="890" y="40"/>
              </a:lnTo>
              <a:lnTo>
                <a:pt x="918" y="46"/>
              </a:lnTo>
              <a:lnTo>
                <a:pt x="932" y="49"/>
              </a:lnTo>
              <a:lnTo>
                <a:pt x="946" y="63"/>
              </a:lnTo>
              <a:lnTo>
                <a:pt x="967" y="97"/>
              </a:lnTo>
              <a:lnTo>
                <a:pt x="977" y="121"/>
              </a:lnTo>
              <a:lnTo>
                <a:pt x="992" y="144"/>
              </a:lnTo>
              <a:lnTo>
                <a:pt x="1011" y="164"/>
              </a:lnTo>
              <a:lnTo>
                <a:pt x="1032" y="220"/>
              </a:lnTo>
            </a:path>
          </a:pathLst>
        </a:custGeom>
        <a:noFill/>
        <a:ln w="158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52</xdr:col>
      <xdr:colOff>110880</xdr:colOff>
      <xdr:row>45</xdr:row>
      <xdr:rowOff>0</xdr:rowOff>
    </xdr:from>
    <xdr:to>
      <xdr:col>58</xdr:col>
      <xdr:colOff>402480</xdr:colOff>
      <xdr:row>48</xdr:row>
      <xdr:rowOff>114480</xdr:rowOff>
    </xdr:to>
    <xdr:sp>
      <xdr:nvSpPr>
        <xdr:cNvPr id="10" name="AutoShape 12"/>
        <xdr:cNvSpPr/>
      </xdr:nvSpPr>
      <xdr:spPr>
        <a:xfrm>
          <a:off x="20652480" y="7800840"/>
          <a:ext cx="3559320" cy="600480"/>
        </a:xfrm>
        <a:custGeom>
          <a:avLst/>
          <a:gdLst/>
          <a:ahLst/>
          <a:rect l="l" t="t" r="r" b="b"/>
          <a:pathLst>
            <a:path w="284" h="63">
              <a:moveTo>
                <a:pt x="0" y="0"/>
              </a:moveTo>
              <a:lnTo>
                <a:pt x="284" y="63"/>
              </a:lnTo>
            </a:path>
          </a:pathLst>
        </a:custGeom>
        <a:noFill/>
        <a:ln w="190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110880</xdr:colOff>
      <xdr:row>41</xdr:row>
      <xdr:rowOff>124200</xdr:rowOff>
    </xdr:from>
    <xdr:to>
      <xdr:col>13</xdr:col>
      <xdr:colOff>221760</xdr:colOff>
      <xdr:row>42</xdr:row>
      <xdr:rowOff>56880</xdr:rowOff>
    </xdr:to>
    <xdr:sp>
      <xdr:nvSpPr>
        <xdr:cNvPr id="11" name="Oval 13"/>
        <xdr:cNvSpPr/>
      </xdr:nvSpPr>
      <xdr:spPr>
        <a:xfrm>
          <a:off x="6476040" y="7277400"/>
          <a:ext cx="110880" cy="9468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10080</xdr:colOff>
      <xdr:row>36</xdr:row>
      <xdr:rowOff>142920</xdr:rowOff>
    </xdr:from>
    <xdr:to>
      <xdr:col>13</xdr:col>
      <xdr:colOff>20880</xdr:colOff>
      <xdr:row>43</xdr:row>
      <xdr:rowOff>28440</xdr:rowOff>
    </xdr:to>
    <xdr:sp>
      <xdr:nvSpPr>
        <xdr:cNvPr id="12" name="Rectangle 14"/>
        <xdr:cNvSpPr/>
      </xdr:nvSpPr>
      <xdr:spPr>
        <a:xfrm>
          <a:off x="5258880" y="6486480"/>
          <a:ext cx="1127160" cy="10191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120600</xdr:colOff>
      <xdr:row>44</xdr:row>
      <xdr:rowOff>142920</xdr:rowOff>
    </xdr:from>
    <xdr:to>
      <xdr:col>6</xdr:col>
      <xdr:colOff>543240</xdr:colOff>
      <xdr:row>50</xdr:row>
      <xdr:rowOff>162000</xdr:rowOff>
    </xdr:to>
    <xdr:sp>
      <xdr:nvSpPr>
        <xdr:cNvPr id="13" name="Rectangle 15"/>
        <xdr:cNvSpPr/>
      </xdr:nvSpPr>
      <xdr:spPr>
        <a:xfrm>
          <a:off x="2141280" y="7782120"/>
          <a:ext cx="955440" cy="990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372240</xdr:colOff>
      <xdr:row>44</xdr:row>
      <xdr:rowOff>18720</xdr:rowOff>
    </xdr:from>
    <xdr:to>
      <xdr:col>12</xdr:col>
      <xdr:colOff>453240</xdr:colOff>
      <xdr:row>44</xdr:row>
      <xdr:rowOff>123840</xdr:rowOff>
    </xdr:to>
    <xdr:sp>
      <xdr:nvSpPr>
        <xdr:cNvPr id="14" name="Oval 16"/>
        <xdr:cNvSpPr/>
      </xdr:nvSpPr>
      <xdr:spPr>
        <a:xfrm>
          <a:off x="6184440" y="7657920"/>
          <a:ext cx="81000" cy="10512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150840</xdr:colOff>
      <xdr:row>44</xdr:row>
      <xdr:rowOff>152280</xdr:rowOff>
    </xdr:from>
    <xdr:to>
      <xdr:col>13</xdr:col>
      <xdr:colOff>720</xdr:colOff>
      <xdr:row>50</xdr:row>
      <xdr:rowOff>28440</xdr:rowOff>
    </xdr:to>
    <xdr:sp>
      <xdr:nvSpPr>
        <xdr:cNvPr id="15" name="Rectangle 17"/>
        <xdr:cNvSpPr/>
      </xdr:nvSpPr>
      <xdr:spPr>
        <a:xfrm>
          <a:off x="5399640" y="7791480"/>
          <a:ext cx="966240" cy="847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120600</xdr:colOff>
      <xdr:row>40</xdr:row>
      <xdr:rowOff>114480</xdr:rowOff>
    </xdr:from>
    <xdr:to>
      <xdr:col>68</xdr:col>
      <xdr:colOff>70560</xdr:colOff>
      <xdr:row>54</xdr:row>
      <xdr:rowOff>161640</xdr:rowOff>
    </xdr:to>
    <xdr:sp>
      <xdr:nvSpPr>
        <xdr:cNvPr id="16" name="AutoShape 18"/>
        <xdr:cNvSpPr/>
      </xdr:nvSpPr>
      <xdr:spPr>
        <a:xfrm>
          <a:off x="22472640" y="7105680"/>
          <a:ext cx="4853520" cy="2314440"/>
        </a:xfrm>
        <a:custGeom>
          <a:avLst/>
          <a:gdLst/>
          <a:ahLst/>
          <a:rect l="l" t="t" r="r" b="b"/>
          <a:pathLst>
            <a:path w="374" h="243">
              <a:moveTo>
                <a:pt x="0" y="243"/>
              </a:moveTo>
              <a:lnTo>
                <a:pt x="81" y="190"/>
              </a:lnTo>
              <a:lnTo>
                <a:pt x="120" y="171"/>
              </a:lnTo>
              <a:lnTo>
                <a:pt x="134" y="156"/>
              </a:lnTo>
              <a:lnTo>
                <a:pt x="150" y="139"/>
              </a:lnTo>
              <a:lnTo>
                <a:pt x="174" y="127"/>
              </a:lnTo>
              <a:lnTo>
                <a:pt x="194" y="111"/>
              </a:lnTo>
              <a:lnTo>
                <a:pt x="212" y="93"/>
              </a:lnTo>
              <a:lnTo>
                <a:pt x="221" y="74"/>
              </a:lnTo>
              <a:lnTo>
                <a:pt x="248" y="60"/>
              </a:lnTo>
              <a:lnTo>
                <a:pt x="279" y="40"/>
              </a:lnTo>
              <a:lnTo>
                <a:pt x="327" y="18"/>
              </a:lnTo>
              <a:lnTo>
                <a:pt x="354" y="5"/>
              </a:lnTo>
              <a:lnTo>
                <a:pt x="374" y="0"/>
              </a:lnTo>
            </a:path>
          </a:pathLst>
        </a:custGeom>
        <a:noFill/>
        <a:ln w="190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150840</xdr:colOff>
      <xdr:row>36</xdr:row>
      <xdr:rowOff>28440</xdr:rowOff>
    </xdr:from>
    <xdr:to>
      <xdr:col>2</xdr:col>
      <xdr:colOff>262080</xdr:colOff>
      <xdr:row>36</xdr:row>
      <xdr:rowOff>124200</xdr:rowOff>
    </xdr:to>
    <xdr:sp>
      <xdr:nvSpPr>
        <xdr:cNvPr id="17" name="Oval 19"/>
        <xdr:cNvSpPr/>
      </xdr:nvSpPr>
      <xdr:spPr>
        <a:xfrm>
          <a:off x="854280" y="6372000"/>
          <a:ext cx="111240" cy="9576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150840</xdr:colOff>
      <xdr:row>37</xdr:row>
      <xdr:rowOff>9360</xdr:rowOff>
    </xdr:from>
    <xdr:to>
      <xdr:col>2</xdr:col>
      <xdr:colOff>262080</xdr:colOff>
      <xdr:row>37</xdr:row>
      <xdr:rowOff>133560</xdr:rowOff>
    </xdr:to>
    <xdr:sp>
      <xdr:nvSpPr>
        <xdr:cNvPr id="18" name="AutoShape 20"/>
        <xdr:cNvSpPr/>
      </xdr:nvSpPr>
      <xdr:spPr>
        <a:xfrm>
          <a:off x="854280" y="6514920"/>
          <a:ext cx="111240" cy="12420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130680</xdr:colOff>
      <xdr:row>39</xdr:row>
      <xdr:rowOff>142920</xdr:rowOff>
    </xdr:from>
    <xdr:to>
      <xdr:col>28</xdr:col>
      <xdr:colOff>30960</xdr:colOff>
      <xdr:row>47</xdr:row>
      <xdr:rowOff>28440</xdr:rowOff>
    </xdr:to>
    <xdr:sp>
      <xdr:nvSpPr>
        <xdr:cNvPr id="19" name="Rectangle 21"/>
        <xdr:cNvSpPr/>
      </xdr:nvSpPr>
      <xdr:spPr>
        <a:xfrm>
          <a:off x="13072680" y="6972480"/>
          <a:ext cx="1760760" cy="1180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613440</xdr:colOff>
      <xdr:row>50</xdr:row>
      <xdr:rowOff>105120</xdr:rowOff>
    </xdr:from>
    <xdr:to>
      <xdr:col>27</xdr:col>
      <xdr:colOff>110880</xdr:colOff>
      <xdr:row>51</xdr:row>
      <xdr:rowOff>56880</xdr:rowOff>
    </xdr:to>
    <xdr:sp>
      <xdr:nvSpPr>
        <xdr:cNvPr id="20" name="AutoShape 22"/>
        <xdr:cNvSpPr/>
      </xdr:nvSpPr>
      <xdr:spPr>
        <a:xfrm>
          <a:off x="14108400" y="8715600"/>
          <a:ext cx="131400" cy="1137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190800</xdr:colOff>
      <xdr:row>39</xdr:row>
      <xdr:rowOff>152280</xdr:rowOff>
    </xdr:from>
    <xdr:to>
      <xdr:col>42</xdr:col>
      <xdr:colOff>121320</xdr:colOff>
      <xdr:row>46</xdr:row>
      <xdr:rowOff>28440</xdr:rowOff>
    </xdr:to>
    <xdr:sp>
      <xdr:nvSpPr>
        <xdr:cNvPr id="21" name="Rectangle 23"/>
        <xdr:cNvSpPr/>
      </xdr:nvSpPr>
      <xdr:spPr>
        <a:xfrm>
          <a:off x="16439760" y="6981840"/>
          <a:ext cx="1227240" cy="1009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59</xdr:col>
      <xdr:colOff>120600</xdr:colOff>
      <xdr:row>56</xdr:row>
      <xdr:rowOff>28440</xdr:rowOff>
    </xdr:from>
    <xdr:to>
      <xdr:col>59</xdr:col>
      <xdr:colOff>322200</xdr:colOff>
      <xdr:row>56</xdr:row>
      <xdr:rowOff>162000</xdr:rowOff>
    </xdr:to>
    <xdr:sp>
      <xdr:nvSpPr>
        <xdr:cNvPr id="22" name="AutoShape 24"/>
        <xdr:cNvSpPr/>
      </xdr:nvSpPr>
      <xdr:spPr>
        <a:xfrm>
          <a:off x="24352200" y="9610560"/>
          <a:ext cx="201600" cy="1335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57</xdr:col>
      <xdr:colOff>231120</xdr:colOff>
      <xdr:row>55</xdr:row>
      <xdr:rowOff>28440</xdr:rowOff>
    </xdr:from>
    <xdr:to>
      <xdr:col>57</xdr:col>
      <xdr:colOff>381960</xdr:colOff>
      <xdr:row>55</xdr:row>
      <xdr:rowOff>124200</xdr:rowOff>
    </xdr:to>
    <xdr:sp>
      <xdr:nvSpPr>
        <xdr:cNvPr id="23" name="AutoShape 25"/>
        <xdr:cNvSpPr/>
      </xdr:nvSpPr>
      <xdr:spPr>
        <a:xfrm>
          <a:off x="23588280" y="9448560"/>
          <a:ext cx="150840" cy="957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56</xdr:col>
      <xdr:colOff>432360</xdr:colOff>
      <xdr:row>57</xdr:row>
      <xdr:rowOff>19080</xdr:rowOff>
    </xdr:from>
    <xdr:to>
      <xdr:col>59</xdr:col>
      <xdr:colOff>30600</xdr:colOff>
      <xdr:row>63</xdr:row>
      <xdr:rowOff>37800</xdr:rowOff>
    </xdr:to>
    <xdr:sp>
      <xdr:nvSpPr>
        <xdr:cNvPr id="24" name="Rectangle 26"/>
        <xdr:cNvSpPr/>
      </xdr:nvSpPr>
      <xdr:spPr>
        <a:xfrm>
          <a:off x="23317200" y="9763200"/>
          <a:ext cx="945000" cy="990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57</xdr:col>
      <xdr:colOff>30240</xdr:colOff>
      <xdr:row>49</xdr:row>
      <xdr:rowOff>0</xdr:rowOff>
    </xdr:from>
    <xdr:to>
      <xdr:col>59</xdr:col>
      <xdr:colOff>40680</xdr:colOff>
      <xdr:row>55</xdr:row>
      <xdr:rowOff>28440</xdr:rowOff>
    </xdr:to>
    <xdr:sp>
      <xdr:nvSpPr>
        <xdr:cNvPr id="25" name="Rectangle 27"/>
        <xdr:cNvSpPr/>
      </xdr:nvSpPr>
      <xdr:spPr>
        <a:xfrm>
          <a:off x="23387400" y="8448840"/>
          <a:ext cx="884880" cy="999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29880</xdr:colOff>
      <xdr:row>49</xdr:row>
      <xdr:rowOff>9360</xdr:rowOff>
    </xdr:from>
    <xdr:to>
      <xdr:col>55</xdr:col>
      <xdr:colOff>442800</xdr:colOff>
      <xdr:row>55</xdr:row>
      <xdr:rowOff>28440</xdr:rowOff>
    </xdr:to>
    <xdr:sp>
      <xdr:nvSpPr>
        <xdr:cNvPr id="26" name="Rectangle 28"/>
        <xdr:cNvSpPr/>
      </xdr:nvSpPr>
      <xdr:spPr>
        <a:xfrm>
          <a:off x="21868920" y="8458200"/>
          <a:ext cx="925920" cy="990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171000</xdr:colOff>
      <xdr:row>56</xdr:row>
      <xdr:rowOff>9360</xdr:rowOff>
    </xdr:from>
    <xdr:to>
      <xdr:col>55</xdr:col>
      <xdr:colOff>360</xdr:colOff>
      <xdr:row>61</xdr:row>
      <xdr:rowOff>142920</xdr:rowOff>
    </xdr:to>
    <xdr:sp>
      <xdr:nvSpPr>
        <xdr:cNvPr id="27" name="Rectangle 29"/>
        <xdr:cNvSpPr/>
      </xdr:nvSpPr>
      <xdr:spPr>
        <a:xfrm>
          <a:off x="21255480" y="9591480"/>
          <a:ext cx="1096920" cy="9432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30240</xdr:colOff>
      <xdr:row>54</xdr:row>
      <xdr:rowOff>104760</xdr:rowOff>
    </xdr:from>
    <xdr:to>
      <xdr:col>55</xdr:col>
      <xdr:colOff>121320</xdr:colOff>
      <xdr:row>55</xdr:row>
      <xdr:rowOff>47520</xdr:rowOff>
    </xdr:to>
    <xdr:sp>
      <xdr:nvSpPr>
        <xdr:cNvPr id="28" name="Oval 30"/>
        <xdr:cNvSpPr/>
      </xdr:nvSpPr>
      <xdr:spPr>
        <a:xfrm>
          <a:off x="22382280" y="9363240"/>
          <a:ext cx="91080" cy="10440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473040</xdr:colOff>
      <xdr:row>56</xdr:row>
      <xdr:rowOff>123840</xdr:rowOff>
    </xdr:from>
    <xdr:to>
      <xdr:col>55</xdr:col>
      <xdr:colOff>51120</xdr:colOff>
      <xdr:row>57</xdr:row>
      <xdr:rowOff>75960</xdr:rowOff>
    </xdr:to>
    <xdr:sp>
      <xdr:nvSpPr>
        <xdr:cNvPr id="29" name="Oval 31"/>
        <xdr:cNvSpPr/>
      </xdr:nvSpPr>
      <xdr:spPr>
        <a:xfrm>
          <a:off x="22312080" y="9705960"/>
          <a:ext cx="91080" cy="11412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68</xdr:col>
      <xdr:colOff>70200</xdr:colOff>
      <xdr:row>40</xdr:row>
      <xdr:rowOff>38160</xdr:rowOff>
    </xdr:from>
    <xdr:to>
      <xdr:col>68</xdr:col>
      <xdr:colOff>181440</xdr:colOff>
      <xdr:row>40</xdr:row>
      <xdr:rowOff>162000</xdr:rowOff>
    </xdr:to>
    <xdr:sp>
      <xdr:nvSpPr>
        <xdr:cNvPr id="30" name="AutoShape 32"/>
        <xdr:cNvSpPr/>
      </xdr:nvSpPr>
      <xdr:spPr>
        <a:xfrm>
          <a:off x="27325800" y="7029360"/>
          <a:ext cx="111240" cy="12384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63</xdr:col>
      <xdr:colOff>231120</xdr:colOff>
      <xdr:row>44</xdr:row>
      <xdr:rowOff>123840</xdr:rowOff>
    </xdr:from>
    <xdr:to>
      <xdr:col>64</xdr:col>
      <xdr:colOff>80640</xdr:colOff>
      <xdr:row>45</xdr:row>
      <xdr:rowOff>75960</xdr:rowOff>
    </xdr:to>
    <xdr:sp>
      <xdr:nvSpPr>
        <xdr:cNvPr id="31" name="AutoShape 33"/>
        <xdr:cNvSpPr/>
      </xdr:nvSpPr>
      <xdr:spPr>
        <a:xfrm>
          <a:off x="25346160" y="7763040"/>
          <a:ext cx="241200" cy="1137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65</xdr:col>
      <xdr:colOff>331920</xdr:colOff>
      <xdr:row>41</xdr:row>
      <xdr:rowOff>142920</xdr:rowOff>
    </xdr:from>
    <xdr:to>
      <xdr:col>66</xdr:col>
      <xdr:colOff>70560</xdr:colOff>
      <xdr:row>42</xdr:row>
      <xdr:rowOff>75960</xdr:rowOff>
    </xdr:to>
    <xdr:sp>
      <xdr:nvSpPr>
        <xdr:cNvPr id="32" name="AutoShape 34"/>
        <xdr:cNvSpPr/>
      </xdr:nvSpPr>
      <xdr:spPr>
        <a:xfrm>
          <a:off x="26310960" y="7296120"/>
          <a:ext cx="160920" cy="9504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68</xdr:col>
      <xdr:colOff>29880</xdr:colOff>
      <xdr:row>41</xdr:row>
      <xdr:rowOff>9720</xdr:rowOff>
    </xdr:from>
    <xdr:to>
      <xdr:col>70</xdr:col>
      <xdr:colOff>360</xdr:colOff>
      <xdr:row>47</xdr:row>
      <xdr:rowOff>19080</xdr:rowOff>
    </xdr:to>
    <xdr:sp>
      <xdr:nvSpPr>
        <xdr:cNvPr id="33" name="Rectangle 35"/>
        <xdr:cNvSpPr/>
      </xdr:nvSpPr>
      <xdr:spPr>
        <a:xfrm>
          <a:off x="27285480" y="7162920"/>
          <a:ext cx="865080" cy="981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66</xdr:col>
      <xdr:colOff>30240</xdr:colOff>
      <xdr:row>38</xdr:row>
      <xdr:rowOff>9360</xdr:rowOff>
    </xdr:from>
    <xdr:to>
      <xdr:col>68</xdr:col>
      <xdr:colOff>360</xdr:colOff>
      <xdr:row>44</xdr:row>
      <xdr:rowOff>18720</xdr:rowOff>
    </xdr:to>
    <xdr:sp>
      <xdr:nvSpPr>
        <xdr:cNvPr id="34" name="Rectangle 36"/>
        <xdr:cNvSpPr/>
      </xdr:nvSpPr>
      <xdr:spPr>
        <a:xfrm>
          <a:off x="26431560" y="6676920"/>
          <a:ext cx="824400" cy="981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63</xdr:col>
      <xdr:colOff>290880</xdr:colOff>
      <xdr:row>45</xdr:row>
      <xdr:rowOff>9720</xdr:rowOff>
    </xdr:from>
    <xdr:to>
      <xdr:col>66</xdr:col>
      <xdr:colOff>10800</xdr:colOff>
      <xdr:row>51</xdr:row>
      <xdr:rowOff>19080</xdr:rowOff>
    </xdr:to>
    <xdr:sp>
      <xdr:nvSpPr>
        <xdr:cNvPr id="35" name="Rectangle 37"/>
        <xdr:cNvSpPr/>
      </xdr:nvSpPr>
      <xdr:spPr>
        <a:xfrm>
          <a:off x="25405920" y="7810560"/>
          <a:ext cx="1006200" cy="981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64</xdr:col>
      <xdr:colOff>70560</xdr:colOff>
      <xdr:row>41</xdr:row>
      <xdr:rowOff>66600</xdr:rowOff>
    </xdr:from>
    <xdr:to>
      <xdr:col>66</xdr:col>
      <xdr:colOff>231480</xdr:colOff>
      <xdr:row>43</xdr:row>
      <xdr:rowOff>142920</xdr:rowOff>
    </xdr:to>
    <xdr:sp>
      <xdr:nvSpPr>
        <xdr:cNvPr id="36" name="AutoShape 38"/>
        <xdr:cNvSpPr/>
      </xdr:nvSpPr>
      <xdr:spPr>
        <a:xfrm>
          <a:off x="25577280" y="7219800"/>
          <a:ext cx="1055520" cy="400320"/>
        </a:xfrm>
        <a:custGeom>
          <a:avLst/>
          <a:gdLst/>
          <a:ahLst/>
          <a:rect l="l" t="t" r="r" b="b"/>
          <a:pathLst>
            <a:path w="86" h="42">
              <a:moveTo>
                <a:pt x="0" y="42"/>
              </a:moveTo>
              <a:lnTo>
                <a:pt x="35" y="27"/>
              </a:lnTo>
              <a:lnTo>
                <a:pt x="86" y="0"/>
              </a:lnTo>
            </a:path>
          </a:pathLst>
        </a:custGeom>
        <a:noFill/>
        <a:ln w="38160">
          <a:solidFill>
            <a:srgbClr val="eaeaea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190800</xdr:colOff>
      <xdr:row>62</xdr:row>
      <xdr:rowOff>9360</xdr:rowOff>
    </xdr:from>
    <xdr:to>
      <xdr:col>55</xdr:col>
      <xdr:colOff>360</xdr:colOff>
      <xdr:row>68</xdr:row>
      <xdr:rowOff>18720</xdr:rowOff>
    </xdr:to>
    <xdr:sp>
      <xdr:nvSpPr>
        <xdr:cNvPr id="37" name="Rectangle 39"/>
        <xdr:cNvSpPr/>
      </xdr:nvSpPr>
      <xdr:spPr>
        <a:xfrm>
          <a:off x="21275280" y="10563120"/>
          <a:ext cx="1077120" cy="981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30240</xdr:colOff>
      <xdr:row>61</xdr:row>
      <xdr:rowOff>86040</xdr:rowOff>
    </xdr:from>
    <xdr:to>
      <xdr:col>55</xdr:col>
      <xdr:colOff>201240</xdr:colOff>
      <xdr:row>62</xdr:row>
      <xdr:rowOff>19080</xdr:rowOff>
    </xdr:to>
    <xdr:sp>
      <xdr:nvSpPr>
        <xdr:cNvPr id="38" name="AutoShape 40"/>
        <xdr:cNvSpPr/>
      </xdr:nvSpPr>
      <xdr:spPr>
        <a:xfrm>
          <a:off x="22382280" y="10477800"/>
          <a:ext cx="171000" cy="9504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160920</xdr:colOff>
      <xdr:row>33</xdr:row>
      <xdr:rowOff>0</xdr:rowOff>
    </xdr:from>
    <xdr:to>
      <xdr:col>23</xdr:col>
      <xdr:colOff>151560</xdr:colOff>
      <xdr:row>40</xdr:row>
      <xdr:rowOff>38160</xdr:rowOff>
    </xdr:to>
    <xdr:sp>
      <xdr:nvSpPr>
        <xdr:cNvPr id="39" name="Rectangle 41"/>
        <xdr:cNvSpPr/>
      </xdr:nvSpPr>
      <xdr:spPr>
        <a:xfrm>
          <a:off x="9803880" y="5857920"/>
          <a:ext cx="2173320" cy="1171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30240</xdr:colOff>
      <xdr:row>51</xdr:row>
      <xdr:rowOff>47520</xdr:rowOff>
    </xdr:from>
    <xdr:to>
      <xdr:col>51</xdr:col>
      <xdr:colOff>41040</xdr:colOff>
      <xdr:row>68</xdr:row>
      <xdr:rowOff>95400</xdr:rowOff>
    </xdr:to>
    <xdr:sp>
      <xdr:nvSpPr>
        <xdr:cNvPr id="40" name="AutoShape 42"/>
        <xdr:cNvSpPr/>
      </xdr:nvSpPr>
      <xdr:spPr>
        <a:xfrm>
          <a:off x="14159160" y="8820000"/>
          <a:ext cx="5850000" cy="2800800"/>
        </a:xfrm>
        <a:custGeom>
          <a:avLst/>
          <a:gdLst/>
          <a:ahLst/>
          <a:rect l="l" t="t" r="r" b="b"/>
          <a:pathLst>
            <a:path w="455" h="271">
              <a:moveTo>
                <a:pt x="2" y="0"/>
              </a:moveTo>
              <a:cubicBezTo>
                <a:pt x="3" y="7"/>
                <a:pt x="0" y="26"/>
                <a:pt x="3" y="43"/>
              </a:cubicBezTo>
              <a:cubicBezTo>
                <a:pt x="6" y="60"/>
                <a:pt x="11" y="82"/>
                <a:pt x="22" y="101"/>
              </a:cubicBezTo>
              <a:cubicBezTo>
                <a:pt x="33" y="120"/>
                <a:pt x="43" y="138"/>
                <a:pt x="69" y="154"/>
              </a:cubicBezTo>
              <a:cubicBezTo>
                <a:pt x="95" y="170"/>
                <a:pt x="142" y="186"/>
                <a:pt x="176" y="196"/>
              </a:cubicBezTo>
              <a:cubicBezTo>
                <a:pt x="209" y="206"/>
                <a:pt x="243" y="204"/>
                <a:pt x="272" y="211"/>
              </a:cubicBezTo>
              <a:cubicBezTo>
                <a:pt x="300" y="219"/>
                <a:pt x="328" y="231"/>
                <a:pt x="349" y="240"/>
              </a:cubicBezTo>
              <a:cubicBezTo>
                <a:pt x="369" y="249"/>
                <a:pt x="381" y="262"/>
                <a:pt x="396" y="266"/>
              </a:cubicBezTo>
              <a:cubicBezTo>
                <a:pt x="411" y="271"/>
                <a:pt x="428" y="267"/>
                <a:pt x="438" y="266"/>
              </a:cubicBezTo>
              <a:cubicBezTo>
                <a:pt x="447" y="266"/>
                <a:pt x="451" y="263"/>
                <a:pt x="455" y="261"/>
              </a:cubicBezTo>
            </a:path>
          </a:pathLst>
        </a:custGeom>
        <a:noFill/>
        <a:ln w="158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50400</xdr:colOff>
      <xdr:row>50</xdr:row>
      <xdr:rowOff>152640</xdr:rowOff>
    </xdr:from>
    <xdr:to>
      <xdr:col>29</xdr:col>
      <xdr:colOff>542880</xdr:colOff>
      <xdr:row>57</xdr:row>
      <xdr:rowOff>19080</xdr:rowOff>
    </xdr:to>
    <xdr:sp>
      <xdr:nvSpPr>
        <xdr:cNvPr id="41" name="Rectangle 43"/>
        <xdr:cNvSpPr/>
      </xdr:nvSpPr>
      <xdr:spPr>
        <a:xfrm>
          <a:off x="14852880" y="8763120"/>
          <a:ext cx="1045440" cy="1000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51</xdr:col>
      <xdr:colOff>30240</xdr:colOff>
      <xdr:row>64</xdr:row>
      <xdr:rowOff>9720</xdr:rowOff>
    </xdr:from>
    <xdr:to>
      <xdr:col>52</xdr:col>
      <xdr:colOff>452880</xdr:colOff>
      <xdr:row>69</xdr:row>
      <xdr:rowOff>162000</xdr:rowOff>
    </xdr:to>
    <xdr:sp>
      <xdr:nvSpPr>
        <xdr:cNvPr id="42" name="Rectangle 44"/>
        <xdr:cNvSpPr/>
      </xdr:nvSpPr>
      <xdr:spPr>
        <a:xfrm>
          <a:off x="19998360" y="10887120"/>
          <a:ext cx="996120" cy="9619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50</xdr:col>
      <xdr:colOff>9720</xdr:colOff>
      <xdr:row>44</xdr:row>
      <xdr:rowOff>123840</xdr:rowOff>
    </xdr:from>
    <xdr:to>
      <xdr:col>52</xdr:col>
      <xdr:colOff>542880</xdr:colOff>
      <xdr:row>52</xdr:row>
      <xdr:rowOff>28440</xdr:rowOff>
    </xdr:to>
    <xdr:sp>
      <xdr:nvSpPr>
        <xdr:cNvPr id="43" name="Rectangle 45"/>
        <xdr:cNvSpPr/>
      </xdr:nvSpPr>
      <xdr:spPr>
        <a:xfrm>
          <a:off x="19495440" y="7763040"/>
          <a:ext cx="1589040" cy="11998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9720</xdr:colOff>
      <xdr:row>55</xdr:row>
      <xdr:rowOff>28440</xdr:rowOff>
    </xdr:from>
    <xdr:to>
      <xdr:col>55</xdr:col>
      <xdr:colOff>81000</xdr:colOff>
      <xdr:row>61</xdr:row>
      <xdr:rowOff>123840</xdr:rowOff>
    </xdr:to>
    <xdr:sp>
      <xdr:nvSpPr>
        <xdr:cNvPr id="44" name="AutoShape 46"/>
        <xdr:cNvSpPr/>
      </xdr:nvSpPr>
      <xdr:spPr>
        <a:xfrm>
          <a:off x="22361760" y="9448560"/>
          <a:ext cx="71280" cy="1067040"/>
        </a:xfrm>
        <a:custGeom>
          <a:avLst/>
          <a:gdLst/>
          <a:ahLst/>
          <a:rect l="l" t="t" r="r" b="b"/>
          <a:pathLst>
            <a:path w="15" h="133">
              <a:moveTo>
                <a:pt x="2" y="133"/>
              </a:moveTo>
              <a:lnTo>
                <a:pt x="0" y="51"/>
              </a:lnTo>
              <a:lnTo>
                <a:pt x="15" y="0"/>
              </a:lnTo>
            </a:path>
          </a:pathLst>
        </a:custGeom>
        <a:noFill/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50400</xdr:colOff>
      <xdr:row>55</xdr:row>
      <xdr:rowOff>152640</xdr:rowOff>
    </xdr:from>
    <xdr:to>
      <xdr:col>61</xdr:col>
      <xdr:colOff>29520</xdr:colOff>
      <xdr:row>56</xdr:row>
      <xdr:rowOff>114480</xdr:rowOff>
    </xdr:to>
    <xdr:sp>
      <xdr:nvSpPr>
        <xdr:cNvPr id="45" name="AutoShape 47"/>
        <xdr:cNvSpPr/>
      </xdr:nvSpPr>
      <xdr:spPr>
        <a:xfrm>
          <a:off x="22402440" y="9572760"/>
          <a:ext cx="2642760" cy="123840"/>
        </a:xfrm>
        <a:custGeom>
          <a:avLst/>
          <a:gdLst/>
          <a:ahLst/>
          <a:rect l="l" t="t" r="r" b="b"/>
          <a:pathLst>
            <a:path w="172" h="13">
              <a:moveTo>
                <a:pt x="0" y="13"/>
              </a:moveTo>
              <a:lnTo>
                <a:pt x="121" y="0"/>
              </a:lnTo>
              <a:lnTo>
                <a:pt x="172" y="5"/>
              </a:lnTo>
            </a:path>
          </a:pathLst>
        </a:custGeom>
        <a:noFill/>
        <a:ln w="190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62</xdr:col>
      <xdr:colOff>29880</xdr:colOff>
      <xdr:row>56</xdr:row>
      <xdr:rowOff>86040</xdr:rowOff>
    </xdr:from>
    <xdr:to>
      <xdr:col>63</xdr:col>
      <xdr:colOff>50400</xdr:colOff>
      <xdr:row>58</xdr:row>
      <xdr:rowOff>161640</xdr:rowOff>
    </xdr:to>
    <xdr:sp>
      <xdr:nvSpPr>
        <xdr:cNvPr id="46" name="Line 48"/>
        <xdr:cNvSpPr/>
      </xdr:nvSpPr>
      <xdr:spPr>
        <a:xfrm>
          <a:off x="25075080" y="9668160"/>
          <a:ext cx="90360" cy="39960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58</xdr:col>
      <xdr:colOff>0</xdr:colOff>
      <xdr:row>54</xdr:row>
      <xdr:rowOff>151920</xdr:rowOff>
    </xdr:from>
    <xdr:to>
      <xdr:col>63</xdr:col>
      <xdr:colOff>171000</xdr:colOff>
      <xdr:row>55</xdr:row>
      <xdr:rowOff>123840</xdr:rowOff>
    </xdr:to>
    <xdr:sp>
      <xdr:nvSpPr>
        <xdr:cNvPr id="47" name="Line 49"/>
        <xdr:cNvSpPr/>
      </xdr:nvSpPr>
      <xdr:spPr>
        <a:xfrm flipV="1">
          <a:off x="23809320" y="9410400"/>
          <a:ext cx="1476720" cy="13356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482760</xdr:colOff>
      <xdr:row>43</xdr:row>
      <xdr:rowOff>114120</xdr:rowOff>
    </xdr:from>
    <xdr:to>
      <xdr:col>14</xdr:col>
      <xdr:colOff>181440</xdr:colOff>
      <xdr:row>44</xdr:row>
      <xdr:rowOff>46800</xdr:rowOff>
    </xdr:to>
    <xdr:sp>
      <xdr:nvSpPr>
        <xdr:cNvPr id="48" name="Line 50"/>
        <xdr:cNvSpPr/>
      </xdr:nvSpPr>
      <xdr:spPr>
        <a:xfrm flipV="1">
          <a:off x="6294960" y="7591320"/>
          <a:ext cx="784440" cy="9468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150480</xdr:colOff>
      <xdr:row>50</xdr:row>
      <xdr:rowOff>152640</xdr:rowOff>
    </xdr:from>
    <xdr:to>
      <xdr:col>26</xdr:col>
      <xdr:colOff>271800</xdr:colOff>
      <xdr:row>51</xdr:row>
      <xdr:rowOff>114480</xdr:rowOff>
    </xdr:to>
    <xdr:sp>
      <xdr:nvSpPr>
        <xdr:cNvPr id="49" name="AutoShape 51"/>
        <xdr:cNvSpPr/>
      </xdr:nvSpPr>
      <xdr:spPr>
        <a:xfrm flipH="1">
          <a:off x="13645440" y="8763120"/>
          <a:ext cx="121320" cy="12384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63</xdr:row>
      <xdr:rowOff>123840</xdr:rowOff>
    </xdr:from>
    <xdr:to>
      <xdr:col>40</xdr:col>
      <xdr:colOff>171360</xdr:colOff>
      <xdr:row>77</xdr:row>
      <xdr:rowOff>123840</xdr:rowOff>
    </xdr:to>
    <xdr:sp>
      <xdr:nvSpPr>
        <xdr:cNvPr id="50" name="AutoShape 52"/>
        <xdr:cNvSpPr/>
      </xdr:nvSpPr>
      <xdr:spPr>
        <a:xfrm>
          <a:off x="16008480" y="10839600"/>
          <a:ext cx="844200" cy="2266920"/>
        </a:xfrm>
        <a:custGeom>
          <a:avLst/>
          <a:gdLst/>
          <a:ahLst/>
          <a:rect l="l" t="t" r="r" b="b"/>
          <a:pathLst>
            <a:path w="119" h="201">
              <a:moveTo>
                <a:pt x="119" y="0"/>
              </a:moveTo>
              <a:cubicBezTo>
                <a:pt x="69" y="83"/>
                <a:pt x="20" y="167"/>
                <a:pt x="0" y="201"/>
              </a:cubicBezTo>
            </a:path>
          </a:pathLst>
        </a:custGeom>
        <a:noFill/>
        <a:ln w="9360">
          <a:solidFill>
            <a:srgbClr val="000000"/>
          </a:solidFill>
          <a:prstDash val="lg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42</xdr:col>
      <xdr:colOff>281520</xdr:colOff>
      <xdr:row>73</xdr:row>
      <xdr:rowOff>28440</xdr:rowOff>
    </xdr:from>
    <xdr:to>
      <xdr:col>44</xdr:col>
      <xdr:colOff>271440</xdr:colOff>
      <xdr:row>74</xdr:row>
      <xdr:rowOff>124200</xdr:rowOff>
    </xdr:to>
    <xdr:sp>
      <xdr:nvSpPr>
        <xdr:cNvPr id="51" name="Text 53"/>
        <xdr:cNvSpPr/>
      </xdr:nvSpPr>
      <xdr:spPr>
        <a:xfrm>
          <a:off x="17827200" y="12363480"/>
          <a:ext cx="1015560" cy="257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Panhandle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34</xdr:col>
      <xdr:colOff>70200</xdr:colOff>
      <xdr:row>69</xdr:row>
      <xdr:rowOff>124200</xdr:rowOff>
    </xdr:from>
    <xdr:to>
      <xdr:col>35</xdr:col>
      <xdr:colOff>432360</xdr:colOff>
      <xdr:row>71</xdr:row>
      <xdr:rowOff>19080</xdr:rowOff>
    </xdr:to>
    <xdr:sp>
      <xdr:nvSpPr>
        <xdr:cNvPr id="52" name="Text 54"/>
        <xdr:cNvSpPr/>
      </xdr:nvSpPr>
      <xdr:spPr>
        <a:xfrm>
          <a:off x="16078680" y="11811240"/>
          <a:ext cx="60264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ANR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35</xdr:col>
      <xdr:colOff>0</xdr:colOff>
      <xdr:row>72</xdr:row>
      <xdr:rowOff>142920</xdr:rowOff>
    </xdr:from>
    <xdr:to>
      <xdr:col>42</xdr:col>
      <xdr:colOff>360</xdr:colOff>
      <xdr:row>77</xdr:row>
      <xdr:rowOff>18720</xdr:rowOff>
    </xdr:to>
    <xdr:sp>
      <xdr:nvSpPr>
        <xdr:cNvPr id="53" name="Line 55"/>
        <xdr:cNvSpPr/>
      </xdr:nvSpPr>
      <xdr:spPr>
        <a:xfrm>
          <a:off x="16248960" y="12315960"/>
          <a:ext cx="1297080" cy="685440"/>
        </a:xfrm>
        <a:prstGeom prst="line">
          <a:avLst/>
        </a:prstGeom>
        <a:ln w="9360">
          <a:solidFill>
            <a:srgbClr val="000000"/>
          </a:solidFill>
          <a:prstDash val="lg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281520</xdr:colOff>
      <xdr:row>77</xdr:row>
      <xdr:rowOff>95400</xdr:rowOff>
    </xdr:from>
    <xdr:to>
      <xdr:col>33</xdr:col>
      <xdr:colOff>110160</xdr:colOff>
      <xdr:row>80</xdr:row>
      <xdr:rowOff>66960</xdr:rowOff>
    </xdr:to>
    <xdr:sp>
      <xdr:nvSpPr>
        <xdr:cNvPr id="54" name="Line 56"/>
        <xdr:cNvSpPr/>
      </xdr:nvSpPr>
      <xdr:spPr>
        <a:xfrm flipV="1">
          <a:off x="12690720" y="13078080"/>
          <a:ext cx="3317760" cy="457200"/>
        </a:xfrm>
        <a:prstGeom prst="line">
          <a:avLst/>
        </a:prstGeom>
        <a:ln w="9360">
          <a:solidFill>
            <a:srgbClr val="000000"/>
          </a:solidFill>
          <a:prstDash val="lg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30240</xdr:colOff>
      <xdr:row>70</xdr:row>
      <xdr:rowOff>95400</xdr:rowOff>
    </xdr:from>
    <xdr:to>
      <xdr:col>43</xdr:col>
      <xdr:colOff>50400</xdr:colOff>
      <xdr:row>81</xdr:row>
      <xdr:rowOff>66960</xdr:rowOff>
    </xdr:to>
    <xdr:sp>
      <xdr:nvSpPr>
        <xdr:cNvPr id="55" name="AutoShape 57"/>
        <xdr:cNvSpPr/>
      </xdr:nvSpPr>
      <xdr:spPr>
        <a:xfrm>
          <a:off x="17163720" y="11944440"/>
          <a:ext cx="935280" cy="1781280"/>
        </a:xfrm>
        <a:custGeom>
          <a:avLst/>
          <a:gdLst/>
          <a:ahLst/>
          <a:rect l="l" t="t" r="r" b="b"/>
          <a:pathLst>
            <a:path w="119" h="201">
              <a:moveTo>
                <a:pt x="119" y="0"/>
              </a:moveTo>
              <a:cubicBezTo>
                <a:pt x="69" y="83"/>
                <a:pt x="20" y="167"/>
                <a:pt x="0" y="201"/>
              </a:cubicBezTo>
            </a:path>
          </a:pathLst>
        </a:custGeom>
        <a:noFill/>
        <a:ln w="9360">
          <a:solidFill>
            <a:srgbClr val="000000"/>
          </a:solidFill>
          <a:prstDash val="sysDot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150480</xdr:colOff>
      <xdr:row>59</xdr:row>
      <xdr:rowOff>-360</xdr:rowOff>
    </xdr:from>
    <xdr:to>
      <xdr:col>27</xdr:col>
      <xdr:colOff>432720</xdr:colOff>
      <xdr:row>78</xdr:row>
      <xdr:rowOff>123480</xdr:rowOff>
    </xdr:to>
    <xdr:sp>
      <xdr:nvSpPr>
        <xdr:cNvPr id="56" name="Line 58"/>
        <xdr:cNvSpPr/>
      </xdr:nvSpPr>
      <xdr:spPr>
        <a:xfrm flipV="1">
          <a:off x="14279400" y="10067400"/>
          <a:ext cx="282240" cy="3200760"/>
        </a:xfrm>
        <a:prstGeom prst="line">
          <a:avLst/>
        </a:prstGeom>
        <a:ln w="9360">
          <a:solidFill>
            <a:srgbClr val="000000"/>
          </a:solidFill>
          <a:prstDash val="lg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473040</xdr:colOff>
      <xdr:row>68</xdr:row>
      <xdr:rowOff>142920</xdr:rowOff>
    </xdr:from>
    <xdr:to>
      <xdr:col>27</xdr:col>
      <xdr:colOff>221400</xdr:colOff>
      <xdr:row>70</xdr:row>
      <xdr:rowOff>56880</xdr:rowOff>
    </xdr:to>
    <xdr:sp>
      <xdr:nvSpPr>
        <xdr:cNvPr id="57" name="Text 59"/>
        <xdr:cNvSpPr/>
      </xdr:nvSpPr>
      <xdr:spPr>
        <a:xfrm>
          <a:off x="13968000" y="11668320"/>
          <a:ext cx="382320" cy="237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ANR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43</xdr:col>
      <xdr:colOff>70560</xdr:colOff>
      <xdr:row>68</xdr:row>
      <xdr:rowOff>28440</xdr:rowOff>
    </xdr:from>
    <xdr:to>
      <xdr:col>53</xdr:col>
      <xdr:colOff>252000</xdr:colOff>
      <xdr:row>70</xdr:row>
      <xdr:rowOff>162000</xdr:rowOff>
    </xdr:to>
    <xdr:sp>
      <xdr:nvSpPr>
        <xdr:cNvPr id="58" name="AutoShape 60"/>
        <xdr:cNvSpPr/>
      </xdr:nvSpPr>
      <xdr:spPr>
        <a:xfrm>
          <a:off x="18119160" y="11553840"/>
          <a:ext cx="3217320" cy="457200"/>
        </a:xfrm>
        <a:custGeom>
          <a:avLst/>
          <a:gdLst/>
          <a:ahLst/>
          <a:rect l="l" t="t" r="r" b="b"/>
          <a:pathLst>
            <a:path w="100" h="45">
              <a:moveTo>
                <a:pt x="1" y="36"/>
              </a:moveTo>
              <a:cubicBezTo>
                <a:pt x="0" y="39"/>
                <a:pt x="0" y="43"/>
                <a:pt x="13" y="43"/>
              </a:cubicBezTo>
              <a:cubicBezTo>
                <a:pt x="26" y="43"/>
                <a:pt x="64" y="45"/>
                <a:pt x="78" y="38"/>
              </a:cubicBezTo>
              <a:cubicBezTo>
                <a:pt x="92" y="31"/>
                <a:pt x="96" y="6"/>
                <a:pt x="100" y="0"/>
              </a:cubicBezTo>
            </a:path>
          </a:pathLst>
        </a:custGeom>
        <a:noFill/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42</xdr:col>
      <xdr:colOff>331920</xdr:colOff>
      <xdr:row>68</xdr:row>
      <xdr:rowOff>123840</xdr:rowOff>
    </xdr:from>
    <xdr:to>
      <xdr:col>44</xdr:col>
      <xdr:colOff>131040</xdr:colOff>
      <xdr:row>69</xdr:row>
      <xdr:rowOff>162000</xdr:rowOff>
    </xdr:to>
    <xdr:sp>
      <xdr:nvSpPr>
        <xdr:cNvPr id="59" name="Text 61"/>
        <xdr:cNvSpPr/>
      </xdr:nvSpPr>
      <xdr:spPr>
        <a:xfrm>
          <a:off x="17877600" y="11649240"/>
          <a:ext cx="824760" cy="199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Ojibway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43</xdr:col>
      <xdr:colOff>0</xdr:colOff>
      <xdr:row>70</xdr:row>
      <xdr:rowOff>28440</xdr:rowOff>
    </xdr:from>
    <xdr:to>
      <xdr:col>43</xdr:col>
      <xdr:colOff>171360</xdr:colOff>
      <xdr:row>70</xdr:row>
      <xdr:rowOff>124200</xdr:rowOff>
    </xdr:to>
    <xdr:sp>
      <xdr:nvSpPr>
        <xdr:cNvPr id="60" name="AutoShape 62"/>
        <xdr:cNvSpPr/>
      </xdr:nvSpPr>
      <xdr:spPr>
        <a:xfrm>
          <a:off x="18048600" y="11877480"/>
          <a:ext cx="171360" cy="957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241560</xdr:colOff>
      <xdr:row>51</xdr:row>
      <xdr:rowOff>105120</xdr:rowOff>
    </xdr:from>
    <xdr:to>
      <xdr:col>40</xdr:col>
      <xdr:colOff>720</xdr:colOff>
      <xdr:row>66</xdr:row>
      <xdr:rowOff>142920</xdr:rowOff>
    </xdr:to>
    <xdr:sp>
      <xdr:nvSpPr>
        <xdr:cNvPr id="61" name="AutoShape 63"/>
        <xdr:cNvSpPr/>
      </xdr:nvSpPr>
      <xdr:spPr>
        <a:xfrm>
          <a:off x="13736520" y="8877600"/>
          <a:ext cx="2945520" cy="2466720"/>
        </a:xfrm>
        <a:custGeom>
          <a:avLst/>
          <a:gdLst/>
          <a:ahLst/>
          <a:rect l="l" t="t" r="r" b="b"/>
          <a:pathLst>
            <a:path w="200" h="212">
              <a:moveTo>
                <a:pt x="0" y="0"/>
              </a:moveTo>
              <a:cubicBezTo>
                <a:pt x="0" y="11"/>
                <a:pt x="0" y="22"/>
                <a:pt x="2" y="39"/>
              </a:cubicBezTo>
              <a:cubicBezTo>
                <a:pt x="4" y="56"/>
                <a:pt x="0" y="78"/>
                <a:pt x="14" y="103"/>
              </a:cubicBezTo>
              <a:cubicBezTo>
                <a:pt x="28" y="128"/>
                <a:pt x="65" y="176"/>
                <a:pt x="87" y="192"/>
              </a:cubicBezTo>
              <a:cubicBezTo>
                <a:pt x="109" y="208"/>
                <a:pt x="128" y="199"/>
                <a:pt x="147" y="202"/>
              </a:cubicBezTo>
              <a:cubicBezTo>
                <a:pt x="166" y="205"/>
                <a:pt x="183" y="208"/>
                <a:pt x="200" y="212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80640</xdr:colOff>
      <xdr:row>52</xdr:row>
      <xdr:rowOff>28440</xdr:rowOff>
    </xdr:from>
    <xdr:to>
      <xdr:col>26</xdr:col>
      <xdr:colOff>131400</xdr:colOff>
      <xdr:row>58</xdr:row>
      <xdr:rowOff>56880</xdr:rowOff>
    </xdr:to>
    <xdr:sp>
      <xdr:nvSpPr>
        <xdr:cNvPr id="62" name="Rectangle 64"/>
        <xdr:cNvSpPr/>
      </xdr:nvSpPr>
      <xdr:spPr>
        <a:xfrm>
          <a:off x="12489840" y="8962920"/>
          <a:ext cx="1136520" cy="1000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68</xdr:col>
      <xdr:colOff>20160</xdr:colOff>
      <xdr:row>39</xdr:row>
      <xdr:rowOff>133200</xdr:rowOff>
    </xdr:from>
    <xdr:to>
      <xdr:col>70</xdr:col>
      <xdr:colOff>212040</xdr:colOff>
      <xdr:row>40</xdr:row>
      <xdr:rowOff>95760</xdr:rowOff>
    </xdr:to>
    <xdr:sp>
      <xdr:nvSpPr>
        <xdr:cNvPr id="63" name="AutoShape 65"/>
        <xdr:cNvSpPr/>
      </xdr:nvSpPr>
      <xdr:spPr>
        <a:xfrm>
          <a:off x="27275760" y="6962760"/>
          <a:ext cx="1086480" cy="124200"/>
        </a:xfrm>
        <a:custGeom>
          <a:avLst/>
          <a:gdLst/>
          <a:ahLst/>
          <a:rect l="l" t="t" r="r" b="b"/>
          <a:pathLst>
            <a:path w="95" h="13">
              <a:moveTo>
                <a:pt x="0" y="13"/>
              </a:moveTo>
              <a:cubicBezTo>
                <a:pt x="31" y="7"/>
                <a:pt x="63" y="2"/>
                <a:pt x="79" y="1"/>
              </a:cubicBezTo>
              <a:cubicBezTo>
                <a:pt x="95" y="0"/>
                <a:pt x="94" y="2"/>
                <a:pt x="94" y="5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70</xdr:col>
      <xdr:colOff>120600</xdr:colOff>
      <xdr:row>39</xdr:row>
      <xdr:rowOff>114480</xdr:rowOff>
    </xdr:from>
    <xdr:to>
      <xdr:col>70</xdr:col>
      <xdr:colOff>231840</xdr:colOff>
      <xdr:row>40</xdr:row>
      <xdr:rowOff>75960</xdr:rowOff>
    </xdr:to>
    <xdr:sp>
      <xdr:nvSpPr>
        <xdr:cNvPr id="64" name="AutoShape 66"/>
        <xdr:cNvSpPr/>
      </xdr:nvSpPr>
      <xdr:spPr>
        <a:xfrm>
          <a:off x="28270800" y="6944040"/>
          <a:ext cx="111240" cy="12312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191160</xdr:colOff>
      <xdr:row>19</xdr:row>
      <xdr:rowOff>257760</xdr:rowOff>
    </xdr:from>
    <xdr:to>
      <xdr:col>53</xdr:col>
      <xdr:colOff>664560</xdr:colOff>
      <xdr:row>95</xdr:row>
      <xdr:rowOff>38160</xdr:rowOff>
    </xdr:to>
    <xdr:sp>
      <xdr:nvSpPr>
        <xdr:cNvPr id="65" name="Freeform 68"/>
        <xdr:cNvSpPr/>
      </xdr:nvSpPr>
      <xdr:spPr>
        <a:xfrm>
          <a:off x="341640" y="3591360"/>
          <a:ext cx="21407400" cy="12668040"/>
        </a:xfrm>
        <a:custGeom>
          <a:avLst/>
          <a:gdLst/>
          <a:ahLst/>
          <a:rect l="l" t="t" r="r" b="b"/>
          <a:pathLst>
            <a:path w="2301" h="1385">
              <a:moveTo>
                <a:pt x="0" y="0"/>
              </a:moveTo>
              <a:cubicBezTo>
                <a:pt x="27" y="9"/>
                <a:pt x="48" y="22"/>
                <a:pt x="74" y="32"/>
              </a:cubicBezTo>
              <a:cubicBezTo>
                <a:pt x="88" y="46"/>
                <a:pt x="81" y="41"/>
                <a:pt x="94" y="48"/>
              </a:cubicBezTo>
              <a:cubicBezTo>
                <a:pt x="103" y="66"/>
                <a:pt x="115" y="68"/>
                <a:pt x="135" y="72"/>
              </a:cubicBezTo>
              <a:cubicBezTo>
                <a:pt x="143" y="74"/>
                <a:pt x="151" y="74"/>
                <a:pt x="159" y="76"/>
              </a:cubicBezTo>
              <a:cubicBezTo>
                <a:pt x="164" y="77"/>
                <a:pt x="175" y="80"/>
                <a:pt x="175" y="80"/>
              </a:cubicBezTo>
              <a:lnTo>
                <a:pt x="587" y="276"/>
              </a:lnTo>
              <a:lnTo>
                <a:pt x="1088" y="688"/>
              </a:lnTo>
              <a:lnTo>
                <a:pt x="1493" y="1287"/>
              </a:lnTo>
              <a:lnTo>
                <a:pt x="2301" y="1385"/>
              </a:lnTo>
            </a:path>
          </a:pathLst>
        </a:custGeom>
        <a:noFill/>
        <a:ln w="9360">
          <a:solidFill>
            <a:srgbClr val="000000"/>
          </a:solidFill>
          <a:prstDash val="dashDot"/>
          <a:round/>
          <a:headEnd len="med" type="diamond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653400</xdr:colOff>
      <xdr:row>93</xdr:row>
      <xdr:rowOff>9360</xdr:rowOff>
    </xdr:from>
    <xdr:to>
      <xdr:col>54</xdr:col>
      <xdr:colOff>402840</xdr:colOff>
      <xdr:row>97</xdr:row>
      <xdr:rowOff>133560</xdr:rowOff>
    </xdr:to>
    <xdr:sp>
      <xdr:nvSpPr>
        <xdr:cNvPr id="66" name="AutoShape 69"/>
        <xdr:cNvSpPr/>
      </xdr:nvSpPr>
      <xdr:spPr>
        <a:xfrm>
          <a:off x="21737880" y="15868440"/>
          <a:ext cx="504000" cy="848160"/>
        </a:xfrm>
        <a:prstGeom prst="can">
          <a:avLst>
            <a:gd name="adj" fmla="val 25000"/>
          </a:avLst>
        </a:prstGeom>
        <a:solidFill>
          <a:srgbClr val="c0c0c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311400</xdr:colOff>
      <xdr:row>85</xdr:row>
      <xdr:rowOff>0</xdr:rowOff>
    </xdr:from>
    <xdr:to>
      <xdr:col>56</xdr:col>
      <xdr:colOff>432720</xdr:colOff>
      <xdr:row>92</xdr:row>
      <xdr:rowOff>181080</xdr:rowOff>
    </xdr:to>
    <xdr:sp>
      <xdr:nvSpPr>
        <xdr:cNvPr id="67" name="Line 70"/>
        <xdr:cNvSpPr/>
      </xdr:nvSpPr>
      <xdr:spPr>
        <a:xfrm flipV="1">
          <a:off x="22150440" y="14392440"/>
          <a:ext cx="1167120" cy="1466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402120</xdr:colOff>
      <xdr:row>86</xdr:row>
      <xdr:rowOff>28440</xdr:rowOff>
    </xdr:from>
    <xdr:to>
      <xdr:col>61</xdr:col>
      <xdr:colOff>29520</xdr:colOff>
      <xdr:row>94</xdr:row>
      <xdr:rowOff>28080</xdr:rowOff>
    </xdr:to>
    <xdr:sp>
      <xdr:nvSpPr>
        <xdr:cNvPr id="68" name="Line 71"/>
        <xdr:cNvSpPr/>
      </xdr:nvSpPr>
      <xdr:spPr>
        <a:xfrm flipV="1">
          <a:off x="22241160" y="14601600"/>
          <a:ext cx="2804040" cy="1466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412200</xdr:colOff>
      <xdr:row>89</xdr:row>
      <xdr:rowOff>47160</xdr:rowOff>
    </xdr:from>
    <xdr:to>
      <xdr:col>66</xdr:col>
      <xdr:colOff>392040</xdr:colOff>
      <xdr:row>94</xdr:row>
      <xdr:rowOff>181080</xdr:rowOff>
    </xdr:to>
    <xdr:sp>
      <xdr:nvSpPr>
        <xdr:cNvPr id="69" name="Line 72"/>
        <xdr:cNvSpPr/>
      </xdr:nvSpPr>
      <xdr:spPr>
        <a:xfrm flipV="1">
          <a:off x="22251240" y="15172920"/>
          <a:ext cx="4542120" cy="1048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402120</xdr:colOff>
      <xdr:row>93</xdr:row>
      <xdr:rowOff>114480</xdr:rowOff>
    </xdr:from>
    <xdr:to>
      <xdr:col>60</xdr:col>
      <xdr:colOff>301320</xdr:colOff>
      <xdr:row>95</xdr:row>
      <xdr:rowOff>142560</xdr:rowOff>
    </xdr:to>
    <xdr:sp>
      <xdr:nvSpPr>
        <xdr:cNvPr id="70" name="Line 73"/>
        <xdr:cNvSpPr/>
      </xdr:nvSpPr>
      <xdr:spPr>
        <a:xfrm flipV="1">
          <a:off x="22241160" y="15973560"/>
          <a:ext cx="2774520" cy="390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392040</xdr:colOff>
      <xdr:row>96</xdr:row>
      <xdr:rowOff>57240</xdr:rowOff>
    </xdr:from>
    <xdr:to>
      <xdr:col>66</xdr:col>
      <xdr:colOff>392040</xdr:colOff>
      <xdr:row>99</xdr:row>
      <xdr:rowOff>28080</xdr:rowOff>
    </xdr:to>
    <xdr:sp>
      <xdr:nvSpPr>
        <xdr:cNvPr id="71" name="Line 74"/>
        <xdr:cNvSpPr/>
      </xdr:nvSpPr>
      <xdr:spPr>
        <a:xfrm>
          <a:off x="22231080" y="16459200"/>
          <a:ext cx="4562280" cy="523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412200</xdr:colOff>
      <xdr:row>97</xdr:row>
      <xdr:rowOff>47520</xdr:rowOff>
    </xdr:from>
    <xdr:to>
      <xdr:col>61</xdr:col>
      <xdr:colOff>10080</xdr:colOff>
      <xdr:row>104</xdr:row>
      <xdr:rowOff>47160</xdr:rowOff>
    </xdr:to>
    <xdr:sp>
      <xdr:nvSpPr>
        <xdr:cNvPr id="72" name="Line 75"/>
        <xdr:cNvSpPr/>
      </xdr:nvSpPr>
      <xdr:spPr>
        <a:xfrm>
          <a:off x="22251240" y="16630560"/>
          <a:ext cx="2774520" cy="1285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120600</xdr:colOff>
      <xdr:row>19</xdr:row>
      <xdr:rowOff>162360</xdr:rowOff>
    </xdr:from>
    <xdr:to>
      <xdr:col>1</xdr:col>
      <xdr:colOff>372600</xdr:colOff>
      <xdr:row>20</xdr:row>
      <xdr:rowOff>37800</xdr:rowOff>
    </xdr:to>
    <xdr:sp>
      <xdr:nvSpPr>
        <xdr:cNvPr id="73" name="Oval 76"/>
        <xdr:cNvSpPr/>
      </xdr:nvSpPr>
      <xdr:spPr>
        <a:xfrm>
          <a:off x="271080" y="3495960"/>
          <a:ext cx="252000" cy="2566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231120</xdr:colOff>
      <xdr:row>19</xdr:row>
      <xdr:rowOff>305280</xdr:rowOff>
    </xdr:from>
    <xdr:to>
      <xdr:col>1</xdr:col>
      <xdr:colOff>231840</xdr:colOff>
      <xdr:row>23</xdr:row>
      <xdr:rowOff>28440</xdr:rowOff>
    </xdr:to>
    <xdr:sp>
      <xdr:nvSpPr>
        <xdr:cNvPr id="74" name="Line 77"/>
        <xdr:cNvSpPr/>
      </xdr:nvSpPr>
      <xdr:spPr>
        <a:xfrm>
          <a:off x="381600" y="3638880"/>
          <a:ext cx="720" cy="590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281520</xdr:colOff>
      <xdr:row>24</xdr:row>
      <xdr:rowOff>28440</xdr:rowOff>
    </xdr:from>
    <xdr:to>
      <xdr:col>6</xdr:col>
      <xdr:colOff>360</xdr:colOff>
      <xdr:row>25</xdr:row>
      <xdr:rowOff>123840</xdr:rowOff>
    </xdr:to>
    <xdr:sp>
      <xdr:nvSpPr>
        <xdr:cNvPr id="75" name="Oval 78"/>
        <xdr:cNvSpPr/>
      </xdr:nvSpPr>
      <xdr:spPr>
        <a:xfrm>
          <a:off x="2302200" y="4390920"/>
          <a:ext cx="251640" cy="2574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371880</xdr:colOff>
      <xdr:row>24</xdr:row>
      <xdr:rowOff>75960</xdr:rowOff>
    </xdr:from>
    <xdr:to>
      <xdr:col>5</xdr:col>
      <xdr:colOff>191160</xdr:colOff>
      <xdr:row>26</xdr:row>
      <xdr:rowOff>152640</xdr:rowOff>
    </xdr:to>
    <xdr:sp>
      <xdr:nvSpPr>
        <xdr:cNvPr id="76" name="Line 79"/>
        <xdr:cNvSpPr/>
      </xdr:nvSpPr>
      <xdr:spPr>
        <a:xfrm flipH="1">
          <a:off x="1819080" y="4438440"/>
          <a:ext cx="392760" cy="400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150840</xdr:colOff>
      <xdr:row>68</xdr:row>
      <xdr:rowOff>152280</xdr:rowOff>
    </xdr:from>
    <xdr:to>
      <xdr:col>56</xdr:col>
      <xdr:colOff>211680</xdr:colOff>
      <xdr:row>94</xdr:row>
      <xdr:rowOff>76320</xdr:rowOff>
    </xdr:to>
    <xdr:sp>
      <xdr:nvSpPr>
        <xdr:cNvPr id="77" name="Line 80"/>
        <xdr:cNvSpPr/>
      </xdr:nvSpPr>
      <xdr:spPr>
        <a:xfrm flipH="1" flipV="1">
          <a:off x="21989880" y="11677680"/>
          <a:ext cx="1106640" cy="4438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27</xdr:col>
      <xdr:colOff>906480</xdr:colOff>
      <xdr:row>5</xdr:row>
      <xdr:rowOff>142560</xdr:rowOff>
    </xdr:from>
    <xdr:to>
      <xdr:col>30</xdr:col>
      <xdr:colOff>31320</xdr:colOff>
      <xdr:row>17</xdr:row>
      <xdr:rowOff>257040</xdr:rowOff>
    </xdr:to>
    <xdr:pic>
      <xdr:nvPicPr>
        <xdr:cNvPr id="78" name="Picture 1" descr=""/>
        <xdr:cNvPicPr/>
      </xdr:nvPicPr>
      <xdr:blipFill>
        <a:blip r:embed="rId1"/>
        <a:stretch/>
      </xdr:blipFill>
      <xdr:spPr>
        <a:xfrm>
          <a:off x="35111520" y="1962000"/>
          <a:ext cx="3593880" cy="3438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27</xdr:col>
      <xdr:colOff>987120</xdr:colOff>
      <xdr:row>91</xdr:row>
      <xdr:rowOff>75960</xdr:rowOff>
    </xdr:from>
    <xdr:to>
      <xdr:col>33</xdr:col>
      <xdr:colOff>333720</xdr:colOff>
      <xdr:row>102</xdr:row>
      <xdr:rowOff>143280</xdr:rowOff>
    </xdr:to>
    <xdr:graphicFrame>
      <xdr:nvGraphicFramePr>
        <xdr:cNvPr id="79" name="Chart 2"/>
        <xdr:cNvGraphicFramePr/>
      </xdr:nvGraphicFramePr>
      <xdr:xfrm>
        <a:off x="35192160" y="28127160"/>
        <a:ext cx="7569720" cy="357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101160</xdr:colOff>
      <xdr:row>56</xdr:row>
      <xdr:rowOff>0</xdr:rowOff>
    </xdr:from>
    <xdr:to>
      <xdr:col>18</xdr:col>
      <xdr:colOff>232200</xdr:colOff>
      <xdr:row>57</xdr:row>
      <xdr:rowOff>28080</xdr:rowOff>
    </xdr:to>
    <xdr:sp>
      <xdr:nvSpPr>
        <xdr:cNvPr id="80" name="Text 4"/>
        <xdr:cNvSpPr/>
      </xdr:nvSpPr>
      <xdr:spPr>
        <a:xfrm>
          <a:off x="21474000" y="16907040"/>
          <a:ext cx="131040" cy="32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20160</xdr:colOff>
      <xdr:row>3</xdr:row>
      <xdr:rowOff>94680</xdr:rowOff>
    </xdr:from>
    <xdr:to>
      <xdr:col>3</xdr:col>
      <xdr:colOff>1057680</xdr:colOff>
      <xdr:row>6</xdr:row>
      <xdr:rowOff>237600</xdr:rowOff>
    </xdr:to>
    <xdr:pic>
      <xdr:nvPicPr>
        <xdr:cNvPr id="81" name="Picture 5" descr=""/>
        <xdr:cNvPicPr/>
      </xdr:nvPicPr>
      <xdr:blipFill>
        <a:blip r:embed="rId3"/>
        <a:stretch/>
      </xdr:blipFill>
      <xdr:spPr>
        <a:xfrm>
          <a:off x="20160" y="1075680"/>
          <a:ext cx="3995280" cy="1285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222120</xdr:colOff>
      <xdr:row>91</xdr:row>
      <xdr:rowOff>209880</xdr:rowOff>
    </xdr:from>
    <xdr:to>
      <xdr:col>17</xdr:col>
      <xdr:colOff>907560</xdr:colOff>
      <xdr:row>110</xdr:row>
      <xdr:rowOff>266760</xdr:rowOff>
    </xdr:to>
    <xdr:graphicFrame>
      <xdr:nvGraphicFramePr>
        <xdr:cNvPr id="82" name="Chart 6"/>
        <xdr:cNvGraphicFramePr/>
      </xdr:nvGraphicFramePr>
      <xdr:xfrm>
        <a:off x="16069680" y="28261080"/>
        <a:ext cx="4992840" cy="579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403200</xdr:colOff>
      <xdr:row>91</xdr:row>
      <xdr:rowOff>285840</xdr:rowOff>
    </xdr:from>
    <xdr:to>
      <xdr:col>21</xdr:col>
      <xdr:colOff>353520</xdr:colOff>
      <xdr:row>111</xdr:row>
      <xdr:rowOff>18720</xdr:rowOff>
    </xdr:to>
    <xdr:graphicFrame>
      <xdr:nvGraphicFramePr>
        <xdr:cNvPr id="83" name="Chart 7"/>
        <xdr:cNvGraphicFramePr/>
      </xdr:nvGraphicFramePr>
      <xdr:xfrm>
        <a:off x="20558160" y="28337040"/>
        <a:ext cx="4650480" cy="573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20880</xdr:colOff>
      <xdr:row>73</xdr:row>
      <xdr:rowOff>285120</xdr:rowOff>
    </xdr:from>
    <xdr:to>
      <xdr:col>17</xdr:col>
      <xdr:colOff>856440</xdr:colOff>
      <xdr:row>91</xdr:row>
      <xdr:rowOff>37800</xdr:rowOff>
    </xdr:to>
    <xdr:graphicFrame>
      <xdr:nvGraphicFramePr>
        <xdr:cNvPr id="84" name="Chart 8"/>
        <xdr:cNvGraphicFramePr/>
      </xdr:nvGraphicFramePr>
      <xdr:xfrm>
        <a:off x="15868440" y="22478400"/>
        <a:ext cx="5142960" cy="561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382680</xdr:colOff>
      <xdr:row>91</xdr:row>
      <xdr:rowOff>142920</xdr:rowOff>
    </xdr:from>
    <xdr:to>
      <xdr:col>24</xdr:col>
      <xdr:colOff>635400</xdr:colOff>
      <xdr:row>112</xdr:row>
      <xdr:rowOff>47880</xdr:rowOff>
    </xdr:to>
    <xdr:graphicFrame>
      <xdr:nvGraphicFramePr>
        <xdr:cNvPr id="86" name="Chart 9"/>
        <xdr:cNvGraphicFramePr/>
      </xdr:nvGraphicFramePr>
      <xdr:xfrm>
        <a:off x="25237800" y="28194120"/>
        <a:ext cx="4590360" cy="617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17</xdr:col>
      <xdr:colOff>805320</xdr:colOff>
      <xdr:row>73</xdr:row>
      <xdr:rowOff>285120</xdr:rowOff>
    </xdr:from>
    <xdr:to>
      <xdr:col>22</xdr:col>
      <xdr:colOff>253440</xdr:colOff>
      <xdr:row>91</xdr:row>
      <xdr:rowOff>10080</xdr:rowOff>
    </xdr:to>
    <xdr:graphicFrame>
      <xdr:nvGraphicFramePr>
        <xdr:cNvPr id="87" name="Chart 10"/>
        <xdr:cNvGraphicFramePr/>
      </xdr:nvGraphicFramePr>
      <xdr:xfrm>
        <a:off x="20960280" y="22478400"/>
        <a:ext cx="5255280" cy="558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0</xdr:colOff>
      <xdr:row>85</xdr:row>
      <xdr:rowOff>190440</xdr:rowOff>
    </xdr:from>
    <xdr:to>
      <xdr:col>6</xdr:col>
      <xdr:colOff>1108080</xdr:colOff>
      <xdr:row>110</xdr:row>
      <xdr:rowOff>266760</xdr:rowOff>
    </xdr:to>
    <xdr:graphicFrame>
      <xdr:nvGraphicFramePr>
        <xdr:cNvPr id="88" name="Chart 11"/>
        <xdr:cNvGraphicFramePr/>
      </xdr:nvGraphicFramePr>
      <xdr:xfrm>
        <a:off x="200520" y="26374680"/>
        <a:ext cx="7940880" cy="7677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21</xdr:col>
      <xdr:colOff>805320</xdr:colOff>
      <xdr:row>73</xdr:row>
      <xdr:rowOff>285120</xdr:rowOff>
    </xdr:from>
    <xdr:to>
      <xdr:col>24</xdr:col>
      <xdr:colOff>1329840</xdr:colOff>
      <xdr:row>91</xdr:row>
      <xdr:rowOff>75960</xdr:rowOff>
    </xdr:to>
    <xdr:graphicFrame>
      <xdr:nvGraphicFramePr>
        <xdr:cNvPr id="89" name="Chart 12"/>
        <xdr:cNvGraphicFramePr/>
      </xdr:nvGraphicFramePr>
      <xdr:xfrm>
        <a:off x="25660440" y="22478400"/>
        <a:ext cx="4862160" cy="564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14</xdr:col>
      <xdr:colOff>584280</xdr:colOff>
      <xdr:row>116</xdr:row>
      <xdr:rowOff>219600</xdr:rowOff>
    </xdr:from>
    <xdr:to>
      <xdr:col>18</xdr:col>
      <xdr:colOff>554400</xdr:colOff>
      <xdr:row>137</xdr:row>
      <xdr:rowOff>161640</xdr:rowOff>
    </xdr:to>
    <xdr:graphicFrame>
      <xdr:nvGraphicFramePr>
        <xdr:cNvPr id="90" name="Chart 13"/>
        <xdr:cNvGraphicFramePr/>
      </xdr:nvGraphicFramePr>
      <xdr:xfrm>
        <a:off x="16431840" y="35624160"/>
        <a:ext cx="5495400" cy="617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745560</xdr:colOff>
          <xdr:row>0</xdr:row>
          <xdr:rowOff>114480</xdr:rowOff>
        </xdr:from>
        <xdr:to>
          <xdr:col>2</xdr:col>
          <xdr:colOff>624240</xdr:colOff>
          <xdr:row>2</xdr:row>
          <xdr:rowOff>343440</xdr:rowOff>
        </xdr:to>
        <xdr:sp>
          <xdr:nvSpPr>
            <xdr:cNvPr id="1001" name="Button 14" descr="Get Outag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Outages</a:t>
              </a:r>
            </a:p>
          </xdr:txBody>
        </xdr:sp>
        <xdr:clientData/>
      </xdr:twoCellAnchor>
    </mc:Choice>
  </mc:AlternateContent>
  <xdr:twoCellAnchor editAs="oneCell">
    <xdr:from>
      <xdr:col>28</xdr:col>
      <xdr:colOff>332280</xdr:colOff>
      <xdr:row>96</xdr:row>
      <xdr:rowOff>0</xdr:rowOff>
    </xdr:from>
    <xdr:to>
      <xdr:col>33</xdr:col>
      <xdr:colOff>112680</xdr:colOff>
      <xdr:row>96</xdr:row>
      <xdr:rowOff>0</xdr:rowOff>
    </xdr:to>
    <xdr:sp>
      <xdr:nvSpPr>
        <xdr:cNvPr id="91" name="Line 16"/>
        <xdr:cNvSpPr/>
      </xdr:nvSpPr>
      <xdr:spPr>
        <a:xfrm>
          <a:off x="36037080" y="29489400"/>
          <a:ext cx="6503760" cy="0"/>
        </a:xfrm>
        <a:prstGeom prst="line">
          <a:avLst/>
        </a:prstGeom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482760</xdr:colOff>
          <xdr:row>0</xdr:row>
          <xdr:rowOff>142560</xdr:rowOff>
        </xdr:from>
        <xdr:to>
          <xdr:col>5</xdr:col>
          <xdr:colOff>1430280</xdr:colOff>
          <xdr:row>2</xdr:row>
          <xdr:rowOff>438480</xdr:rowOff>
        </xdr:to>
        <xdr:sp>
          <xdr:nvSpPr>
            <xdr:cNvPr id="1002" name="Button 17" descr="Paste Ops To  Web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Paste Ops To  Web</a:t>
              </a:r>
            </a:p>
          </xdr:txBody>
        </xdr:sp>
        <xdr:clientData/>
      </xdr:twoCellAnchor>
    </mc:Choice>
  </mc:AlternateContent>
  <xdr:twoCellAnchor editAs="oneCell">
    <xdr:from>
      <xdr:col>24</xdr:col>
      <xdr:colOff>855360</xdr:colOff>
      <xdr:row>91</xdr:row>
      <xdr:rowOff>285840</xdr:rowOff>
    </xdr:from>
    <xdr:to>
      <xdr:col>27</xdr:col>
      <xdr:colOff>484560</xdr:colOff>
      <xdr:row>111</xdr:row>
      <xdr:rowOff>142560</xdr:rowOff>
    </xdr:to>
    <xdr:graphicFrame>
      <xdr:nvGraphicFramePr>
        <xdr:cNvPr id="92" name="Chart 18"/>
        <xdr:cNvGraphicFramePr/>
      </xdr:nvGraphicFramePr>
      <xdr:xfrm>
        <a:off x="30048120" y="28337040"/>
        <a:ext cx="4641480" cy="58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25</xdr:col>
      <xdr:colOff>533880</xdr:colOff>
      <xdr:row>93</xdr:row>
      <xdr:rowOff>237600</xdr:rowOff>
    </xdr:from>
    <xdr:to>
      <xdr:col>26</xdr:col>
      <xdr:colOff>906840</xdr:colOff>
      <xdr:row>97</xdr:row>
      <xdr:rowOff>104040</xdr:rowOff>
    </xdr:to>
    <xdr:sp>
      <xdr:nvSpPr>
        <xdr:cNvPr id="93" name="Text 19"/>
        <xdr:cNvSpPr/>
      </xdr:nvSpPr>
      <xdr:spPr>
        <a:xfrm>
          <a:off x="31407480" y="28908000"/>
          <a:ext cx="2114280" cy="980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600" strike="noStrike" u="none">
              <a:effectLst/>
              <a:uFillTx/>
              <a:latin typeface="Arial"/>
            </a:rPr>
            <a:t>Carbon CAP: 40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0" lang="en-US" sz="1600" strike="noStrike" u="none">
              <a:effectLst/>
              <a:uFillTx/>
              <a:latin typeface="Arial"/>
            </a:rPr>
            <a:t>Demmitt CAP: 10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0" lang="en-US" sz="1600" strike="noStrike" u="none">
              <a:effectLst/>
              <a:uFillTx/>
              <a:latin typeface="Arial"/>
            </a:rPr>
            <a:t>Severn CAP: 15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22</xdr:col>
      <xdr:colOff>1107000</xdr:colOff>
      <xdr:row>93</xdr:row>
      <xdr:rowOff>142920</xdr:rowOff>
    </xdr:from>
    <xdr:to>
      <xdr:col>23</xdr:col>
      <xdr:colOff>756000</xdr:colOff>
      <xdr:row>94</xdr:row>
      <xdr:rowOff>219240</xdr:rowOff>
    </xdr:to>
    <xdr:sp>
      <xdr:nvSpPr>
        <xdr:cNvPr id="94" name="Text 20"/>
        <xdr:cNvSpPr/>
      </xdr:nvSpPr>
      <xdr:spPr>
        <a:xfrm>
          <a:off x="27069120" y="28813320"/>
          <a:ext cx="1108080" cy="3715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600" strike="noStrike" u="none">
              <a:effectLst/>
              <a:uFillTx/>
              <a:latin typeface="Arial"/>
            </a:rPr>
            <a:t>CAP: 45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19</xdr:col>
      <xdr:colOff>0</xdr:colOff>
      <xdr:row>93</xdr:row>
      <xdr:rowOff>142920</xdr:rowOff>
    </xdr:from>
    <xdr:to>
      <xdr:col>19</xdr:col>
      <xdr:colOff>1108440</xdr:colOff>
      <xdr:row>94</xdr:row>
      <xdr:rowOff>219240</xdr:rowOff>
    </xdr:to>
    <xdr:sp>
      <xdr:nvSpPr>
        <xdr:cNvPr id="95" name="Text 21"/>
        <xdr:cNvSpPr/>
      </xdr:nvSpPr>
      <xdr:spPr>
        <a:xfrm>
          <a:off x="22439520" y="28813320"/>
          <a:ext cx="1108440" cy="3715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600" strike="noStrike" u="none">
              <a:effectLst/>
              <a:uFillTx/>
              <a:latin typeface="Arial"/>
            </a:rPr>
            <a:t>CAP: 50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935640</xdr:colOff>
      <xdr:row>93</xdr:row>
      <xdr:rowOff>190080</xdr:rowOff>
    </xdr:from>
    <xdr:to>
      <xdr:col>16</xdr:col>
      <xdr:colOff>363600</xdr:colOff>
      <xdr:row>94</xdr:row>
      <xdr:rowOff>266400</xdr:rowOff>
    </xdr:to>
    <xdr:sp>
      <xdr:nvSpPr>
        <xdr:cNvPr id="96" name="Text 22"/>
        <xdr:cNvSpPr/>
      </xdr:nvSpPr>
      <xdr:spPr>
        <a:xfrm>
          <a:off x="17960760" y="28860480"/>
          <a:ext cx="1108800" cy="3715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600" strike="noStrike" u="none">
              <a:effectLst/>
              <a:uFillTx/>
              <a:latin typeface="Arial"/>
            </a:rPr>
            <a:t>CAP: 93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0.334779869811717</cdr:x>
      <cdr:y>0.627742846143975</cdr:y>
    </cdr:from>
    <cdr:to>
      <cdr:x>0.436760691537762</cdr:x>
      <cdr:y>0.645515205954061</cdr:y>
    </cdr:to>
    <cdr:sp>
      <cdr:nvSpPr>
        <cdr:cNvPr id="85" name="Text 1"/>
        <cdr:cNvSpPr/>
      </cdr:nvSpPr>
      <cdr:spPr>
        <a:xfrm>
          <a:off x="1721880" y="3522240"/>
          <a:ext cx="524520" cy="99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920" strike="noStrike" u="none">
              <a:effectLst/>
              <a:uFillTx/>
              <a:latin typeface="Arial"/>
            </a:rPr>
            <a:t>Note: Balance does not include assumed 20B on NUL side.</a:t>
          </a:r>
          <a:endParaRPr b="0" sz="92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81000</xdr:colOff>
      <xdr:row>9</xdr:row>
      <xdr:rowOff>104400</xdr:rowOff>
    </xdr:from>
    <xdr:to>
      <xdr:col>5</xdr:col>
      <xdr:colOff>484560</xdr:colOff>
      <xdr:row>11</xdr:row>
      <xdr:rowOff>57240</xdr:rowOff>
    </xdr:to>
    <xdr:sp>
      <xdr:nvSpPr>
        <xdr:cNvPr id="97" name="Oval 1"/>
        <xdr:cNvSpPr/>
      </xdr:nvSpPr>
      <xdr:spPr>
        <a:xfrm>
          <a:off x="3984840" y="1914120"/>
          <a:ext cx="403560" cy="410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654120</xdr:colOff>
      <xdr:row>6</xdr:row>
      <xdr:rowOff>161640</xdr:rowOff>
    </xdr:from>
    <xdr:to>
      <xdr:col>17</xdr:col>
      <xdr:colOff>121680</xdr:colOff>
      <xdr:row>8</xdr:row>
      <xdr:rowOff>85680</xdr:rowOff>
    </xdr:to>
    <xdr:sp>
      <xdr:nvSpPr>
        <xdr:cNvPr id="98" name="Oval 2"/>
        <xdr:cNvSpPr/>
      </xdr:nvSpPr>
      <xdr:spPr>
        <a:xfrm>
          <a:off x="15082560" y="1285560"/>
          <a:ext cx="362880" cy="3812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713880</xdr:colOff>
      <xdr:row>22</xdr:row>
      <xdr:rowOff>38160</xdr:rowOff>
    </xdr:from>
    <xdr:to>
      <xdr:col>9</xdr:col>
      <xdr:colOff>202320</xdr:colOff>
      <xdr:row>24</xdr:row>
      <xdr:rowOff>76320</xdr:rowOff>
    </xdr:to>
    <xdr:sp>
      <xdr:nvSpPr>
        <xdr:cNvPr id="99" name="Oval 3"/>
        <xdr:cNvSpPr/>
      </xdr:nvSpPr>
      <xdr:spPr>
        <a:xfrm>
          <a:off x="7495560" y="4552920"/>
          <a:ext cx="43416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714240</xdr:colOff>
      <xdr:row>39</xdr:row>
      <xdr:rowOff>142560</xdr:rowOff>
    </xdr:from>
    <xdr:to>
      <xdr:col>14</xdr:col>
      <xdr:colOff>202320</xdr:colOff>
      <xdr:row>42</xdr:row>
      <xdr:rowOff>9360</xdr:rowOff>
    </xdr:to>
    <xdr:sp>
      <xdr:nvSpPr>
        <xdr:cNvPr id="100" name="Oval 4"/>
        <xdr:cNvSpPr/>
      </xdr:nvSpPr>
      <xdr:spPr>
        <a:xfrm>
          <a:off x="12234960" y="7781760"/>
          <a:ext cx="453960" cy="419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875160</xdr:colOff>
      <xdr:row>50</xdr:row>
      <xdr:rowOff>161640</xdr:rowOff>
    </xdr:from>
    <xdr:to>
      <xdr:col>17</xdr:col>
      <xdr:colOff>363240</xdr:colOff>
      <xdr:row>52</xdr:row>
      <xdr:rowOff>171720</xdr:rowOff>
    </xdr:to>
    <xdr:sp>
      <xdr:nvSpPr>
        <xdr:cNvPr id="101" name="Oval 5"/>
        <xdr:cNvSpPr/>
      </xdr:nvSpPr>
      <xdr:spPr>
        <a:xfrm>
          <a:off x="15303600" y="9829440"/>
          <a:ext cx="383400" cy="4197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20520</xdr:colOff>
      <xdr:row>14</xdr:row>
      <xdr:rowOff>18720</xdr:rowOff>
    </xdr:from>
    <xdr:to>
      <xdr:col>9</xdr:col>
      <xdr:colOff>383400</xdr:colOff>
      <xdr:row>15</xdr:row>
      <xdr:rowOff>104400</xdr:rowOff>
    </xdr:to>
    <xdr:sp>
      <xdr:nvSpPr>
        <xdr:cNvPr id="102" name="Rectangle 6"/>
        <xdr:cNvSpPr/>
      </xdr:nvSpPr>
      <xdr:spPr>
        <a:xfrm>
          <a:off x="7747920" y="2971440"/>
          <a:ext cx="362880" cy="3142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50040</xdr:colOff>
      <xdr:row>37</xdr:row>
      <xdr:rowOff>75960</xdr:rowOff>
    </xdr:from>
    <xdr:to>
      <xdr:col>17</xdr:col>
      <xdr:colOff>282600</xdr:colOff>
      <xdr:row>52</xdr:row>
      <xdr:rowOff>38160</xdr:rowOff>
    </xdr:to>
    <xdr:sp>
      <xdr:nvSpPr>
        <xdr:cNvPr id="103" name="Line 7"/>
        <xdr:cNvSpPr/>
      </xdr:nvSpPr>
      <xdr:spPr>
        <a:xfrm>
          <a:off x="11570760" y="7333920"/>
          <a:ext cx="4035600" cy="27817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50040</xdr:colOff>
      <xdr:row>8</xdr:row>
      <xdr:rowOff>18720</xdr:rowOff>
    </xdr:from>
    <xdr:to>
      <xdr:col>16</xdr:col>
      <xdr:colOff>825480</xdr:colOff>
      <xdr:row>40</xdr:row>
      <xdr:rowOff>162000</xdr:rowOff>
    </xdr:to>
    <xdr:sp>
      <xdr:nvSpPr>
        <xdr:cNvPr id="104" name="Line 8"/>
        <xdr:cNvSpPr/>
      </xdr:nvSpPr>
      <xdr:spPr>
        <a:xfrm flipH="1">
          <a:off x="12536640" y="1599840"/>
          <a:ext cx="2717280" cy="6382080"/>
        </a:xfrm>
        <a:prstGeom prst="line">
          <a:avLst/>
        </a:prstGeom>
        <a:ln w="9360">
          <a:solidFill>
            <a:srgbClr val="008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522720</xdr:colOff>
      <xdr:row>52</xdr:row>
      <xdr:rowOff>28080</xdr:rowOff>
    </xdr:from>
    <xdr:to>
      <xdr:col>17</xdr:col>
      <xdr:colOff>101520</xdr:colOff>
      <xdr:row>56</xdr:row>
      <xdr:rowOff>161640</xdr:rowOff>
    </xdr:to>
    <xdr:sp>
      <xdr:nvSpPr>
        <xdr:cNvPr id="105" name="Line 9"/>
        <xdr:cNvSpPr/>
      </xdr:nvSpPr>
      <xdr:spPr>
        <a:xfrm flipH="1">
          <a:off x="14951160" y="10105560"/>
          <a:ext cx="474120" cy="857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272160</xdr:colOff>
      <xdr:row>32</xdr:row>
      <xdr:rowOff>-360</xdr:rowOff>
    </xdr:from>
    <xdr:to>
      <xdr:col>6</xdr:col>
      <xdr:colOff>775800</xdr:colOff>
      <xdr:row>34</xdr:row>
      <xdr:rowOff>85320</xdr:rowOff>
    </xdr:to>
    <xdr:sp>
      <xdr:nvSpPr>
        <xdr:cNvPr id="106" name="Line 10"/>
        <xdr:cNvSpPr/>
      </xdr:nvSpPr>
      <xdr:spPr>
        <a:xfrm flipV="1">
          <a:off x="5162400" y="6352920"/>
          <a:ext cx="503640" cy="447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402840</xdr:colOff>
      <xdr:row>15</xdr:row>
      <xdr:rowOff>124200</xdr:rowOff>
    </xdr:from>
    <xdr:to>
      <xdr:col>9</xdr:col>
      <xdr:colOff>202320</xdr:colOff>
      <xdr:row>20</xdr:row>
      <xdr:rowOff>47160</xdr:rowOff>
    </xdr:to>
    <xdr:sp>
      <xdr:nvSpPr>
        <xdr:cNvPr id="107" name="Line 11"/>
        <xdr:cNvSpPr/>
      </xdr:nvSpPr>
      <xdr:spPr>
        <a:xfrm flipH="1">
          <a:off x="7184520" y="3305520"/>
          <a:ext cx="745200" cy="894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251280</xdr:colOff>
      <xdr:row>16</xdr:row>
      <xdr:rowOff>114120</xdr:rowOff>
    </xdr:from>
    <xdr:to>
      <xdr:col>17</xdr:col>
      <xdr:colOff>635040</xdr:colOff>
      <xdr:row>18</xdr:row>
      <xdr:rowOff>85680</xdr:rowOff>
    </xdr:to>
    <xdr:sp>
      <xdr:nvSpPr>
        <xdr:cNvPr id="108" name="Oval 12"/>
        <xdr:cNvSpPr/>
      </xdr:nvSpPr>
      <xdr:spPr>
        <a:xfrm>
          <a:off x="15575040" y="3524040"/>
          <a:ext cx="383760" cy="3524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855000</xdr:colOff>
      <xdr:row>17</xdr:row>
      <xdr:rowOff>104400</xdr:rowOff>
    </xdr:from>
    <xdr:to>
      <xdr:col>17</xdr:col>
      <xdr:colOff>303120</xdr:colOff>
      <xdr:row>17</xdr:row>
      <xdr:rowOff>114480</xdr:rowOff>
    </xdr:to>
    <xdr:sp>
      <xdr:nvSpPr>
        <xdr:cNvPr id="109" name="Line 13"/>
        <xdr:cNvSpPr/>
      </xdr:nvSpPr>
      <xdr:spPr>
        <a:xfrm flipV="1">
          <a:off x="14287320" y="3714480"/>
          <a:ext cx="1339560" cy="10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19800</xdr:colOff>
      <xdr:row>44</xdr:row>
      <xdr:rowOff>114480</xdr:rowOff>
    </xdr:from>
    <xdr:to>
      <xdr:col>11</xdr:col>
      <xdr:colOff>404280</xdr:colOff>
      <xdr:row>46</xdr:row>
      <xdr:rowOff>153000</xdr:rowOff>
    </xdr:to>
    <xdr:sp>
      <xdr:nvSpPr>
        <xdr:cNvPr id="110" name="Oval 14"/>
        <xdr:cNvSpPr/>
      </xdr:nvSpPr>
      <xdr:spPr>
        <a:xfrm>
          <a:off x="9638640" y="8696520"/>
          <a:ext cx="38448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322560</xdr:colOff>
      <xdr:row>46</xdr:row>
      <xdr:rowOff>28440</xdr:rowOff>
    </xdr:from>
    <xdr:to>
      <xdr:col>12</xdr:col>
      <xdr:colOff>101520</xdr:colOff>
      <xdr:row>46</xdr:row>
      <xdr:rowOff>28440</xdr:rowOff>
    </xdr:to>
    <xdr:sp>
      <xdr:nvSpPr>
        <xdr:cNvPr id="111" name="Line 15"/>
        <xdr:cNvSpPr/>
      </xdr:nvSpPr>
      <xdr:spPr>
        <a:xfrm flipH="1">
          <a:off x="9941400" y="8972280"/>
          <a:ext cx="7855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271080</xdr:colOff>
      <xdr:row>54</xdr:row>
      <xdr:rowOff>19080</xdr:rowOff>
    </xdr:from>
    <xdr:to>
      <xdr:col>9</xdr:col>
      <xdr:colOff>171720</xdr:colOff>
      <xdr:row>54</xdr:row>
      <xdr:rowOff>19080</xdr:rowOff>
    </xdr:to>
    <xdr:sp>
      <xdr:nvSpPr>
        <xdr:cNvPr id="112" name="Line 16"/>
        <xdr:cNvSpPr/>
      </xdr:nvSpPr>
      <xdr:spPr>
        <a:xfrm flipH="1">
          <a:off x="7052760" y="10458360"/>
          <a:ext cx="8463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30600</xdr:colOff>
      <xdr:row>53</xdr:row>
      <xdr:rowOff>0</xdr:rowOff>
    </xdr:from>
    <xdr:to>
      <xdr:col>8</xdr:col>
      <xdr:colOff>413640</xdr:colOff>
      <xdr:row>55</xdr:row>
      <xdr:rowOff>38160</xdr:rowOff>
    </xdr:to>
    <xdr:sp>
      <xdr:nvSpPr>
        <xdr:cNvPr id="113" name="Oval 17"/>
        <xdr:cNvSpPr/>
      </xdr:nvSpPr>
      <xdr:spPr>
        <a:xfrm>
          <a:off x="6812280" y="10258560"/>
          <a:ext cx="383040" cy="399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181080</xdr:colOff>
      <xdr:row>17</xdr:row>
      <xdr:rowOff>57240</xdr:rowOff>
    </xdr:from>
    <xdr:to>
      <xdr:col>7</xdr:col>
      <xdr:colOff>574560</xdr:colOff>
      <xdr:row>18</xdr:row>
      <xdr:rowOff>153000</xdr:rowOff>
    </xdr:to>
    <xdr:sp>
      <xdr:nvSpPr>
        <xdr:cNvPr id="114" name="Line 18"/>
        <xdr:cNvSpPr/>
      </xdr:nvSpPr>
      <xdr:spPr>
        <a:xfrm>
          <a:off x="5996880" y="3667320"/>
          <a:ext cx="39348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352080</xdr:colOff>
      <xdr:row>30</xdr:row>
      <xdr:rowOff>47520</xdr:rowOff>
    </xdr:from>
    <xdr:to>
      <xdr:col>11</xdr:col>
      <xdr:colOff>635040</xdr:colOff>
      <xdr:row>31</xdr:row>
      <xdr:rowOff>66600</xdr:rowOff>
    </xdr:to>
    <xdr:sp>
      <xdr:nvSpPr>
        <xdr:cNvPr id="115" name="Line 19"/>
        <xdr:cNvSpPr/>
      </xdr:nvSpPr>
      <xdr:spPr>
        <a:xfrm flipH="1" flipV="1">
          <a:off x="9970920" y="6038640"/>
          <a:ext cx="28296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231480</xdr:colOff>
      <xdr:row>12</xdr:row>
      <xdr:rowOff>124200</xdr:rowOff>
    </xdr:from>
    <xdr:to>
      <xdr:col>6</xdr:col>
      <xdr:colOff>594720</xdr:colOff>
      <xdr:row>14</xdr:row>
      <xdr:rowOff>104400</xdr:rowOff>
    </xdr:to>
    <xdr:sp>
      <xdr:nvSpPr>
        <xdr:cNvPr id="116" name="AutoShape 20"/>
        <xdr:cNvSpPr/>
      </xdr:nvSpPr>
      <xdr:spPr>
        <a:xfrm>
          <a:off x="5121720" y="2619720"/>
          <a:ext cx="363240" cy="43740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433080</xdr:colOff>
      <xdr:row>28</xdr:row>
      <xdr:rowOff>28080</xdr:rowOff>
    </xdr:from>
    <xdr:to>
      <xdr:col>10</xdr:col>
      <xdr:colOff>785160</xdr:colOff>
      <xdr:row>29</xdr:row>
      <xdr:rowOff>180720</xdr:rowOff>
    </xdr:to>
    <xdr:sp>
      <xdr:nvSpPr>
        <xdr:cNvPr id="117" name="AutoShape 21"/>
        <xdr:cNvSpPr/>
      </xdr:nvSpPr>
      <xdr:spPr>
        <a:xfrm>
          <a:off x="9156600" y="5657400"/>
          <a:ext cx="352080" cy="333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231480</xdr:colOff>
      <xdr:row>44</xdr:row>
      <xdr:rowOff>19080</xdr:rowOff>
    </xdr:from>
    <xdr:to>
      <xdr:col>15</xdr:col>
      <xdr:colOff>584640</xdr:colOff>
      <xdr:row>45</xdr:row>
      <xdr:rowOff>180720</xdr:rowOff>
    </xdr:to>
    <xdr:sp>
      <xdr:nvSpPr>
        <xdr:cNvPr id="118" name="AutoShape 22"/>
        <xdr:cNvSpPr/>
      </xdr:nvSpPr>
      <xdr:spPr>
        <a:xfrm>
          <a:off x="13663800" y="8601120"/>
          <a:ext cx="35316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674280</xdr:colOff>
      <xdr:row>54</xdr:row>
      <xdr:rowOff>0</xdr:rowOff>
    </xdr:from>
    <xdr:to>
      <xdr:col>19</xdr:col>
      <xdr:colOff>131040</xdr:colOff>
      <xdr:row>55</xdr:row>
      <xdr:rowOff>162000</xdr:rowOff>
    </xdr:to>
    <xdr:sp>
      <xdr:nvSpPr>
        <xdr:cNvPr id="119" name="AutoShape 23"/>
        <xdr:cNvSpPr/>
      </xdr:nvSpPr>
      <xdr:spPr>
        <a:xfrm>
          <a:off x="16913880" y="10439280"/>
          <a:ext cx="42264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734040</xdr:colOff>
      <xdr:row>43</xdr:row>
      <xdr:rowOff>0</xdr:rowOff>
    </xdr:from>
    <xdr:to>
      <xdr:col>15</xdr:col>
      <xdr:colOff>192600</xdr:colOff>
      <xdr:row>44</xdr:row>
      <xdr:rowOff>47520</xdr:rowOff>
    </xdr:to>
    <xdr:sp>
      <xdr:nvSpPr>
        <xdr:cNvPr id="120" name="AutoShape 24"/>
        <xdr:cNvSpPr/>
      </xdr:nvSpPr>
      <xdr:spPr>
        <a:xfrm>
          <a:off x="13220640" y="8391600"/>
          <a:ext cx="404280" cy="23796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674280</xdr:colOff>
      <xdr:row>53</xdr:row>
      <xdr:rowOff>95040</xdr:rowOff>
    </xdr:from>
    <xdr:to>
      <xdr:col>18</xdr:col>
      <xdr:colOff>171720</xdr:colOff>
      <xdr:row>54</xdr:row>
      <xdr:rowOff>47160</xdr:rowOff>
    </xdr:to>
    <xdr:sp>
      <xdr:nvSpPr>
        <xdr:cNvPr id="121" name="Line 25"/>
        <xdr:cNvSpPr/>
      </xdr:nvSpPr>
      <xdr:spPr>
        <a:xfrm flipH="1" flipV="1">
          <a:off x="15998040" y="10353600"/>
          <a:ext cx="41328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250920</xdr:colOff>
      <xdr:row>38</xdr:row>
      <xdr:rowOff>38160</xdr:rowOff>
    </xdr:from>
    <xdr:to>
      <xdr:col>14</xdr:col>
      <xdr:colOff>413280</xdr:colOff>
      <xdr:row>40</xdr:row>
      <xdr:rowOff>57240</xdr:rowOff>
    </xdr:to>
    <xdr:sp>
      <xdr:nvSpPr>
        <xdr:cNvPr id="122" name="Line 26"/>
        <xdr:cNvSpPr/>
      </xdr:nvSpPr>
      <xdr:spPr>
        <a:xfrm flipH="1">
          <a:off x="12737520" y="7486560"/>
          <a:ext cx="162360" cy="390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251280</xdr:colOff>
      <xdr:row>40</xdr:row>
      <xdr:rowOff>76320</xdr:rowOff>
    </xdr:from>
    <xdr:to>
      <xdr:col>14</xdr:col>
      <xdr:colOff>564120</xdr:colOff>
      <xdr:row>41</xdr:row>
      <xdr:rowOff>85680</xdr:rowOff>
    </xdr:to>
    <xdr:sp>
      <xdr:nvSpPr>
        <xdr:cNvPr id="123" name="Line 27"/>
        <xdr:cNvSpPr/>
      </xdr:nvSpPr>
      <xdr:spPr>
        <a:xfrm>
          <a:off x="12737880" y="7896240"/>
          <a:ext cx="312840" cy="190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381960</xdr:colOff>
      <xdr:row>17</xdr:row>
      <xdr:rowOff>0</xdr:rowOff>
    </xdr:from>
    <xdr:to>
      <xdr:col>16</xdr:col>
      <xdr:colOff>775440</xdr:colOff>
      <xdr:row>17</xdr:row>
      <xdr:rowOff>0</xdr:rowOff>
    </xdr:to>
    <xdr:sp>
      <xdr:nvSpPr>
        <xdr:cNvPr id="124" name="Line 28"/>
        <xdr:cNvSpPr/>
      </xdr:nvSpPr>
      <xdr:spPr>
        <a:xfrm>
          <a:off x="14810400" y="3610080"/>
          <a:ext cx="393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683280</xdr:colOff>
      <xdr:row>54</xdr:row>
      <xdr:rowOff>0</xdr:rowOff>
    </xdr:from>
    <xdr:to>
      <xdr:col>16</xdr:col>
      <xdr:colOff>885240</xdr:colOff>
      <xdr:row>55</xdr:row>
      <xdr:rowOff>181080</xdr:rowOff>
    </xdr:to>
    <xdr:sp>
      <xdr:nvSpPr>
        <xdr:cNvPr id="125" name="Line 29"/>
        <xdr:cNvSpPr/>
      </xdr:nvSpPr>
      <xdr:spPr>
        <a:xfrm flipH="1">
          <a:off x="15111720" y="10439280"/>
          <a:ext cx="201960" cy="362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533520</xdr:colOff>
      <xdr:row>45</xdr:row>
      <xdr:rowOff>114480</xdr:rowOff>
    </xdr:from>
    <xdr:to>
      <xdr:col>11</xdr:col>
      <xdr:colOff>876600</xdr:colOff>
      <xdr:row>45</xdr:row>
      <xdr:rowOff>114480</xdr:rowOff>
    </xdr:to>
    <xdr:sp>
      <xdr:nvSpPr>
        <xdr:cNvPr id="126" name="Line 30"/>
        <xdr:cNvSpPr/>
      </xdr:nvSpPr>
      <xdr:spPr>
        <a:xfrm flipH="1">
          <a:off x="10152360" y="8877600"/>
          <a:ext cx="343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552960</xdr:colOff>
      <xdr:row>53</xdr:row>
      <xdr:rowOff>114480</xdr:rowOff>
    </xdr:from>
    <xdr:to>
      <xdr:col>9</xdr:col>
      <xdr:colOff>40320</xdr:colOff>
      <xdr:row>53</xdr:row>
      <xdr:rowOff>114480</xdr:rowOff>
    </xdr:to>
    <xdr:sp>
      <xdr:nvSpPr>
        <xdr:cNvPr id="127" name="Line 31"/>
        <xdr:cNvSpPr/>
      </xdr:nvSpPr>
      <xdr:spPr>
        <a:xfrm flipH="1">
          <a:off x="7334640" y="10373040"/>
          <a:ext cx="433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80280</xdr:colOff>
      <xdr:row>60</xdr:row>
      <xdr:rowOff>28080</xdr:rowOff>
    </xdr:from>
    <xdr:to>
      <xdr:col>6</xdr:col>
      <xdr:colOff>755640</xdr:colOff>
      <xdr:row>60</xdr:row>
      <xdr:rowOff>28080</xdr:rowOff>
    </xdr:to>
    <xdr:sp>
      <xdr:nvSpPr>
        <xdr:cNvPr id="128" name="Line 32"/>
        <xdr:cNvSpPr/>
      </xdr:nvSpPr>
      <xdr:spPr>
        <a:xfrm flipH="1">
          <a:off x="4970520" y="11553480"/>
          <a:ext cx="6753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583920</xdr:colOff>
      <xdr:row>59</xdr:row>
      <xdr:rowOff>0</xdr:rowOff>
    </xdr:from>
    <xdr:to>
      <xdr:col>6</xdr:col>
      <xdr:colOff>81360</xdr:colOff>
      <xdr:row>61</xdr:row>
      <xdr:rowOff>47520</xdr:rowOff>
    </xdr:to>
    <xdr:sp>
      <xdr:nvSpPr>
        <xdr:cNvPr id="129" name="Oval 33"/>
        <xdr:cNvSpPr/>
      </xdr:nvSpPr>
      <xdr:spPr>
        <a:xfrm>
          <a:off x="4487760" y="11344320"/>
          <a:ext cx="483840" cy="409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382320</xdr:colOff>
      <xdr:row>61</xdr:row>
      <xdr:rowOff>123840</xdr:rowOff>
    </xdr:from>
    <xdr:to>
      <xdr:col>7</xdr:col>
      <xdr:colOff>182160</xdr:colOff>
      <xdr:row>65</xdr:row>
      <xdr:rowOff>190440</xdr:rowOff>
    </xdr:to>
    <xdr:sp>
      <xdr:nvSpPr>
        <xdr:cNvPr id="130" name="Line 34"/>
        <xdr:cNvSpPr/>
      </xdr:nvSpPr>
      <xdr:spPr>
        <a:xfrm>
          <a:off x="5272560" y="11829960"/>
          <a:ext cx="725400" cy="781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221760</xdr:colOff>
      <xdr:row>74</xdr:row>
      <xdr:rowOff>142560</xdr:rowOff>
    </xdr:from>
    <xdr:to>
      <xdr:col>8</xdr:col>
      <xdr:colOff>604800</xdr:colOff>
      <xdr:row>76</xdr:row>
      <xdr:rowOff>190440</xdr:rowOff>
    </xdr:to>
    <xdr:sp>
      <xdr:nvSpPr>
        <xdr:cNvPr id="131" name="Oval 35"/>
        <xdr:cNvSpPr/>
      </xdr:nvSpPr>
      <xdr:spPr>
        <a:xfrm>
          <a:off x="7003440" y="14249160"/>
          <a:ext cx="383040" cy="4194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533160</xdr:colOff>
      <xdr:row>60</xdr:row>
      <xdr:rowOff>123480</xdr:rowOff>
    </xdr:from>
    <xdr:to>
      <xdr:col>6</xdr:col>
      <xdr:colOff>765720</xdr:colOff>
      <xdr:row>61</xdr:row>
      <xdr:rowOff>142920</xdr:rowOff>
    </xdr:to>
    <xdr:sp>
      <xdr:nvSpPr>
        <xdr:cNvPr id="132" name="Line 36"/>
        <xdr:cNvSpPr/>
      </xdr:nvSpPr>
      <xdr:spPr>
        <a:xfrm flipH="1">
          <a:off x="5423400" y="11648880"/>
          <a:ext cx="23256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825480</xdr:colOff>
      <xdr:row>63</xdr:row>
      <xdr:rowOff>105120</xdr:rowOff>
    </xdr:from>
    <xdr:to>
      <xdr:col>7</xdr:col>
      <xdr:colOff>121680</xdr:colOff>
      <xdr:row>64</xdr:row>
      <xdr:rowOff>142920</xdr:rowOff>
    </xdr:to>
    <xdr:sp>
      <xdr:nvSpPr>
        <xdr:cNvPr id="133" name="Line 37"/>
        <xdr:cNvSpPr/>
      </xdr:nvSpPr>
      <xdr:spPr>
        <a:xfrm>
          <a:off x="5715720" y="12182760"/>
          <a:ext cx="221760" cy="199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180360</xdr:colOff>
      <xdr:row>59</xdr:row>
      <xdr:rowOff>114480</xdr:rowOff>
    </xdr:from>
    <xdr:to>
      <xdr:col>6</xdr:col>
      <xdr:colOff>483120</xdr:colOff>
      <xdr:row>59</xdr:row>
      <xdr:rowOff>114480</xdr:rowOff>
    </xdr:to>
    <xdr:sp>
      <xdr:nvSpPr>
        <xdr:cNvPr id="134" name="Line 38"/>
        <xdr:cNvSpPr/>
      </xdr:nvSpPr>
      <xdr:spPr>
        <a:xfrm flipH="1">
          <a:off x="5070600" y="11458800"/>
          <a:ext cx="302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29880</xdr:colOff>
      <xdr:row>43</xdr:row>
      <xdr:rowOff>0</xdr:rowOff>
    </xdr:from>
    <xdr:to>
      <xdr:col>13</xdr:col>
      <xdr:colOff>473040</xdr:colOff>
      <xdr:row>44</xdr:row>
      <xdr:rowOff>66600</xdr:rowOff>
    </xdr:to>
    <xdr:sp>
      <xdr:nvSpPr>
        <xdr:cNvPr id="135" name="Line 42"/>
        <xdr:cNvSpPr/>
      </xdr:nvSpPr>
      <xdr:spPr>
        <a:xfrm flipH="1">
          <a:off x="11550600" y="8391600"/>
          <a:ext cx="443160" cy="257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533520</xdr:colOff>
      <xdr:row>58</xdr:row>
      <xdr:rowOff>47520</xdr:rowOff>
    </xdr:from>
    <xdr:to>
      <xdr:col>23</xdr:col>
      <xdr:colOff>856440</xdr:colOff>
      <xdr:row>59</xdr:row>
      <xdr:rowOff>95400</xdr:rowOff>
    </xdr:to>
    <xdr:sp>
      <xdr:nvSpPr>
        <xdr:cNvPr id="136" name="AutoShape 43"/>
        <xdr:cNvSpPr/>
      </xdr:nvSpPr>
      <xdr:spPr>
        <a:xfrm>
          <a:off x="20756880" y="11210760"/>
          <a:ext cx="322920" cy="22896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574200</xdr:colOff>
      <xdr:row>59</xdr:row>
      <xdr:rowOff>75960</xdr:rowOff>
    </xdr:from>
    <xdr:to>
      <xdr:col>23</xdr:col>
      <xdr:colOff>745920</xdr:colOff>
      <xdr:row>60</xdr:row>
      <xdr:rowOff>152280</xdr:rowOff>
    </xdr:to>
    <xdr:sp>
      <xdr:nvSpPr>
        <xdr:cNvPr id="137" name="Line 44"/>
        <xdr:cNvSpPr/>
      </xdr:nvSpPr>
      <xdr:spPr>
        <a:xfrm flipV="1">
          <a:off x="20797560" y="11420280"/>
          <a:ext cx="171720" cy="257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29880</xdr:colOff>
      <xdr:row>61</xdr:row>
      <xdr:rowOff>66600</xdr:rowOff>
    </xdr:from>
    <xdr:to>
      <xdr:col>25</xdr:col>
      <xdr:colOff>383400</xdr:colOff>
      <xdr:row>62</xdr:row>
      <xdr:rowOff>190440</xdr:rowOff>
    </xdr:to>
    <xdr:sp>
      <xdr:nvSpPr>
        <xdr:cNvPr id="138" name="AutoShape 45"/>
        <xdr:cNvSpPr/>
      </xdr:nvSpPr>
      <xdr:spPr>
        <a:xfrm>
          <a:off x="21530880" y="11772720"/>
          <a:ext cx="35352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583920</xdr:colOff>
      <xdr:row>65</xdr:row>
      <xdr:rowOff>123480</xdr:rowOff>
    </xdr:from>
    <xdr:to>
      <xdr:col>28</xdr:col>
      <xdr:colOff>181440</xdr:colOff>
      <xdr:row>66</xdr:row>
      <xdr:rowOff>181080</xdr:rowOff>
    </xdr:to>
    <xdr:sp>
      <xdr:nvSpPr>
        <xdr:cNvPr id="139" name="AutoShape 46"/>
        <xdr:cNvSpPr/>
      </xdr:nvSpPr>
      <xdr:spPr>
        <a:xfrm>
          <a:off x="23876280" y="12544200"/>
          <a:ext cx="594000" cy="25740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69840</xdr:colOff>
      <xdr:row>62</xdr:row>
      <xdr:rowOff>0</xdr:rowOff>
    </xdr:from>
    <xdr:to>
      <xdr:col>27</xdr:col>
      <xdr:colOff>423000</xdr:colOff>
      <xdr:row>62</xdr:row>
      <xdr:rowOff>152640</xdr:rowOff>
    </xdr:to>
    <xdr:sp>
      <xdr:nvSpPr>
        <xdr:cNvPr id="140" name="Line 47"/>
        <xdr:cNvSpPr/>
      </xdr:nvSpPr>
      <xdr:spPr>
        <a:xfrm flipH="1">
          <a:off x="23362200" y="11887200"/>
          <a:ext cx="35316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622800</xdr:colOff>
      <xdr:row>58</xdr:row>
      <xdr:rowOff>66600</xdr:rowOff>
    </xdr:from>
    <xdr:to>
      <xdr:col>22</xdr:col>
      <xdr:colOff>81000</xdr:colOff>
      <xdr:row>59</xdr:row>
      <xdr:rowOff>28080</xdr:rowOff>
    </xdr:to>
    <xdr:sp>
      <xdr:nvSpPr>
        <xdr:cNvPr id="141" name="Line 48"/>
        <xdr:cNvSpPr/>
      </xdr:nvSpPr>
      <xdr:spPr>
        <a:xfrm flipH="1" flipV="1">
          <a:off x="18914760" y="11229840"/>
          <a:ext cx="423720" cy="142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60120</xdr:colOff>
      <xdr:row>71</xdr:row>
      <xdr:rowOff>76320</xdr:rowOff>
    </xdr:from>
    <xdr:to>
      <xdr:col>31</xdr:col>
      <xdr:colOff>131040</xdr:colOff>
      <xdr:row>71</xdr:row>
      <xdr:rowOff>162000</xdr:rowOff>
    </xdr:to>
    <xdr:sp>
      <xdr:nvSpPr>
        <xdr:cNvPr id="142" name="Line 49"/>
        <xdr:cNvSpPr/>
      </xdr:nvSpPr>
      <xdr:spPr>
        <a:xfrm flipH="1" flipV="1">
          <a:off x="26632440" y="13630320"/>
          <a:ext cx="70920" cy="85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844920</xdr:colOff>
      <xdr:row>37</xdr:row>
      <xdr:rowOff>142920</xdr:rowOff>
    </xdr:from>
    <xdr:to>
      <xdr:col>14</xdr:col>
      <xdr:colOff>91080</xdr:colOff>
      <xdr:row>39</xdr:row>
      <xdr:rowOff>85320</xdr:rowOff>
    </xdr:to>
    <xdr:sp>
      <xdr:nvSpPr>
        <xdr:cNvPr id="143" name="Line 51"/>
        <xdr:cNvSpPr/>
      </xdr:nvSpPr>
      <xdr:spPr>
        <a:xfrm flipH="1">
          <a:off x="12365640" y="7400880"/>
          <a:ext cx="212040" cy="3236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472680</xdr:colOff>
      <xdr:row>38</xdr:row>
      <xdr:rowOff>28440</xdr:rowOff>
    </xdr:from>
    <xdr:to>
      <xdr:col>13</xdr:col>
      <xdr:colOff>826200</xdr:colOff>
      <xdr:row>39</xdr:row>
      <xdr:rowOff>85320</xdr:rowOff>
    </xdr:to>
    <xdr:sp>
      <xdr:nvSpPr>
        <xdr:cNvPr id="144" name="Line 52"/>
        <xdr:cNvSpPr/>
      </xdr:nvSpPr>
      <xdr:spPr>
        <a:xfrm flipH="1" flipV="1">
          <a:off x="11993400" y="7476840"/>
          <a:ext cx="353520" cy="247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251640</xdr:colOff>
      <xdr:row>51</xdr:row>
      <xdr:rowOff>28440</xdr:rowOff>
    </xdr:from>
    <xdr:to>
      <xdr:col>21</xdr:col>
      <xdr:colOff>332640</xdr:colOff>
      <xdr:row>56</xdr:row>
      <xdr:rowOff>180720</xdr:rowOff>
    </xdr:to>
    <xdr:sp>
      <xdr:nvSpPr>
        <xdr:cNvPr id="145" name="Line 53"/>
        <xdr:cNvSpPr/>
      </xdr:nvSpPr>
      <xdr:spPr>
        <a:xfrm flipV="1">
          <a:off x="18543600" y="9896400"/>
          <a:ext cx="81000" cy="1085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170640</xdr:colOff>
      <xdr:row>49</xdr:row>
      <xdr:rowOff>76320</xdr:rowOff>
    </xdr:from>
    <xdr:to>
      <xdr:col>21</xdr:col>
      <xdr:colOff>533880</xdr:colOff>
      <xdr:row>51</xdr:row>
      <xdr:rowOff>28440</xdr:rowOff>
    </xdr:to>
    <xdr:sp>
      <xdr:nvSpPr>
        <xdr:cNvPr id="146" name="AutoShape 54"/>
        <xdr:cNvSpPr/>
      </xdr:nvSpPr>
      <xdr:spPr>
        <a:xfrm>
          <a:off x="18462600" y="9563400"/>
          <a:ext cx="363240" cy="33300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281520</xdr:colOff>
      <xdr:row>70</xdr:row>
      <xdr:rowOff>76320</xdr:rowOff>
    </xdr:from>
    <xdr:to>
      <xdr:col>31</xdr:col>
      <xdr:colOff>111240</xdr:colOff>
      <xdr:row>72</xdr:row>
      <xdr:rowOff>57240</xdr:rowOff>
    </xdr:to>
    <xdr:sp>
      <xdr:nvSpPr>
        <xdr:cNvPr id="147" name="Rectangle 55"/>
        <xdr:cNvSpPr/>
      </xdr:nvSpPr>
      <xdr:spPr>
        <a:xfrm>
          <a:off x="26260560" y="13430520"/>
          <a:ext cx="423000" cy="361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502920</xdr:colOff>
      <xdr:row>71</xdr:row>
      <xdr:rowOff>142560</xdr:rowOff>
    </xdr:from>
    <xdr:to>
      <xdr:col>30</xdr:col>
      <xdr:colOff>503280</xdr:colOff>
      <xdr:row>81</xdr:row>
      <xdr:rowOff>46800</xdr:rowOff>
    </xdr:to>
    <xdr:sp>
      <xdr:nvSpPr>
        <xdr:cNvPr id="148" name="Line 56"/>
        <xdr:cNvSpPr/>
      </xdr:nvSpPr>
      <xdr:spPr>
        <a:xfrm flipV="1">
          <a:off x="24791760" y="13696560"/>
          <a:ext cx="1690560" cy="1742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371880</xdr:colOff>
      <xdr:row>53</xdr:row>
      <xdr:rowOff>0</xdr:rowOff>
    </xdr:from>
    <xdr:to>
      <xdr:col>21</xdr:col>
      <xdr:colOff>403200</xdr:colOff>
      <xdr:row>54</xdr:row>
      <xdr:rowOff>123840</xdr:rowOff>
    </xdr:to>
    <xdr:sp>
      <xdr:nvSpPr>
        <xdr:cNvPr id="149" name="Line 57"/>
        <xdr:cNvSpPr/>
      </xdr:nvSpPr>
      <xdr:spPr>
        <a:xfrm flipH="1">
          <a:off x="18663840" y="10258560"/>
          <a:ext cx="31320" cy="304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372600</xdr:colOff>
      <xdr:row>62</xdr:row>
      <xdr:rowOff>75960</xdr:rowOff>
    </xdr:from>
    <xdr:to>
      <xdr:col>25</xdr:col>
      <xdr:colOff>122040</xdr:colOff>
      <xdr:row>84</xdr:row>
      <xdr:rowOff>19080</xdr:rowOff>
    </xdr:to>
    <xdr:sp>
      <xdr:nvSpPr>
        <xdr:cNvPr id="150" name="Line 58"/>
        <xdr:cNvSpPr/>
      </xdr:nvSpPr>
      <xdr:spPr>
        <a:xfrm flipH="1">
          <a:off x="6188400" y="11963160"/>
          <a:ext cx="15434640" cy="3991320"/>
        </a:xfrm>
        <a:prstGeom prst="line">
          <a:avLst/>
        </a:prstGeom>
        <a:ln w="9360">
          <a:solidFill>
            <a:srgbClr val="ff66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261360</xdr:colOff>
      <xdr:row>50</xdr:row>
      <xdr:rowOff>161640</xdr:rowOff>
    </xdr:from>
    <xdr:to>
      <xdr:col>32</xdr:col>
      <xdr:colOff>71280</xdr:colOff>
      <xdr:row>62</xdr:row>
      <xdr:rowOff>19440</xdr:rowOff>
    </xdr:to>
    <xdr:sp>
      <xdr:nvSpPr>
        <xdr:cNvPr id="151" name="AutoShape 59"/>
        <xdr:cNvSpPr/>
      </xdr:nvSpPr>
      <xdr:spPr>
        <a:xfrm flipV="1">
          <a:off x="21762360" y="9829440"/>
          <a:ext cx="5655960" cy="2077200"/>
        </a:xfrm>
        <a:custGeom>
          <a:avLst/>
          <a:gdLst/>
          <a:ahLst/>
          <a:rect l="l" t="t" r="r" b="b"/>
          <a:pathLst>
            <a:path w="1176" h="5">
              <a:moveTo>
                <a:pt x="0" y="0"/>
              </a:moveTo>
              <a:lnTo>
                <a:pt x="1176" y="5"/>
              </a:lnTo>
            </a:path>
          </a:pathLst>
        </a:custGeom>
        <a:noFill/>
        <a:ln w="12600">
          <a:solidFill>
            <a:srgbClr val="ff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281880</xdr:colOff>
      <xdr:row>74</xdr:row>
      <xdr:rowOff>28080</xdr:rowOff>
    </xdr:from>
    <xdr:to>
      <xdr:col>8</xdr:col>
      <xdr:colOff>403560</xdr:colOff>
      <xdr:row>75</xdr:row>
      <xdr:rowOff>19080</xdr:rowOff>
    </xdr:to>
    <xdr:sp>
      <xdr:nvSpPr>
        <xdr:cNvPr id="152" name="Line 60"/>
        <xdr:cNvSpPr/>
      </xdr:nvSpPr>
      <xdr:spPr>
        <a:xfrm>
          <a:off x="7063560" y="14134680"/>
          <a:ext cx="121680" cy="172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573480</xdr:colOff>
      <xdr:row>56</xdr:row>
      <xdr:rowOff>66240</xdr:rowOff>
    </xdr:from>
    <xdr:to>
      <xdr:col>8</xdr:col>
      <xdr:colOff>111960</xdr:colOff>
      <xdr:row>58</xdr:row>
      <xdr:rowOff>47520</xdr:rowOff>
    </xdr:to>
    <xdr:sp>
      <xdr:nvSpPr>
        <xdr:cNvPr id="153" name="AutoShape 61"/>
        <xdr:cNvSpPr/>
      </xdr:nvSpPr>
      <xdr:spPr>
        <a:xfrm>
          <a:off x="6389280" y="10867680"/>
          <a:ext cx="50436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151200</xdr:colOff>
      <xdr:row>43</xdr:row>
      <xdr:rowOff>0</xdr:rowOff>
    </xdr:from>
    <xdr:to>
      <xdr:col>17</xdr:col>
      <xdr:colOff>433800</xdr:colOff>
      <xdr:row>48</xdr:row>
      <xdr:rowOff>19080</xdr:rowOff>
    </xdr:to>
    <xdr:sp>
      <xdr:nvSpPr>
        <xdr:cNvPr id="154" name="Rectangle 62"/>
        <xdr:cNvSpPr/>
      </xdr:nvSpPr>
      <xdr:spPr>
        <a:xfrm>
          <a:off x="14579640" y="8391600"/>
          <a:ext cx="1177920" cy="933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432720</xdr:colOff>
      <xdr:row>15</xdr:row>
      <xdr:rowOff>75960</xdr:rowOff>
    </xdr:from>
    <xdr:to>
      <xdr:col>13</xdr:col>
      <xdr:colOff>151920</xdr:colOff>
      <xdr:row>34</xdr:row>
      <xdr:rowOff>142920</xdr:rowOff>
    </xdr:to>
    <xdr:sp>
      <xdr:nvSpPr>
        <xdr:cNvPr id="155" name="Line 63"/>
        <xdr:cNvSpPr/>
      </xdr:nvSpPr>
      <xdr:spPr>
        <a:xfrm flipV="1">
          <a:off x="11058120" y="3257280"/>
          <a:ext cx="614520" cy="36007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150840</xdr:colOff>
      <xdr:row>15</xdr:row>
      <xdr:rowOff>171360</xdr:rowOff>
    </xdr:from>
    <xdr:to>
      <xdr:col>13</xdr:col>
      <xdr:colOff>222840</xdr:colOff>
      <xdr:row>17</xdr:row>
      <xdr:rowOff>123480</xdr:rowOff>
    </xdr:to>
    <xdr:sp>
      <xdr:nvSpPr>
        <xdr:cNvPr id="156" name="Line 64"/>
        <xdr:cNvSpPr/>
      </xdr:nvSpPr>
      <xdr:spPr>
        <a:xfrm flipH="1">
          <a:off x="11671560" y="3352680"/>
          <a:ext cx="72000" cy="380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150840</xdr:colOff>
      <xdr:row>19</xdr:row>
      <xdr:rowOff>28440</xdr:rowOff>
    </xdr:from>
    <xdr:to>
      <xdr:col>14</xdr:col>
      <xdr:colOff>433080</xdr:colOff>
      <xdr:row>24</xdr:row>
      <xdr:rowOff>28080</xdr:rowOff>
    </xdr:to>
    <xdr:sp>
      <xdr:nvSpPr>
        <xdr:cNvPr id="157" name="Rectangle 65"/>
        <xdr:cNvSpPr/>
      </xdr:nvSpPr>
      <xdr:spPr>
        <a:xfrm>
          <a:off x="11671560" y="4000320"/>
          <a:ext cx="1248120" cy="904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231120</xdr:colOff>
      <xdr:row>17</xdr:row>
      <xdr:rowOff>161640</xdr:rowOff>
    </xdr:from>
    <xdr:to>
      <xdr:col>13</xdr:col>
      <xdr:colOff>514080</xdr:colOff>
      <xdr:row>18</xdr:row>
      <xdr:rowOff>123840</xdr:rowOff>
    </xdr:to>
    <xdr:sp>
      <xdr:nvSpPr>
        <xdr:cNvPr id="158" name="Line 66"/>
        <xdr:cNvSpPr/>
      </xdr:nvSpPr>
      <xdr:spPr>
        <a:xfrm>
          <a:off x="11751840" y="3771720"/>
          <a:ext cx="282960" cy="142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371880</xdr:colOff>
      <xdr:row>48</xdr:row>
      <xdr:rowOff>19080</xdr:rowOff>
    </xdr:from>
    <xdr:to>
      <xdr:col>16</xdr:col>
      <xdr:colOff>553680</xdr:colOff>
      <xdr:row>49</xdr:row>
      <xdr:rowOff>38160</xdr:rowOff>
    </xdr:to>
    <xdr:sp>
      <xdr:nvSpPr>
        <xdr:cNvPr id="159" name="AutoShape 67"/>
        <xdr:cNvSpPr/>
      </xdr:nvSpPr>
      <xdr:spPr>
        <a:xfrm flipH="1">
          <a:off x="14800320" y="9325080"/>
          <a:ext cx="181800" cy="20016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131040</xdr:colOff>
      <xdr:row>19</xdr:row>
      <xdr:rowOff>162000</xdr:rowOff>
    </xdr:from>
    <xdr:to>
      <xdr:col>17</xdr:col>
      <xdr:colOff>433800</xdr:colOff>
      <xdr:row>26</xdr:row>
      <xdr:rowOff>75960</xdr:rowOff>
    </xdr:to>
    <xdr:sp>
      <xdr:nvSpPr>
        <xdr:cNvPr id="160" name="Rectangle 68"/>
        <xdr:cNvSpPr/>
      </xdr:nvSpPr>
      <xdr:spPr>
        <a:xfrm>
          <a:off x="14559480" y="4133880"/>
          <a:ext cx="1198080" cy="1180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634320</xdr:colOff>
      <xdr:row>20</xdr:row>
      <xdr:rowOff>142920</xdr:rowOff>
    </xdr:from>
    <xdr:to>
      <xdr:col>16</xdr:col>
      <xdr:colOff>61200</xdr:colOff>
      <xdr:row>21</xdr:row>
      <xdr:rowOff>104400</xdr:rowOff>
    </xdr:to>
    <xdr:sp>
      <xdr:nvSpPr>
        <xdr:cNvPr id="161" name="Line 69"/>
        <xdr:cNvSpPr/>
      </xdr:nvSpPr>
      <xdr:spPr>
        <a:xfrm>
          <a:off x="14066640" y="4295880"/>
          <a:ext cx="423000" cy="142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131400</xdr:colOff>
      <xdr:row>9</xdr:row>
      <xdr:rowOff>161640</xdr:rowOff>
    </xdr:from>
    <xdr:to>
      <xdr:col>8</xdr:col>
      <xdr:colOff>494280</xdr:colOff>
      <xdr:row>15</xdr:row>
      <xdr:rowOff>18720</xdr:rowOff>
    </xdr:to>
    <xdr:sp>
      <xdr:nvSpPr>
        <xdr:cNvPr id="162" name="Rectangle 70"/>
        <xdr:cNvSpPr/>
      </xdr:nvSpPr>
      <xdr:spPr>
        <a:xfrm>
          <a:off x="5947200" y="1971360"/>
          <a:ext cx="1328760" cy="1228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463320</xdr:colOff>
      <xdr:row>15</xdr:row>
      <xdr:rowOff>47520</xdr:rowOff>
    </xdr:from>
    <xdr:to>
      <xdr:col>7</xdr:col>
      <xdr:colOff>685080</xdr:colOff>
      <xdr:row>16</xdr:row>
      <xdr:rowOff>133560</xdr:rowOff>
    </xdr:to>
    <xdr:sp>
      <xdr:nvSpPr>
        <xdr:cNvPr id="163" name="Line 71"/>
        <xdr:cNvSpPr/>
      </xdr:nvSpPr>
      <xdr:spPr>
        <a:xfrm flipV="1">
          <a:off x="6279120" y="3228840"/>
          <a:ext cx="221760" cy="314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522720</xdr:colOff>
      <xdr:row>23</xdr:row>
      <xdr:rowOff>142920</xdr:rowOff>
    </xdr:from>
    <xdr:to>
      <xdr:col>8</xdr:col>
      <xdr:colOff>765720</xdr:colOff>
      <xdr:row>24</xdr:row>
      <xdr:rowOff>180720</xdr:rowOff>
    </xdr:to>
    <xdr:sp>
      <xdr:nvSpPr>
        <xdr:cNvPr id="164" name="Line 72"/>
        <xdr:cNvSpPr/>
      </xdr:nvSpPr>
      <xdr:spPr>
        <a:xfrm flipV="1">
          <a:off x="7304400" y="4838760"/>
          <a:ext cx="243000" cy="2188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423000</xdr:colOff>
      <xdr:row>10</xdr:row>
      <xdr:rowOff>142920</xdr:rowOff>
    </xdr:from>
    <xdr:to>
      <xdr:col>9</xdr:col>
      <xdr:colOff>886320</xdr:colOff>
      <xdr:row>26</xdr:row>
      <xdr:rowOff>123480</xdr:rowOff>
    </xdr:to>
    <xdr:sp>
      <xdr:nvSpPr>
        <xdr:cNvPr id="165" name="Line 73"/>
        <xdr:cNvSpPr/>
      </xdr:nvSpPr>
      <xdr:spPr>
        <a:xfrm>
          <a:off x="4326840" y="2181240"/>
          <a:ext cx="4286880" cy="318096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291960</xdr:colOff>
      <xdr:row>23</xdr:row>
      <xdr:rowOff>142920</xdr:rowOff>
    </xdr:from>
    <xdr:to>
      <xdr:col>8</xdr:col>
      <xdr:colOff>514440</xdr:colOff>
      <xdr:row>24</xdr:row>
      <xdr:rowOff>152640</xdr:rowOff>
    </xdr:to>
    <xdr:sp>
      <xdr:nvSpPr>
        <xdr:cNvPr id="166" name="Line 74"/>
        <xdr:cNvSpPr/>
      </xdr:nvSpPr>
      <xdr:spPr>
        <a:xfrm flipH="1">
          <a:off x="7073640" y="4838760"/>
          <a:ext cx="222480" cy="190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291960</xdr:colOff>
      <xdr:row>31</xdr:row>
      <xdr:rowOff>114480</xdr:rowOff>
    </xdr:from>
    <xdr:to>
      <xdr:col>6</xdr:col>
      <xdr:colOff>705240</xdr:colOff>
      <xdr:row>33</xdr:row>
      <xdr:rowOff>104760</xdr:rowOff>
    </xdr:to>
    <xdr:sp>
      <xdr:nvSpPr>
        <xdr:cNvPr id="167" name="Line 75"/>
        <xdr:cNvSpPr/>
      </xdr:nvSpPr>
      <xdr:spPr>
        <a:xfrm flipH="1">
          <a:off x="5182200" y="6286680"/>
          <a:ext cx="413280" cy="35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855000</xdr:colOff>
      <xdr:row>26</xdr:row>
      <xdr:rowOff>95400</xdr:rowOff>
    </xdr:from>
    <xdr:to>
      <xdr:col>13</xdr:col>
      <xdr:colOff>41760</xdr:colOff>
      <xdr:row>37</xdr:row>
      <xdr:rowOff>75960</xdr:rowOff>
    </xdr:to>
    <xdr:sp>
      <xdr:nvSpPr>
        <xdr:cNvPr id="168" name="Line 76"/>
        <xdr:cNvSpPr/>
      </xdr:nvSpPr>
      <xdr:spPr>
        <a:xfrm>
          <a:off x="8582400" y="5334120"/>
          <a:ext cx="2980080" cy="19998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754920</xdr:colOff>
      <xdr:row>25</xdr:row>
      <xdr:rowOff>9360</xdr:rowOff>
    </xdr:from>
    <xdr:to>
      <xdr:col>9</xdr:col>
      <xdr:colOff>121680</xdr:colOff>
      <xdr:row>34</xdr:row>
      <xdr:rowOff>19080</xdr:rowOff>
    </xdr:to>
    <xdr:sp>
      <xdr:nvSpPr>
        <xdr:cNvPr id="169" name="Rectangle 77"/>
        <xdr:cNvSpPr/>
      </xdr:nvSpPr>
      <xdr:spPr>
        <a:xfrm>
          <a:off x="5645160" y="5067000"/>
          <a:ext cx="2203920" cy="16671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754920</xdr:colOff>
      <xdr:row>32</xdr:row>
      <xdr:rowOff>19080</xdr:rowOff>
    </xdr:from>
    <xdr:to>
      <xdr:col>9</xdr:col>
      <xdr:colOff>111960</xdr:colOff>
      <xdr:row>32</xdr:row>
      <xdr:rowOff>19080</xdr:rowOff>
    </xdr:to>
    <xdr:sp>
      <xdr:nvSpPr>
        <xdr:cNvPr id="170" name="Line 78"/>
        <xdr:cNvSpPr/>
      </xdr:nvSpPr>
      <xdr:spPr>
        <a:xfrm>
          <a:off x="5645160" y="6372360"/>
          <a:ext cx="2194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251640</xdr:colOff>
      <xdr:row>61</xdr:row>
      <xdr:rowOff>0</xdr:rowOff>
    </xdr:from>
    <xdr:to>
      <xdr:col>22</xdr:col>
      <xdr:colOff>635040</xdr:colOff>
      <xdr:row>67</xdr:row>
      <xdr:rowOff>162000</xdr:rowOff>
    </xdr:to>
    <xdr:sp>
      <xdr:nvSpPr>
        <xdr:cNvPr id="171" name="Rectangle 79"/>
        <xdr:cNvSpPr/>
      </xdr:nvSpPr>
      <xdr:spPr>
        <a:xfrm>
          <a:off x="18543600" y="11706120"/>
          <a:ext cx="1348920" cy="1257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734040</xdr:colOff>
      <xdr:row>65</xdr:row>
      <xdr:rowOff>161640</xdr:rowOff>
    </xdr:from>
    <xdr:to>
      <xdr:col>21</xdr:col>
      <xdr:colOff>71280</xdr:colOff>
      <xdr:row>66</xdr:row>
      <xdr:rowOff>95400</xdr:rowOff>
    </xdr:to>
    <xdr:sp>
      <xdr:nvSpPr>
        <xdr:cNvPr id="172" name="Line 80"/>
        <xdr:cNvSpPr/>
      </xdr:nvSpPr>
      <xdr:spPr>
        <a:xfrm flipH="1">
          <a:off x="17939520" y="12582360"/>
          <a:ext cx="423720" cy="133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10440</xdr:colOff>
      <xdr:row>13</xdr:row>
      <xdr:rowOff>75960</xdr:rowOff>
    </xdr:from>
    <xdr:to>
      <xdr:col>16</xdr:col>
      <xdr:colOff>283320</xdr:colOff>
      <xdr:row>13</xdr:row>
      <xdr:rowOff>161640</xdr:rowOff>
    </xdr:to>
    <xdr:sp>
      <xdr:nvSpPr>
        <xdr:cNvPr id="173" name="Line 81"/>
        <xdr:cNvSpPr/>
      </xdr:nvSpPr>
      <xdr:spPr>
        <a:xfrm>
          <a:off x="14438880" y="2800080"/>
          <a:ext cx="272880" cy="85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513720</xdr:colOff>
      <xdr:row>12</xdr:row>
      <xdr:rowOff>104400</xdr:rowOff>
    </xdr:from>
    <xdr:to>
      <xdr:col>16</xdr:col>
      <xdr:colOff>1080</xdr:colOff>
      <xdr:row>14</xdr:row>
      <xdr:rowOff>9720</xdr:rowOff>
    </xdr:to>
    <xdr:sp>
      <xdr:nvSpPr>
        <xdr:cNvPr id="174" name="Oval 82"/>
        <xdr:cNvSpPr/>
      </xdr:nvSpPr>
      <xdr:spPr>
        <a:xfrm>
          <a:off x="13946040" y="2599920"/>
          <a:ext cx="483480" cy="3625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80640</xdr:colOff>
      <xdr:row>13</xdr:row>
      <xdr:rowOff>-360</xdr:rowOff>
    </xdr:from>
    <xdr:to>
      <xdr:col>16</xdr:col>
      <xdr:colOff>272880</xdr:colOff>
      <xdr:row>13</xdr:row>
      <xdr:rowOff>95040</xdr:rowOff>
    </xdr:to>
    <xdr:sp>
      <xdr:nvSpPr>
        <xdr:cNvPr id="175" name="Line 83"/>
        <xdr:cNvSpPr/>
      </xdr:nvSpPr>
      <xdr:spPr>
        <a:xfrm flipH="1" flipV="1">
          <a:off x="14509080" y="2723760"/>
          <a:ext cx="192240" cy="9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312120</xdr:colOff>
      <xdr:row>34</xdr:row>
      <xdr:rowOff>142920</xdr:rowOff>
    </xdr:from>
    <xdr:to>
      <xdr:col>12</xdr:col>
      <xdr:colOff>695160</xdr:colOff>
      <xdr:row>37</xdr:row>
      <xdr:rowOff>9720</xdr:rowOff>
    </xdr:to>
    <xdr:sp>
      <xdr:nvSpPr>
        <xdr:cNvPr id="176" name="Oval 84"/>
        <xdr:cNvSpPr/>
      </xdr:nvSpPr>
      <xdr:spPr>
        <a:xfrm>
          <a:off x="10937520" y="6858000"/>
          <a:ext cx="383040" cy="4096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70200</xdr:colOff>
      <xdr:row>78</xdr:row>
      <xdr:rowOff>28080</xdr:rowOff>
    </xdr:from>
    <xdr:to>
      <xdr:col>31</xdr:col>
      <xdr:colOff>412920</xdr:colOff>
      <xdr:row>80</xdr:row>
      <xdr:rowOff>9000</xdr:rowOff>
    </xdr:to>
    <xdr:sp>
      <xdr:nvSpPr>
        <xdr:cNvPr id="177" name="AutoShape 85"/>
        <xdr:cNvSpPr/>
      </xdr:nvSpPr>
      <xdr:spPr>
        <a:xfrm>
          <a:off x="26642520" y="14877720"/>
          <a:ext cx="34272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79</xdr:row>
      <xdr:rowOff>19080</xdr:rowOff>
    </xdr:from>
    <xdr:to>
      <xdr:col>34</xdr:col>
      <xdr:colOff>720</xdr:colOff>
      <xdr:row>85</xdr:row>
      <xdr:rowOff>180720</xdr:rowOff>
    </xdr:to>
    <xdr:sp>
      <xdr:nvSpPr>
        <xdr:cNvPr id="178" name="Rectangle 86"/>
        <xdr:cNvSpPr/>
      </xdr:nvSpPr>
      <xdr:spPr>
        <a:xfrm>
          <a:off x="27347040" y="15049440"/>
          <a:ext cx="1811520" cy="1247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875520</xdr:colOff>
      <xdr:row>81</xdr:row>
      <xdr:rowOff>66240</xdr:rowOff>
    </xdr:from>
    <xdr:to>
      <xdr:col>29</xdr:col>
      <xdr:colOff>41040</xdr:colOff>
      <xdr:row>92</xdr:row>
      <xdr:rowOff>19080</xdr:rowOff>
    </xdr:to>
    <xdr:sp>
      <xdr:nvSpPr>
        <xdr:cNvPr id="179" name="Rectangle 87"/>
        <xdr:cNvSpPr/>
      </xdr:nvSpPr>
      <xdr:spPr>
        <a:xfrm>
          <a:off x="20133000" y="15458760"/>
          <a:ext cx="4991760" cy="1943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201240</xdr:colOff>
      <xdr:row>75</xdr:row>
      <xdr:rowOff>162000</xdr:rowOff>
    </xdr:from>
    <xdr:to>
      <xdr:col>31</xdr:col>
      <xdr:colOff>302400</xdr:colOff>
      <xdr:row>77</xdr:row>
      <xdr:rowOff>123480</xdr:rowOff>
    </xdr:to>
    <xdr:sp>
      <xdr:nvSpPr>
        <xdr:cNvPr id="180" name="Line 88"/>
        <xdr:cNvSpPr/>
      </xdr:nvSpPr>
      <xdr:spPr>
        <a:xfrm>
          <a:off x="26773560" y="14449680"/>
          <a:ext cx="101160" cy="342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180720</xdr:colOff>
      <xdr:row>64</xdr:row>
      <xdr:rowOff>162000</xdr:rowOff>
    </xdr:from>
    <xdr:to>
      <xdr:col>27</xdr:col>
      <xdr:colOff>544680</xdr:colOff>
      <xdr:row>65</xdr:row>
      <xdr:rowOff>114120</xdr:rowOff>
    </xdr:to>
    <xdr:sp>
      <xdr:nvSpPr>
        <xdr:cNvPr id="181" name="Line 89"/>
        <xdr:cNvSpPr/>
      </xdr:nvSpPr>
      <xdr:spPr>
        <a:xfrm flipH="1" flipV="1">
          <a:off x="23473080" y="12401640"/>
          <a:ext cx="36396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201600</xdr:colOff>
      <xdr:row>41</xdr:row>
      <xdr:rowOff>19440</xdr:rowOff>
    </xdr:from>
    <xdr:to>
      <xdr:col>14</xdr:col>
      <xdr:colOff>21240</xdr:colOff>
      <xdr:row>62</xdr:row>
      <xdr:rowOff>95400</xdr:rowOff>
    </xdr:to>
    <xdr:sp>
      <xdr:nvSpPr>
        <xdr:cNvPr id="182" name="AutoShape 90"/>
        <xdr:cNvSpPr/>
      </xdr:nvSpPr>
      <xdr:spPr>
        <a:xfrm>
          <a:off x="5091840" y="8020440"/>
          <a:ext cx="7416000" cy="3962160"/>
        </a:xfrm>
        <a:custGeom>
          <a:avLst/>
          <a:gdLst/>
          <a:ahLst/>
          <a:rect l="l" t="t" r="r" b="b"/>
          <a:pathLst>
            <a:path w="702" h="411">
              <a:moveTo>
                <a:pt x="702" y="0"/>
              </a:moveTo>
              <a:lnTo>
                <a:pt x="27" y="384"/>
              </a:lnTo>
              <a:lnTo>
                <a:pt x="0" y="411"/>
              </a:lnTo>
            </a:path>
          </a:pathLst>
        </a:custGeom>
        <a:noFill/>
        <a:ln w="9360">
          <a:solidFill>
            <a:srgbClr val="99cc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151200</xdr:colOff>
      <xdr:row>51</xdr:row>
      <xdr:rowOff>75960</xdr:rowOff>
    </xdr:from>
    <xdr:to>
      <xdr:col>31</xdr:col>
      <xdr:colOff>70920</xdr:colOff>
      <xdr:row>70</xdr:row>
      <xdr:rowOff>199800</xdr:rowOff>
    </xdr:to>
    <xdr:sp>
      <xdr:nvSpPr>
        <xdr:cNvPr id="183" name="Line 91"/>
        <xdr:cNvSpPr/>
      </xdr:nvSpPr>
      <xdr:spPr>
        <a:xfrm>
          <a:off x="15474960" y="9943920"/>
          <a:ext cx="11168280" cy="361008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553320</xdr:colOff>
      <xdr:row>71</xdr:row>
      <xdr:rowOff>28440</xdr:rowOff>
    </xdr:from>
    <xdr:to>
      <xdr:col>31</xdr:col>
      <xdr:colOff>211680</xdr:colOff>
      <xdr:row>80</xdr:row>
      <xdr:rowOff>9000</xdr:rowOff>
    </xdr:to>
    <xdr:sp>
      <xdr:nvSpPr>
        <xdr:cNvPr id="184" name="Line 92"/>
        <xdr:cNvSpPr/>
      </xdr:nvSpPr>
      <xdr:spPr>
        <a:xfrm>
          <a:off x="26532360" y="13582440"/>
          <a:ext cx="251640" cy="16380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875160</xdr:colOff>
      <xdr:row>64</xdr:row>
      <xdr:rowOff>19080</xdr:rowOff>
    </xdr:from>
    <xdr:to>
      <xdr:col>6</xdr:col>
      <xdr:colOff>100800</xdr:colOff>
      <xdr:row>75</xdr:row>
      <xdr:rowOff>75600</xdr:rowOff>
    </xdr:to>
    <xdr:sp>
      <xdr:nvSpPr>
        <xdr:cNvPr id="185" name="Line 93"/>
        <xdr:cNvSpPr/>
      </xdr:nvSpPr>
      <xdr:spPr>
        <a:xfrm flipH="1">
          <a:off x="4779000" y="12258720"/>
          <a:ext cx="212040" cy="2104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875520</xdr:colOff>
      <xdr:row>75</xdr:row>
      <xdr:rowOff>47520</xdr:rowOff>
    </xdr:from>
    <xdr:to>
      <xdr:col>7</xdr:col>
      <xdr:colOff>383040</xdr:colOff>
      <xdr:row>84</xdr:row>
      <xdr:rowOff>57240</xdr:rowOff>
    </xdr:to>
    <xdr:sp>
      <xdr:nvSpPr>
        <xdr:cNvPr id="186" name="Line 94"/>
        <xdr:cNvSpPr/>
      </xdr:nvSpPr>
      <xdr:spPr>
        <a:xfrm>
          <a:off x="4779360" y="14335200"/>
          <a:ext cx="1419480" cy="1657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382320</xdr:colOff>
      <xdr:row>84</xdr:row>
      <xdr:rowOff>47160</xdr:rowOff>
    </xdr:from>
    <xdr:to>
      <xdr:col>9</xdr:col>
      <xdr:colOff>534240</xdr:colOff>
      <xdr:row>86</xdr:row>
      <xdr:rowOff>28440</xdr:rowOff>
    </xdr:to>
    <xdr:sp>
      <xdr:nvSpPr>
        <xdr:cNvPr id="187" name="Line 95"/>
        <xdr:cNvSpPr/>
      </xdr:nvSpPr>
      <xdr:spPr>
        <a:xfrm>
          <a:off x="6198120" y="15982560"/>
          <a:ext cx="2063520" cy="343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110880</xdr:colOff>
      <xdr:row>84</xdr:row>
      <xdr:rowOff>19080</xdr:rowOff>
    </xdr:from>
    <xdr:to>
      <xdr:col>28</xdr:col>
      <xdr:colOff>725040</xdr:colOff>
      <xdr:row>86</xdr:row>
      <xdr:rowOff>19080</xdr:rowOff>
    </xdr:to>
    <xdr:sp>
      <xdr:nvSpPr>
        <xdr:cNvPr id="188" name="Rectangle 96"/>
        <xdr:cNvSpPr/>
      </xdr:nvSpPr>
      <xdr:spPr>
        <a:xfrm>
          <a:off x="24399720" y="15954480"/>
          <a:ext cx="61416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824040</xdr:colOff>
      <xdr:row>79</xdr:row>
      <xdr:rowOff>0</xdr:rowOff>
    </xdr:from>
    <xdr:to>
      <xdr:col>31</xdr:col>
      <xdr:colOff>271800</xdr:colOff>
      <xdr:row>96</xdr:row>
      <xdr:rowOff>124200</xdr:rowOff>
    </xdr:to>
    <xdr:sp>
      <xdr:nvSpPr>
        <xdr:cNvPr id="189" name="Line 97"/>
        <xdr:cNvSpPr/>
      </xdr:nvSpPr>
      <xdr:spPr>
        <a:xfrm flipH="1">
          <a:off x="25907760" y="15030360"/>
          <a:ext cx="936360" cy="31626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62</xdr:row>
      <xdr:rowOff>66960</xdr:rowOff>
    </xdr:from>
    <xdr:to>
      <xdr:col>6</xdr:col>
      <xdr:colOff>312840</xdr:colOff>
      <xdr:row>64</xdr:row>
      <xdr:rowOff>19080</xdr:rowOff>
    </xdr:to>
    <xdr:sp>
      <xdr:nvSpPr>
        <xdr:cNvPr id="190" name="AutoShape 98"/>
        <xdr:cNvSpPr/>
      </xdr:nvSpPr>
      <xdr:spPr>
        <a:xfrm>
          <a:off x="4890240" y="11954160"/>
          <a:ext cx="312840" cy="304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30600</xdr:colOff>
      <xdr:row>97</xdr:row>
      <xdr:rowOff>28440</xdr:rowOff>
    </xdr:from>
    <xdr:to>
      <xdr:col>29</xdr:col>
      <xdr:colOff>876240</xdr:colOff>
      <xdr:row>105</xdr:row>
      <xdr:rowOff>9360</xdr:rowOff>
    </xdr:to>
    <xdr:sp>
      <xdr:nvSpPr>
        <xdr:cNvPr id="191" name="Rectangle 99"/>
        <xdr:cNvSpPr/>
      </xdr:nvSpPr>
      <xdr:spPr>
        <a:xfrm>
          <a:off x="22457520" y="18259200"/>
          <a:ext cx="3502440" cy="1352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654120</xdr:colOff>
      <xdr:row>95</xdr:row>
      <xdr:rowOff>114480</xdr:rowOff>
    </xdr:from>
    <xdr:to>
      <xdr:col>30</xdr:col>
      <xdr:colOff>101520</xdr:colOff>
      <xdr:row>97</xdr:row>
      <xdr:rowOff>9720</xdr:rowOff>
    </xdr:to>
    <xdr:sp>
      <xdr:nvSpPr>
        <xdr:cNvPr id="192" name="AutoShape 100"/>
        <xdr:cNvSpPr/>
      </xdr:nvSpPr>
      <xdr:spPr>
        <a:xfrm>
          <a:off x="25737840" y="18021600"/>
          <a:ext cx="342720" cy="2188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120600</xdr:colOff>
      <xdr:row>91</xdr:row>
      <xdr:rowOff>19080</xdr:rowOff>
    </xdr:from>
    <xdr:to>
      <xdr:col>30</xdr:col>
      <xdr:colOff>432720</xdr:colOff>
      <xdr:row>92</xdr:row>
      <xdr:rowOff>114480</xdr:rowOff>
    </xdr:to>
    <xdr:sp>
      <xdr:nvSpPr>
        <xdr:cNvPr id="193" name="Oval 101"/>
        <xdr:cNvSpPr/>
      </xdr:nvSpPr>
      <xdr:spPr>
        <a:xfrm>
          <a:off x="26099640" y="17221320"/>
          <a:ext cx="312120" cy="2761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723600</xdr:colOff>
      <xdr:row>93</xdr:row>
      <xdr:rowOff>162000</xdr:rowOff>
    </xdr:from>
    <xdr:to>
      <xdr:col>29</xdr:col>
      <xdr:colOff>875880</xdr:colOff>
      <xdr:row>95</xdr:row>
      <xdr:rowOff>28440</xdr:rowOff>
    </xdr:to>
    <xdr:sp>
      <xdr:nvSpPr>
        <xdr:cNvPr id="194" name="Line 102"/>
        <xdr:cNvSpPr/>
      </xdr:nvSpPr>
      <xdr:spPr>
        <a:xfrm flipH="1">
          <a:off x="25807320" y="17706960"/>
          <a:ext cx="152280" cy="228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221400</xdr:colOff>
      <xdr:row>74</xdr:row>
      <xdr:rowOff>161640</xdr:rowOff>
    </xdr:from>
    <xdr:to>
      <xdr:col>12</xdr:col>
      <xdr:colOff>604080</xdr:colOff>
      <xdr:row>80</xdr:row>
      <xdr:rowOff>181080</xdr:rowOff>
    </xdr:to>
    <xdr:sp>
      <xdr:nvSpPr>
        <xdr:cNvPr id="195" name="Rectangle 103"/>
        <xdr:cNvSpPr/>
      </xdr:nvSpPr>
      <xdr:spPr>
        <a:xfrm>
          <a:off x="9840240" y="14268240"/>
          <a:ext cx="1389240" cy="1124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322200</xdr:colOff>
      <xdr:row>69</xdr:row>
      <xdr:rowOff>162360</xdr:rowOff>
    </xdr:from>
    <xdr:to>
      <xdr:col>15</xdr:col>
      <xdr:colOff>433800</xdr:colOff>
      <xdr:row>76</xdr:row>
      <xdr:rowOff>28080</xdr:rowOff>
    </xdr:to>
    <xdr:sp>
      <xdr:nvSpPr>
        <xdr:cNvPr id="196" name="Rectangle 104"/>
        <xdr:cNvSpPr/>
      </xdr:nvSpPr>
      <xdr:spPr>
        <a:xfrm>
          <a:off x="12808800" y="13325760"/>
          <a:ext cx="1057320" cy="1180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331920</xdr:colOff>
      <xdr:row>71</xdr:row>
      <xdr:rowOff>162000</xdr:rowOff>
    </xdr:from>
    <xdr:to>
      <xdr:col>18</xdr:col>
      <xdr:colOff>503640</xdr:colOff>
      <xdr:row>78</xdr:row>
      <xdr:rowOff>28080</xdr:rowOff>
    </xdr:to>
    <xdr:sp>
      <xdr:nvSpPr>
        <xdr:cNvPr id="197" name="Rectangle 105"/>
        <xdr:cNvSpPr/>
      </xdr:nvSpPr>
      <xdr:spPr>
        <a:xfrm>
          <a:off x="15655680" y="13716000"/>
          <a:ext cx="1087560" cy="1161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372600</xdr:colOff>
      <xdr:row>60</xdr:row>
      <xdr:rowOff>161640</xdr:rowOff>
    </xdr:from>
    <xdr:to>
      <xdr:col>19</xdr:col>
      <xdr:colOff>584640</xdr:colOff>
      <xdr:row>67</xdr:row>
      <xdr:rowOff>47520</xdr:rowOff>
    </xdr:to>
    <xdr:sp>
      <xdr:nvSpPr>
        <xdr:cNvPr id="198" name="Rectangle 106"/>
        <xdr:cNvSpPr/>
      </xdr:nvSpPr>
      <xdr:spPr>
        <a:xfrm>
          <a:off x="16612200" y="11687040"/>
          <a:ext cx="1177920" cy="1162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321840</xdr:colOff>
      <xdr:row>74</xdr:row>
      <xdr:rowOff>0</xdr:rowOff>
    </xdr:from>
    <xdr:to>
      <xdr:col>13</xdr:col>
      <xdr:colOff>846000</xdr:colOff>
      <xdr:row>74</xdr:row>
      <xdr:rowOff>114480</xdr:rowOff>
    </xdr:to>
    <xdr:sp>
      <xdr:nvSpPr>
        <xdr:cNvPr id="199" name="Line 107"/>
        <xdr:cNvSpPr/>
      </xdr:nvSpPr>
      <xdr:spPr>
        <a:xfrm flipH="1">
          <a:off x="11842560" y="14106600"/>
          <a:ext cx="524160" cy="114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68</xdr:row>
      <xdr:rowOff>0</xdr:rowOff>
    </xdr:from>
    <xdr:to>
      <xdr:col>29</xdr:col>
      <xdr:colOff>1080</xdr:colOff>
      <xdr:row>77</xdr:row>
      <xdr:rowOff>19080</xdr:rowOff>
    </xdr:to>
    <xdr:sp>
      <xdr:nvSpPr>
        <xdr:cNvPr id="200" name="Rectangle 108"/>
        <xdr:cNvSpPr/>
      </xdr:nvSpPr>
      <xdr:spPr>
        <a:xfrm>
          <a:off x="23292360" y="12982680"/>
          <a:ext cx="1792440" cy="1704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20160</xdr:colOff>
      <xdr:row>66</xdr:row>
      <xdr:rowOff>19080</xdr:rowOff>
    </xdr:from>
    <xdr:to>
      <xdr:col>26</xdr:col>
      <xdr:colOff>704880</xdr:colOff>
      <xdr:row>75</xdr:row>
      <xdr:rowOff>66960</xdr:rowOff>
    </xdr:to>
    <xdr:sp>
      <xdr:nvSpPr>
        <xdr:cNvPr id="201" name="Rectangle 109"/>
        <xdr:cNvSpPr/>
      </xdr:nvSpPr>
      <xdr:spPr>
        <a:xfrm>
          <a:off x="21521160" y="12639600"/>
          <a:ext cx="1610640" cy="1715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20160</xdr:colOff>
      <xdr:row>73</xdr:row>
      <xdr:rowOff>28080</xdr:rowOff>
    </xdr:from>
    <xdr:to>
      <xdr:col>26</xdr:col>
      <xdr:colOff>685440</xdr:colOff>
      <xdr:row>73</xdr:row>
      <xdr:rowOff>28080</xdr:rowOff>
    </xdr:to>
    <xdr:sp>
      <xdr:nvSpPr>
        <xdr:cNvPr id="202" name="Line 110"/>
        <xdr:cNvSpPr/>
      </xdr:nvSpPr>
      <xdr:spPr>
        <a:xfrm>
          <a:off x="21521160" y="13944240"/>
          <a:ext cx="1591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835200</xdr:colOff>
      <xdr:row>75</xdr:row>
      <xdr:rowOff>19080</xdr:rowOff>
    </xdr:from>
    <xdr:to>
      <xdr:col>29</xdr:col>
      <xdr:colOff>31680</xdr:colOff>
      <xdr:row>75</xdr:row>
      <xdr:rowOff>19080</xdr:rowOff>
    </xdr:to>
    <xdr:sp>
      <xdr:nvSpPr>
        <xdr:cNvPr id="203" name="Line 111"/>
        <xdr:cNvSpPr/>
      </xdr:nvSpPr>
      <xdr:spPr>
        <a:xfrm>
          <a:off x="23262120" y="14306760"/>
          <a:ext cx="18532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131040</xdr:colOff>
      <xdr:row>64</xdr:row>
      <xdr:rowOff>28440</xdr:rowOff>
    </xdr:from>
    <xdr:to>
      <xdr:col>18</xdr:col>
      <xdr:colOff>533880</xdr:colOff>
      <xdr:row>68</xdr:row>
      <xdr:rowOff>180720</xdr:rowOff>
    </xdr:to>
    <xdr:sp>
      <xdr:nvSpPr>
        <xdr:cNvPr id="204" name="Line 112"/>
        <xdr:cNvSpPr/>
      </xdr:nvSpPr>
      <xdr:spPr>
        <a:xfrm>
          <a:off x="16370640" y="12268080"/>
          <a:ext cx="402840" cy="8953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674280</xdr:colOff>
      <xdr:row>71</xdr:row>
      <xdr:rowOff>76320</xdr:rowOff>
    </xdr:from>
    <xdr:to>
      <xdr:col>17</xdr:col>
      <xdr:colOff>182520</xdr:colOff>
      <xdr:row>75</xdr:row>
      <xdr:rowOff>85320</xdr:rowOff>
    </xdr:to>
    <xdr:sp>
      <xdr:nvSpPr>
        <xdr:cNvPr id="205" name="Line 113"/>
        <xdr:cNvSpPr/>
      </xdr:nvSpPr>
      <xdr:spPr>
        <a:xfrm>
          <a:off x="15102720" y="13630320"/>
          <a:ext cx="403560" cy="742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825480</xdr:colOff>
      <xdr:row>63</xdr:row>
      <xdr:rowOff>0</xdr:rowOff>
    </xdr:from>
    <xdr:to>
      <xdr:col>18</xdr:col>
      <xdr:colOff>313200</xdr:colOff>
      <xdr:row>64</xdr:row>
      <xdr:rowOff>142920</xdr:rowOff>
    </xdr:to>
    <xdr:sp>
      <xdr:nvSpPr>
        <xdr:cNvPr id="206" name="AutoShape 114"/>
        <xdr:cNvSpPr/>
      </xdr:nvSpPr>
      <xdr:spPr>
        <a:xfrm>
          <a:off x="16149240" y="12077640"/>
          <a:ext cx="40356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20520</xdr:colOff>
      <xdr:row>74</xdr:row>
      <xdr:rowOff>114480</xdr:rowOff>
    </xdr:from>
    <xdr:to>
      <xdr:col>17</xdr:col>
      <xdr:colOff>372960</xdr:colOff>
      <xdr:row>76</xdr:row>
      <xdr:rowOff>57240</xdr:rowOff>
    </xdr:to>
    <xdr:sp>
      <xdr:nvSpPr>
        <xdr:cNvPr id="207" name="AutoShape 115"/>
        <xdr:cNvSpPr/>
      </xdr:nvSpPr>
      <xdr:spPr>
        <a:xfrm>
          <a:off x="15344280" y="14221080"/>
          <a:ext cx="352440" cy="314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785160</xdr:colOff>
      <xdr:row>71</xdr:row>
      <xdr:rowOff>28440</xdr:rowOff>
    </xdr:from>
    <xdr:to>
      <xdr:col>16</xdr:col>
      <xdr:colOff>242280</xdr:colOff>
      <xdr:row>72</xdr:row>
      <xdr:rowOff>152640</xdr:rowOff>
    </xdr:to>
    <xdr:sp>
      <xdr:nvSpPr>
        <xdr:cNvPr id="208" name="AutoShape 116"/>
        <xdr:cNvSpPr/>
      </xdr:nvSpPr>
      <xdr:spPr>
        <a:xfrm>
          <a:off x="14217480" y="13582440"/>
          <a:ext cx="453240" cy="305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583200</xdr:colOff>
      <xdr:row>75</xdr:row>
      <xdr:rowOff>171000</xdr:rowOff>
    </xdr:from>
    <xdr:to>
      <xdr:col>13</xdr:col>
      <xdr:colOff>41760</xdr:colOff>
      <xdr:row>77</xdr:row>
      <xdr:rowOff>114480</xdr:rowOff>
    </xdr:to>
    <xdr:sp>
      <xdr:nvSpPr>
        <xdr:cNvPr id="209" name="AutoShape 117"/>
        <xdr:cNvSpPr/>
      </xdr:nvSpPr>
      <xdr:spPr>
        <a:xfrm>
          <a:off x="11208600" y="14458680"/>
          <a:ext cx="353880" cy="324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90360</xdr:colOff>
      <xdr:row>65</xdr:row>
      <xdr:rowOff>114120</xdr:rowOff>
    </xdr:from>
    <xdr:to>
      <xdr:col>18</xdr:col>
      <xdr:colOff>222480</xdr:colOff>
      <xdr:row>67</xdr:row>
      <xdr:rowOff>19080</xdr:rowOff>
    </xdr:to>
    <xdr:sp>
      <xdr:nvSpPr>
        <xdr:cNvPr id="210" name="Line 118"/>
        <xdr:cNvSpPr/>
      </xdr:nvSpPr>
      <xdr:spPr>
        <a:xfrm>
          <a:off x="16329960" y="12534840"/>
          <a:ext cx="132120" cy="285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30600</xdr:colOff>
      <xdr:row>71</xdr:row>
      <xdr:rowOff>95400</xdr:rowOff>
    </xdr:from>
    <xdr:to>
      <xdr:col>17</xdr:col>
      <xdr:colOff>171720</xdr:colOff>
      <xdr:row>72</xdr:row>
      <xdr:rowOff>123840</xdr:rowOff>
    </xdr:to>
    <xdr:sp>
      <xdr:nvSpPr>
        <xdr:cNvPr id="211" name="Line 119"/>
        <xdr:cNvSpPr/>
      </xdr:nvSpPr>
      <xdr:spPr>
        <a:xfrm flipH="1" flipV="1">
          <a:off x="15354360" y="13649400"/>
          <a:ext cx="141120" cy="209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382320</xdr:colOff>
      <xdr:row>90</xdr:row>
      <xdr:rowOff>123840</xdr:rowOff>
    </xdr:from>
    <xdr:to>
      <xdr:col>32</xdr:col>
      <xdr:colOff>533520</xdr:colOff>
      <xdr:row>91</xdr:row>
      <xdr:rowOff>152640</xdr:rowOff>
    </xdr:to>
    <xdr:sp>
      <xdr:nvSpPr>
        <xdr:cNvPr id="212" name="Line 120"/>
        <xdr:cNvSpPr/>
      </xdr:nvSpPr>
      <xdr:spPr>
        <a:xfrm flipH="1">
          <a:off x="26361360" y="17145000"/>
          <a:ext cx="1519200" cy="2098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72</xdr:row>
      <xdr:rowOff>-360</xdr:rowOff>
    </xdr:from>
    <xdr:to>
      <xdr:col>31</xdr:col>
      <xdr:colOff>720</xdr:colOff>
      <xdr:row>72</xdr:row>
      <xdr:rowOff>18720</xdr:rowOff>
    </xdr:to>
    <xdr:sp>
      <xdr:nvSpPr>
        <xdr:cNvPr id="213" name="Line 121"/>
        <xdr:cNvSpPr/>
      </xdr:nvSpPr>
      <xdr:spPr>
        <a:xfrm flipV="1">
          <a:off x="26572320" y="13734720"/>
          <a:ext cx="720" cy="19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87</xdr:row>
      <xdr:rowOff>162000</xdr:rowOff>
    </xdr:from>
    <xdr:to>
      <xdr:col>36</xdr:col>
      <xdr:colOff>473040</xdr:colOff>
      <xdr:row>98</xdr:row>
      <xdr:rowOff>47520</xdr:rowOff>
    </xdr:to>
    <xdr:sp>
      <xdr:nvSpPr>
        <xdr:cNvPr id="214" name="Rectangle 122"/>
        <xdr:cNvSpPr/>
      </xdr:nvSpPr>
      <xdr:spPr>
        <a:xfrm>
          <a:off x="28362960" y="16640280"/>
          <a:ext cx="2616120" cy="1800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473040</xdr:colOff>
      <xdr:row>66</xdr:row>
      <xdr:rowOff>0</xdr:rowOff>
    </xdr:from>
    <xdr:to>
      <xdr:col>41</xdr:col>
      <xdr:colOff>542520</xdr:colOff>
      <xdr:row>66</xdr:row>
      <xdr:rowOff>47520</xdr:rowOff>
    </xdr:to>
    <xdr:sp>
      <xdr:nvSpPr>
        <xdr:cNvPr id="215" name="Line 123"/>
        <xdr:cNvSpPr/>
      </xdr:nvSpPr>
      <xdr:spPr>
        <a:xfrm flipV="1">
          <a:off x="34006680" y="12620520"/>
          <a:ext cx="69480" cy="47520"/>
        </a:xfrm>
        <a:prstGeom prst="line">
          <a:avLst/>
        </a:prstGeom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30240</xdr:colOff>
      <xdr:row>61</xdr:row>
      <xdr:rowOff>162000</xdr:rowOff>
    </xdr:from>
    <xdr:to>
      <xdr:col>32</xdr:col>
      <xdr:colOff>720</xdr:colOff>
      <xdr:row>66</xdr:row>
      <xdr:rowOff>181080</xdr:rowOff>
    </xdr:to>
    <xdr:sp>
      <xdr:nvSpPr>
        <xdr:cNvPr id="216" name="Rectangle 124"/>
        <xdr:cNvSpPr/>
      </xdr:nvSpPr>
      <xdr:spPr>
        <a:xfrm>
          <a:off x="26009280" y="11868120"/>
          <a:ext cx="1338480" cy="933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20160</xdr:colOff>
      <xdr:row>73</xdr:row>
      <xdr:rowOff>19080</xdr:rowOff>
    </xdr:from>
    <xdr:to>
      <xdr:col>35</xdr:col>
      <xdr:colOff>720</xdr:colOff>
      <xdr:row>77</xdr:row>
      <xdr:rowOff>47160</xdr:rowOff>
    </xdr:to>
    <xdr:sp>
      <xdr:nvSpPr>
        <xdr:cNvPr id="217" name="Rectangle 125"/>
        <xdr:cNvSpPr/>
      </xdr:nvSpPr>
      <xdr:spPr>
        <a:xfrm>
          <a:off x="28383120" y="13935240"/>
          <a:ext cx="1479600" cy="780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704520</xdr:colOff>
      <xdr:row>12</xdr:row>
      <xdr:rowOff>75960</xdr:rowOff>
    </xdr:from>
    <xdr:to>
      <xdr:col>6</xdr:col>
      <xdr:colOff>20520</xdr:colOff>
      <xdr:row>16</xdr:row>
      <xdr:rowOff>171000</xdr:rowOff>
    </xdr:to>
    <xdr:sp>
      <xdr:nvSpPr>
        <xdr:cNvPr id="218" name="Line 126"/>
        <xdr:cNvSpPr/>
      </xdr:nvSpPr>
      <xdr:spPr>
        <a:xfrm flipH="1">
          <a:off x="2646360" y="2571480"/>
          <a:ext cx="2264400" cy="1009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834840</xdr:colOff>
      <xdr:row>14</xdr:row>
      <xdr:rowOff>171360</xdr:rowOff>
    </xdr:from>
    <xdr:to>
      <xdr:col>3</xdr:col>
      <xdr:colOff>725040</xdr:colOff>
      <xdr:row>21</xdr:row>
      <xdr:rowOff>19080</xdr:rowOff>
    </xdr:to>
    <xdr:sp>
      <xdr:nvSpPr>
        <xdr:cNvPr id="219" name="Rectangle 127"/>
        <xdr:cNvSpPr/>
      </xdr:nvSpPr>
      <xdr:spPr>
        <a:xfrm>
          <a:off x="834840" y="3124080"/>
          <a:ext cx="1832040" cy="1229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171000</xdr:colOff>
      <xdr:row>8</xdr:row>
      <xdr:rowOff>28440</xdr:rowOff>
    </xdr:from>
    <xdr:to>
      <xdr:col>16</xdr:col>
      <xdr:colOff>383040</xdr:colOff>
      <xdr:row>11</xdr:row>
      <xdr:rowOff>228600</xdr:rowOff>
    </xdr:to>
    <xdr:sp>
      <xdr:nvSpPr>
        <xdr:cNvPr id="220" name="Rectangle 128"/>
        <xdr:cNvSpPr/>
      </xdr:nvSpPr>
      <xdr:spPr>
        <a:xfrm>
          <a:off x="13603320" y="1609560"/>
          <a:ext cx="1208160" cy="885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59</xdr:row>
      <xdr:rowOff>19080</xdr:rowOff>
    </xdr:from>
    <xdr:to>
      <xdr:col>29</xdr:col>
      <xdr:colOff>584280</xdr:colOff>
      <xdr:row>65</xdr:row>
      <xdr:rowOff>9360</xdr:rowOff>
    </xdr:to>
    <xdr:sp>
      <xdr:nvSpPr>
        <xdr:cNvPr id="221" name="Rectangle 129"/>
        <xdr:cNvSpPr/>
      </xdr:nvSpPr>
      <xdr:spPr>
        <a:xfrm>
          <a:off x="24288840" y="11363400"/>
          <a:ext cx="1379160" cy="1066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603360</xdr:colOff>
      <xdr:row>61</xdr:row>
      <xdr:rowOff>123840</xdr:rowOff>
    </xdr:from>
    <xdr:to>
      <xdr:col>27</xdr:col>
      <xdr:colOff>756000</xdr:colOff>
      <xdr:row>64</xdr:row>
      <xdr:rowOff>114480</xdr:rowOff>
    </xdr:to>
    <xdr:sp>
      <xdr:nvSpPr>
        <xdr:cNvPr id="222" name="Line 130"/>
        <xdr:cNvSpPr/>
      </xdr:nvSpPr>
      <xdr:spPr>
        <a:xfrm flipH="1">
          <a:off x="23030280" y="11829960"/>
          <a:ext cx="1018080" cy="5241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30600</xdr:colOff>
      <xdr:row>52</xdr:row>
      <xdr:rowOff>19080</xdr:rowOff>
    </xdr:from>
    <xdr:to>
      <xdr:col>27</xdr:col>
      <xdr:colOff>453600</xdr:colOff>
      <xdr:row>57</xdr:row>
      <xdr:rowOff>47520</xdr:rowOff>
    </xdr:to>
    <xdr:sp>
      <xdr:nvSpPr>
        <xdr:cNvPr id="223" name="Rectangle 131"/>
        <xdr:cNvSpPr/>
      </xdr:nvSpPr>
      <xdr:spPr>
        <a:xfrm>
          <a:off x="22457520" y="10096560"/>
          <a:ext cx="1288440" cy="9331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855000</xdr:colOff>
      <xdr:row>57</xdr:row>
      <xdr:rowOff>66600</xdr:rowOff>
    </xdr:from>
    <xdr:to>
      <xdr:col>26</xdr:col>
      <xdr:colOff>131400</xdr:colOff>
      <xdr:row>61</xdr:row>
      <xdr:rowOff>66600</xdr:rowOff>
    </xdr:to>
    <xdr:sp>
      <xdr:nvSpPr>
        <xdr:cNvPr id="224" name="Line 132"/>
        <xdr:cNvSpPr/>
      </xdr:nvSpPr>
      <xdr:spPr>
        <a:xfrm flipH="1">
          <a:off x="21078360" y="11048760"/>
          <a:ext cx="1479960" cy="723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120960</xdr:colOff>
      <xdr:row>74</xdr:row>
      <xdr:rowOff>161640</xdr:rowOff>
    </xdr:from>
    <xdr:to>
      <xdr:col>33</xdr:col>
      <xdr:colOff>720</xdr:colOff>
      <xdr:row>75</xdr:row>
      <xdr:rowOff>66960</xdr:rowOff>
    </xdr:to>
    <xdr:sp>
      <xdr:nvSpPr>
        <xdr:cNvPr id="225" name="Line 133"/>
        <xdr:cNvSpPr/>
      </xdr:nvSpPr>
      <xdr:spPr>
        <a:xfrm flipV="1">
          <a:off x="26693280" y="14268240"/>
          <a:ext cx="1670400" cy="86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502560</xdr:colOff>
      <xdr:row>74</xdr:row>
      <xdr:rowOff>66240</xdr:rowOff>
    </xdr:from>
    <xdr:to>
      <xdr:col>32</xdr:col>
      <xdr:colOff>251640</xdr:colOff>
      <xdr:row>74</xdr:row>
      <xdr:rowOff>104400</xdr:rowOff>
    </xdr:to>
    <xdr:sp>
      <xdr:nvSpPr>
        <xdr:cNvPr id="226" name="Line 134"/>
        <xdr:cNvSpPr/>
      </xdr:nvSpPr>
      <xdr:spPr>
        <a:xfrm flipH="1">
          <a:off x="27074880" y="14172840"/>
          <a:ext cx="52380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472680</xdr:colOff>
      <xdr:row>67</xdr:row>
      <xdr:rowOff>0</xdr:rowOff>
    </xdr:from>
    <xdr:to>
      <xdr:col>30</xdr:col>
      <xdr:colOff>452520</xdr:colOff>
      <xdr:row>68</xdr:row>
      <xdr:rowOff>161640</xdr:rowOff>
    </xdr:to>
    <xdr:sp>
      <xdr:nvSpPr>
        <xdr:cNvPr id="227" name="Line 135"/>
        <xdr:cNvSpPr/>
      </xdr:nvSpPr>
      <xdr:spPr>
        <a:xfrm flipH="1">
          <a:off x="25556400" y="12801600"/>
          <a:ext cx="875160" cy="342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583200</xdr:colOff>
      <xdr:row>67</xdr:row>
      <xdr:rowOff>66600</xdr:rowOff>
    </xdr:from>
    <xdr:to>
      <xdr:col>30</xdr:col>
      <xdr:colOff>40680</xdr:colOff>
      <xdr:row>68</xdr:row>
      <xdr:rowOff>38160</xdr:rowOff>
    </xdr:to>
    <xdr:sp>
      <xdr:nvSpPr>
        <xdr:cNvPr id="228" name="Line 136"/>
        <xdr:cNvSpPr/>
      </xdr:nvSpPr>
      <xdr:spPr>
        <a:xfrm flipH="1">
          <a:off x="25666920" y="12868200"/>
          <a:ext cx="35280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402120</xdr:colOff>
      <xdr:row>90</xdr:row>
      <xdr:rowOff>76320</xdr:rowOff>
    </xdr:from>
    <xdr:to>
      <xdr:col>32</xdr:col>
      <xdr:colOff>151200</xdr:colOff>
      <xdr:row>90</xdr:row>
      <xdr:rowOff>114480</xdr:rowOff>
    </xdr:to>
    <xdr:sp>
      <xdr:nvSpPr>
        <xdr:cNvPr id="229" name="Line 137"/>
        <xdr:cNvSpPr/>
      </xdr:nvSpPr>
      <xdr:spPr>
        <a:xfrm flipH="1">
          <a:off x="26974440" y="17097480"/>
          <a:ext cx="52380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472680</xdr:colOff>
      <xdr:row>66</xdr:row>
      <xdr:rowOff>28440</xdr:rowOff>
    </xdr:from>
    <xdr:to>
      <xdr:col>19</xdr:col>
      <xdr:colOff>886320</xdr:colOff>
      <xdr:row>67</xdr:row>
      <xdr:rowOff>162000</xdr:rowOff>
    </xdr:to>
    <xdr:sp>
      <xdr:nvSpPr>
        <xdr:cNvPr id="230" name="AutoShape 138"/>
        <xdr:cNvSpPr/>
      </xdr:nvSpPr>
      <xdr:spPr>
        <a:xfrm>
          <a:off x="17678160" y="12648960"/>
          <a:ext cx="413640" cy="314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825480</xdr:colOff>
      <xdr:row>63</xdr:row>
      <xdr:rowOff>19080</xdr:rowOff>
    </xdr:from>
    <xdr:to>
      <xdr:col>23</xdr:col>
      <xdr:colOff>282600</xdr:colOff>
      <xdr:row>64</xdr:row>
      <xdr:rowOff>171720</xdr:rowOff>
    </xdr:to>
    <xdr:sp>
      <xdr:nvSpPr>
        <xdr:cNvPr id="231" name="AutoShape 139"/>
        <xdr:cNvSpPr/>
      </xdr:nvSpPr>
      <xdr:spPr>
        <a:xfrm>
          <a:off x="20082960" y="12096720"/>
          <a:ext cx="423000" cy="314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29520</xdr:colOff>
      <xdr:row>72</xdr:row>
      <xdr:rowOff>114480</xdr:rowOff>
    </xdr:from>
    <xdr:to>
      <xdr:col>5</xdr:col>
      <xdr:colOff>866520</xdr:colOff>
      <xdr:row>73</xdr:row>
      <xdr:rowOff>114480</xdr:rowOff>
    </xdr:to>
    <xdr:sp>
      <xdr:nvSpPr>
        <xdr:cNvPr id="232" name="Line 140"/>
        <xdr:cNvSpPr/>
      </xdr:nvSpPr>
      <xdr:spPr>
        <a:xfrm flipH="1">
          <a:off x="3933360" y="13849560"/>
          <a:ext cx="837000" cy="181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50040</xdr:colOff>
      <xdr:row>73</xdr:row>
      <xdr:rowOff>123480</xdr:rowOff>
    </xdr:from>
    <xdr:to>
      <xdr:col>5</xdr:col>
      <xdr:colOff>725400</xdr:colOff>
      <xdr:row>78</xdr:row>
      <xdr:rowOff>19080</xdr:rowOff>
    </xdr:to>
    <xdr:sp>
      <xdr:nvSpPr>
        <xdr:cNvPr id="233" name="Rectangle 141"/>
        <xdr:cNvSpPr/>
      </xdr:nvSpPr>
      <xdr:spPr>
        <a:xfrm>
          <a:off x="2947680" y="14039640"/>
          <a:ext cx="1681560" cy="829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78</xdr:row>
      <xdr:rowOff>123480</xdr:rowOff>
    </xdr:from>
    <xdr:to>
      <xdr:col>6</xdr:col>
      <xdr:colOff>51480</xdr:colOff>
      <xdr:row>83</xdr:row>
      <xdr:rowOff>19080</xdr:rowOff>
    </xdr:to>
    <xdr:sp>
      <xdr:nvSpPr>
        <xdr:cNvPr id="234" name="Rectangle 142"/>
        <xdr:cNvSpPr/>
      </xdr:nvSpPr>
      <xdr:spPr>
        <a:xfrm>
          <a:off x="2897640" y="14973120"/>
          <a:ext cx="2044080" cy="800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70560</xdr:colOff>
      <xdr:row>79</xdr:row>
      <xdr:rowOff>114480</xdr:rowOff>
    </xdr:from>
    <xdr:to>
      <xdr:col>6</xdr:col>
      <xdr:colOff>534240</xdr:colOff>
      <xdr:row>80</xdr:row>
      <xdr:rowOff>66600</xdr:rowOff>
    </xdr:to>
    <xdr:sp>
      <xdr:nvSpPr>
        <xdr:cNvPr id="235" name="Line 143"/>
        <xdr:cNvSpPr/>
      </xdr:nvSpPr>
      <xdr:spPr>
        <a:xfrm flipH="1">
          <a:off x="4960800" y="15144840"/>
          <a:ext cx="46368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30600</xdr:colOff>
      <xdr:row>67</xdr:row>
      <xdr:rowOff>123840</xdr:rowOff>
    </xdr:from>
    <xdr:to>
      <xdr:col>3</xdr:col>
      <xdr:colOff>504000</xdr:colOff>
      <xdr:row>73</xdr:row>
      <xdr:rowOff>75600</xdr:rowOff>
    </xdr:to>
    <xdr:sp>
      <xdr:nvSpPr>
        <xdr:cNvPr id="236" name="Rectangle 144"/>
        <xdr:cNvSpPr/>
      </xdr:nvSpPr>
      <xdr:spPr>
        <a:xfrm>
          <a:off x="1077120" y="12925440"/>
          <a:ext cx="1368720" cy="1066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482400</xdr:colOff>
      <xdr:row>70</xdr:row>
      <xdr:rowOff>161640</xdr:rowOff>
    </xdr:from>
    <xdr:to>
      <xdr:col>6</xdr:col>
      <xdr:colOff>720</xdr:colOff>
      <xdr:row>70</xdr:row>
      <xdr:rowOff>161640</xdr:rowOff>
    </xdr:to>
    <xdr:sp>
      <xdr:nvSpPr>
        <xdr:cNvPr id="237" name="Line 145"/>
        <xdr:cNvSpPr/>
      </xdr:nvSpPr>
      <xdr:spPr>
        <a:xfrm>
          <a:off x="2424240" y="13515840"/>
          <a:ext cx="2466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302400</xdr:colOff>
      <xdr:row>61</xdr:row>
      <xdr:rowOff>47520</xdr:rowOff>
    </xdr:from>
    <xdr:to>
      <xdr:col>23</xdr:col>
      <xdr:colOff>625320</xdr:colOff>
      <xdr:row>63</xdr:row>
      <xdr:rowOff>95400</xdr:rowOff>
    </xdr:to>
    <xdr:sp>
      <xdr:nvSpPr>
        <xdr:cNvPr id="238" name="AutoShape 146"/>
        <xdr:cNvSpPr/>
      </xdr:nvSpPr>
      <xdr:spPr>
        <a:xfrm>
          <a:off x="20525760" y="11753640"/>
          <a:ext cx="322920" cy="419400"/>
        </a:xfrm>
        <a:custGeom>
          <a:avLst/>
          <a:gdLst/>
          <a:ahLst/>
          <a:rect l="l" t="t" r="r" b="b"/>
          <a:pathLst>
            <a:path w="32" h="44">
              <a:moveTo>
                <a:pt x="32" y="0"/>
              </a:moveTo>
              <a:cubicBezTo>
                <a:pt x="32" y="4"/>
                <a:pt x="32" y="9"/>
                <a:pt x="30" y="14"/>
              </a:cubicBezTo>
              <a:cubicBezTo>
                <a:pt x="28" y="19"/>
                <a:pt x="24" y="27"/>
                <a:pt x="20" y="31"/>
              </a:cubicBezTo>
              <a:cubicBezTo>
                <a:pt x="16" y="35"/>
                <a:pt x="10" y="37"/>
                <a:pt x="7" y="39"/>
              </a:cubicBezTo>
              <a:cubicBezTo>
                <a:pt x="4" y="41"/>
                <a:pt x="2" y="42"/>
                <a:pt x="0" y="44"/>
              </a:cubicBezTo>
            </a:path>
          </a:pathLst>
        </a:custGeom>
        <a:noFill/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170640</xdr:colOff>
      <xdr:row>15</xdr:row>
      <xdr:rowOff>66960</xdr:rowOff>
    </xdr:from>
    <xdr:to>
      <xdr:col>16</xdr:col>
      <xdr:colOff>132120</xdr:colOff>
      <xdr:row>15</xdr:row>
      <xdr:rowOff>190080</xdr:rowOff>
    </xdr:to>
    <xdr:sp>
      <xdr:nvSpPr>
        <xdr:cNvPr id="239" name="Line 147"/>
        <xdr:cNvSpPr/>
      </xdr:nvSpPr>
      <xdr:spPr>
        <a:xfrm>
          <a:off x="11691360" y="3248280"/>
          <a:ext cx="2869200" cy="1231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50040</xdr:colOff>
      <xdr:row>15</xdr:row>
      <xdr:rowOff>18360</xdr:rowOff>
    </xdr:from>
    <xdr:to>
      <xdr:col>15</xdr:col>
      <xdr:colOff>785520</xdr:colOff>
      <xdr:row>15</xdr:row>
      <xdr:rowOff>94320</xdr:rowOff>
    </xdr:to>
    <xdr:sp>
      <xdr:nvSpPr>
        <xdr:cNvPr id="240" name="Line 148"/>
        <xdr:cNvSpPr/>
      </xdr:nvSpPr>
      <xdr:spPr>
        <a:xfrm flipH="1" flipV="1">
          <a:off x="13482360" y="3199680"/>
          <a:ext cx="735480" cy="75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674280</xdr:colOff>
      <xdr:row>28</xdr:row>
      <xdr:rowOff>28080</xdr:rowOff>
    </xdr:from>
    <xdr:to>
      <xdr:col>12</xdr:col>
      <xdr:colOff>744840</xdr:colOff>
      <xdr:row>31</xdr:row>
      <xdr:rowOff>28440</xdr:rowOff>
    </xdr:to>
    <xdr:sp>
      <xdr:nvSpPr>
        <xdr:cNvPr id="241" name="Line 149"/>
        <xdr:cNvSpPr/>
      </xdr:nvSpPr>
      <xdr:spPr>
        <a:xfrm flipH="1">
          <a:off x="11299680" y="5657400"/>
          <a:ext cx="70560" cy="543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16</xdr:row>
      <xdr:rowOff>161640</xdr:rowOff>
    </xdr:from>
    <xdr:to>
      <xdr:col>10</xdr:col>
      <xdr:colOff>453960</xdr:colOff>
      <xdr:row>22</xdr:row>
      <xdr:rowOff>28440</xdr:rowOff>
    </xdr:to>
    <xdr:sp>
      <xdr:nvSpPr>
        <xdr:cNvPr id="242" name="Rectangle 150"/>
        <xdr:cNvSpPr/>
      </xdr:nvSpPr>
      <xdr:spPr>
        <a:xfrm>
          <a:off x="7727400" y="3571560"/>
          <a:ext cx="1450080" cy="9716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653760</xdr:colOff>
      <xdr:row>19</xdr:row>
      <xdr:rowOff>123840</xdr:rowOff>
    </xdr:from>
    <xdr:to>
      <xdr:col>8</xdr:col>
      <xdr:colOff>876240</xdr:colOff>
      <xdr:row>21</xdr:row>
      <xdr:rowOff>76320</xdr:rowOff>
    </xdr:to>
    <xdr:sp>
      <xdr:nvSpPr>
        <xdr:cNvPr id="243" name="Line 151"/>
        <xdr:cNvSpPr/>
      </xdr:nvSpPr>
      <xdr:spPr>
        <a:xfrm flipV="1">
          <a:off x="7435440" y="4095720"/>
          <a:ext cx="222480" cy="314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221040</xdr:colOff>
      <xdr:row>58</xdr:row>
      <xdr:rowOff>142920</xdr:rowOff>
    </xdr:from>
    <xdr:to>
      <xdr:col>31</xdr:col>
      <xdr:colOff>21240</xdr:colOff>
      <xdr:row>67</xdr:row>
      <xdr:rowOff>9360</xdr:rowOff>
    </xdr:to>
    <xdr:sp>
      <xdr:nvSpPr>
        <xdr:cNvPr id="244" name="Line 152"/>
        <xdr:cNvSpPr/>
      </xdr:nvSpPr>
      <xdr:spPr>
        <a:xfrm flipH="1">
          <a:off x="24509880" y="11306160"/>
          <a:ext cx="2083680" cy="1504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56</xdr:row>
      <xdr:rowOff>19080</xdr:rowOff>
    </xdr:from>
    <xdr:to>
      <xdr:col>32</xdr:col>
      <xdr:colOff>584280</xdr:colOff>
      <xdr:row>62</xdr:row>
      <xdr:rowOff>9720</xdr:rowOff>
    </xdr:to>
    <xdr:sp>
      <xdr:nvSpPr>
        <xdr:cNvPr id="245" name="Rectangle 153"/>
        <xdr:cNvSpPr/>
      </xdr:nvSpPr>
      <xdr:spPr>
        <a:xfrm>
          <a:off x="26572320" y="10820520"/>
          <a:ext cx="1359000" cy="10764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422280</xdr:colOff>
      <xdr:row>62</xdr:row>
      <xdr:rowOff>171000</xdr:rowOff>
    </xdr:from>
    <xdr:to>
      <xdr:col>32</xdr:col>
      <xdr:colOff>1006920</xdr:colOff>
      <xdr:row>70</xdr:row>
      <xdr:rowOff>123480</xdr:rowOff>
    </xdr:to>
    <xdr:sp>
      <xdr:nvSpPr>
        <xdr:cNvPr id="246" name="Line 154"/>
        <xdr:cNvSpPr/>
      </xdr:nvSpPr>
      <xdr:spPr>
        <a:xfrm flipH="1">
          <a:off x="26401320" y="12058200"/>
          <a:ext cx="1952640" cy="1419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59</xdr:row>
      <xdr:rowOff>28080</xdr:rowOff>
    </xdr:from>
    <xdr:to>
      <xdr:col>34</xdr:col>
      <xdr:colOff>423000</xdr:colOff>
      <xdr:row>64</xdr:row>
      <xdr:rowOff>28440</xdr:rowOff>
    </xdr:to>
    <xdr:sp>
      <xdr:nvSpPr>
        <xdr:cNvPr id="247" name="Rectangle 155"/>
        <xdr:cNvSpPr/>
      </xdr:nvSpPr>
      <xdr:spPr>
        <a:xfrm>
          <a:off x="28362960" y="11372400"/>
          <a:ext cx="1217880" cy="895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120600</xdr:colOff>
      <xdr:row>73</xdr:row>
      <xdr:rowOff>0</xdr:rowOff>
    </xdr:from>
    <xdr:to>
      <xdr:col>31</xdr:col>
      <xdr:colOff>191520</xdr:colOff>
      <xdr:row>74</xdr:row>
      <xdr:rowOff>161640</xdr:rowOff>
    </xdr:to>
    <xdr:sp>
      <xdr:nvSpPr>
        <xdr:cNvPr id="248" name="Line 156"/>
        <xdr:cNvSpPr/>
      </xdr:nvSpPr>
      <xdr:spPr>
        <a:xfrm flipH="1" flipV="1">
          <a:off x="26692920" y="13916160"/>
          <a:ext cx="70920" cy="35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201240</xdr:colOff>
      <xdr:row>79</xdr:row>
      <xdr:rowOff>76320</xdr:rowOff>
    </xdr:from>
    <xdr:to>
      <xdr:col>30</xdr:col>
      <xdr:colOff>473400</xdr:colOff>
      <xdr:row>84</xdr:row>
      <xdr:rowOff>28080</xdr:rowOff>
    </xdr:to>
    <xdr:sp>
      <xdr:nvSpPr>
        <xdr:cNvPr id="249" name="Rectangle 157"/>
        <xdr:cNvSpPr/>
      </xdr:nvSpPr>
      <xdr:spPr>
        <a:xfrm>
          <a:off x="25284960" y="15106680"/>
          <a:ext cx="1167480" cy="856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432000</xdr:colOff>
      <xdr:row>79</xdr:row>
      <xdr:rowOff>114480</xdr:rowOff>
    </xdr:from>
    <xdr:to>
      <xdr:col>31</xdr:col>
      <xdr:colOff>141480</xdr:colOff>
      <xdr:row>82</xdr:row>
      <xdr:rowOff>153000</xdr:rowOff>
    </xdr:to>
    <xdr:sp>
      <xdr:nvSpPr>
        <xdr:cNvPr id="250" name="Freeform 158"/>
        <xdr:cNvSpPr/>
      </xdr:nvSpPr>
      <xdr:spPr>
        <a:xfrm>
          <a:off x="26411040" y="15144840"/>
          <a:ext cx="302760" cy="581400"/>
        </a:xfrm>
        <a:custGeom>
          <a:avLst/>
          <a:gdLst/>
          <a:ahLst/>
          <a:rect l="l" t="t" r="r" b="b"/>
          <a:pathLst>
            <a:path w="30" h="61">
              <a:moveTo>
                <a:pt x="0" y="0"/>
              </a:moveTo>
              <a:cubicBezTo>
                <a:pt x="21" y="3"/>
                <a:pt x="11" y="2"/>
                <a:pt x="30" y="2"/>
              </a:cubicBezTo>
              <a:lnTo>
                <a:pt x="11" y="61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250560</xdr:colOff>
      <xdr:row>79</xdr:row>
      <xdr:rowOff>47520</xdr:rowOff>
    </xdr:from>
    <xdr:to>
      <xdr:col>32</xdr:col>
      <xdr:colOff>20520</xdr:colOff>
      <xdr:row>79</xdr:row>
      <xdr:rowOff>76320</xdr:rowOff>
    </xdr:to>
    <xdr:sp>
      <xdr:nvSpPr>
        <xdr:cNvPr id="251" name="Line 159"/>
        <xdr:cNvSpPr/>
      </xdr:nvSpPr>
      <xdr:spPr>
        <a:xfrm flipH="1">
          <a:off x="26822880" y="15077880"/>
          <a:ext cx="544680" cy="28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885240</xdr:colOff>
      <xdr:row>15</xdr:row>
      <xdr:rowOff>66960</xdr:rowOff>
    </xdr:from>
    <xdr:to>
      <xdr:col>16</xdr:col>
      <xdr:colOff>172440</xdr:colOff>
      <xdr:row>16</xdr:row>
      <xdr:rowOff>57240</xdr:rowOff>
    </xdr:to>
    <xdr:sp>
      <xdr:nvSpPr>
        <xdr:cNvPr id="252" name="Oval 160"/>
        <xdr:cNvSpPr/>
      </xdr:nvSpPr>
      <xdr:spPr>
        <a:xfrm>
          <a:off x="14317560" y="3248280"/>
          <a:ext cx="283320" cy="218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775080</xdr:colOff>
      <xdr:row>49</xdr:row>
      <xdr:rowOff>47160</xdr:rowOff>
    </xdr:from>
    <xdr:to>
      <xdr:col>25</xdr:col>
      <xdr:colOff>20880</xdr:colOff>
      <xdr:row>58</xdr:row>
      <xdr:rowOff>19080</xdr:rowOff>
    </xdr:to>
    <xdr:sp>
      <xdr:nvSpPr>
        <xdr:cNvPr id="253" name="Line 161"/>
        <xdr:cNvSpPr/>
      </xdr:nvSpPr>
      <xdr:spPr>
        <a:xfrm flipV="1">
          <a:off x="20998440" y="9534240"/>
          <a:ext cx="523440" cy="1648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734760</xdr:colOff>
      <xdr:row>62</xdr:row>
      <xdr:rowOff>170640</xdr:rowOff>
    </xdr:from>
    <xdr:to>
      <xdr:col>23</xdr:col>
      <xdr:colOff>1007640</xdr:colOff>
      <xdr:row>69</xdr:row>
      <xdr:rowOff>162000</xdr:rowOff>
    </xdr:to>
    <xdr:sp>
      <xdr:nvSpPr>
        <xdr:cNvPr id="254" name="Line 162"/>
        <xdr:cNvSpPr/>
      </xdr:nvSpPr>
      <xdr:spPr>
        <a:xfrm flipV="1">
          <a:off x="20958120" y="12057840"/>
          <a:ext cx="272880" cy="1267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271800</xdr:colOff>
      <xdr:row>62</xdr:row>
      <xdr:rowOff>162360</xdr:rowOff>
    </xdr:from>
    <xdr:to>
      <xdr:col>26</xdr:col>
      <xdr:colOff>70560</xdr:colOff>
      <xdr:row>65</xdr:row>
      <xdr:rowOff>199800</xdr:rowOff>
    </xdr:to>
    <xdr:sp>
      <xdr:nvSpPr>
        <xdr:cNvPr id="255" name="Line 163"/>
        <xdr:cNvSpPr/>
      </xdr:nvSpPr>
      <xdr:spPr>
        <a:xfrm flipH="1" flipV="1">
          <a:off x="21772800" y="12049560"/>
          <a:ext cx="724680" cy="570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824400</xdr:colOff>
      <xdr:row>5</xdr:row>
      <xdr:rowOff>190440</xdr:rowOff>
    </xdr:from>
    <xdr:to>
      <xdr:col>25</xdr:col>
      <xdr:colOff>524520</xdr:colOff>
      <xdr:row>8</xdr:row>
      <xdr:rowOff>123840</xdr:rowOff>
    </xdr:to>
    <xdr:sp>
      <xdr:nvSpPr>
        <xdr:cNvPr id="256" name="Line 164"/>
        <xdr:cNvSpPr/>
      </xdr:nvSpPr>
      <xdr:spPr>
        <a:xfrm flipV="1">
          <a:off x="15252840" y="1114200"/>
          <a:ext cx="6772680" cy="59076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533520</xdr:colOff>
      <xdr:row>4</xdr:row>
      <xdr:rowOff>162360</xdr:rowOff>
    </xdr:from>
    <xdr:to>
      <xdr:col>26</xdr:col>
      <xdr:colOff>720</xdr:colOff>
      <xdr:row>6</xdr:row>
      <xdr:rowOff>152640</xdr:rowOff>
    </xdr:to>
    <xdr:sp>
      <xdr:nvSpPr>
        <xdr:cNvPr id="257" name="Oval 165"/>
        <xdr:cNvSpPr/>
      </xdr:nvSpPr>
      <xdr:spPr>
        <a:xfrm>
          <a:off x="22034520" y="895680"/>
          <a:ext cx="393120" cy="380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734760</xdr:colOff>
      <xdr:row>7</xdr:row>
      <xdr:rowOff>142920</xdr:rowOff>
    </xdr:from>
    <xdr:to>
      <xdr:col>22</xdr:col>
      <xdr:colOff>272880</xdr:colOff>
      <xdr:row>9</xdr:row>
      <xdr:rowOff>161640</xdr:rowOff>
    </xdr:to>
    <xdr:sp>
      <xdr:nvSpPr>
        <xdr:cNvPr id="258" name="Line 166"/>
        <xdr:cNvSpPr/>
      </xdr:nvSpPr>
      <xdr:spPr>
        <a:xfrm>
          <a:off x="19026720" y="1495440"/>
          <a:ext cx="503640" cy="475920"/>
        </a:xfrm>
        <a:prstGeom prst="line">
          <a:avLst/>
        </a:prstGeom>
        <a:ln w="9360">
          <a:solidFill>
            <a:srgbClr val="ff0000"/>
          </a:solidFill>
          <a:miter/>
          <a:tailEnd len="lg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935640</xdr:colOff>
      <xdr:row>9</xdr:row>
      <xdr:rowOff>161640</xdr:rowOff>
    </xdr:from>
    <xdr:to>
      <xdr:col>23</xdr:col>
      <xdr:colOff>947160</xdr:colOff>
      <xdr:row>16</xdr:row>
      <xdr:rowOff>86040</xdr:rowOff>
    </xdr:to>
    <xdr:sp>
      <xdr:nvSpPr>
        <xdr:cNvPr id="259" name="Rectangle 167"/>
        <xdr:cNvSpPr/>
      </xdr:nvSpPr>
      <xdr:spPr>
        <a:xfrm>
          <a:off x="19227600" y="1971360"/>
          <a:ext cx="1942920" cy="15246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70560</xdr:colOff>
      <xdr:row>56</xdr:row>
      <xdr:rowOff>123120</xdr:rowOff>
    </xdr:from>
    <xdr:to>
      <xdr:col>7</xdr:col>
      <xdr:colOff>423720</xdr:colOff>
      <xdr:row>58</xdr:row>
      <xdr:rowOff>95040</xdr:rowOff>
    </xdr:to>
    <xdr:sp>
      <xdr:nvSpPr>
        <xdr:cNvPr id="260" name="Line 168"/>
        <xdr:cNvSpPr/>
      </xdr:nvSpPr>
      <xdr:spPr>
        <a:xfrm flipH="1" flipV="1">
          <a:off x="4960800" y="10924560"/>
          <a:ext cx="1278720" cy="333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613440</xdr:colOff>
      <xdr:row>54</xdr:row>
      <xdr:rowOff>18720</xdr:rowOff>
    </xdr:from>
    <xdr:to>
      <xdr:col>16</xdr:col>
      <xdr:colOff>362880</xdr:colOff>
      <xdr:row>69</xdr:row>
      <xdr:rowOff>66960</xdr:rowOff>
    </xdr:to>
    <xdr:graphicFrame>
      <xdr:nvGraphicFramePr>
        <xdr:cNvPr id="261" name="Chart 1"/>
        <xdr:cNvGraphicFramePr/>
      </xdr:nvGraphicFramePr>
      <xdr:xfrm>
        <a:off x="6929640" y="8219880"/>
        <a:ext cx="3712680" cy="258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402120</xdr:colOff>
      <xdr:row>54</xdr:row>
      <xdr:rowOff>18720</xdr:rowOff>
    </xdr:from>
    <xdr:to>
      <xdr:col>22</xdr:col>
      <xdr:colOff>81000</xdr:colOff>
      <xdr:row>69</xdr:row>
      <xdr:rowOff>66960</xdr:rowOff>
    </xdr:to>
    <xdr:graphicFrame>
      <xdr:nvGraphicFramePr>
        <xdr:cNvPr id="262" name="Chart 2"/>
        <xdr:cNvGraphicFramePr/>
      </xdr:nvGraphicFramePr>
      <xdr:xfrm>
        <a:off x="10681560" y="8219880"/>
        <a:ext cx="3753720" cy="258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90720</xdr:colOff>
      <xdr:row>54</xdr:row>
      <xdr:rowOff>18720</xdr:rowOff>
    </xdr:from>
    <xdr:to>
      <xdr:col>27</xdr:col>
      <xdr:colOff>725040</xdr:colOff>
      <xdr:row>69</xdr:row>
      <xdr:rowOff>66960</xdr:rowOff>
    </xdr:to>
    <xdr:graphicFrame>
      <xdr:nvGraphicFramePr>
        <xdr:cNvPr id="263" name="Chart 3"/>
        <xdr:cNvGraphicFramePr/>
      </xdr:nvGraphicFramePr>
      <xdr:xfrm>
        <a:off x="14445000" y="8219880"/>
        <a:ext cx="3904560" cy="258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492480</xdr:colOff>
          <xdr:row>1</xdr:row>
          <xdr:rowOff>86040</xdr:rowOff>
        </xdr:from>
        <xdr:to>
          <xdr:col>1</xdr:col>
          <xdr:colOff>533880</xdr:colOff>
          <xdr:row>3</xdr:row>
          <xdr:rowOff>123840</xdr:rowOff>
        </xdr:to>
        <xdr:sp>
          <xdr:nvSpPr>
            <xdr:cNvPr id="1001" name="Button 6" descr="Paste to Web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Paste to Web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Book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Operations/WESTCOAS/WEI%20OPS%20Sheet/WEI_OPS_NE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DailyPric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cal-fs1/secure/Operations/Lavorato/Opshee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ectcal-fs1/secure/Operations/NOVA/N-UPDATE/1995-96/NUPDATE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Trading/Redmond/pos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Operations/NOVA/N-UPDATE/1996-97/Eastops/EASTOPS000315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Operations/NOVA/N-UPDATE/1996-97/Nupdate_1Final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Trading/Mcowan/Nit/aga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Canadian%20Energy%20Services/Integrated%20Solutions/SBrodeur/Storage/CG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#REF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WEST MAP "/>
      <sheetName val="Mids"/>
      <sheetName val="WestCoastMap New"/>
      <sheetName val="Lavorato"/>
      <sheetName val="BC Map"/>
      <sheetName val="NWPL &amp; PGE Map"/>
      <sheetName val="El Paso &amp; CIG Map"/>
      <sheetName val="WestCoast Historicals"/>
      <sheetName val="Macro1"/>
      <sheetName val="Macro2"/>
      <sheetName val="WEI Daily_Actuals"/>
      <sheetName val="WEI Daily_Actuals (2)"/>
      <sheetName val="PGT"/>
      <sheetName val="NWPL"/>
      <sheetName val="NWP_PGT_DAILY Cycle 6"/>
      <sheetName val="WEI Daily_Estimates"/>
      <sheetName val="CIG - Cheyenne"/>
      <sheetName val="Outage-All Ppln"/>
      <sheetName val="Kern"/>
      <sheetName val="Clay Basin"/>
      <sheetName val="West Flows"/>
      <sheetName val="CIG New"/>
      <sheetName val="SJ Receipts"/>
      <sheetName val="EL PASO New"/>
      <sheetName val="PGE New"/>
      <sheetName val="SOCAL New"/>
      <sheetName val="TW New"/>
      <sheetName val="Map -All West"/>
      <sheetName val="OPS_SHEET"/>
      <sheetName val="FR_GROWTH"/>
      <sheetName val="HISTORICS_CHART"/>
      <sheetName val="STORAGE"/>
      <sheetName val="XForecast"/>
      <sheetName val="BCForecast"/>
      <sheetName val="Flow Table"/>
      <sheetName val="Flow Table for presentation"/>
      <sheetName val="Outage Table"/>
      <sheetName val="Graph"/>
    </sheetNames>
    <sheetDataSet>
      <sheetData sheetId="0">
        <row r="4">
          <cell r="AB4">
            <v>2196</v>
          </cell>
        </row>
        <row r="5">
          <cell r="S5">
            <v>2140.433</v>
          </cell>
        </row>
        <row r="5">
          <cell r="AB5">
            <v>1998</v>
          </cell>
        </row>
        <row r="6">
          <cell r="K6">
            <v>963.818</v>
          </cell>
          <cell r="L6">
            <v>12719.704</v>
          </cell>
        </row>
        <row r="6">
          <cell r="S6">
            <v>2144.128</v>
          </cell>
        </row>
        <row r="6">
          <cell r="AB6">
            <v>2050.8</v>
          </cell>
        </row>
        <row r="7">
          <cell r="C7">
            <v>1145.57</v>
          </cell>
          <cell r="D7">
            <v>292.405</v>
          </cell>
          <cell r="E7">
            <v>1437.975</v>
          </cell>
        </row>
        <row r="7">
          <cell r="K7">
            <v>963.818</v>
          </cell>
          <cell r="L7">
            <v>13683.522</v>
          </cell>
        </row>
        <row r="7">
          <cell r="S7">
            <v>2174.5066</v>
          </cell>
        </row>
        <row r="7">
          <cell r="AB7">
            <v>2296</v>
          </cell>
        </row>
        <row r="8">
          <cell r="C8">
            <v>1145.57</v>
          </cell>
          <cell r="D8">
            <v>292.405</v>
          </cell>
          <cell r="E8">
            <v>1437.975</v>
          </cell>
        </row>
        <row r="8">
          <cell r="K8">
            <v>0</v>
          </cell>
        </row>
        <row r="8">
          <cell r="Q8">
            <v>-28.747</v>
          </cell>
        </row>
        <row r="8">
          <cell r="S8">
            <v>2226.36103333333</v>
          </cell>
        </row>
        <row r="8">
          <cell r="AB8">
            <v>2147.64516129032</v>
          </cell>
        </row>
        <row r="9">
          <cell r="C9">
            <v>0</v>
          </cell>
          <cell r="D9">
            <v>0</v>
          </cell>
          <cell r="E9">
            <v>0</v>
          </cell>
        </row>
        <row r="9">
          <cell r="K9">
            <v>963.818</v>
          </cell>
          <cell r="L9" t="str">
            <v>-</v>
          </cell>
        </row>
        <row r="9">
          <cell r="Q9">
            <v>-25.491</v>
          </cell>
        </row>
        <row r="9">
          <cell r="S9">
            <v>0</v>
          </cell>
        </row>
        <row r="10">
          <cell r="C10">
            <v>1145.57</v>
          </cell>
          <cell r="D10">
            <v>292.405</v>
          </cell>
          <cell r="E10">
            <v>1437.975</v>
          </cell>
        </row>
        <row r="10">
          <cell r="J10">
            <v>36770</v>
          </cell>
          <cell r="K10">
            <v>-51.3611333333333</v>
          </cell>
          <cell r="L10">
            <v>19032</v>
          </cell>
        </row>
        <row r="10">
          <cell r="O10">
            <v>156.316</v>
          </cell>
        </row>
        <row r="10">
          <cell r="Q10">
            <v>-25.9522</v>
          </cell>
        </row>
        <row r="10">
          <cell r="S10">
            <v>2088.31525806452</v>
          </cell>
        </row>
        <row r="11">
          <cell r="C11">
            <v>1145.57</v>
          </cell>
          <cell r="D11">
            <v>292.405</v>
          </cell>
          <cell r="E11">
            <v>1437.975</v>
          </cell>
        </row>
        <row r="11">
          <cell r="J11">
            <v>37104</v>
          </cell>
          <cell r="K11">
            <v>-25.2012258064516</v>
          </cell>
          <cell r="L11">
            <v>17538.794</v>
          </cell>
        </row>
        <row r="11">
          <cell r="O11">
            <v>156.316</v>
          </cell>
        </row>
        <row r="11">
          <cell r="S11">
            <v>2720</v>
          </cell>
        </row>
        <row r="12">
          <cell r="C12">
            <v>768.0895</v>
          </cell>
        </row>
        <row r="12">
          <cell r="E12">
            <v>764.589533333333</v>
          </cell>
        </row>
        <row r="12">
          <cell r="I12">
            <v>332.288</v>
          </cell>
          <cell r="J12">
            <v>36800</v>
          </cell>
          <cell r="K12">
            <v>20.5045483870968</v>
          </cell>
          <cell r="L12">
            <v>17135.816</v>
          </cell>
        </row>
        <row r="12">
          <cell r="O12">
            <v>0</v>
          </cell>
        </row>
        <row r="12">
          <cell r="X12">
            <v>55.567</v>
          </cell>
        </row>
        <row r="13">
          <cell r="C13">
            <v>761.731838709677</v>
          </cell>
        </row>
        <row r="13">
          <cell r="E13">
            <v>761.839612903226</v>
          </cell>
        </row>
        <row r="13">
          <cell r="I13">
            <v>332.288</v>
          </cell>
          <cell r="J13" t="str">
            <v>CAPACITY - Inj. 477</v>
          </cell>
        </row>
        <row r="13">
          <cell r="O13">
            <v>156.316</v>
          </cell>
        </row>
        <row r="13">
          <cell r="X13">
            <v>-146.128</v>
          </cell>
        </row>
        <row r="14">
          <cell r="I14">
            <v>332.288</v>
          </cell>
          <cell r="J14" t="str">
            <v>                    - With.  1000</v>
          </cell>
        </row>
        <row r="14">
          <cell r="O14">
            <v>75.4018333333333</v>
          </cell>
        </row>
        <row r="14">
          <cell r="X14">
            <v>-123.7066</v>
          </cell>
        </row>
        <row r="15">
          <cell r="I15">
            <v>-204.4145</v>
          </cell>
        </row>
        <row r="15">
          <cell r="X15">
            <v>69.6389666666673</v>
          </cell>
        </row>
        <row r="16">
          <cell r="X16">
            <v>59.3299032258065</v>
          </cell>
        </row>
        <row r="17">
          <cell r="G17">
            <v>0</v>
          </cell>
        </row>
        <row r="17">
          <cell r="T17">
            <v>-5.408</v>
          </cell>
        </row>
        <row r="18">
          <cell r="C18">
            <v>37139</v>
          </cell>
          <cell r="D18">
            <v>-1437.975</v>
          </cell>
        </row>
        <row r="18">
          <cell r="G18">
            <v>0</v>
          </cell>
        </row>
        <row r="18">
          <cell r="T18">
            <v>-5.883</v>
          </cell>
        </row>
        <row r="19">
          <cell r="C19">
            <v>37138</v>
          </cell>
          <cell r="D19">
            <v>-1437.975</v>
          </cell>
        </row>
        <row r="19">
          <cell r="G19">
            <v>0</v>
          </cell>
        </row>
        <row r="19">
          <cell r="M19">
            <v>0</v>
          </cell>
        </row>
        <row r="19">
          <cell r="T19">
            <v>-5.7446</v>
          </cell>
        </row>
        <row r="20">
          <cell r="C20" t="str">
            <v>MTD</v>
          </cell>
          <cell r="D20">
            <v>-1437.975</v>
          </cell>
        </row>
        <row r="20">
          <cell r="G20">
            <v>0</v>
          </cell>
        </row>
        <row r="20">
          <cell r="K20">
            <v>76</v>
          </cell>
        </row>
        <row r="20">
          <cell r="M20">
            <v>0</v>
          </cell>
        </row>
        <row r="20">
          <cell r="O20">
            <v>688.689</v>
          </cell>
        </row>
        <row r="20">
          <cell r="T20">
            <v>-73.0249</v>
          </cell>
        </row>
        <row r="21">
          <cell r="C21">
            <v>36770</v>
          </cell>
          <cell r="D21">
            <v>-394.2174</v>
          </cell>
        </row>
        <row r="21">
          <cell r="G21">
            <v>370.372133333333</v>
          </cell>
        </row>
        <row r="21">
          <cell r="K21">
            <v>76</v>
          </cell>
        </row>
        <row r="21">
          <cell r="M21">
            <v>0</v>
          </cell>
        </row>
        <row r="21">
          <cell r="O21">
            <v>688.689</v>
          </cell>
        </row>
        <row r="21">
          <cell r="T21">
            <v>-5.3781935483871</v>
          </cell>
        </row>
        <row r="22">
          <cell r="G22">
            <v>444.637612903226</v>
          </cell>
        </row>
        <row r="22">
          <cell r="K22">
            <v>76</v>
          </cell>
        </row>
        <row r="22">
          <cell r="M22">
            <v>0</v>
          </cell>
        </row>
        <row r="22">
          <cell r="O22">
            <v>688.689</v>
          </cell>
        </row>
        <row r="22">
          <cell r="R22">
            <v>-93.776</v>
          </cell>
        </row>
        <row r="23">
          <cell r="G23">
            <v>410.82035483871</v>
          </cell>
        </row>
        <row r="23">
          <cell r="J23">
            <v>36770</v>
          </cell>
          <cell r="K23">
            <v>-99.4675333333333</v>
          </cell>
        </row>
        <row r="23">
          <cell r="M23">
            <v>-173.774866666667</v>
          </cell>
        </row>
        <row r="23">
          <cell r="O23">
            <v>-137.1815</v>
          </cell>
        </row>
        <row r="23">
          <cell r="R23">
            <v>-95.226</v>
          </cell>
        </row>
        <row r="24">
          <cell r="G24">
            <v>700</v>
          </cell>
        </row>
        <row r="24">
          <cell r="M24">
            <v>-182.767032258065</v>
          </cell>
        </row>
        <row r="25">
          <cell r="G25">
            <v>-500</v>
          </cell>
        </row>
        <row r="25">
          <cell r="M25">
            <v>-61.8711612903226</v>
          </cell>
        </row>
        <row r="26">
          <cell r="M26">
            <v>400</v>
          </cell>
        </row>
        <row r="27">
          <cell r="I27">
            <v>151.501</v>
          </cell>
        </row>
        <row r="27">
          <cell r="M27">
            <v>-498</v>
          </cell>
        </row>
        <row r="28">
          <cell r="I28">
            <v>151.501</v>
          </cell>
        </row>
        <row r="29">
          <cell r="I29">
            <v>0</v>
          </cell>
        </row>
        <row r="30">
          <cell r="I30">
            <v>151.501</v>
          </cell>
        </row>
        <row r="30">
          <cell r="O30">
            <v>0</v>
          </cell>
        </row>
        <row r="30">
          <cell r="Q30">
            <v>0</v>
          </cell>
        </row>
        <row r="31">
          <cell r="I31">
            <v>-167.7787</v>
          </cell>
        </row>
        <row r="31">
          <cell r="O31">
            <v>0</v>
          </cell>
        </row>
        <row r="31">
          <cell r="Q31">
            <v>0</v>
          </cell>
        </row>
        <row r="32">
          <cell r="I32">
            <v>-155.417483870968</v>
          </cell>
        </row>
        <row r="32">
          <cell r="O32">
            <v>0</v>
          </cell>
        </row>
        <row r="32">
          <cell r="Q32">
            <v>0</v>
          </cell>
        </row>
        <row r="33">
          <cell r="O33">
            <v>0</v>
          </cell>
        </row>
        <row r="33">
          <cell r="Q33">
            <v>0</v>
          </cell>
        </row>
        <row r="34">
          <cell r="O34">
            <v>25.3106333333333</v>
          </cell>
        </row>
        <row r="34">
          <cell r="Q34">
            <v>0</v>
          </cell>
        </row>
        <row r="35">
          <cell r="O35">
            <v>87.9924193548387</v>
          </cell>
        </row>
        <row r="35">
          <cell r="Q35">
            <v>0</v>
          </cell>
        </row>
        <row r="36">
          <cell r="O36">
            <v>-53.313064516129</v>
          </cell>
        </row>
        <row r="36">
          <cell r="Q36">
            <v>0</v>
          </cell>
        </row>
        <row r="37">
          <cell r="N37" t="str">
            <v>CAPACITY - REC. 638</v>
          </cell>
        </row>
        <row r="43">
          <cell r="K43">
            <v>-75.659</v>
          </cell>
        </row>
        <row r="43">
          <cell r="W43">
            <v>144.417</v>
          </cell>
        </row>
        <row r="44">
          <cell r="K44">
            <v>-75.659</v>
          </cell>
        </row>
        <row r="44">
          <cell r="W44">
            <v>144.417</v>
          </cell>
        </row>
        <row r="45">
          <cell r="K45">
            <v>-75.659</v>
          </cell>
        </row>
        <row r="45">
          <cell r="R45">
            <v>374.511</v>
          </cell>
        </row>
        <row r="45">
          <cell r="T45">
            <v>0</v>
          </cell>
        </row>
        <row r="45">
          <cell r="W45">
            <v>0</v>
          </cell>
        </row>
        <row r="46">
          <cell r="K46">
            <v>-77.5824</v>
          </cell>
        </row>
        <row r="46">
          <cell r="R46">
            <v>374.511</v>
          </cell>
        </row>
        <row r="46">
          <cell r="T46">
            <v>0</v>
          </cell>
        </row>
        <row r="46">
          <cell r="W46">
            <v>144.417</v>
          </cell>
        </row>
        <row r="47">
          <cell r="K47">
            <v>-76.396935483871</v>
          </cell>
        </row>
        <row r="47">
          <cell r="R47">
            <v>374.511</v>
          </cell>
        </row>
        <row r="47">
          <cell r="T47">
            <v>0</v>
          </cell>
        </row>
        <row r="47">
          <cell r="W47">
            <v>108.963466666667</v>
          </cell>
        </row>
        <row r="48">
          <cell r="K48">
            <v>-100</v>
          </cell>
        </row>
        <row r="48">
          <cell r="P48">
            <v>0</v>
          </cell>
        </row>
        <row r="48">
          <cell r="R48">
            <v>-77.6179666666667</v>
          </cell>
        </row>
        <row r="48">
          <cell r="T48">
            <v>0</v>
          </cell>
        </row>
        <row r="48">
          <cell r="W48">
            <v>91.165</v>
          </cell>
        </row>
        <row r="49">
          <cell r="P49">
            <v>0</v>
          </cell>
        </row>
        <row r="49">
          <cell r="T49">
            <v>0</v>
          </cell>
        </row>
        <row r="50">
          <cell r="P50">
            <v>0</v>
          </cell>
        </row>
        <row r="50">
          <cell r="T50">
            <v>-440.7022</v>
          </cell>
        </row>
        <row r="51">
          <cell r="H51">
            <v>-31.947</v>
          </cell>
        </row>
        <row r="51">
          <cell r="P51">
            <v>0</v>
          </cell>
        </row>
        <row r="51">
          <cell r="T51">
            <v>-342.278580645161</v>
          </cell>
        </row>
        <row r="52">
          <cell r="H52">
            <v>-40.16</v>
          </cell>
        </row>
        <row r="52">
          <cell r="P52">
            <v>-212.166333333333</v>
          </cell>
        </row>
        <row r="52">
          <cell r="X52">
            <v>341.976</v>
          </cell>
        </row>
        <row r="53">
          <cell r="H53">
            <v>-38.3512</v>
          </cell>
        </row>
        <row r="53">
          <cell r="P53">
            <v>-168.844580645161</v>
          </cell>
        </row>
        <row r="53">
          <cell r="T53">
            <v>-494</v>
          </cell>
        </row>
        <row r="53">
          <cell r="X53">
            <v>341.976</v>
          </cell>
        </row>
        <row r="54">
          <cell r="H54">
            <v>-39.216</v>
          </cell>
        </row>
        <row r="54">
          <cell r="P54">
            <v>-180.551419354839</v>
          </cell>
        </row>
        <row r="54">
          <cell r="X54">
            <v>0</v>
          </cell>
        </row>
        <row r="55">
          <cell r="F55">
            <v>-81.645</v>
          </cell>
        </row>
        <row r="55">
          <cell r="H55">
            <v>-40.1766774193548</v>
          </cell>
        </row>
        <row r="55">
          <cell r="P55">
            <v>494</v>
          </cell>
        </row>
        <row r="55">
          <cell r="X55">
            <v>341.976</v>
          </cell>
        </row>
        <row r="56">
          <cell r="F56">
            <v>-81.563</v>
          </cell>
        </row>
        <row r="56">
          <cell r="H56">
            <v>-106</v>
          </cell>
        </row>
        <row r="56">
          <cell r="P56">
            <v>-198</v>
          </cell>
        </row>
        <row r="56">
          <cell r="X56">
            <v>255.375533333333</v>
          </cell>
        </row>
        <row r="57">
          <cell r="F57">
            <v>-81.5778</v>
          </cell>
        </row>
        <row r="57">
          <cell r="X57">
            <v>221.032064516129</v>
          </cell>
        </row>
        <row r="57">
          <cell r="AD57">
            <v>192.356</v>
          </cell>
        </row>
        <row r="58">
          <cell r="F58">
            <v>50</v>
          </cell>
        </row>
        <row r="58">
          <cell r="X58">
            <v>473</v>
          </cell>
        </row>
        <row r="58">
          <cell r="Z58" t="e">
            <v>#VALUE!</v>
          </cell>
        </row>
        <row r="58">
          <cell r="AD58">
            <v>192.356</v>
          </cell>
        </row>
        <row r="59">
          <cell r="J59">
            <v>-1770.449</v>
          </cell>
        </row>
        <row r="59">
          <cell r="Q59">
            <v>169.008</v>
          </cell>
        </row>
        <row r="59">
          <cell r="Z59" t="e">
            <v>#VALUE!</v>
          </cell>
        </row>
        <row r="59">
          <cell r="AD59">
            <v>192.356</v>
          </cell>
        </row>
        <row r="60">
          <cell r="J60">
            <v>-1808.927</v>
          </cell>
        </row>
        <row r="60">
          <cell r="Q60">
            <v>169.008</v>
          </cell>
        </row>
        <row r="60">
          <cell r="Z60" t="e">
            <v>#VALUE!</v>
          </cell>
        </row>
        <row r="60">
          <cell r="AD60">
            <v>-0.681033333333333</v>
          </cell>
        </row>
        <row r="61">
          <cell r="J61" t="e">
            <v>#VALUE!</v>
          </cell>
        </row>
        <row r="61">
          <cell r="Q61">
            <v>0</v>
          </cell>
        </row>
        <row r="61">
          <cell r="Z61">
            <v>-0.681033333333333</v>
          </cell>
        </row>
        <row r="61">
          <cell r="AB61" t="e">
            <v>#VALUE!</v>
          </cell>
        </row>
        <row r="62">
          <cell r="J62">
            <v>-1888.4063</v>
          </cell>
        </row>
        <row r="62">
          <cell r="Q62">
            <v>169.008</v>
          </cell>
        </row>
        <row r="62">
          <cell r="AB62" t="e">
            <v>#VALUE!</v>
          </cell>
        </row>
        <row r="62">
          <cell r="AD62">
            <v>69</v>
          </cell>
        </row>
        <row r="63">
          <cell r="J63">
            <v>-1878.87280645161</v>
          </cell>
        </row>
        <row r="63">
          <cell r="Q63">
            <v>-126.553166666667</v>
          </cell>
        </row>
        <row r="63">
          <cell r="T63">
            <v>0</v>
          </cell>
        </row>
        <row r="63">
          <cell r="W63">
            <v>0</v>
          </cell>
        </row>
        <row r="63">
          <cell r="AB63" t="e">
            <v>#VALUE!</v>
          </cell>
        </row>
        <row r="63">
          <cell r="AD63">
            <v>69</v>
          </cell>
        </row>
        <row r="64">
          <cell r="F64">
            <v>-1659.435</v>
          </cell>
        </row>
        <row r="64">
          <cell r="J64">
            <v>-1940</v>
          </cell>
        </row>
        <row r="64">
          <cell r="Q64">
            <v>-105.3054</v>
          </cell>
        </row>
        <row r="64">
          <cell r="T64">
            <v>236.360005</v>
          </cell>
        </row>
        <row r="64">
          <cell r="W64">
            <v>542.879855</v>
          </cell>
        </row>
        <row r="64">
          <cell r="AB64">
            <v>109.8731</v>
          </cell>
        </row>
        <row r="64">
          <cell r="AD64">
            <v>69</v>
          </cell>
        </row>
        <row r="65">
          <cell r="F65">
            <v>-1704.2</v>
          </cell>
        </row>
        <row r="65">
          <cell r="T65">
            <v>0</v>
          </cell>
        </row>
        <row r="65">
          <cell r="W65">
            <v>215.813684</v>
          </cell>
        </row>
        <row r="65">
          <cell r="AB65">
            <v>109.844580645161</v>
          </cell>
        </row>
        <row r="65">
          <cell r="AD65">
            <v>64.2880333333333</v>
          </cell>
        </row>
        <row r="66">
          <cell r="F66">
            <v>-1674.3244</v>
          </cell>
        </row>
        <row r="66">
          <cell r="T66">
            <v>0</v>
          </cell>
        </row>
        <row r="66">
          <cell r="Y66">
            <v>0</v>
          </cell>
        </row>
        <row r="66">
          <cell r="AD66">
            <v>68.7241935483871</v>
          </cell>
        </row>
        <row r="67">
          <cell r="F67">
            <v>-1823.3982</v>
          </cell>
        </row>
        <row r="67">
          <cell r="T67">
            <v>362.62499</v>
          </cell>
        </row>
        <row r="67">
          <cell r="W67">
            <v>515.584475</v>
          </cell>
        </row>
        <row r="67">
          <cell r="Y67">
            <v>0</v>
          </cell>
        </row>
        <row r="68">
          <cell r="F68">
            <v>-1796.25051612903</v>
          </cell>
        </row>
        <row r="68">
          <cell r="I68">
            <v>-28.779</v>
          </cell>
        </row>
        <row r="68">
          <cell r="Y68">
            <v>0</v>
          </cell>
        </row>
        <row r="69">
          <cell r="F69">
            <v>-2000</v>
          </cell>
        </row>
        <row r="69">
          <cell r="I69">
            <v>-22.574</v>
          </cell>
        </row>
        <row r="69">
          <cell r="Y69">
            <v>0</v>
          </cell>
        </row>
        <row r="69">
          <cell r="AB69">
            <v>0</v>
          </cell>
        </row>
        <row r="70">
          <cell r="I70">
            <v>-24.5754</v>
          </cell>
        </row>
        <row r="70">
          <cell r="Y70">
            <v>-74.4258</v>
          </cell>
        </row>
        <row r="70">
          <cell r="AB70">
            <v>0</v>
          </cell>
        </row>
        <row r="70">
          <cell r="AE70">
            <v>0</v>
          </cell>
        </row>
        <row r="71">
          <cell r="I71">
            <v>-53.9772333333333</v>
          </cell>
        </row>
        <row r="71">
          <cell r="Y71">
            <v>-163.531903225806</v>
          </cell>
        </row>
        <row r="71">
          <cell r="AB71">
            <v>0</v>
          </cell>
        </row>
        <row r="72">
          <cell r="I72">
            <v>-73.8521612903226</v>
          </cell>
        </row>
        <row r="72">
          <cell r="P72" t="str">
            <v>Cap.</v>
          </cell>
        </row>
        <row r="72">
          <cell r="AB72">
            <v>0</v>
          </cell>
        </row>
        <row r="73">
          <cell r="I73">
            <v>-117</v>
          </cell>
        </row>
        <row r="73">
          <cell r="AB73">
            <v>28.9991333333333</v>
          </cell>
        </row>
        <row r="74">
          <cell r="S74">
            <v>0</v>
          </cell>
        </row>
        <row r="74">
          <cell r="AB74">
            <v>33.0164193548387</v>
          </cell>
        </row>
        <row r="75">
          <cell r="S75">
            <v>46.3652</v>
          </cell>
        </row>
        <row r="75">
          <cell r="AE75" t="e">
            <v>#VALUE!</v>
          </cell>
        </row>
        <row r="75">
          <cell r="AH75">
            <v>37138</v>
          </cell>
          <cell r="AI75">
            <v>37137</v>
          </cell>
        </row>
        <row r="76">
          <cell r="S76">
            <v>0</v>
          </cell>
        </row>
        <row r="76">
          <cell r="AE76" t="e">
            <v>#VALUE!</v>
          </cell>
        </row>
        <row r="76">
          <cell r="AH76">
            <v>0</v>
          </cell>
          <cell r="AI76">
            <v>0</v>
          </cell>
          <cell r="AJ76">
            <v>38.5095</v>
          </cell>
        </row>
        <row r="77">
          <cell r="M77">
            <v>914.81341</v>
          </cell>
        </row>
        <row r="77">
          <cell r="S77">
            <v>0</v>
          </cell>
        </row>
        <row r="77">
          <cell r="AE77">
            <v>122.686866666667</v>
          </cell>
        </row>
        <row r="77">
          <cell r="AH77">
            <v>634.752</v>
          </cell>
          <cell r="AI77">
            <v>596.78</v>
          </cell>
          <cell r="AJ77">
            <v>612.10175</v>
          </cell>
        </row>
        <row r="78">
          <cell r="M78">
            <v>923.87736</v>
          </cell>
        </row>
        <row r="78">
          <cell r="S78">
            <v>120.582</v>
          </cell>
        </row>
        <row r="78">
          <cell r="AH78">
            <v>72.956</v>
          </cell>
          <cell r="AI78">
            <v>72.956</v>
          </cell>
          <cell r="AJ78">
            <v>72.956</v>
          </cell>
        </row>
        <row r="79">
          <cell r="Z79">
            <v>526.341</v>
          </cell>
          <cell r="AA79">
            <v>0</v>
          </cell>
          <cell r="AB79">
            <v>40402.023</v>
          </cell>
        </row>
        <row r="79">
          <cell r="AH79">
            <v>65.50215</v>
          </cell>
          <cell r="AI79">
            <v>103.75155</v>
          </cell>
          <cell r="AJ79">
            <v>137.023191666667</v>
          </cell>
        </row>
        <row r="80">
          <cell r="Z80">
            <v>526.341</v>
          </cell>
          <cell r="AA80">
            <v>-173.721</v>
          </cell>
          <cell r="AB80">
            <v>40928.364</v>
          </cell>
        </row>
        <row r="80">
          <cell r="AH80">
            <v>263.00085</v>
          </cell>
          <cell r="AI80">
            <v>335.7732</v>
          </cell>
          <cell r="AJ80">
            <v>318.648808333333</v>
          </cell>
        </row>
        <row r="81">
          <cell r="Z81">
            <v>0</v>
          </cell>
        </row>
        <row r="81">
          <cell r="AE81" t="e">
            <v>#VALUE!</v>
          </cell>
        </row>
        <row r="81">
          <cell r="AH81">
            <v>192.55845</v>
          </cell>
          <cell r="AI81">
            <v>164.31975</v>
          </cell>
          <cell r="AJ81">
            <v>149.799125</v>
          </cell>
        </row>
        <row r="82">
          <cell r="Z82">
            <v>526.341</v>
          </cell>
          <cell r="AA82">
            <v>-102.5308</v>
          </cell>
        </row>
        <row r="82">
          <cell r="AE82" t="e">
            <v>#VALUE!</v>
          </cell>
        </row>
        <row r="82">
          <cell r="AH82">
            <v>88.116</v>
          </cell>
          <cell r="AI82">
            <v>74.4093</v>
          </cell>
          <cell r="AJ82">
            <v>73.9977583333334</v>
          </cell>
        </row>
        <row r="83">
          <cell r="Z83">
            <v>-57.5613</v>
          </cell>
          <cell r="AA83">
            <v>-143.589033333333</v>
          </cell>
          <cell r="AB83">
            <v>41308.468</v>
          </cell>
        </row>
        <row r="83">
          <cell r="AE83">
            <v>0</v>
          </cell>
        </row>
        <row r="83">
          <cell r="AH83">
            <v>175.6902</v>
          </cell>
          <cell r="AI83">
            <v>274.37025</v>
          </cell>
          <cell r="AJ83">
            <v>258.953566666667</v>
          </cell>
        </row>
        <row r="84">
          <cell r="Z84">
            <v>-62.8397741935484</v>
          </cell>
          <cell r="AA84">
            <v>-156.002741935484</v>
          </cell>
          <cell r="AB84">
            <v>42521.074</v>
          </cell>
        </row>
        <row r="84">
          <cell r="AE84" t="e">
            <v>#VALUE!</v>
          </cell>
        </row>
        <row r="85">
          <cell r="Y85" t="str">
            <v>CAPACITY - Inj. 300</v>
          </cell>
        </row>
        <row r="85">
          <cell r="AB85">
            <v>54581.25</v>
          </cell>
        </row>
        <row r="85">
          <cell r="AE85">
            <v>158.412733333333</v>
          </cell>
        </row>
        <row r="86">
          <cell r="AE86">
            <v>355</v>
          </cell>
        </row>
        <row r="91">
          <cell r="Z91">
            <v>37138</v>
          </cell>
          <cell r="AA91">
            <v>2200.009</v>
          </cell>
          <cell r="AB91">
            <v>2755.146</v>
          </cell>
          <cell r="AC91">
            <v>555.137</v>
          </cell>
        </row>
        <row r="92">
          <cell r="D92">
            <v>37138</v>
          </cell>
          <cell r="E92">
            <v>337</v>
          </cell>
        </row>
        <row r="92">
          <cell r="Z92">
            <v>37137</v>
          </cell>
          <cell r="AA92">
            <v>2214.801</v>
          </cell>
          <cell r="AB92">
            <v>2711.477</v>
          </cell>
          <cell r="AC92">
            <v>496.676</v>
          </cell>
        </row>
        <row r="93">
          <cell r="D93">
            <v>37137</v>
          </cell>
          <cell r="E93">
            <v>341</v>
          </cell>
        </row>
        <row r="93">
          <cell r="AA93">
            <v>2214.44175</v>
          </cell>
          <cell r="AB93">
            <v>2710.2965</v>
          </cell>
          <cell r="AC93">
            <v>495.85475</v>
          </cell>
        </row>
        <row r="94">
          <cell r="D94" t="str">
            <v>MTD</v>
          </cell>
          <cell r="E94">
            <v>345</v>
          </cell>
        </row>
        <row r="94">
          <cell r="AA94">
            <v>2230.737</v>
          </cell>
          <cell r="AB94">
            <v>2716.526</v>
          </cell>
          <cell r="AC94">
            <v>485.789</v>
          </cell>
        </row>
        <row r="95">
          <cell r="D95">
            <v>36647</v>
          </cell>
          <cell r="E95">
            <v>229.612903225806</v>
          </cell>
        </row>
        <row r="96">
          <cell r="AA96">
            <v>2085</v>
          </cell>
          <cell r="AB96">
            <v>2820</v>
          </cell>
          <cell r="AC96">
            <v>620</v>
          </cell>
        </row>
      </sheetData>
      <sheetData sheetId="1"/>
      <sheetData sheetId="2">
        <row r="97">
          <cell r="G97">
            <v>87038</v>
          </cell>
        </row>
        <row r="118">
          <cell r="K118">
            <v>3121</v>
          </cell>
          <cell r="L118">
            <v>2511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W1">
            <v>7</v>
          </cell>
          <cell r="X1">
            <v>8</v>
          </cell>
          <cell r="Y1">
            <v>9</v>
          </cell>
          <cell r="Z1">
            <v>10</v>
          </cell>
        </row>
        <row r="2">
          <cell r="AE2" t="str">
            <v>MONTHLY SUMMARY</v>
          </cell>
        </row>
        <row r="3">
          <cell r="AF3" t="str">
            <v>Daggett Comp.</v>
          </cell>
          <cell r="AG3" t="str">
            <v>Veyo Comp.</v>
          </cell>
          <cell r="AH3" t="str">
            <v>Elberta Comp.</v>
          </cell>
          <cell r="AI3" t="str">
            <v>Anschutz Plant Comp.</v>
          </cell>
          <cell r="AJ3" t="str">
            <v>Painter Plant Comp.</v>
          </cell>
          <cell r="AK3" t="str">
            <v>Goodsprings Comp.</v>
          </cell>
          <cell r="AL3" t="str">
            <v>Fillmore Comp.</v>
          </cell>
          <cell r="AM3" t="str">
            <v>Muddy Creek Comp.</v>
          </cell>
          <cell r="AN3" t="str">
            <v>Opal</v>
          </cell>
          <cell r="AO3" t="str">
            <v>NWPL Muddy Creek</v>
          </cell>
          <cell r="AP3" t="str">
            <v>Questar Muddy Creek</v>
          </cell>
          <cell r="AQ3" t="str">
            <v>CIG Muddy Creek</v>
          </cell>
        </row>
        <row r="4">
          <cell r="AE4">
            <v>36220</v>
          </cell>
        </row>
        <row r="4">
          <cell r="AI4">
            <v>118.8</v>
          </cell>
          <cell r="AJ4">
            <v>282.625</v>
          </cell>
          <cell r="AK4">
            <v>780.786</v>
          </cell>
          <cell r="AL4">
            <v>775.759</v>
          </cell>
          <cell r="AM4">
            <v>449.883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</row>
        <row r="5">
          <cell r="AE5">
            <v>36251</v>
          </cell>
        </row>
        <row r="5">
          <cell r="AI5">
            <v>118.8</v>
          </cell>
          <cell r="AJ5">
            <v>282.625</v>
          </cell>
          <cell r="AK5">
            <v>780.786</v>
          </cell>
          <cell r="AL5">
            <v>775.759</v>
          </cell>
          <cell r="AM5">
            <v>449.883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</row>
        <row r="6">
          <cell r="AE6">
            <v>36281</v>
          </cell>
        </row>
        <row r="6">
          <cell r="AI6">
            <v>118.8</v>
          </cell>
          <cell r="AJ6">
            <v>282.625</v>
          </cell>
          <cell r="AK6">
            <v>780.786</v>
          </cell>
          <cell r="AL6">
            <v>775.759</v>
          </cell>
          <cell r="AM6">
            <v>449.883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7">
          <cell r="AE7">
            <v>36312</v>
          </cell>
        </row>
        <row r="7">
          <cell r="AI7">
            <v>118.8</v>
          </cell>
          <cell r="AJ7">
            <v>282.625</v>
          </cell>
          <cell r="AK7">
            <v>780.786</v>
          </cell>
          <cell r="AL7">
            <v>775.759</v>
          </cell>
          <cell r="AM7">
            <v>449.883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</row>
        <row r="8">
          <cell r="AE8">
            <v>36342</v>
          </cell>
        </row>
        <row r="8">
          <cell r="AI8">
            <v>118.8</v>
          </cell>
          <cell r="AJ8">
            <v>282.625</v>
          </cell>
          <cell r="AK8">
            <v>780.786</v>
          </cell>
          <cell r="AL8">
            <v>775.759</v>
          </cell>
          <cell r="AM8">
            <v>449.883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</row>
        <row r="9">
          <cell r="AE9">
            <v>36373</v>
          </cell>
        </row>
        <row r="9">
          <cell r="AI9">
            <v>118.8</v>
          </cell>
          <cell r="AJ9">
            <v>282.625</v>
          </cell>
          <cell r="AK9">
            <v>780.786</v>
          </cell>
          <cell r="AL9">
            <v>775.759</v>
          </cell>
          <cell r="AM9">
            <v>449.883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</row>
        <row r="10">
          <cell r="AE10">
            <v>36404</v>
          </cell>
        </row>
        <row r="10">
          <cell r="AI10">
            <v>118.8</v>
          </cell>
          <cell r="AJ10">
            <v>282.625</v>
          </cell>
          <cell r="AK10">
            <v>780.786</v>
          </cell>
          <cell r="AL10">
            <v>775.759</v>
          </cell>
          <cell r="AM10">
            <v>449.883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</row>
        <row r="11">
          <cell r="AE11">
            <v>36434</v>
          </cell>
        </row>
        <row r="11">
          <cell r="AI11">
            <v>117.427225806452</v>
          </cell>
          <cell r="AJ11">
            <v>226.279129032258</v>
          </cell>
          <cell r="AK11">
            <v>752.25635483871</v>
          </cell>
          <cell r="AL11">
            <v>775.759</v>
          </cell>
          <cell r="AM11">
            <v>465.022935483871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2">
          <cell r="AE12">
            <v>36465</v>
          </cell>
        </row>
        <row r="12">
          <cell r="AI12">
            <v>115.400466666667</v>
          </cell>
          <cell r="AJ12">
            <v>245.822333333333</v>
          </cell>
          <cell r="AK12">
            <v>737.6616</v>
          </cell>
          <cell r="AL12">
            <v>775.759</v>
          </cell>
          <cell r="AM12">
            <v>441.4046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</row>
        <row r="13">
          <cell r="AE13">
            <v>36495</v>
          </cell>
        </row>
        <row r="13">
          <cell r="AI13">
            <v>93.7892580645162</v>
          </cell>
          <cell r="AJ13">
            <v>231.076903225806</v>
          </cell>
          <cell r="AK13">
            <v>696.687580645161</v>
          </cell>
          <cell r="AL13">
            <v>775.759</v>
          </cell>
          <cell r="AM13">
            <v>480.971483870968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AE14">
            <v>36526</v>
          </cell>
        </row>
        <row r="14">
          <cell r="AI14">
            <v>101.174064516129</v>
          </cell>
          <cell r="AJ14">
            <v>212.961193548387</v>
          </cell>
          <cell r="AK14">
            <v>703.51370967742</v>
          </cell>
          <cell r="AL14">
            <v>775.759</v>
          </cell>
          <cell r="AM14">
            <v>466.257290322581</v>
          </cell>
          <cell r="AN14">
            <v>0</v>
          </cell>
          <cell r="AO14">
            <v>0</v>
          </cell>
          <cell r="AP14">
            <v>1198</v>
          </cell>
          <cell r="AQ14">
            <v>-46.3862903225806</v>
          </cell>
        </row>
        <row r="15">
          <cell r="AE15">
            <v>36557</v>
          </cell>
        </row>
        <row r="15">
          <cell r="AI15">
            <v>100.068689655172</v>
          </cell>
          <cell r="AJ15">
            <v>210.141103448276</v>
          </cell>
          <cell r="AK15">
            <v>764.180862068965</v>
          </cell>
          <cell r="AL15">
            <v>775.759</v>
          </cell>
          <cell r="AM15">
            <v>499.122586206897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</row>
        <row r="16">
          <cell r="AE16">
            <v>36586</v>
          </cell>
        </row>
        <row r="16">
          <cell r="AI16">
            <v>118.688516129032</v>
          </cell>
          <cell r="AJ16">
            <v>237.935612903226</v>
          </cell>
          <cell r="AK16">
            <v>739.686870967742</v>
          </cell>
          <cell r="AL16">
            <v>773.047193548387</v>
          </cell>
          <cell r="AM16">
            <v>412.128612903226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</row>
        <row r="17">
          <cell r="AE17">
            <v>36617</v>
          </cell>
        </row>
        <row r="17">
          <cell r="AI17">
            <v>118.1774</v>
          </cell>
          <cell r="AJ17">
            <v>252.3067</v>
          </cell>
          <cell r="AK17">
            <v>720.275133333333</v>
          </cell>
          <cell r="AL17">
            <v>775.759</v>
          </cell>
          <cell r="AM17">
            <v>439.385366666667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</row>
        <row r="18">
          <cell r="AE18">
            <v>36647</v>
          </cell>
        </row>
        <row r="18">
          <cell r="AI18">
            <v>112.733838709677</v>
          </cell>
          <cell r="AJ18">
            <v>254.275129032258</v>
          </cell>
          <cell r="AK18">
            <v>704.460516129032</v>
          </cell>
          <cell r="AL18">
            <v>775.759</v>
          </cell>
          <cell r="AM18">
            <v>415.08164516129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</row>
        <row r="19">
          <cell r="AE19">
            <v>36678</v>
          </cell>
        </row>
        <row r="19">
          <cell r="AI19">
            <v>113.7301</v>
          </cell>
          <cell r="AJ19">
            <v>216.348433333333</v>
          </cell>
          <cell r="AK19">
            <v>653.607833333333</v>
          </cell>
          <cell r="AL19">
            <v>775.759</v>
          </cell>
          <cell r="AM19">
            <v>438.312966666667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</row>
        <row r="20">
          <cell r="AE20">
            <v>36708</v>
          </cell>
        </row>
        <row r="20">
          <cell r="AI20">
            <v>113.416806451613</v>
          </cell>
          <cell r="AJ20">
            <v>238.979064516129</v>
          </cell>
          <cell r="AK20">
            <v>654.848612903226</v>
          </cell>
          <cell r="AL20">
            <v>775.759</v>
          </cell>
          <cell r="AM20">
            <v>391.366580645161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1">
          <cell r="AE21">
            <v>36739</v>
          </cell>
        </row>
        <row r="21">
          <cell r="AI21">
            <v>111.764935483871</v>
          </cell>
          <cell r="AJ21">
            <v>248.674870967742</v>
          </cell>
          <cell r="AK21">
            <v>599.541774193548</v>
          </cell>
          <cell r="AL21">
            <v>773.677806451613</v>
          </cell>
          <cell r="AM21">
            <v>420.527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</row>
        <row r="22">
          <cell r="AE22">
            <v>36770</v>
          </cell>
        </row>
        <row r="22">
          <cell r="AI22">
            <v>107.262370166667</v>
          </cell>
          <cell r="AJ22">
            <v>215.813684</v>
          </cell>
          <cell r="AK22">
            <v>571.577967833333</v>
          </cell>
          <cell r="AL22">
            <v>787.949760833333</v>
          </cell>
          <cell r="AM22">
            <v>429.002000666667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</row>
        <row r="23">
          <cell r="AE23">
            <v>36800</v>
          </cell>
        </row>
        <row r="23">
          <cell r="AI23">
            <v>111.466841612903</v>
          </cell>
          <cell r="AJ23">
            <v>209.714683387097</v>
          </cell>
          <cell r="AK23">
            <v>586.604385161291</v>
          </cell>
          <cell r="AL23">
            <v>811.812683387097</v>
          </cell>
          <cell r="AM23">
            <v>456.988099354839</v>
          </cell>
          <cell r="AN23">
            <v>409.239257903226</v>
          </cell>
          <cell r="AO23">
            <v>27.8567077419355</v>
          </cell>
          <cell r="AP23">
            <v>33.2049391935484</v>
          </cell>
          <cell r="AQ23">
            <v>16.1423308064516</v>
          </cell>
        </row>
        <row r="24">
          <cell r="AE24">
            <v>36831</v>
          </cell>
        </row>
        <row r="24">
          <cell r="AI24">
            <v>113.932532</v>
          </cell>
          <cell r="AJ24">
            <v>221.2516285</v>
          </cell>
          <cell r="AK24">
            <v>493.121983666667</v>
          </cell>
          <cell r="AL24">
            <v>819.9173045</v>
          </cell>
          <cell r="AM24">
            <v>431.382680166667</v>
          </cell>
          <cell r="AN24">
            <v>394.181813666667</v>
          </cell>
          <cell r="AO24">
            <v>26.5111571666667</v>
          </cell>
          <cell r="AP24">
            <v>54.5449496666667</v>
          </cell>
          <cell r="AQ24">
            <v>3.37930716666667</v>
          </cell>
        </row>
        <row r="25">
          <cell r="AE25">
            <v>36861</v>
          </cell>
        </row>
        <row r="25">
          <cell r="AI25" t="e">
            <v>#VALUE!</v>
          </cell>
          <cell r="AJ25" t="e">
            <v>#VALUE!</v>
          </cell>
          <cell r="AK25" t="e">
            <v>#VALUE!</v>
          </cell>
          <cell r="AL25" t="e">
            <v>#VALUE!</v>
          </cell>
          <cell r="AM25" t="e">
            <v>#VALUE!</v>
          </cell>
          <cell r="AN25" t="e">
            <v>#VALUE!</v>
          </cell>
          <cell r="AO25" t="e">
            <v>#VALUE!</v>
          </cell>
          <cell r="AP25" t="e">
            <v>#VALUE!</v>
          </cell>
          <cell r="AQ25" t="e">
            <v>#VALUE!</v>
          </cell>
        </row>
        <row r="26">
          <cell r="AE26">
            <v>36892</v>
          </cell>
        </row>
        <row r="26">
          <cell r="AI26">
            <v>80.8016943548387</v>
          </cell>
          <cell r="AJ26">
            <v>217.681352903226</v>
          </cell>
          <cell r="AK26">
            <v>562.831317096774</v>
          </cell>
          <cell r="AL26">
            <v>856.628960645161</v>
          </cell>
          <cell r="AM26">
            <v>503.059244032258</v>
          </cell>
          <cell r="AN26">
            <v>458.595302741935</v>
          </cell>
          <cell r="AO26">
            <v>36.4682951612903</v>
          </cell>
          <cell r="AP26">
            <v>61.6460577419355</v>
          </cell>
          <cell r="AQ26">
            <v>7.99505677419355</v>
          </cell>
        </row>
        <row r="27">
          <cell r="AE27">
            <v>36923</v>
          </cell>
        </row>
        <row r="27">
          <cell r="AI27">
            <v>97.90374625</v>
          </cell>
          <cell r="AJ27">
            <v>259.21998</v>
          </cell>
          <cell r="AK27">
            <v>560.8116425</v>
          </cell>
          <cell r="AL27">
            <v>853.0339125</v>
          </cell>
          <cell r="AM27">
            <v>427.07575</v>
          </cell>
          <cell r="AN27">
            <v>346.75049875</v>
          </cell>
          <cell r="AO27">
            <v>74.6894275</v>
          </cell>
          <cell r="AP27">
            <v>75.52934</v>
          </cell>
          <cell r="AQ27">
            <v>5.97519625</v>
          </cell>
        </row>
        <row r="28">
          <cell r="AE28">
            <v>36951</v>
          </cell>
        </row>
        <row r="28">
          <cell r="AI28">
            <v>95.6793351612903</v>
          </cell>
          <cell r="AJ28">
            <v>251.102585322581</v>
          </cell>
          <cell r="AK28">
            <v>602.805389516129</v>
          </cell>
          <cell r="AL28">
            <v>843.295069354839</v>
          </cell>
          <cell r="AM28">
            <v>396.959951612903</v>
          </cell>
          <cell r="AN28">
            <v>350.884354032258</v>
          </cell>
          <cell r="AO28">
            <v>45.5149574193548</v>
          </cell>
          <cell r="AP28">
            <v>101.083227903226</v>
          </cell>
          <cell r="AQ28">
            <v>0.560640161290323</v>
          </cell>
        </row>
        <row r="29">
          <cell r="AE29">
            <v>36982</v>
          </cell>
        </row>
        <row r="29">
          <cell r="AI29">
            <v>101.8210445</v>
          </cell>
          <cell r="AJ29">
            <v>238.796478666667</v>
          </cell>
          <cell r="AK29">
            <v>627.255959166667</v>
          </cell>
          <cell r="AL29">
            <v>800.060724166666</v>
          </cell>
          <cell r="AM29">
            <v>407.585024</v>
          </cell>
          <cell r="AN29">
            <v>300.964112166667</v>
          </cell>
          <cell r="AO29">
            <v>64.5342751666667</v>
          </cell>
          <cell r="AP29">
            <v>69.1705921666667</v>
          </cell>
          <cell r="AQ29">
            <v>3.54394016666667</v>
          </cell>
        </row>
        <row r="30">
          <cell r="AE30">
            <v>37012</v>
          </cell>
        </row>
        <row r="30">
          <cell r="AI30">
            <v>82.9091617741936</v>
          </cell>
          <cell r="AJ30">
            <v>214.568118709677</v>
          </cell>
          <cell r="AK30">
            <v>600.462736774193</v>
          </cell>
          <cell r="AL30">
            <v>779.604572419355</v>
          </cell>
          <cell r="AM30">
            <v>486.572009677419</v>
          </cell>
          <cell r="AN30">
            <v>334.272209193548</v>
          </cell>
          <cell r="AO30">
            <v>42.3881353225806</v>
          </cell>
          <cell r="AP30">
            <v>91.5138406451613</v>
          </cell>
          <cell r="AQ30">
            <v>2.90944838709677</v>
          </cell>
        </row>
        <row r="31">
          <cell r="AE31">
            <v>37043</v>
          </cell>
        </row>
        <row r="31">
          <cell r="AI31">
            <v>59.6385241666667</v>
          </cell>
          <cell r="AJ31">
            <v>206.836463166667</v>
          </cell>
          <cell r="AK31">
            <v>600.984071333334</v>
          </cell>
          <cell r="AL31">
            <v>795.0234145</v>
          </cell>
          <cell r="AM31">
            <v>419.087240833333</v>
          </cell>
          <cell r="AN31">
            <v>352.389087166667</v>
          </cell>
          <cell r="AO31">
            <v>30.2290345</v>
          </cell>
          <cell r="AP31">
            <v>97.4511988333333</v>
          </cell>
          <cell r="AQ31">
            <v>20.8678248333333</v>
          </cell>
        </row>
        <row r="32">
          <cell r="AE32">
            <v>37073</v>
          </cell>
          <cell r="AF32">
            <v>139.100642258065</v>
          </cell>
          <cell r="AG32">
            <v>208.100702419355</v>
          </cell>
          <cell r="AH32">
            <v>208.329895967742</v>
          </cell>
          <cell r="AI32">
            <v>54.7728379032258</v>
          </cell>
          <cell r="AJ32">
            <v>247.035513064516</v>
          </cell>
          <cell r="AK32">
            <v>698.788700806452</v>
          </cell>
          <cell r="AL32">
            <v>912.969744354839</v>
          </cell>
          <cell r="AM32">
            <v>535.798887580645</v>
          </cell>
          <cell r="AN32">
            <v>396.145135806452</v>
          </cell>
          <cell r="AO32">
            <v>83.8446316129032</v>
          </cell>
          <cell r="AP32">
            <v>77.8685080645161</v>
          </cell>
          <cell r="AQ32">
            <v>47.8484096774194</v>
          </cell>
        </row>
        <row r="33">
          <cell r="AE33">
            <v>37104</v>
          </cell>
          <cell r="AF33" t="e">
            <v>#VALUE!</v>
          </cell>
          <cell r="AG33" t="e">
            <v>#VALUE!</v>
          </cell>
          <cell r="AH33" t="e">
            <v>#VALUE!</v>
          </cell>
          <cell r="AI33" t="e">
            <v>#VALUE!</v>
          </cell>
          <cell r="AJ33" t="e">
            <v>#VALUE!</v>
          </cell>
          <cell r="AK33" t="e">
            <v>#VALUE!</v>
          </cell>
          <cell r="AL33" t="e">
            <v>#VALUE!</v>
          </cell>
          <cell r="AM33" t="e">
            <v>#VALUE!</v>
          </cell>
          <cell r="AN33" t="e">
            <v>#VALUE!</v>
          </cell>
          <cell r="AO33" t="e">
            <v>#VALUE!</v>
          </cell>
          <cell r="AP33" t="e">
            <v>#VALUE!</v>
          </cell>
          <cell r="AQ33" t="e">
            <v>#VALUE!</v>
          </cell>
        </row>
        <row r="34">
          <cell r="AE34">
            <v>37135</v>
          </cell>
        </row>
        <row r="34">
          <cell r="AI34">
            <v>6.02287466666667</v>
          </cell>
          <cell r="AJ34">
            <v>30.8967353333333</v>
          </cell>
          <cell r="AK34">
            <v>93.7040218333333</v>
          </cell>
          <cell r="AL34">
            <v>119.049586833333</v>
          </cell>
          <cell r="AM34">
            <v>71.1335006666667</v>
          </cell>
          <cell r="AN34">
            <v>54.0184015</v>
          </cell>
          <cell r="AO34">
            <v>8.84596183333333</v>
          </cell>
          <cell r="AP34">
            <v>7.3365215</v>
          </cell>
          <cell r="AQ34">
            <v>7.7544985</v>
          </cell>
        </row>
        <row r="401">
          <cell r="Q401">
            <v>36617</v>
          </cell>
          <cell r="R401">
            <v>118.138</v>
          </cell>
          <cell r="S401">
            <v>262.645</v>
          </cell>
          <cell r="T401">
            <v>703.097</v>
          </cell>
          <cell r="U401">
            <v>775.759</v>
          </cell>
          <cell r="V401">
            <v>439.106</v>
          </cell>
        </row>
        <row r="402">
          <cell r="Q402">
            <v>36618</v>
          </cell>
          <cell r="R402">
            <v>118.138</v>
          </cell>
          <cell r="S402">
            <v>262.645</v>
          </cell>
          <cell r="T402">
            <v>716.367</v>
          </cell>
          <cell r="U402">
            <v>775.759</v>
          </cell>
          <cell r="V402">
            <v>440.032</v>
          </cell>
        </row>
        <row r="403">
          <cell r="Q403">
            <v>36619</v>
          </cell>
          <cell r="R403">
            <v>118.138</v>
          </cell>
          <cell r="S403">
            <v>262.662</v>
          </cell>
          <cell r="T403">
            <v>699.604</v>
          </cell>
          <cell r="U403">
            <v>775.759</v>
          </cell>
          <cell r="V403">
            <v>445.59</v>
          </cell>
        </row>
        <row r="404">
          <cell r="Q404">
            <v>36620</v>
          </cell>
          <cell r="R404">
            <v>116.291</v>
          </cell>
          <cell r="S404">
            <v>258.154</v>
          </cell>
          <cell r="T404">
            <v>687.931</v>
          </cell>
          <cell r="U404">
            <v>775.759</v>
          </cell>
          <cell r="V404">
            <v>450.17</v>
          </cell>
        </row>
        <row r="405">
          <cell r="Q405">
            <v>36621</v>
          </cell>
          <cell r="R405">
            <v>118.112</v>
          </cell>
          <cell r="S405">
            <v>254.632</v>
          </cell>
          <cell r="T405">
            <v>682.552</v>
          </cell>
          <cell r="U405">
            <v>775.759</v>
          </cell>
          <cell r="V405">
            <v>454.505</v>
          </cell>
        </row>
        <row r="406">
          <cell r="Q406">
            <v>36622</v>
          </cell>
          <cell r="R406">
            <v>118.234</v>
          </cell>
          <cell r="S406">
            <v>248.031</v>
          </cell>
          <cell r="T406">
            <v>692.63</v>
          </cell>
          <cell r="U406">
            <v>775.759</v>
          </cell>
          <cell r="V406">
            <v>452.281</v>
          </cell>
        </row>
        <row r="407">
          <cell r="Q407">
            <v>36623</v>
          </cell>
          <cell r="R407">
            <v>118.234</v>
          </cell>
          <cell r="S407">
            <v>248.532</v>
          </cell>
          <cell r="T407">
            <v>717.532</v>
          </cell>
          <cell r="U407">
            <v>775.759</v>
          </cell>
          <cell r="V407">
            <v>451.669</v>
          </cell>
        </row>
        <row r="408">
          <cell r="Q408">
            <v>36624</v>
          </cell>
          <cell r="R408">
            <v>118.8</v>
          </cell>
          <cell r="S408">
            <v>254.065</v>
          </cell>
          <cell r="T408">
            <v>719.165</v>
          </cell>
          <cell r="U408">
            <v>775.759</v>
          </cell>
          <cell r="V408">
            <v>445.344</v>
          </cell>
        </row>
        <row r="409">
          <cell r="Q409">
            <v>36625</v>
          </cell>
          <cell r="R409">
            <v>118.8</v>
          </cell>
          <cell r="S409">
            <v>254.065</v>
          </cell>
          <cell r="T409">
            <v>735.308</v>
          </cell>
          <cell r="U409">
            <v>775.759</v>
          </cell>
          <cell r="V409">
            <v>445.19</v>
          </cell>
        </row>
        <row r="410">
          <cell r="Q410">
            <v>36626</v>
          </cell>
          <cell r="R410">
            <v>118.8</v>
          </cell>
          <cell r="S410">
            <v>255.083</v>
          </cell>
          <cell r="T410">
            <v>738.822</v>
          </cell>
          <cell r="U410">
            <v>775.759</v>
          </cell>
          <cell r="V410">
            <v>444.965</v>
          </cell>
        </row>
        <row r="411">
          <cell r="Q411">
            <v>36627</v>
          </cell>
          <cell r="R411">
            <v>117.989</v>
          </cell>
          <cell r="S411">
            <v>254.25</v>
          </cell>
          <cell r="T411">
            <v>723.353</v>
          </cell>
          <cell r="U411">
            <v>775.759</v>
          </cell>
          <cell r="V411">
            <v>445.979</v>
          </cell>
        </row>
        <row r="412">
          <cell r="Q412">
            <v>36628</v>
          </cell>
          <cell r="R412">
            <v>117.989</v>
          </cell>
          <cell r="S412">
            <v>251.164</v>
          </cell>
          <cell r="T412">
            <v>731.737</v>
          </cell>
          <cell r="U412">
            <v>775.759</v>
          </cell>
          <cell r="V412">
            <v>451.449</v>
          </cell>
        </row>
        <row r="413">
          <cell r="Q413">
            <v>36629</v>
          </cell>
          <cell r="R413">
            <v>117.989</v>
          </cell>
          <cell r="S413">
            <v>253.409</v>
          </cell>
          <cell r="T413">
            <v>730.906</v>
          </cell>
          <cell r="U413">
            <v>775.759</v>
          </cell>
          <cell r="V413">
            <v>448.373</v>
          </cell>
        </row>
        <row r="414">
          <cell r="Q414">
            <v>36630</v>
          </cell>
          <cell r="R414">
            <v>117.989</v>
          </cell>
          <cell r="S414">
            <v>250.872</v>
          </cell>
          <cell r="T414">
            <v>739.484</v>
          </cell>
          <cell r="U414">
            <v>775.759</v>
          </cell>
          <cell r="V414">
            <v>430.627</v>
          </cell>
        </row>
        <row r="415">
          <cell r="Q415">
            <v>36631</v>
          </cell>
          <cell r="R415">
            <v>117.989</v>
          </cell>
          <cell r="S415">
            <v>258.209</v>
          </cell>
          <cell r="T415">
            <v>746.638</v>
          </cell>
          <cell r="U415">
            <v>775.759</v>
          </cell>
          <cell r="V415">
            <v>418.758</v>
          </cell>
        </row>
        <row r="416">
          <cell r="Q416">
            <v>36632</v>
          </cell>
          <cell r="R416">
            <v>117.989</v>
          </cell>
          <cell r="S416">
            <v>258.209</v>
          </cell>
          <cell r="T416">
            <v>761.059</v>
          </cell>
          <cell r="U416">
            <v>775.759</v>
          </cell>
          <cell r="V416">
            <v>427.08</v>
          </cell>
        </row>
        <row r="417">
          <cell r="Q417">
            <v>36633</v>
          </cell>
          <cell r="R417">
            <v>117.989</v>
          </cell>
          <cell r="S417">
            <v>258.209</v>
          </cell>
          <cell r="T417">
            <v>722.86</v>
          </cell>
          <cell r="U417">
            <v>775.759</v>
          </cell>
          <cell r="V417">
            <v>427.058</v>
          </cell>
        </row>
        <row r="418">
          <cell r="Q418">
            <v>36634</v>
          </cell>
          <cell r="R418">
            <v>117.935</v>
          </cell>
          <cell r="S418">
            <v>255.783</v>
          </cell>
          <cell r="T418">
            <v>762.262</v>
          </cell>
          <cell r="U418">
            <v>775.759</v>
          </cell>
          <cell r="V418">
            <v>431.931</v>
          </cell>
        </row>
        <row r="419">
          <cell r="Q419">
            <v>36635</v>
          </cell>
          <cell r="R419">
            <v>117.989</v>
          </cell>
          <cell r="S419">
            <v>261.387</v>
          </cell>
          <cell r="T419">
            <v>451.334</v>
          </cell>
          <cell r="U419">
            <v>775.759</v>
          </cell>
          <cell r="V419">
            <v>429.351</v>
          </cell>
        </row>
        <row r="420">
          <cell r="Q420">
            <v>36636</v>
          </cell>
          <cell r="R420">
            <v>118.8</v>
          </cell>
          <cell r="S420">
            <v>258.188</v>
          </cell>
          <cell r="T420">
            <v>726.351</v>
          </cell>
          <cell r="U420">
            <v>775.759</v>
          </cell>
          <cell r="V420">
            <v>434.097</v>
          </cell>
        </row>
        <row r="421">
          <cell r="Q421">
            <v>36637</v>
          </cell>
          <cell r="R421">
            <v>118.8</v>
          </cell>
          <cell r="S421">
            <v>256.108</v>
          </cell>
          <cell r="T421">
            <v>726.345</v>
          </cell>
          <cell r="U421">
            <v>775.759</v>
          </cell>
          <cell r="V421">
            <v>427.311</v>
          </cell>
        </row>
        <row r="422">
          <cell r="Q422">
            <v>36638</v>
          </cell>
          <cell r="R422">
            <v>118.8</v>
          </cell>
          <cell r="S422">
            <v>253.21</v>
          </cell>
          <cell r="T422">
            <v>743.663</v>
          </cell>
          <cell r="U422">
            <v>775.759</v>
          </cell>
          <cell r="V422">
            <v>435.027</v>
          </cell>
        </row>
        <row r="423">
          <cell r="Q423">
            <v>36639</v>
          </cell>
          <cell r="R423">
            <v>118.8</v>
          </cell>
          <cell r="S423">
            <v>253.21</v>
          </cell>
          <cell r="T423">
            <v>766.649</v>
          </cell>
          <cell r="U423">
            <v>775.759</v>
          </cell>
          <cell r="V423">
            <v>432.828</v>
          </cell>
        </row>
        <row r="424">
          <cell r="Q424">
            <v>36640</v>
          </cell>
          <cell r="R424">
            <v>118.8</v>
          </cell>
          <cell r="S424">
            <v>241.584</v>
          </cell>
          <cell r="T424">
            <v>759.41</v>
          </cell>
          <cell r="U424">
            <v>775.759</v>
          </cell>
          <cell r="V424">
            <v>445.194</v>
          </cell>
        </row>
        <row r="425">
          <cell r="Q425">
            <v>36641</v>
          </cell>
          <cell r="R425">
            <v>117.965</v>
          </cell>
          <cell r="S425">
            <v>242.441</v>
          </cell>
          <cell r="T425">
            <v>756.03</v>
          </cell>
          <cell r="U425">
            <v>775.759</v>
          </cell>
          <cell r="V425">
            <v>450.804</v>
          </cell>
        </row>
        <row r="426">
          <cell r="Q426">
            <v>36642</v>
          </cell>
          <cell r="R426">
            <v>117.965</v>
          </cell>
          <cell r="S426">
            <v>231.744</v>
          </cell>
          <cell r="T426">
            <v>752.019</v>
          </cell>
          <cell r="U426">
            <v>775.759</v>
          </cell>
          <cell r="V426">
            <v>450.189</v>
          </cell>
        </row>
        <row r="427">
          <cell r="Q427">
            <v>36643</v>
          </cell>
          <cell r="R427">
            <v>117.965</v>
          </cell>
          <cell r="S427">
            <v>235.683</v>
          </cell>
          <cell r="T427">
            <v>719.578</v>
          </cell>
          <cell r="U427">
            <v>775.759</v>
          </cell>
          <cell r="V427">
            <v>446.032</v>
          </cell>
        </row>
        <row r="428">
          <cell r="Q428">
            <v>36644</v>
          </cell>
          <cell r="R428">
            <v>117.965</v>
          </cell>
          <cell r="S428">
            <v>238.733</v>
          </cell>
          <cell r="T428">
            <v>731.719</v>
          </cell>
          <cell r="U428">
            <v>775.759</v>
          </cell>
          <cell r="V428">
            <v>442.227</v>
          </cell>
        </row>
        <row r="429">
          <cell r="Q429">
            <v>36645</v>
          </cell>
          <cell r="R429">
            <v>117.965</v>
          </cell>
          <cell r="S429">
            <v>241.396</v>
          </cell>
          <cell r="T429">
            <v>726.028</v>
          </cell>
          <cell r="U429">
            <v>775.759</v>
          </cell>
          <cell r="V429">
            <v>422.261</v>
          </cell>
        </row>
        <row r="430">
          <cell r="Q430">
            <v>36646</v>
          </cell>
          <cell r="R430">
            <v>117.965</v>
          </cell>
          <cell r="S430">
            <v>254.898</v>
          </cell>
          <cell r="T430">
            <v>737.821</v>
          </cell>
          <cell r="U430">
            <v>775.759</v>
          </cell>
          <cell r="V430">
            <v>416.133</v>
          </cell>
        </row>
        <row r="431">
          <cell r="Q431">
            <v>36647</v>
          </cell>
          <cell r="R431">
            <v>118.677</v>
          </cell>
          <cell r="S431">
            <v>257.341</v>
          </cell>
          <cell r="T431">
            <v>702.235</v>
          </cell>
          <cell r="U431">
            <v>775.759</v>
          </cell>
          <cell r="V431">
            <v>408.467</v>
          </cell>
        </row>
        <row r="432">
          <cell r="Q432">
            <v>36648</v>
          </cell>
          <cell r="R432">
            <v>118.8</v>
          </cell>
          <cell r="S432">
            <v>249.851</v>
          </cell>
          <cell r="T432">
            <v>713.443</v>
          </cell>
          <cell r="U432">
            <v>775.759</v>
          </cell>
          <cell r="V432">
            <v>424.887</v>
          </cell>
        </row>
        <row r="433">
          <cell r="Q433">
            <v>36649</v>
          </cell>
          <cell r="R433">
            <v>117.895</v>
          </cell>
          <cell r="S433">
            <v>255.103</v>
          </cell>
          <cell r="T433">
            <v>681.648</v>
          </cell>
          <cell r="U433">
            <v>775.759</v>
          </cell>
          <cell r="V433">
            <v>415.198</v>
          </cell>
        </row>
        <row r="434">
          <cell r="Q434">
            <v>36650</v>
          </cell>
          <cell r="R434">
            <v>117.895</v>
          </cell>
          <cell r="S434">
            <v>230.914</v>
          </cell>
          <cell r="T434">
            <v>687.15</v>
          </cell>
          <cell r="U434">
            <v>775.759</v>
          </cell>
          <cell r="V434">
            <v>424.447</v>
          </cell>
        </row>
        <row r="435">
          <cell r="Q435">
            <v>36651</v>
          </cell>
          <cell r="R435">
            <v>110.395</v>
          </cell>
          <cell r="S435">
            <v>236.994</v>
          </cell>
          <cell r="T435">
            <v>671.935</v>
          </cell>
          <cell r="U435">
            <v>775.759</v>
          </cell>
          <cell r="V435">
            <v>427.407</v>
          </cell>
        </row>
        <row r="436">
          <cell r="Q436">
            <v>36652</v>
          </cell>
          <cell r="R436">
            <v>117.895</v>
          </cell>
          <cell r="S436">
            <v>250.754</v>
          </cell>
          <cell r="T436">
            <v>728.926</v>
          </cell>
          <cell r="U436">
            <v>775.759</v>
          </cell>
          <cell r="V436">
            <v>389.447</v>
          </cell>
        </row>
        <row r="437">
          <cell r="Q437">
            <v>36653</v>
          </cell>
          <cell r="R437">
            <v>117.895</v>
          </cell>
          <cell r="S437">
            <v>250.754</v>
          </cell>
          <cell r="T437">
            <v>755.157</v>
          </cell>
          <cell r="U437">
            <v>775.759</v>
          </cell>
          <cell r="V437">
            <v>413.873</v>
          </cell>
        </row>
        <row r="438">
          <cell r="Q438">
            <v>36654</v>
          </cell>
          <cell r="R438">
            <v>117.895</v>
          </cell>
          <cell r="S438">
            <v>251.643</v>
          </cell>
          <cell r="T438">
            <v>717.732</v>
          </cell>
          <cell r="U438">
            <v>775.759</v>
          </cell>
          <cell r="V438">
            <v>414.485</v>
          </cell>
        </row>
        <row r="439">
          <cell r="Q439">
            <v>36655</v>
          </cell>
          <cell r="R439">
            <v>109.533</v>
          </cell>
          <cell r="S439">
            <v>258.837</v>
          </cell>
          <cell r="T439">
            <v>693.434</v>
          </cell>
          <cell r="U439">
            <v>775.759</v>
          </cell>
          <cell r="V439">
            <v>412.012</v>
          </cell>
        </row>
        <row r="440">
          <cell r="Q440">
            <v>36656</v>
          </cell>
          <cell r="R440">
            <v>118.54</v>
          </cell>
          <cell r="S440">
            <v>262.367</v>
          </cell>
          <cell r="T440">
            <v>709.437</v>
          </cell>
          <cell r="U440">
            <v>775.759</v>
          </cell>
          <cell r="V440">
            <v>387.82</v>
          </cell>
        </row>
        <row r="441">
          <cell r="Q441">
            <v>36657</v>
          </cell>
          <cell r="R441">
            <v>118.54</v>
          </cell>
          <cell r="S441">
            <v>260.842</v>
          </cell>
          <cell r="T441">
            <v>756.186</v>
          </cell>
          <cell r="U441">
            <v>775.759</v>
          </cell>
          <cell r="V441">
            <v>397.973</v>
          </cell>
        </row>
        <row r="442">
          <cell r="Q442">
            <v>36658</v>
          </cell>
          <cell r="R442">
            <v>106.327</v>
          </cell>
          <cell r="S442">
            <v>258.185</v>
          </cell>
          <cell r="T442">
            <v>767.778</v>
          </cell>
          <cell r="U442">
            <v>775.759</v>
          </cell>
          <cell r="V442">
            <v>420.198</v>
          </cell>
        </row>
        <row r="443">
          <cell r="Q443">
            <v>36659</v>
          </cell>
          <cell r="R443">
            <v>106.327</v>
          </cell>
          <cell r="S443">
            <v>264.782</v>
          </cell>
          <cell r="T443">
            <v>760.26</v>
          </cell>
          <cell r="U443">
            <v>775.759</v>
          </cell>
          <cell r="V443">
            <v>419.896</v>
          </cell>
        </row>
        <row r="444">
          <cell r="Q444">
            <v>36660</v>
          </cell>
          <cell r="R444">
            <v>106.327</v>
          </cell>
          <cell r="S444">
            <v>264.782</v>
          </cell>
          <cell r="T444">
            <v>728.451</v>
          </cell>
          <cell r="U444">
            <v>775.759</v>
          </cell>
          <cell r="V444">
            <v>418.087</v>
          </cell>
        </row>
        <row r="445">
          <cell r="Q445">
            <v>36661</v>
          </cell>
          <cell r="R445">
            <v>106.327</v>
          </cell>
          <cell r="S445">
            <v>267.782</v>
          </cell>
          <cell r="T445">
            <v>720.447</v>
          </cell>
          <cell r="U445">
            <v>775.759</v>
          </cell>
          <cell r="V445">
            <v>417.183</v>
          </cell>
        </row>
        <row r="446">
          <cell r="Q446">
            <v>36662</v>
          </cell>
          <cell r="R446">
            <v>106.327</v>
          </cell>
          <cell r="S446">
            <v>254.531</v>
          </cell>
          <cell r="T446">
            <v>738.143</v>
          </cell>
          <cell r="U446">
            <v>775.759</v>
          </cell>
          <cell r="V446">
            <v>419.593</v>
          </cell>
        </row>
        <row r="447">
          <cell r="Q447">
            <v>36663</v>
          </cell>
          <cell r="R447">
            <v>106.327</v>
          </cell>
          <cell r="S447">
            <v>258.85</v>
          </cell>
          <cell r="T447">
            <v>728.683</v>
          </cell>
          <cell r="U447">
            <v>775.759</v>
          </cell>
          <cell r="V447">
            <v>421.004</v>
          </cell>
        </row>
        <row r="448">
          <cell r="Q448">
            <v>36664</v>
          </cell>
          <cell r="R448">
            <v>102.327</v>
          </cell>
          <cell r="S448">
            <v>262.814</v>
          </cell>
          <cell r="T448">
            <v>718.658</v>
          </cell>
          <cell r="U448">
            <v>775.759</v>
          </cell>
          <cell r="V448">
            <v>430.047</v>
          </cell>
        </row>
        <row r="449">
          <cell r="Q449">
            <v>36665</v>
          </cell>
          <cell r="R449">
            <v>106.327</v>
          </cell>
          <cell r="S449">
            <v>266.298</v>
          </cell>
          <cell r="T449">
            <v>736.99</v>
          </cell>
          <cell r="U449">
            <v>775.759</v>
          </cell>
          <cell r="V449">
            <v>419.704</v>
          </cell>
        </row>
        <row r="450">
          <cell r="Q450">
            <v>36666</v>
          </cell>
          <cell r="R450">
            <v>114.716</v>
          </cell>
          <cell r="S450">
            <v>268.373</v>
          </cell>
          <cell r="T450">
            <v>720.711</v>
          </cell>
          <cell r="U450">
            <v>775.759</v>
          </cell>
          <cell r="V450">
            <v>414.194</v>
          </cell>
        </row>
        <row r="451">
          <cell r="Q451">
            <v>36667</v>
          </cell>
          <cell r="R451">
            <v>114.716</v>
          </cell>
          <cell r="S451">
            <v>268.373</v>
          </cell>
          <cell r="T451">
            <v>704.539</v>
          </cell>
          <cell r="U451">
            <v>775.759</v>
          </cell>
          <cell r="V451">
            <v>415.289</v>
          </cell>
        </row>
        <row r="452">
          <cell r="Q452">
            <v>36668</v>
          </cell>
          <cell r="R452">
            <v>114.716</v>
          </cell>
          <cell r="S452">
            <v>268.373</v>
          </cell>
          <cell r="T452">
            <v>683.717</v>
          </cell>
          <cell r="U452">
            <v>775.759</v>
          </cell>
          <cell r="V452">
            <v>414.087</v>
          </cell>
        </row>
        <row r="453">
          <cell r="Q453">
            <v>36669</v>
          </cell>
          <cell r="R453">
            <v>110.916</v>
          </cell>
          <cell r="S453">
            <v>282.446</v>
          </cell>
          <cell r="T453">
            <v>628.397</v>
          </cell>
          <cell r="U453">
            <v>775.759</v>
          </cell>
          <cell r="V453">
            <v>384.136</v>
          </cell>
        </row>
        <row r="454">
          <cell r="Q454">
            <v>36670</v>
          </cell>
          <cell r="R454">
            <v>110.916</v>
          </cell>
          <cell r="S454">
            <v>254.107</v>
          </cell>
          <cell r="T454">
            <v>624.671</v>
          </cell>
          <cell r="U454">
            <v>775.759</v>
          </cell>
          <cell r="V454">
            <v>416.405</v>
          </cell>
        </row>
        <row r="455">
          <cell r="Q455">
            <v>36671</v>
          </cell>
          <cell r="R455">
            <v>114.918</v>
          </cell>
          <cell r="S455">
            <v>222.397</v>
          </cell>
          <cell r="T455">
            <v>632.079</v>
          </cell>
          <cell r="U455">
            <v>775.759</v>
          </cell>
          <cell r="V455">
            <v>437.609</v>
          </cell>
        </row>
        <row r="456">
          <cell r="Q456">
            <v>36672</v>
          </cell>
          <cell r="R456">
            <v>110.916</v>
          </cell>
          <cell r="S456">
            <v>241.888</v>
          </cell>
          <cell r="T456">
            <v>635.856</v>
          </cell>
          <cell r="U456">
            <v>775.759</v>
          </cell>
          <cell r="V456">
            <v>429.701</v>
          </cell>
        </row>
        <row r="457">
          <cell r="Q457">
            <v>36673</v>
          </cell>
          <cell r="R457">
            <v>113.418</v>
          </cell>
          <cell r="S457">
            <v>246.324</v>
          </cell>
          <cell r="T457">
            <v>662.955</v>
          </cell>
          <cell r="U457">
            <v>775.759</v>
          </cell>
          <cell r="V457">
            <v>412.83</v>
          </cell>
        </row>
        <row r="458">
          <cell r="Q458">
            <v>36674</v>
          </cell>
          <cell r="R458">
            <v>113.418</v>
          </cell>
          <cell r="S458">
            <v>246.324</v>
          </cell>
          <cell r="T458">
            <v>706.97</v>
          </cell>
          <cell r="U458">
            <v>775.759</v>
          </cell>
          <cell r="V458">
            <v>412.827</v>
          </cell>
        </row>
        <row r="459">
          <cell r="Q459">
            <v>36675</v>
          </cell>
          <cell r="R459">
            <v>113.418</v>
          </cell>
          <cell r="S459">
            <v>246.324</v>
          </cell>
          <cell r="T459">
            <v>698.337</v>
          </cell>
          <cell r="U459">
            <v>775.759</v>
          </cell>
          <cell r="V459">
            <v>412.83</v>
          </cell>
        </row>
        <row r="460">
          <cell r="Q460">
            <v>36676</v>
          </cell>
          <cell r="R460">
            <v>113.418</v>
          </cell>
          <cell r="S460">
            <v>246.324</v>
          </cell>
          <cell r="T460">
            <v>707.022</v>
          </cell>
          <cell r="U460">
            <v>775.759</v>
          </cell>
          <cell r="V460">
            <v>410.305</v>
          </cell>
        </row>
        <row r="461">
          <cell r="Q461">
            <v>36677</v>
          </cell>
          <cell r="R461">
            <v>118.687</v>
          </cell>
          <cell r="S461">
            <v>227.852</v>
          </cell>
          <cell r="T461">
            <v>716.329</v>
          </cell>
          <cell r="U461">
            <v>775.759</v>
          </cell>
          <cell r="V461">
            <v>425.59</v>
          </cell>
        </row>
        <row r="462">
          <cell r="Q462">
            <v>36678</v>
          </cell>
          <cell r="R462">
            <v>118.8</v>
          </cell>
          <cell r="S462">
            <v>201.765</v>
          </cell>
          <cell r="T462">
            <v>656.81</v>
          </cell>
          <cell r="U462">
            <v>775.759</v>
          </cell>
          <cell r="V462">
            <v>450.78</v>
          </cell>
        </row>
        <row r="463">
          <cell r="Q463">
            <v>36679</v>
          </cell>
          <cell r="R463">
            <v>118.8</v>
          </cell>
          <cell r="S463">
            <v>224.053</v>
          </cell>
          <cell r="T463">
            <v>655.581</v>
          </cell>
          <cell r="U463">
            <v>775.759</v>
          </cell>
          <cell r="V463">
            <v>426.415</v>
          </cell>
        </row>
        <row r="464">
          <cell r="Q464">
            <v>36680</v>
          </cell>
          <cell r="R464">
            <v>118.8</v>
          </cell>
          <cell r="S464">
            <v>225.552</v>
          </cell>
          <cell r="T464">
            <v>635.806</v>
          </cell>
          <cell r="U464">
            <v>775.759</v>
          </cell>
          <cell r="V464">
            <v>422.489</v>
          </cell>
        </row>
        <row r="465">
          <cell r="Q465">
            <v>36681</v>
          </cell>
          <cell r="R465">
            <v>118.8</v>
          </cell>
          <cell r="S465">
            <v>225.552</v>
          </cell>
          <cell r="T465">
            <v>662.144</v>
          </cell>
          <cell r="U465">
            <v>775.759</v>
          </cell>
          <cell r="V465">
            <v>422.581</v>
          </cell>
        </row>
        <row r="466">
          <cell r="Q466">
            <v>36682</v>
          </cell>
          <cell r="R466">
            <v>118.8</v>
          </cell>
          <cell r="S466">
            <v>225.589</v>
          </cell>
          <cell r="T466">
            <v>658.635</v>
          </cell>
          <cell r="U466">
            <v>775.759</v>
          </cell>
          <cell r="V466">
            <v>422.935</v>
          </cell>
        </row>
        <row r="467">
          <cell r="Q467">
            <v>36683</v>
          </cell>
          <cell r="R467">
            <v>118.73</v>
          </cell>
          <cell r="S467">
            <v>246.95</v>
          </cell>
          <cell r="T467">
            <v>650.896</v>
          </cell>
          <cell r="U467">
            <v>775.759</v>
          </cell>
          <cell r="V467">
            <v>404.11</v>
          </cell>
        </row>
        <row r="468">
          <cell r="Q468">
            <v>36684</v>
          </cell>
          <cell r="R468">
            <v>116.56</v>
          </cell>
          <cell r="S468">
            <v>201.651</v>
          </cell>
          <cell r="T468">
            <v>635.927</v>
          </cell>
          <cell r="U468">
            <v>775.759</v>
          </cell>
          <cell r="V468">
            <v>430.721</v>
          </cell>
        </row>
        <row r="469">
          <cell r="Q469">
            <v>36685</v>
          </cell>
          <cell r="R469">
            <v>116.56</v>
          </cell>
          <cell r="S469">
            <v>193.057</v>
          </cell>
          <cell r="T469">
            <v>671.056</v>
          </cell>
          <cell r="U469">
            <v>775.759</v>
          </cell>
          <cell r="V469">
            <v>465.052</v>
          </cell>
        </row>
        <row r="470">
          <cell r="Q470">
            <v>36686</v>
          </cell>
          <cell r="R470">
            <v>116.56</v>
          </cell>
          <cell r="S470">
            <v>188.371</v>
          </cell>
          <cell r="T470">
            <v>680.759</v>
          </cell>
          <cell r="U470">
            <v>775.759</v>
          </cell>
          <cell r="V470">
            <v>455.873</v>
          </cell>
        </row>
        <row r="471">
          <cell r="Q471">
            <v>36687</v>
          </cell>
          <cell r="R471">
            <v>115.06</v>
          </cell>
          <cell r="S471">
            <v>211.117</v>
          </cell>
          <cell r="T471">
            <v>701.807</v>
          </cell>
          <cell r="U471">
            <v>775.759</v>
          </cell>
          <cell r="V471">
            <v>442.026</v>
          </cell>
        </row>
        <row r="472">
          <cell r="Q472">
            <v>36688</v>
          </cell>
          <cell r="R472">
            <v>84.379</v>
          </cell>
          <cell r="S472">
            <v>209.617</v>
          </cell>
          <cell r="T472">
            <v>700.532</v>
          </cell>
          <cell r="U472">
            <v>775.759</v>
          </cell>
          <cell r="V472">
            <v>465.878</v>
          </cell>
        </row>
        <row r="473">
          <cell r="Q473">
            <v>36689</v>
          </cell>
          <cell r="R473">
            <v>113.56</v>
          </cell>
          <cell r="S473">
            <v>212.617</v>
          </cell>
          <cell r="T473">
            <v>673.571</v>
          </cell>
          <cell r="U473">
            <v>775.759</v>
          </cell>
          <cell r="V473">
            <v>437.467</v>
          </cell>
        </row>
        <row r="474">
          <cell r="Q474">
            <v>36690</v>
          </cell>
          <cell r="R474">
            <v>113.56</v>
          </cell>
          <cell r="S474">
            <v>209.846</v>
          </cell>
          <cell r="T474">
            <v>630.188</v>
          </cell>
          <cell r="U474">
            <v>775.759</v>
          </cell>
          <cell r="V474">
            <v>439.969</v>
          </cell>
        </row>
        <row r="475">
          <cell r="Q475">
            <v>36691</v>
          </cell>
          <cell r="R475">
            <v>113.61</v>
          </cell>
          <cell r="S475">
            <v>209.771</v>
          </cell>
          <cell r="T475">
            <v>613.44</v>
          </cell>
          <cell r="U475">
            <v>775.759</v>
          </cell>
          <cell r="V475">
            <v>452.302</v>
          </cell>
        </row>
        <row r="476">
          <cell r="Q476">
            <v>36692</v>
          </cell>
          <cell r="R476">
            <v>113.61</v>
          </cell>
          <cell r="S476">
            <v>216.941</v>
          </cell>
          <cell r="T476">
            <v>594.308</v>
          </cell>
          <cell r="U476">
            <v>775.759</v>
          </cell>
          <cell r="V476">
            <v>449.524</v>
          </cell>
        </row>
        <row r="477">
          <cell r="Q477">
            <v>36693</v>
          </cell>
          <cell r="R477">
            <v>111.301</v>
          </cell>
          <cell r="S477">
            <v>219.037</v>
          </cell>
          <cell r="T477">
            <v>602.248</v>
          </cell>
          <cell r="U477">
            <v>775.759</v>
          </cell>
          <cell r="V477">
            <v>453.177</v>
          </cell>
        </row>
        <row r="478">
          <cell r="Q478">
            <v>36694</v>
          </cell>
          <cell r="R478">
            <v>115.835</v>
          </cell>
          <cell r="S478">
            <v>222.283</v>
          </cell>
          <cell r="T478">
            <v>647.517</v>
          </cell>
          <cell r="U478">
            <v>775.759</v>
          </cell>
          <cell r="V478">
            <v>450.247</v>
          </cell>
        </row>
        <row r="479">
          <cell r="Q479">
            <v>36695</v>
          </cell>
          <cell r="R479">
            <v>115.835</v>
          </cell>
          <cell r="S479">
            <v>222.283</v>
          </cell>
          <cell r="T479">
            <v>647.517</v>
          </cell>
          <cell r="U479">
            <v>775.759</v>
          </cell>
          <cell r="V479">
            <v>450.247</v>
          </cell>
        </row>
        <row r="480">
          <cell r="Q480">
            <v>36696</v>
          </cell>
          <cell r="R480">
            <v>115.562</v>
          </cell>
          <cell r="S480">
            <v>222.173</v>
          </cell>
          <cell r="T480">
            <v>655.865</v>
          </cell>
          <cell r="U480">
            <v>775.759</v>
          </cell>
          <cell r="V480">
            <v>450.454</v>
          </cell>
        </row>
        <row r="481">
          <cell r="Q481">
            <v>36697</v>
          </cell>
          <cell r="R481">
            <v>112.137</v>
          </cell>
          <cell r="S481">
            <v>218.628</v>
          </cell>
          <cell r="T481">
            <v>675.405</v>
          </cell>
          <cell r="U481">
            <v>775.759</v>
          </cell>
          <cell r="V481">
            <v>430.418</v>
          </cell>
        </row>
        <row r="482">
          <cell r="Q482">
            <v>36698</v>
          </cell>
          <cell r="R482">
            <v>106.141</v>
          </cell>
          <cell r="S482">
            <v>224.105</v>
          </cell>
          <cell r="T482">
            <v>666.64</v>
          </cell>
          <cell r="U482">
            <v>775.759</v>
          </cell>
          <cell r="V482">
            <v>432.082</v>
          </cell>
        </row>
        <row r="483">
          <cell r="Q483">
            <v>36699</v>
          </cell>
          <cell r="R483">
            <v>111.141</v>
          </cell>
          <cell r="S483">
            <v>222.578</v>
          </cell>
          <cell r="T483">
            <v>630.151</v>
          </cell>
          <cell r="U483">
            <v>775.759</v>
          </cell>
          <cell r="V483">
            <v>434.465</v>
          </cell>
        </row>
        <row r="484">
          <cell r="Q484">
            <v>36700</v>
          </cell>
          <cell r="R484">
            <v>110.688</v>
          </cell>
          <cell r="S484">
            <v>228.76</v>
          </cell>
          <cell r="T484">
            <v>638.977</v>
          </cell>
          <cell r="U484">
            <v>775.759</v>
          </cell>
          <cell r="V484">
            <v>424.261</v>
          </cell>
        </row>
        <row r="485">
          <cell r="Q485">
            <v>36701</v>
          </cell>
          <cell r="R485">
            <v>110.306</v>
          </cell>
          <cell r="S485">
            <v>206.664</v>
          </cell>
          <cell r="T485">
            <v>698.498</v>
          </cell>
          <cell r="U485">
            <v>775.759</v>
          </cell>
          <cell r="V485">
            <v>434.849</v>
          </cell>
        </row>
        <row r="486">
          <cell r="Q486">
            <v>36702</v>
          </cell>
          <cell r="R486">
            <v>110.654</v>
          </cell>
          <cell r="S486">
            <v>230.924</v>
          </cell>
          <cell r="T486">
            <v>687.171</v>
          </cell>
          <cell r="U486">
            <v>775.759</v>
          </cell>
          <cell r="V486">
            <v>428.585</v>
          </cell>
        </row>
        <row r="487">
          <cell r="Q487">
            <v>36703</v>
          </cell>
          <cell r="R487">
            <v>117.38</v>
          </cell>
          <cell r="S487">
            <v>224.924</v>
          </cell>
          <cell r="T487">
            <v>664.195</v>
          </cell>
          <cell r="U487">
            <v>775.759</v>
          </cell>
          <cell r="V487">
            <v>430.246</v>
          </cell>
        </row>
        <row r="488">
          <cell r="Q488">
            <v>36704</v>
          </cell>
          <cell r="R488">
            <v>118.8</v>
          </cell>
          <cell r="S488">
            <v>217.722</v>
          </cell>
          <cell r="T488">
            <v>650.96</v>
          </cell>
          <cell r="U488">
            <v>775.759</v>
          </cell>
          <cell r="V488">
            <v>426.984</v>
          </cell>
        </row>
        <row r="489">
          <cell r="Q489">
            <v>36705</v>
          </cell>
          <cell r="R489">
            <v>118.8</v>
          </cell>
          <cell r="S489">
            <v>206.536</v>
          </cell>
          <cell r="T489">
            <v>650.789</v>
          </cell>
          <cell r="U489">
            <v>775.759</v>
          </cell>
          <cell r="V489">
            <v>441.736</v>
          </cell>
        </row>
        <row r="490">
          <cell r="Q490">
            <v>36706</v>
          </cell>
          <cell r="R490">
            <v>110.544</v>
          </cell>
          <cell r="S490">
            <v>208.543</v>
          </cell>
          <cell r="T490">
            <v>636.583</v>
          </cell>
          <cell r="U490">
            <v>775.759</v>
          </cell>
          <cell r="V490">
            <v>445.138</v>
          </cell>
        </row>
        <row r="491">
          <cell r="Q491">
            <v>36707</v>
          </cell>
          <cell r="R491">
            <v>110.59</v>
          </cell>
          <cell r="S491">
            <v>212.844</v>
          </cell>
          <cell r="T491">
            <v>634.259</v>
          </cell>
          <cell r="U491">
            <v>775.759</v>
          </cell>
          <cell r="V491">
            <v>428.378</v>
          </cell>
        </row>
        <row r="492">
          <cell r="Q492">
            <v>36708</v>
          </cell>
          <cell r="R492">
            <v>116.684</v>
          </cell>
          <cell r="S492">
            <v>245.393</v>
          </cell>
          <cell r="T492">
            <v>704.979</v>
          </cell>
          <cell r="U492">
            <v>775.759</v>
          </cell>
          <cell r="V492">
            <v>388.461</v>
          </cell>
        </row>
        <row r="493">
          <cell r="Q493">
            <v>36709</v>
          </cell>
          <cell r="R493">
            <v>116.684</v>
          </cell>
          <cell r="S493">
            <v>245.393</v>
          </cell>
          <cell r="T493">
            <v>697.309</v>
          </cell>
          <cell r="U493">
            <v>775.759</v>
          </cell>
          <cell r="V493">
            <v>383.791</v>
          </cell>
        </row>
        <row r="494">
          <cell r="Q494">
            <v>36710</v>
          </cell>
          <cell r="R494">
            <v>116.684</v>
          </cell>
          <cell r="S494">
            <v>250.393</v>
          </cell>
          <cell r="T494">
            <v>714.913</v>
          </cell>
          <cell r="U494">
            <v>775.759</v>
          </cell>
          <cell r="V494">
            <v>383.895</v>
          </cell>
        </row>
        <row r="495">
          <cell r="Q495">
            <v>36711</v>
          </cell>
          <cell r="R495">
            <v>115.919</v>
          </cell>
          <cell r="S495">
            <v>248.826</v>
          </cell>
          <cell r="T495">
            <v>709.338</v>
          </cell>
          <cell r="U495">
            <v>775.759</v>
          </cell>
          <cell r="V495">
            <v>383.212</v>
          </cell>
        </row>
        <row r="496">
          <cell r="Q496">
            <v>36712</v>
          </cell>
          <cell r="R496">
            <v>116.684</v>
          </cell>
          <cell r="S496">
            <v>250.393</v>
          </cell>
          <cell r="T496">
            <v>686.181</v>
          </cell>
          <cell r="U496">
            <v>775.759</v>
          </cell>
          <cell r="V496">
            <v>387.04</v>
          </cell>
        </row>
        <row r="497">
          <cell r="Q497">
            <v>36713</v>
          </cell>
          <cell r="R497">
            <v>109.451</v>
          </cell>
          <cell r="S497">
            <v>259.647</v>
          </cell>
          <cell r="T497">
            <v>644.741</v>
          </cell>
          <cell r="U497">
            <v>775.759</v>
          </cell>
          <cell r="V497">
            <v>346.458</v>
          </cell>
        </row>
        <row r="498">
          <cell r="Q498">
            <v>36714</v>
          </cell>
          <cell r="R498">
            <v>107.713</v>
          </cell>
          <cell r="S498">
            <v>259.245</v>
          </cell>
          <cell r="T498">
            <v>684.757</v>
          </cell>
          <cell r="U498">
            <v>775.759</v>
          </cell>
          <cell r="V498">
            <v>350.926</v>
          </cell>
        </row>
        <row r="499">
          <cell r="Q499">
            <v>36715</v>
          </cell>
          <cell r="R499">
            <v>109.525</v>
          </cell>
          <cell r="S499">
            <v>243.988</v>
          </cell>
          <cell r="T499">
            <v>715.036</v>
          </cell>
          <cell r="U499">
            <v>775.759</v>
          </cell>
          <cell r="V499">
            <v>368.085</v>
          </cell>
        </row>
        <row r="500">
          <cell r="Q500">
            <v>36716</v>
          </cell>
          <cell r="R500">
            <v>109.525</v>
          </cell>
          <cell r="S500">
            <v>243.988</v>
          </cell>
          <cell r="T500">
            <v>693.57</v>
          </cell>
          <cell r="U500">
            <v>775.759</v>
          </cell>
          <cell r="V500">
            <v>373.418</v>
          </cell>
        </row>
        <row r="501">
          <cell r="Q501">
            <v>36717</v>
          </cell>
          <cell r="R501">
            <v>113.281</v>
          </cell>
          <cell r="S501">
            <v>243.988</v>
          </cell>
          <cell r="T501">
            <v>678.681</v>
          </cell>
          <cell r="U501">
            <v>775.759</v>
          </cell>
          <cell r="V501">
            <v>380.798</v>
          </cell>
        </row>
        <row r="502">
          <cell r="Q502">
            <v>36718</v>
          </cell>
          <cell r="R502">
            <v>113.281</v>
          </cell>
          <cell r="S502">
            <v>253.958</v>
          </cell>
          <cell r="T502">
            <v>686.892</v>
          </cell>
          <cell r="U502">
            <v>775.759</v>
          </cell>
          <cell r="V502">
            <v>362.343</v>
          </cell>
        </row>
        <row r="503">
          <cell r="Q503">
            <v>36719</v>
          </cell>
          <cell r="R503">
            <v>113.281</v>
          </cell>
          <cell r="S503">
            <v>257.25</v>
          </cell>
          <cell r="T503">
            <v>660.983</v>
          </cell>
          <cell r="U503">
            <v>775.759</v>
          </cell>
          <cell r="V503">
            <v>361.681</v>
          </cell>
        </row>
        <row r="504">
          <cell r="Q504">
            <v>36720</v>
          </cell>
          <cell r="R504">
            <v>113.281</v>
          </cell>
          <cell r="S504">
            <v>249.186</v>
          </cell>
          <cell r="T504">
            <v>708.11</v>
          </cell>
          <cell r="U504">
            <v>775.759</v>
          </cell>
          <cell r="V504">
            <v>367.468</v>
          </cell>
        </row>
        <row r="505">
          <cell r="Q505">
            <v>36721</v>
          </cell>
          <cell r="R505">
            <v>116.24</v>
          </cell>
          <cell r="S505">
            <v>242.696</v>
          </cell>
          <cell r="T505">
            <v>680.245</v>
          </cell>
          <cell r="U505">
            <v>775.759</v>
          </cell>
          <cell r="V505">
            <v>376.028</v>
          </cell>
        </row>
        <row r="506">
          <cell r="Q506">
            <v>36722</v>
          </cell>
          <cell r="R506">
            <v>113.56</v>
          </cell>
          <cell r="S506">
            <v>235.428</v>
          </cell>
          <cell r="T506">
            <v>678.444</v>
          </cell>
          <cell r="U506">
            <v>775.759</v>
          </cell>
          <cell r="V506">
            <v>401.715</v>
          </cell>
        </row>
        <row r="507">
          <cell r="Q507">
            <v>36723</v>
          </cell>
          <cell r="R507">
            <v>113.56</v>
          </cell>
          <cell r="S507">
            <v>235.378</v>
          </cell>
          <cell r="T507">
            <v>681.587</v>
          </cell>
          <cell r="U507">
            <v>775.759</v>
          </cell>
          <cell r="V507">
            <v>408.824</v>
          </cell>
        </row>
        <row r="508">
          <cell r="Q508">
            <v>36724</v>
          </cell>
          <cell r="R508">
            <v>112.635</v>
          </cell>
          <cell r="S508">
            <v>224.466</v>
          </cell>
          <cell r="T508">
            <v>657.152</v>
          </cell>
          <cell r="U508">
            <v>775.759</v>
          </cell>
          <cell r="V508">
            <v>408.675</v>
          </cell>
        </row>
        <row r="509">
          <cell r="Q509">
            <v>36725</v>
          </cell>
          <cell r="R509">
            <v>113.193</v>
          </cell>
          <cell r="S509">
            <v>238.421</v>
          </cell>
          <cell r="T509">
            <v>631.646</v>
          </cell>
          <cell r="U509">
            <v>775.759</v>
          </cell>
          <cell r="V509">
            <v>389.801</v>
          </cell>
        </row>
        <row r="510">
          <cell r="Q510">
            <v>36726</v>
          </cell>
          <cell r="R510">
            <v>110.267</v>
          </cell>
          <cell r="S510">
            <v>232.543</v>
          </cell>
          <cell r="T510">
            <v>632.179</v>
          </cell>
          <cell r="U510">
            <v>775.759</v>
          </cell>
          <cell r="V510">
            <v>406.265</v>
          </cell>
        </row>
        <row r="511">
          <cell r="Q511">
            <v>36727</v>
          </cell>
          <cell r="R511">
            <v>110.267</v>
          </cell>
          <cell r="S511">
            <v>243.175</v>
          </cell>
          <cell r="T511">
            <v>581.686</v>
          </cell>
          <cell r="U511">
            <v>775.759</v>
          </cell>
          <cell r="V511">
            <v>385.236</v>
          </cell>
        </row>
        <row r="512">
          <cell r="Q512">
            <v>36728</v>
          </cell>
          <cell r="R512">
            <v>110.267</v>
          </cell>
          <cell r="S512">
            <v>234.567</v>
          </cell>
          <cell r="T512">
            <v>607.592</v>
          </cell>
          <cell r="U512">
            <v>775.759</v>
          </cell>
          <cell r="V512">
            <v>416.488</v>
          </cell>
        </row>
        <row r="513">
          <cell r="Q513">
            <v>36729</v>
          </cell>
          <cell r="R513">
            <v>114.889</v>
          </cell>
          <cell r="S513">
            <v>232.194</v>
          </cell>
          <cell r="T513">
            <v>622.41</v>
          </cell>
          <cell r="U513">
            <v>775.759</v>
          </cell>
          <cell r="V513">
            <v>396.177</v>
          </cell>
        </row>
        <row r="514">
          <cell r="Q514">
            <v>36730</v>
          </cell>
          <cell r="R514">
            <v>114.889</v>
          </cell>
          <cell r="S514">
            <v>237.759</v>
          </cell>
          <cell r="T514">
            <v>645.019</v>
          </cell>
          <cell r="U514">
            <v>775.759</v>
          </cell>
          <cell r="V514">
            <v>397.603</v>
          </cell>
        </row>
        <row r="515">
          <cell r="Q515">
            <v>36731</v>
          </cell>
          <cell r="R515">
            <v>114.889</v>
          </cell>
          <cell r="S515">
            <v>237.759</v>
          </cell>
          <cell r="T515">
            <v>637.256</v>
          </cell>
          <cell r="U515">
            <v>775.759</v>
          </cell>
          <cell r="V515">
            <v>397.603</v>
          </cell>
        </row>
        <row r="516">
          <cell r="Q516">
            <v>36732</v>
          </cell>
          <cell r="R516">
            <v>114.889</v>
          </cell>
          <cell r="S516">
            <v>226.398</v>
          </cell>
          <cell r="T516">
            <v>635.925</v>
          </cell>
          <cell r="U516">
            <v>775.759</v>
          </cell>
          <cell r="V516">
            <v>397.971</v>
          </cell>
        </row>
        <row r="517">
          <cell r="Q517">
            <v>36733</v>
          </cell>
          <cell r="R517">
            <v>114.889</v>
          </cell>
          <cell r="S517">
            <v>216.211</v>
          </cell>
          <cell r="T517">
            <v>577.552</v>
          </cell>
          <cell r="U517">
            <v>775.759</v>
          </cell>
          <cell r="V517">
            <v>411.522</v>
          </cell>
        </row>
        <row r="518">
          <cell r="Q518">
            <v>36734</v>
          </cell>
          <cell r="R518">
            <v>114.889</v>
          </cell>
          <cell r="S518">
            <v>226.016</v>
          </cell>
          <cell r="T518">
            <v>631.836</v>
          </cell>
          <cell r="U518">
            <v>775.759</v>
          </cell>
          <cell r="V518">
            <v>421.891</v>
          </cell>
        </row>
        <row r="519">
          <cell r="Q519">
            <v>36735</v>
          </cell>
          <cell r="R519">
            <v>109.973</v>
          </cell>
          <cell r="S519">
            <v>223.018</v>
          </cell>
          <cell r="T519">
            <v>620.149</v>
          </cell>
          <cell r="U519">
            <v>775.759</v>
          </cell>
          <cell r="V519">
            <v>421.202</v>
          </cell>
        </row>
        <row r="520">
          <cell r="Q520">
            <v>36736</v>
          </cell>
          <cell r="R520">
            <v>114.854</v>
          </cell>
          <cell r="S520">
            <v>224.372</v>
          </cell>
          <cell r="T520">
            <v>596.688</v>
          </cell>
          <cell r="U520">
            <v>775.759</v>
          </cell>
          <cell r="V520">
            <v>419.296</v>
          </cell>
        </row>
        <row r="521">
          <cell r="Q521">
            <v>36737</v>
          </cell>
          <cell r="R521">
            <v>114.889</v>
          </cell>
          <cell r="S521">
            <v>224.372</v>
          </cell>
          <cell r="T521">
            <v>617.094</v>
          </cell>
          <cell r="U521">
            <v>775.759</v>
          </cell>
          <cell r="V521">
            <v>417.078</v>
          </cell>
        </row>
        <row r="522">
          <cell r="Q522">
            <v>36738</v>
          </cell>
          <cell r="R522">
            <v>114.889</v>
          </cell>
          <cell r="S522">
            <v>221.93</v>
          </cell>
          <cell r="T522">
            <v>580.357</v>
          </cell>
          <cell r="U522">
            <v>775.759</v>
          </cell>
          <cell r="V522">
            <v>421.413</v>
          </cell>
        </row>
        <row r="523">
          <cell r="Q523">
            <v>36739</v>
          </cell>
          <cell r="R523">
            <v>105.618</v>
          </cell>
          <cell r="S523">
            <v>233.137</v>
          </cell>
          <cell r="T523">
            <v>598.138</v>
          </cell>
          <cell r="U523">
            <v>775.759</v>
          </cell>
          <cell r="V523">
            <v>429.067</v>
          </cell>
        </row>
        <row r="524">
          <cell r="Q524">
            <v>36740</v>
          </cell>
          <cell r="R524">
            <v>118.262</v>
          </cell>
          <cell r="S524">
            <v>234.464</v>
          </cell>
          <cell r="T524">
            <v>611.23</v>
          </cell>
          <cell r="U524">
            <v>775.759</v>
          </cell>
          <cell r="V524">
            <v>417.755</v>
          </cell>
        </row>
        <row r="525">
          <cell r="Q525">
            <v>36741</v>
          </cell>
          <cell r="R525">
            <v>118.067</v>
          </cell>
          <cell r="S525">
            <v>227.947</v>
          </cell>
          <cell r="T525">
            <v>570.827</v>
          </cell>
          <cell r="U525">
            <v>775.759</v>
          </cell>
          <cell r="V525">
            <v>417.564</v>
          </cell>
        </row>
        <row r="526">
          <cell r="Q526">
            <v>36742</v>
          </cell>
          <cell r="R526">
            <v>118.088</v>
          </cell>
          <cell r="S526">
            <v>241.237</v>
          </cell>
          <cell r="T526">
            <v>598.969</v>
          </cell>
          <cell r="U526">
            <v>775.759</v>
          </cell>
          <cell r="V526">
            <v>410.15</v>
          </cell>
        </row>
        <row r="527">
          <cell r="Q527">
            <v>36743</v>
          </cell>
          <cell r="R527">
            <v>115.635</v>
          </cell>
          <cell r="S527">
            <v>254.344</v>
          </cell>
          <cell r="T527">
            <v>615.902</v>
          </cell>
          <cell r="U527">
            <v>775.759</v>
          </cell>
          <cell r="V527">
            <v>383.244</v>
          </cell>
        </row>
        <row r="528">
          <cell r="Q528">
            <v>36744</v>
          </cell>
          <cell r="R528">
            <v>115.635</v>
          </cell>
          <cell r="S528">
            <v>254.344</v>
          </cell>
          <cell r="T528">
            <v>589.782</v>
          </cell>
          <cell r="U528">
            <v>775.759</v>
          </cell>
          <cell r="V528">
            <v>383.245</v>
          </cell>
        </row>
        <row r="529">
          <cell r="Q529">
            <v>36745</v>
          </cell>
          <cell r="R529">
            <v>117.391</v>
          </cell>
          <cell r="S529">
            <v>252.314</v>
          </cell>
          <cell r="T529">
            <v>583.534</v>
          </cell>
          <cell r="U529">
            <v>775.759</v>
          </cell>
          <cell r="V529">
            <v>393.38</v>
          </cell>
        </row>
        <row r="530">
          <cell r="Q530">
            <v>36746</v>
          </cell>
          <cell r="R530">
            <v>106.6</v>
          </cell>
          <cell r="S530">
            <v>250.472</v>
          </cell>
          <cell r="T530">
            <v>592.332</v>
          </cell>
          <cell r="U530">
            <v>775.759</v>
          </cell>
          <cell r="V530">
            <v>411.279</v>
          </cell>
        </row>
        <row r="531">
          <cell r="Q531">
            <v>36747</v>
          </cell>
          <cell r="R531">
            <v>116.298</v>
          </cell>
          <cell r="S531">
            <v>237.28</v>
          </cell>
          <cell r="T531">
            <v>586.463</v>
          </cell>
          <cell r="U531">
            <v>775.759</v>
          </cell>
          <cell r="V531">
            <v>419.732</v>
          </cell>
        </row>
        <row r="532">
          <cell r="Q532">
            <v>36748</v>
          </cell>
          <cell r="R532">
            <v>116.574</v>
          </cell>
          <cell r="S532">
            <v>236.778</v>
          </cell>
          <cell r="T532">
            <v>586.02</v>
          </cell>
          <cell r="U532">
            <v>775.759</v>
          </cell>
          <cell r="V532">
            <v>418.835</v>
          </cell>
        </row>
        <row r="533">
          <cell r="Q533">
            <v>36749</v>
          </cell>
          <cell r="R533">
            <v>113.825</v>
          </cell>
          <cell r="S533">
            <v>242.062</v>
          </cell>
          <cell r="T533">
            <v>577.347</v>
          </cell>
          <cell r="U533">
            <v>775.759</v>
          </cell>
          <cell r="V533">
            <v>415.713</v>
          </cell>
        </row>
        <row r="534">
          <cell r="Q534">
            <v>36750</v>
          </cell>
          <cell r="R534">
            <v>107.385</v>
          </cell>
          <cell r="S534">
            <v>244.564</v>
          </cell>
          <cell r="T534">
            <v>604.487</v>
          </cell>
          <cell r="U534">
            <v>775.759</v>
          </cell>
          <cell r="V534">
            <v>414.834</v>
          </cell>
        </row>
        <row r="535">
          <cell r="Q535">
            <v>36751</v>
          </cell>
          <cell r="R535">
            <v>107.385</v>
          </cell>
          <cell r="S535">
            <v>244.564</v>
          </cell>
          <cell r="T535">
            <v>630.758</v>
          </cell>
          <cell r="U535">
            <v>775.759</v>
          </cell>
          <cell r="V535">
            <v>414.861</v>
          </cell>
        </row>
        <row r="536">
          <cell r="Q536">
            <v>36752</v>
          </cell>
          <cell r="R536">
            <v>107.385</v>
          </cell>
          <cell r="S536">
            <v>244.564</v>
          </cell>
          <cell r="T536">
            <v>582.031</v>
          </cell>
          <cell r="U536">
            <v>775.759</v>
          </cell>
          <cell r="V536">
            <v>424.863</v>
          </cell>
        </row>
        <row r="537">
          <cell r="Q537">
            <v>36753</v>
          </cell>
          <cell r="R537">
            <v>106.384</v>
          </cell>
          <cell r="S537">
            <v>249.701</v>
          </cell>
          <cell r="T537">
            <v>581.764</v>
          </cell>
          <cell r="U537">
            <v>775.759</v>
          </cell>
          <cell r="V537">
            <v>420.904</v>
          </cell>
        </row>
        <row r="538">
          <cell r="Q538">
            <v>36754</v>
          </cell>
          <cell r="R538">
            <v>106.385</v>
          </cell>
          <cell r="S538">
            <v>252.365</v>
          </cell>
          <cell r="T538">
            <v>570.001</v>
          </cell>
          <cell r="U538">
            <v>775.759</v>
          </cell>
          <cell r="V538">
            <v>418.591</v>
          </cell>
        </row>
        <row r="539">
          <cell r="Q539">
            <v>36755</v>
          </cell>
          <cell r="R539">
            <v>106.385</v>
          </cell>
          <cell r="S539">
            <v>246.98</v>
          </cell>
          <cell r="T539">
            <v>577.337</v>
          </cell>
          <cell r="U539">
            <v>775.759</v>
          </cell>
          <cell r="V539">
            <v>442.356</v>
          </cell>
        </row>
        <row r="540">
          <cell r="Q540">
            <v>36756</v>
          </cell>
          <cell r="R540">
            <v>106.386</v>
          </cell>
          <cell r="S540">
            <v>246.47</v>
          </cell>
          <cell r="T540">
            <v>588.99</v>
          </cell>
          <cell r="U540">
            <v>775.759</v>
          </cell>
          <cell r="V540">
            <v>449.502</v>
          </cell>
        </row>
        <row r="541">
          <cell r="Q541">
            <v>36757</v>
          </cell>
          <cell r="R541">
            <v>117.006</v>
          </cell>
          <cell r="S541">
            <v>258.393</v>
          </cell>
          <cell r="T541">
            <v>646.301</v>
          </cell>
          <cell r="U541">
            <v>775.759</v>
          </cell>
          <cell r="V541">
            <v>428.459</v>
          </cell>
        </row>
        <row r="542">
          <cell r="Q542">
            <v>36758</v>
          </cell>
          <cell r="R542">
            <v>117.006</v>
          </cell>
          <cell r="S542">
            <v>258.393</v>
          </cell>
          <cell r="T542">
            <v>645.178</v>
          </cell>
          <cell r="U542">
            <v>775.759</v>
          </cell>
          <cell r="V542">
            <v>426.664</v>
          </cell>
        </row>
        <row r="543">
          <cell r="Q543">
            <v>36759</v>
          </cell>
          <cell r="R543">
            <v>117.006</v>
          </cell>
          <cell r="S543">
            <v>258.393</v>
          </cell>
          <cell r="T543">
            <v>587.801</v>
          </cell>
          <cell r="U543">
            <v>775.759</v>
          </cell>
          <cell r="V543">
            <v>426.959</v>
          </cell>
        </row>
        <row r="544">
          <cell r="Q544">
            <v>36760</v>
          </cell>
          <cell r="R544">
            <v>118.68</v>
          </cell>
          <cell r="S544">
            <v>227.33</v>
          </cell>
          <cell r="T544">
            <v>601.256</v>
          </cell>
          <cell r="U544">
            <v>775.759</v>
          </cell>
          <cell r="V544">
            <v>459.942</v>
          </cell>
        </row>
        <row r="545">
          <cell r="Q545">
            <v>36761</v>
          </cell>
          <cell r="R545">
            <v>108.944</v>
          </cell>
          <cell r="S545">
            <v>258.306</v>
          </cell>
          <cell r="T545">
            <v>583.831</v>
          </cell>
          <cell r="U545">
            <v>775.759</v>
          </cell>
          <cell r="V545">
            <v>429.167</v>
          </cell>
        </row>
        <row r="546">
          <cell r="Q546">
            <v>36762</v>
          </cell>
          <cell r="R546">
            <v>111.769</v>
          </cell>
          <cell r="S546">
            <v>267.643</v>
          </cell>
          <cell r="T546">
            <v>609.546</v>
          </cell>
          <cell r="U546">
            <v>775.759</v>
          </cell>
          <cell r="V546">
            <v>422.168</v>
          </cell>
        </row>
        <row r="547">
          <cell r="Q547">
            <v>36763</v>
          </cell>
          <cell r="R547">
            <v>111.769</v>
          </cell>
          <cell r="S547">
            <v>269.016</v>
          </cell>
          <cell r="T547">
            <v>550.677</v>
          </cell>
          <cell r="U547">
            <v>775.759</v>
          </cell>
          <cell r="V547">
            <v>421.257</v>
          </cell>
        </row>
        <row r="548">
          <cell r="Q548">
            <v>36764</v>
          </cell>
          <cell r="R548">
            <v>109.764</v>
          </cell>
          <cell r="S548">
            <v>256.579</v>
          </cell>
          <cell r="T548">
            <v>593.693</v>
          </cell>
          <cell r="U548">
            <v>775.759</v>
          </cell>
          <cell r="V548">
            <v>435.732</v>
          </cell>
        </row>
        <row r="549">
          <cell r="Q549">
            <v>36765</v>
          </cell>
          <cell r="R549">
            <v>109.764</v>
          </cell>
          <cell r="S549">
            <v>256.579</v>
          </cell>
          <cell r="T549">
            <v>603.046</v>
          </cell>
          <cell r="U549">
            <v>775.759</v>
          </cell>
          <cell r="V549">
            <v>435.732</v>
          </cell>
        </row>
        <row r="550">
          <cell r="Q550">
            <v>36766</v>
          </cell>
          <cell r="R550">
            <v>109.764</v>
          </cell>
          <cell r="S550">
            <v>256.579</v>
          </cell>
          <cell r="T550">
            <v>571.39</v>
          </cell>
          <cell r="U550">
            <v>775.759</v>
          </cell>
          <cell r="V550">
            <v>445.64</v>
          </cell>
        </row>
        <row r="551">
          <cell r="Q551">
            <v>36767</v>
          </cell>
          <cell r="R551">
            <v>105.675</v>
          </cell>
          <cell r="S551">
            <v>253.731</v>
          </cell>
          <cell r="T551">
            <v>603.426</v>
          </cell>
          <cell r="U551">
            <v>753.709</v>
          </cell>
          <cell r="V551">
            <v>410.927</v>
          </cell>
        </row>
        <row r="552">
          <cell r="Q552">
            <v>36768</v>
          </cell>
          <cell r="R552">
            <v>108.939</v>
          </cell>
          <cell r="S552">
            <v>247.196</v>
          </cell>
          <cell r="T552">
            <v>645.059</v>
          </cell>
          <cell r="U552">
            <v>739.682</v>
          </cell>
          <cell r="V552">
            <v>420.019</v>
          </cell>
        </row>
        <row r="553">
          <cell r="Q553">
            <v>36769</v>
          </cell>
          <cell r="R553">
            <v>108.939</v>
          </cell>
          <cell r="S553">
            <v>247.196</v>
          </cell>
          <cell r="T553">
            <v>698.679</v>
          </cell>
          <cell r="U553">
            <v>769.369</v>
          </cell>
          <cell r="V553">
            <v>387.796</v>
          </cell>
        </row>
        <row r="554">
          <cell r="Q554">
            <v>36770</v>
          </cell>
          <cell r="R554">
            <v>109.143</v>
          </cell>
          <cell r="S554">
            <v>271.416</v>
          </cell>
          <cell r="T554">
            <v>586.13</v>
          </cell>
          <cell r="U554">
            <v>775.759</v>
          </cell>
          <cell r="V554">
            <v>419.076</v>
          </cell>
        </row>
        <row r="555">
          <cell r="Q555">
            <v>36771</v>
          </cell>
          <cell r="R555">
            <v>39.001</v>
          </cell>
          <cell r="S555">
            <v>215.842</v>
          </cell>
          <cell r="T555">
            <v>555.241</v>
          </cell>
          <cell r="U555">
            <v>733.613</v>
          </cell>
          <cell r="V555">
            <v>479.941</v>
          </cell>
        </row>
        <row r="556">
          <cell r="Q556">
            <v>36772</v>
          </cell>
          <cell r="R556">
            <v>88.468</v>
          </cell>
          <cell r="S556">
            <v>184.017</v>
          </cell>
          <cell r="T556">
            <v>631.452</v>
          </cell>
          <cell r="U556">
            <v>768.121</v>
          </cell>
          <cell r="V556">
            <v>446.844</v>
          </cell>
        </row>
        <row r="557">
          <cell r="Q557">
            <v>36773</v>
          </cell>
          <cell r="R557">
            <v>107.168</v>
          </cell>
          <cell r="S557">
            <v>232.767</v>
          </cell>
          <cell r="T557">
            <v>597.667</v>
          </cell>
          <cell r="U557">
            <v>762.574</v>
          </cell>
          <cell r="V557">
            <v>418.241</v>
          </cell>
        </row>
        <row r="558">
          <cell r="Q558">
            <v>36774</v>
          </cell>
          <cell r="R558">
            <v>109.143</v>
          </cell>
          <cell r="S558">
            <v>232.767</v>
          </cell>
          <cell r="T558">
            <v>559.235</v>
          </cell>
          <cell r="U558">
            <v>774.54</v>
          </cell>
          <cell r="V558">
            <v>402.055</v>
          </cell>
        </row>
        <row r="559">
          <cell r="Q559">
            <v>36775</v>
          </cell>
          <cell r="R559">
            <v>108.517</v>
          </cell>
          <cell r="S559">
            <v>217.865</v>
          </cell>
          <cell r="T559">
            <v>560.001</v>
          </cell>
          <cell r="U559">
            <v>775.759</v>
          </cell>
          <cell r="V559">
            <v>437.033</v>
          </cell>
        </row>
        <row r="560">
          <cell r="Q560">
            <v>36776</v>
          </cell>
          <cell r="R560">
            <v>108.517</v>
          </cell>
          <cell r="S560">
            <v>207.216</v>
          </cell>
          <cell r="T560">
            <v>571.659</v>
          </cell>
          <cell r="U560">
            <v>775.759</v>
          </cell>
          <cell r="V560">
            <v>430.768</v>
          </cell>
        </row>
        <row r="561">
          <cell r="Q561">
            <v>36777</v>
          </cell>
          <cell r="R561">
            <v>108.517</v>
          </cell>
          <cell r="S561">
            <v>223.728</v>
          </cell>
          <cell r="T561">
            <v>550.902</v>
          </cell>
          <cell r="U561">
            <v>775.759</v>
          </cell>
          <cell r="V561">
            <v>420.825</v>
          </cell>
        </row>
        <row r="562">
          <cell r="Q562">
            <v>36778</v>
          </cell>
          <cell r="R562">
            <v>108.517</v>
          </cell>
          <cell r="S562">
            <v>208.189</v>
          </cell>
          <cell r="T562">
            <v>553.189</v>
          </cell>
          <cell r="U562">
            <v>768.338</v>
          </cell>
          <cell r="V562">
            <v>400.669</v>
          </cell>
        </row>
        <row r="563">
          <cell r="Q563">
            <v>36779</v>
          </cell>
          <cell r="R563">
            <v>108.517</v>
          </cell>
          <cell r="S563">
            <v>208.764</v>
          </cell>
          <cell r="T563">
            <v>571.021</v>
          </cell>
          <cell r="U563">
            <v>772.543</v>
          </cell>
          <cell r="V563">
            <v>415.241</v>
          </cell>
        </row>
        <row r="564">
          <cell r="Q564">
            <v>36780</v>
          </cell>
          <cell r="R564">
            <v>108.517</v>
          </cell>
          <cell r="S564">
            <v>206.567</v>
          </cell>
          <cell r="T564">
            <v>555.35</v>
          </cell>
          <cell r="U564">
            <v>775.759</v>
          </cell>
          <cell r="V564">
            <v>416.774</v>
          </cell>
        </row>
        <row r="565">
          <cell r="Q565">
            <v>36781</v>
          </cell>
          <cell r="R565">
            <v>108.517</v>
          </cell>
          <cell r="S565">
            <v>204.179</v>
          </cell>
          <cell r="T565">
            <v>548.041</v>
          </cell>
          <cell r="U565">
            <v>774.775</v>
          </cell>
          <cell r="V565">
            <v>415.259</v>
          </cell>
        </row>
        <row r="566">
          <cell r="Q566">
            <v>36782</v>
          </cell>
          <cell r="R566">
            <v>108.409</v>
          </cell>
          <cell r="S566">
            <v>195.32</v>
          </cell>
          <cell r="T566">
            <v>544.907</v>
          </cell>
          <cell r="U566">
            <v>761.818</v>
          </cell>
          <cell r="V566">
            <v>414.92</v>
          </cell>
        </row>
        <row r="567">
          <cell r="Q567">
            <v>36783</v>
          </cell>
          <cell r="R567">
            <v>109.904</v>
          </cell>
          <cell r="S567">
            <v>209.934</v>
          </cell>
          <cell r="T567">
            <v>518.26</v>
          </cell>
          <cell r="U567">
            <v>775.759</v>
          </cell>
          <cell r="V567">
            <v>416.85</v>
          </cell>
        </row>
        <row r="568">
          <cell r="Q568">
            <v>36784</v>
          </cell>
          <cell r="R568">
            <v>110.74462</v>
          </cell>
          <cell r="S568">
            <v>209.184395</v>
          </cell>
          <cell r="T568">
            <v>551.72964</v>
          </cell>
          <cell r="U568">
            <v>787.395385</v>
          </cell>
          <cell r="V568">
            <v>419.415255</v>
          </cell>
        </row>
        <row r="569">
          <cell r="Q569">
            <v>36785</v>
          </cell>
          <cell r="R569">
            <v>110.74462</v>
          </cell>
          <cell r="S569">
            <v>226.53785</v>
          </cell>
          <cell r="T569">
            <v>563.73303</v>
          </cell>
          <cell r="U569">
            <v>787.395385</v>
          </cell>
          <cell r="V569">
            <v>413.99617</v>
          </cell>
        </row>
        <row r="570">
          <cell r="Q570">
            <v>36786</v>
          </cell>
          <cell r="R570">
            <v>114.80462</v>
          </cell>
          <cell r="S570">
            <v>222.34184</v>
          </cell>
          <cell r="T570">
            <v>521.897775</v>
          </cell>
          <cell r="U570">
            <v>787.395385</v>
          </cell>
          <cell r="V570">
            <v>412.89185</v>
          </cell>
        </row>
        <row r="571">
          <cell r="Q571">
            <v>36787</v>
          </cell>
          <cell r="R571">
            <v>110.74462</v>
          </cell>
          <cell r="S571">
            <v>216.171655</v>
          </cell>
          <cell r="T571">
            <v>508.948405</v>
          </cell>
          <cell r="U571">
            <v>787.395385</v>
          </cell>
          <cell r="V571">
            <v>423.29357</v>
          </cell>
        </row>
        <row r="572">
          <cell r="Q572">
            <v>36788</v>
          </cell>
          <cell r="R572">
            <v>112.56553</v>
          </cell>
          <cell r="S572">
            <v>213.313415</v>
          </cell>
          <cell r="T572">
            <v>512.91807</v>
          </cell>
          <cell r="U572">
            <v>787.395385</v>
          </cell>
          <cell r="V572">
            <v>423.617355</v>
          </cell>
        </row>
        <row r="573">
          <cell r="Q573">
            <v>36789</v>
          </cell>
          <cell r="R573">
            <v>112.56553</v>
          </cell>
          <cell r="S573">
            <v>226.654575</v>
          </cell>
          <cell r="T573">
            <v>528.5105</v>
          </cell>
          <cell r="U573">
            <v>798.56952</v>
          </cell>
          <cell r="V573">
            <v>412.89591</v>
          </cell>
        </row>
        <row r="574">
          <cell r="Q574">
            <v>36790</v>
          </cell>
          <cell r="R574">
            <v>114.972095</v>
          </cell>
          <cell r="S574">
            <v>219.88351</v>
          </cell>
          <cell r="T574">
            <v>531.599145</v>
          </cell>
          <cell r="U574">
            <v>797.492605</v>
          </cell>
          <cell r="V574">
            <v>434.715365</v>
          </cell>
        </row>
        <row r="575">
          <cell r="Q575">
            <v>36791</v>
          </cell>
          <cell r="R575">
            <v>110.99431</v>
          </cell>
          <cell r="S575">
            <v>217.59773</v>
          </cell>
          <cell r="T575">
            <v>559.98971</v>
          </cell>
          <cell r="U575">
            <v>802.368665</v>
          </cell>
          <cell r="V575">
            <v>436.78901</v>
          </cell>
        </row>
        <row r="576">
          <cell r="Q576">
            <v>36792</v>
          </cell>
          <cell r="R576">
            <v>110.99431</v>
          </cell>
          <cell r="S576">
            <v>221.829265</v>
          </cell>
          <cell r="T576">
            <v>636.17561</v>
          </cell>
          <cell r="U576">
            <v>904.098055</v>
          </cell>
          <cell r="V576">
            <v>434.871675</v>
          </cell>
        </row>
        <row r="577">
          <cell r="Q577">
            <v>36793</v>
          </cell>
          <cell r="R577">
            <v>110.99431</v>
          </cell>
          <cell r="S577">
            <v>221.829265</v>
          </cell>
          <cell r="T577">
            <v>637.55398</v>
          </cell>
          <cell r="U577">
            <v>803.26694</v>
          </cell>
          <cell r="V577">
            <v>436.02167</v>
          </cell>
        </row>
        <row r="578">
          <cell r="Q578">
            <v>36794</v>
          </cell>
          <cell r="R578">
            <v>110.99431</v>
          </cell>
          <cell r="S578">
            <v>221.829265</v>
          </cell>
          <cell r="T578">
            <v>617.69855</v>
          </cell>
          <cell r="U578">
            <v>804.420995</v>
          </cell>
          <cell r="V578">
            <v>436.426655</v>
          </cell>
        </row>
        <row r="579">
          <cell r="Q579">
            <v>36795</v>
          </cell>
          <cell r="R579">
            <v>109.377415</v>
          </cell>
          <cell r="S579">
            <v>219.632805</v>
          </cell>
          <cell r="T579">
            <v>637.90923</v>
          </cell>
          <cell r="U579">
            <v>805.799365</v>
          </cell>
          <cell r="V579">
            <v>441.992915</v>
          </cell>
        </row>
        <row r="580">
          <cell r="Q580">
            <v>36796</v>
          </cell>
          <cell r="R580">
            <v>109.377415</v>
          </cell>
          <cell r="S580">
            <v>213.153045</v>
          </cell>
          <cell r="T580">
            <v>638.153845</v>
          </cell>
          <cell r="U580">
            <v>801.487645</v>
          </cell>
          <cell r="V580">
            <v>442.130955</v>
          </cell>
        </row>
        <row r="581">
          <cell r="Q581">
            <v>36797</v>
          </cell>
          <cell r="R581">
            <v>113.283135</v>
          </cell>
          <cell r="S581">
            <v>204.432165</v>
          </cell>
          <cell r="T581">
            <v>621.156655</v>
          </cell>
          <cell r="U581">
            <v>805.0371</v>
          </cell>
          <cell r="V581">
            <v>455.602035</v>
          </cell>
        </row>
        <row r="582">
          <cell r="Q582">
            <v>36798</v>
          </cell>
          <cell r="R582">
            <v>110.57613</v>
          </cell>
          <cell r="S582">
            <v>199.60584</v>
          </cell>
          <cell r="T582">
            <v>584.66233</v>
          </cell>
          <cell r="U582">
            <v>803.133975</v>
          </cell>
          <cell r="V582">
            <v>458.758685</v>
          </cell>
        </row>
        <row r="583">
          <cell r="Q583">
            <v>36799</v>
          </cell>
          <cell r="R583">
            <v>113.283135</v>
          </cell>
          <cell r="S583">
            <v>201.8429</v>
          </cell>
          <cell r="T583">
            <v>591.64756</v>
          </cell>
          <cell r="U583">
            <v>804.965035</v>
          </cell>
          <cell r="V583">
            <v>452.144945</v>
          </cell>
        </row>
        <row r="584">
          <cell r="Q584">
            <v>36800</v>
          </cell>
          <cell r="R584">
            <v>114.93048</v>
          </cell>
          <cell r="S584">
            <v>199.915415</v>
          </cell>
          <cell r="T584">
            <v>609.68614</v>
          </cell>
          <cell r="U584">
            <v>804.534675</v>
          </cell>
          <cell r="V584">
            <v>458.97691</v>
          </cell>
          <cell r="W584">
            <v>370.922615</v>
          </cell>
          <cell r="X584">
            <v>59.727675</v>
          </cell>
          <cell r="Y584">
            <v>30.71187</v>
          </cell>
          <cell r="Z584">
            <v>28.32662</v>
          </cell>
        </row>
        <row r="585">
          <cell r="Q585">
            <v>36801</v>
          </cell>
          <cell r="R585">
            <v>114.93048</v>
          </cell>
          <cell r="S585">
            <v>199.915415</v>
          </cell>
          <cell r="T585">
            <v>553.263305</v>
          </cell>
          <cell r="U585">
            <v>805.198485</v>
          </cell>
          <cell r="V585">
            <v>459.4702</v>
          </cell>
          <cell r="W585">
            <v>371.41692</v>
          </cell>
          <cell r="X585">
            <v>59.72666</v>
          </cell>
          <cell r="Y585">
            <v>30.88239</v>
          </cell>
          <cell r="Z585">
            <v>28.32662</v>
          </cell>
        </row>
        <row r="586">
          <cell r="Q586">
            <v>36802</v>
          </cell>
          <cell r="R586">
            <v>113.047655</v>
          </cell>
          <cell r="S586">
            <v>202.061125</v>
          </cell>
          <cell r="T586">
            <v>500.09659</v>
          </cell>
          <cell r="U586">
            <v>797.894545</v>
          </cell>
          <cell r="V586">
            <v>441.53515</v>
          </cell>
          <cell r="W586">
            <v>416.9214</v>
          </cell>
          <cell r="X586">
            <v>1.26875</v>
          </cell>
          <cell r="Y586">
            <v>41.250615</v>
          </cell>
          <cell r="Z586">
            <v>23.345</v>
          </cell>
        </row>
        <row r="587">
          <cell r="Q587">
            <v>36803</v>
          </cell>
          <cell r="R587">
            <v>115.47858</v>
          </cell>
          <cell r="S587">
            <v>177.80364</v>
          </cell>
          <cell r="T587">
            <v>526.055215</v>
          </cell>
          <cell r="U587">
            <v>808.94079</v>
          </cell>
          <cell r="V587">
            <v>453.74357</v>
          </cell>
          <cell r="W587">
            <v>428.566495</v>
          </cell>
          <cell r="X587">
            <v>32.282075</v>
          </cell>
          <cell r="Y587">
            <v>31.465</v>
          </cell>
          <cell r="Z587">
            <v>23.345</v>
          </cell>
        </row>
        <row r="588">
          <cell r="Q588">
            <v>36804</v>
          </cell>
          <cell r="R588">
            <v>112.245805</v>
          </cell>
          <cell r="S588">
            <v>200.627945</v>
          </cell>
          <cell r="T588">
            <v>555.510515</v>
          </cell>
          <cell r="U588">
            <v>796.658275</v>
          </cell>
          <cell r="V588">
            <v>448.259525</v>
          </cell>
          <cell r="W588">
            <v>430.68277</v>
          </cell>
          <cell r="X588">
            <v>11.40251</v>
          </cell>
          <cell r="Y588">
            <v>35.525</v>
          </cell>
          <cell r="Z588">
            <v>14.21</v>
          </cell>
        </row>
        <row r="589">
          <cell r="Q589">
            <v>36805</v>
          </cell>
          <cell r="R589">
            <v>114.29915</v>
          </cell>
          <cell r="S589">
            <v>201.9444</v>
          </cell>
          <cell r="T589">
            <v>559.607055</v>
          </cell>
          <cell r="U589">
            <v>806.17593</v>
          </cell>
          <cell r="V589">
            <v>470.64738</v>
          </cell>
          <cell r="W589">
            <v>400.589035</v>
          </cell>
          <cell r="X589">
            <v>55.848345</v>
          </cell>
          <cell r="Y589">
            <v>20.3</v>
          </cell>
          <cell r="Z589">
            <v>14.21</v>
          </cell>
        </row>
        <row r="590">
          <cell r="Q590">
            <v>36806</v>
          </cell>
          <cell r="R590">
            <v>114.29915</v>
          </cell>
          <cell r="S590">
            <v>204.882825</v>
          </cell>
          <cell r="T590">
            <v>595.734965</v>
          </cell>
          <cell r="U590">
            <v>805.02898</v>
          </cell>
          <cell r="V590">
            <v>461.487005</v>
          </cell>
          <cell r="W590">
            <v>433.46996</v>
          </cell>
          <cell r="X590">
            <v>9.341045</v>
          </cell>
          <cell r="Y590">
            <v>25.375</v>
          </cell>
          <cell r="Z590">
            <v>18.677015</v>
          </cell>
        </row>
        <row r="591">
          <cell r="Q591">
            <v>36807</v>
          </cell>
          <cell r="R591">
            <v>114.29915</v>
          </cell>
          <cell r="S591">
            <v>204.882825</v>
          </cell>
          <cell r="T591">
            <v>594.719965</v>
          </cell>
          <cell r="U591">
            <v>805.029995</v>
          </cell>
          <cell r="V591">
            <v>461.48802</v>
          </cell>
          <cell r="W591">
            <v>433.46996</v>
          </cell>
          <cell r="X591">
            <v>9.341045</v>
          </cell>
          <cell r="Y591">
            <v>25.375</v>
          </cell>
          <cell r="Z591">
            <v>18.677015</v>
          </cell>
        </row>
        <row r="592">
          <cell r="Q592">
            <v>36808</v>
          </cell>
          <cell r="R592">
            <v>114.29915</v>
          </cell>
          <cell r="S592">
            <v>199.10037</v>
          </cell>
          <cell r="T592">
            <v>587.235355</v>
          </cell>
          <cell r="U592">
            <v>805.03507</v>
          </cell>
          <cell r="V592">
            <v>467.27555</v>
          </cell>
          <cell r="W592">
            <v>431.576985</v>
          </cell>
          <cell r="X592">
            <v>17.022565</v>
          </cell>
          <cell r="Y592">
            <v>25.375</v>
          </cell>
          <cell r="Z592">
            <v>18.677015</v>
          </cell>
        </row>
        <row r="593">
          <cell r="Q593">
            <v>36809</v>
          </cell>
          <cell r="R593">
            <v>114.29915</v>
          </cell>
          <cell r="S593">
            <v>200.61272</v>
          </cell>
          <cell r="T593">
            <v>596.959055</v>
          </cell>
          <cell r="U593">
            <v>805.454265</v>
          </cell>
          <cell r="V593">
            <v>461.545875</v>
          </cell>
          <cell r="W593">
            <v>420.56322</v>
          </cell>
          <cell r="X593">
            <v>26.772655</v>
          </cell>
          <cell r="Y593">
            <v>29.452255</v>
          </cell>
          <cell r="Z593">
            <v>14.21</v>
          </cell>
        </row>
        <row r="594">
          <cell r="Q594">
            <v>36810</v>
          </cell>
          <cell r="R594">
            <v>114.29915</v>
          </cell>
          <cell r="S594">
            <v>199.586555</v>
          </cell>
          <cell r="T594">
            <v>590.13318</v>
          </cell>
          <cell r="U594">
            <v>806.243935</v>
          </cell>
          <cell r="V594">
            <v>461.464675</v>
          </cell>
          <cell r="W594">
            <v>441.64274</v>
          </cell>
          <cell r="X594">
            <v>9.4801</v>
          </cell>
          <cell r="Y594">
            <v>30.893555</v>
          </cell>
          <cell r="Z594">
            <v>14.21</v>
          </cell>
        </row>
        <row r="595">
          <cell r="Q595">
            <v>36811</v>
          </cell>
          <cell r="R595">
            <v>114.29915</v>
          </cell>
          <cell r="S595">
            <v>192.380055</v>
          </cell>
          <cell r="T595">
            <v>605.41705</v>
          </cell>
          <cell r="U595">
            <v>803.769365</v>
          </cell>
          <cell r="V595">
            <v>475.45848</v>
          </cell>
          <cell r="W595">
            <v>390.197465</v>
          </cell>
          <cell r="X595">
            <v>54.936875</v>
          </cell>
          <cell r="Y595">
            <v>21.63168</v>
          </cell>
          <cell r="Z595">
            <v>14.21</v>
          </cell>
        </row>
        <row r="596">
          <cell r="Q596">
            <v>36812</v>
          </cell>
          <cell r="R596">
            <v>109.369295</v>
          </cell>
          <cell r="S596">
            <v>240.714355</v>
          </cell>
          <cell r="T596">
            <v>589.174005</v>
          </cell>
          <cell r="U596">
            <v>808.85553</v>
          </cell>
          <cell r="V596">
            <v>423.83152</v>
          </cell>
          <cell r="W596">
            <v>395.915975</v>
          </cell>
          <cell r="X596">
            <v>19.424055</v>
          </cell>
          <cell r="Y596">
            <v>34.94036</v>
          </cell>
          <cell r="Z596">
            <v>14.21</v>
          </cell>
        </row>
        <row r="597">
          <cell r="Q597">
            <v>36813</v>
          </cell>
          <cell r="R597">
            <v>114.36817</v>
          </cell>
          <cell r="S597">
            <v>205.01579</v>
          </cell>
          <cell r="T597">
            <v>609.691215</v>
          </cell>
          <cell r="U597">
            <v>812.137025</v>
          </cell>
          <cell r="V597">
            <v>444.42384</v>
          </cell>
          <cell r="W597">
            <v>397.83128</v>
          </cell>
          <cell r="X597">
            <v>34.297865</v>
          </cell>
          <cell r="Y597">
            <v>48.329225</v>
          </cell>
          <cell r="Z597">
            <v>14.21</v>
          </cell>
        </row>
        <row r="598">
          <cell r="Q598">
            <v>36814</v>
          </cell>
          <cell r="R598">
            <v>114.36817</v>
          </cell>
          <cell r="S598">
            <v>196.76181</v>
          </cell>
          <cell r="T598">
            <v>607.372955</v>
          </cell>
          <cell r="U598">
            <v>814.183265</v>
          </cell>
          <cell r="V598">
            <v>448.47775</v>
          </cell>
          <cell r="W598">
            <v>397.83128</v>
          </cell>
          <cell r="X598">
            <v>36.43647</v>
          </cell>
          <cell r="Y598">
            <v>54.575535</v>
          </cell>
          <cell r="Z598">
            <v>14.21</v>
          </cell>
        </row>
        <row r="599">
          <cell r="Q599">
            <v>36815</v>
          </cell>
          <cell r="R599">
            <v>114.36817</v>
          </cell>
          <cell r="S599">
            <v>199.107475</v>
          </cell>
          <cell r="T599">
            <v>617.15045</v>
          </cell>
          <cell r="U599">
            <v>808.73576</v>
          </cell>
          <cell r="V599">
            <v>448.47775</v>
          </cell>
          <cell r="W599">
            <v>397.83128</v>
          </cell>
          <cell r="X599">
            <v>36.43647</v>
          </cell>
          <cell r="Y599">
            <v>46.782365</v>
          </cell>
          <cell r="Z599">
            <v>14.21</v>
          </cell>
        </row>
        <row r="600">
          <cell r="Q600">
            <v>36816</v>
          </cell>
          <cell r="R600">
            <v>107.97976</v>
          </cell>
          <cell r="S600">
            <v>222.9143</v>
          </cell>
          <cell r="T600">
            <v>636.41515</v>
          </cell>
          <cell r="U600">
            <v>813.28296</v>
          </cell>
          <cell r="V600">
            <v>455.42238</v>
          </cell>
          <cell r="W600">
            <v>400.39111</v>
          </cell>
          <cell r="X600">
            <v>25.59627</v>
          </cell>
          <cell r="Y600">
            <v>26.96652</v>
          </cell>
          <cell r="Z600">
            <v>14.21</v>
          </cell>
        </row>
        <row r="601">
          <cell r="Q601">
            <v>36817</v>
          </cell>
          <cell r="R601">
            <v>100.402785</v>
          </cell>
          <cell r="S601">
            <v>211.86095</v>
          </cell>
          <cell r="T601">
            <v>484.417885</v>
          </cell>
          <cell r="U601">
            <v>803.649595</v>
          </cell>
          <cell r="V601">
            <v>461.304305</v>
          </cell>
          <cell r="W601">
            <v>421.66754</v>
          </cell>
          <cell r="X601">
            <v>20.351765</v>
          </cell>
          <cell r="Y601">
            <v>30.081555</v>
          </cell>
          <cell r="Z601">
            <v>14.21</v>
          </cell>
        </row>
        <row r="602">
          <cell r="Q602">
            <v>36818</v>
          </cell>
          <cell r="R602">
            <v>109.708305</v>
          </cell>
          <cell r="S602">
            <v>220.83355</v>
          </cell>
          <cell r="T602">
            <v>522.60523</v>
          </cell>
          <cell r="U602">
            <v>819.11515</v>
          </cell>
          <cell r="V602">
            <v>464.262015</v>
          </cell>
          <cell r="W602">
            <v>422.49172</v>
          </cell>
          <cell r="X602">
            <v>20.455295</v>
          </cell>
          <cell r="Y602">
            <v>24.31128</v>
          </cell>
          <cell r="Z602">
            <v>14.21</v>
          </cell>
        </row>
        <row r="603">
          <cell r="Q603">
            <v>36819</v>
          </cell>
          <cell r="R603">
            <v>96.34786</v>
          </cell>
          <cell r="S603">
            <v>217.32368</v>
          </cell>
          <cell r="T603">
            <v>499.324175</v>
          </cell>
          <cell r="U603">
            <v>817.147065</v>
          </cell>
          <cell r="V603">
            <v>483.145075</v>
          </cell>
          <cell r="W603">
            <v>406.9135</v>
          </cell>
          <cell r="X603">
            <v>47.827815</v>
          </cell>
          <cell r="Y603">
            <v>20.33045</v>
          </cell>
          <cell r="Z603">
            <v>14.21</v>
          </cell>
        </row>
        <row r="604">
          <cell r="Q604">
            <v>36820</v>
          </cell>
          <cell r="R604">
            <v>109.300275</v>
          </cell>
          <cell r="S604">
            <v>217.166355</v>
          </cell>
          <cell r="T604">
            <v>611.45427</v>
          </cell>
          <cell r="U604">
            <v>816.88012</v>
          </cell>
          <cell r="V604">
            <v>474.671855</v>
          </cell>
          <cell r="W604">
            <v>424.04264</v>
          </cell>
          <cell r="X604">
            <v>23.30846</v>
          </cell>
          <cell r="Y604">
            <v>15.741635</v>
          </cell>
          <cell r="Z604">
            <v>14.21</v>
          </cell>
        </row>
        <row r="605">
          <cell r="Q605">
            <v>36821</v>
          </cell>
          <cell r="R605">
            <v>109.355085</v>
          </cell>
          <cell r="S605">
            <v>213.07895</v>
          </cell>
          <cell r="T605">
            <v>623.55104</v>
          </cell>
          <cell r="U605">
            <v>818.82689</v>
          </cell>
          <cell r="V605">
            <v>481.167855</v>
          </cell>
          <cell r="W605">
            <v>423.126095</v>
          </cell>
          <cell r="X605">
            <v>27.59176</v>
          </cell>
          <cell r="Y605">
            <v>15.225</v>
          </cell>
          <cell r="Z605">
            <v>14.21</v>
          </cell>
        </row>
        <row r="606">
          <cell r="Q606">
            <v>36822</v>
          </cell>
          <cell r="R606">
            <v>109.355085</v>
          </cell>
          <cell r="S606">
            <v>217.166355</v>
          </cell>
          <cell r="T606">
            <v>624.61476</v>
          </cell>
          <cell r="U606">
            <v>817.49115</v>
          </cell>
          <cell r="V606">
            <v>479.25255</v>
          </cell>
          <cell r="W606">
            <v>425.150005</v>
          </cell>
          <cell r="X606">
            <v>23.652545</v>
          </cell>
          <cell r="Y606">
            <v>19.15711</v>
          </cell>
          <cell r="Z606">
            <v>14.21</v>
          </cell>
        </row>
        <row r="607">
          <cell r="Q607">
            <v>36823</v>
          </cell>
          <cell r="R607">
            <v>111.230805</v>
          </cell>
          <cell r="S607">
            <v>217.407925</v>
          </cell>
          <cell r="T607">
            <v>609.83839</v>
          </cell>
          <cell r="U607">
            <v>818.710165</v>
          </cell>
          <cell r="V607">
            <v>462.869435</v>
          </cell>
          <cell r="W607">
            <v>410.682195</v>
          </cell>
          <cell r="X607">
            <v>21.73927</v>
          </cell>
          <cell r="Y607">
            <v>27.202</v>
          </cell>
          <cell r="Z607">
            <v>14.20797</v>
          </cell>
        </row>
        <row r="608">
          <cell r="Q608">
            <v>36824</v>
          </cell>
          <cell r="R608">
            <v>95.35722</v>
          </cell>
          <cell r="S608">
            <v>211.468145</v>
          </cell>
          <cell r="T608">
            <v>613.28533</v>
          </cell>
          <cell r="U608">
            <v>821.010155</v>
          </cell>
          <cell r="V608">
            <v>480.696895</v>
          </cell>
          <cell r="W608">
            <v>394.77004</v>
          </cell>
          <cell r="X608">
            <v>61.566855</v>
          </cell>
          <cell r="Y608">
            <v>33.629995</v>
          </cell>
          <cell r="Z608">
            <v>14.21</v>
          </cell>
        </row>
        <row r="609">
          <cell r="Q609">
            <v>36825</v>
          </cell>
          <cell r="R609">
            <v>108.81003</v>
          </cell>
          <cell r="S609">
            <v>238.992915</v>
          </cell>
          <cell r="T609">
            <v>601.069805</v>
          </cell>
          <cell r="U609">
            <v>819.68355</v>
          </cell>
          <cell r="V609">
            <v>428.28331</v>
          </cell>
          <cell r="W609">
            <v>407.98331</v>
          </cell>
          <cell r="X609">
            <v>0</v>
          </cell>
          <cell r="Y609">
            <v>47.149795</v>
          </cell>
          <cell r="Z609">
            <v>14.21</v>
          </cell>
        </row>
        <row r="610">
          <cell r="Q610">
            <v>36826</v>
          </cell>
          <cell r="R610">
            <v>114.884805</v>
          </cell>
          <cell r="S610">
            <v>223.479655</v>
          </cell>
          <cell r="T610">
            <v>592.308325</v>
          </cell>
          <cell r="U610">
            <v>814.98207</v>
          </cell>
          <cell r="V610">
            <v>418.016585</v>
          </cell>
          <cell r="W610">
            <v>375.321625</v>
          </cell>
          <cell r="X610">
            <v>22.39496</v>
          </cell>
          <cell r="Y610">
            <v>58.743125</v>
          </cell>
          <cell r="Z610">
            <v>14.21</v>
          </cell>
        </row>
        <row r="611">
          <cell r="Q611">
            <v>36827</v>
          </cell>
          <cell r="R611">
            <v>114.884805</v>
          </cell>
          <cell r="S611">
            <v>215.19218</v>
          </cell>
          <cell r="T611">
            <v>605.263785</v>
          </cell>
          <cell r="U611">
            <v>822.86253</v>
          </cell>
          <cell r="V611">
            <v>446.27723</v>
          </cell>
          <cell r="W611">
            <v>399.896805</v>
          </cell>
          <cell r="X611">
            <v>26.080425</v>
          </cell>
          <cell r="Y611">
            <v>46.650415</v>
          </cell>
          <cell r="Z611">
            <v>14.21</v>
          </cell>
        </row>
        <row r="612">
          <cell r="Q612">
            <v>36828</v>
          </cell>
          <cell r="R612">
            <v>114.884805</v>
          </cell>
          <cell r="S612">
            <v>215.19218</v>
          </cell>
          <cell r="T612">
            <v>627.33902</v>
          </cell>
          <cell r="U612">
            <v>830.01016</v>
          </cell>
          <cell r="V612">
            <v>446.27723</v>
          </cell>
          <cell r="W612">
            <v>399.896805</v>
          </cell>
          <cell r="X612">
            <v>26.080425</v>
          </cell>
          <cell r="Y612">
            <v>53.798045</v>
          </cell>
          <cell r="Z612">
            <v>14.21</v>
          </cell>
        </row>
        <row r="613">
          <cell r="Q613">
            <v>36829</v>
          </cell>
          <cell r="R613">
            <v>114.884805</v>
          </cell>
          <cell r="S613">
            <v>215.19218</v>
          </cell>
          <cell r="T613">
            <v>620.212705</v>
          </cell>
          <cell r="U613">
            <v>819.540435</v>
          </cell>
          <cell r="V613">
            <v>446.27317</v>
          </cell>
          <cell r="W613">
            <v>399.896805</v>
          </cell>
          <cell r="X613">
            <v>26.076365</v>
          </cell>
          <cell r="Y613">
            <v>43.33238</v>
          </cell>
          <cell r="Z613">
            <v>14.21</v>
          </cell>
        </row>
        <row r="614">
          <cell r="Q614">
            <v>36830</v>
          </cell>
          <cell r="R614">
            <v>114.884805</v>
          </cell>
          <cell r="S614">
            <v>218.573145</v>
          </cell>
          <cell r="T614">
            <v>615.229055</v>
          </cell>
          <cell r="U614">
            <v>819.1253</v>
          </cell>
          <cell r="V614">
            <v>452.14799</v>
          </cell>
          <cell r="W614">
            <v>414.75742</v>
          </cell>
          <cell r="X614">
            <v>17.09057</v>
          </cell>
          <cell r="Y614">
            <v>34.16896</v>
          </cell>
          <cell r="Z614">
            <v>14.21</v>
          </cell>
        </row>
        <row r="615">
          <cell r="Q615">
            <v>36831</v>
          </cell>
          <cell r="R615">
            <v>116.74936</v>
          </cell>
          <cell r="S615">
            <v>204.192625</v>
          </cell>
          <cell r="T615">
            <v>577.540075</v>
          </cell>
          <cell r="U615">
            <v>820.561525</v>
          </cell>
          <cell r="V615">
            <v>445.25411</v>
          </cell>
          <cell r="W615">
            <v>440.63992</v>
          </cell>
          <cell r="X615">
            <v>1.70114</v>
          </cell>
          <cell r="Y615">
            <v>54.725755</v>
          </cell>
          <cell r="Z615">
            <v>2.91305</v>
          </cell>
        </row>
        <row r="616">
          <cell r="Q616">
            <v>36832</v>
          </cell>
          <cell r="R616">
            <v>116.74936</v>
          </cell>
          <cell r="S616">
            <v>202.586895</v>
          </cell>
          <cell r="T616">
            <v>560.31857</v>
          </cell>
          <cell r="U616">
            <v>822.62502</v>
          </cell>
          <cell r="V616">
            <v>452.45452</v>
          </cell>
          <cell r="W616">
            <v>444.394405</v>
          </cell>
          <cell r="X616">
            <v>0</v>
          </cell>
          <cell r="Y616">
            <v>51.19457</v>
          </cell>
          <cell r="Z616">
            <v>2.91305</v>
          </cell>
        </row>
        <row r="617">
          <cell r="Q617">
            <v>36833</v>
          </cell>
          <cell r="R617">
            <v>116.74936</v>
          </cell>
          <cell r="S617">
            <v>202.586895</v>
          </cell>
          <cell r="T617">
            <v>555.171505</v>
          </cell>
          <cell r="U617">
            <v>817.477955</v>
          </cell>
          <cell r="V617">
            <v>447.307455</v>
          </cell>
          <cell r="W617">
            <v>454.345465</v>
          </cell>
          <cell r="X617">
            <v>0</v>
          </cell>
          <cell r="Y617">
            <v>52.20957</v>
          </cell>
          <cell r="Z617">
            <v>2.91305</v>
          </cell>
        </row>
        <row r="618">
          <cell r="Q618">
            <v>36834</v>
          </cell>
          <cell r="R618">
            <v>112.71575</v>
          </cell>
          <cell r="S618">
            <v>201.90177</v>
          </cell>
          <cell r="T618">
            <v>542.13383</v>
          </cell>
          <cell r="U618">
            <v>823.72528</v>
          </cell>
          <cell r="V618">
            <v>457.258515</v>
          </cell>
          <cell r="W618">
            <v>437.307675</v>
          </cell>
          <cell r="X618">
            <v>19.505255</v>
          </cell>
          <cell r="Y618">
            <v>45.359335</v>
          </cell>
          <cell r="Z618">
            <v>2.91305</v>
          </cell>
        </row>
        <row r="619">
          <cell r="Q619">
            <v>36835</v>
          </cell>
          <cell r="R619">
            <v>117.66692</v>
          </cell>
          <cell r="S619">
            <v>197.29773</v>
          </cell>
          <cell r="T619">
            <v>55.87169</v>
          </cell>
          <cell r="U619">
            <v>819.68964</v>
          </cell>
          <cell r="V619">
            <v>459.72598</v>
          </cell>
          <cell r="W619">
            <v>437.307675</v>
          </cell>
          <cell r="X619">
            <v>18.09745</v>
          </cell>
          <cell r="Y619">
            <v>45.359335</v>
          </cell>
          <cell r="Z619">
            <v>2.91305</v>
          </cell>
        </row>
        <row r="620">
          <cell r="Q620">
            <v>36836</v>
          </cell>
          <cell r="R620">
            <v>117.66692</v>
          </cell>
          <cell r="S620">
            <v>197.29773</v>
          </cell>
          <cell r="T620">
            <v>556.381385</v>
          </cell>
          <cell r="U620">
            <v>818.281835</v>
          </cell>
          <cell r="V620">
            <v>458.318175</v>
          </cell>
          <cell r="W620">
            <v>433.58973</v>
          </cell>
          <cell r="X620">
            <v>21.868175</v>
          </cell>
          <cell r="Y620">
            <v>45.359335</v>
          </cell>
          <cell r="Z620">
            <v>2.91305</v>
          </cell>
        </row>
        <row r="621">
          <cell r="Q621">
            <v>36837</v>
          </cell>
          <cell r="R621">
            <v>117.66692</v>
          </cell>
          <cell r="S621">
            <v>197.29773</v>
          </cell>
          <cell r="T621">
            <v>548.62577</v>
          </cell>
          <cell r="U621">
            <v>818.334615</v>
          </cell>
          <cell r="V621">
            <v>458.370955</v>
          </cell>
          <cell r="W621">
            <v>322.797405</v>
          </cell>
          <cell r="X621">
            <v>0</v>
          </cell>
          <cell r="Y621">
            <v>86.29327</v>
          </cell>
          <cell r="Z621">
            <v>2.91305</v>
          </cell>
        </row>
        <row r="622">
          <cell r="Q622">
            <v>36838</v>
          </cell>
          <cell r="R622">
            <v>117.481175</v>
          </cell>
          <cell r="S622">
            <v>200.349835</v>
          </cell>
          <cell r="T622">
            <v>430.704085</v>
          </cell>
          <cell r="U622">
            <v>729.47441</v>
          </cell>
          <cell r="V622">
            <v>325.710455</v>
          </cell>
          <cell r="W622">
            <v>318.13348</v>
          </cell>
          <cell r="X622">
            <v>3.75144</v>
          </cell>
          <cell r="Y622">
            <v>68.86978</v>
          </cell>
          <cell r="Z622">
            <v>3.502765</v>
          </cell>
        </row>
        <row r="623">
          <cell r="Q623">
            <v>36839</v>
          </cell>
          <cell r="R623">
            <v>117.592825</v>
          </cell>
          <cell r="S623">
            <v>218.455405</v>
          </cell>
          <cell r="T623">
            <v>437.10772</v>
          </cell>
          <cell r="U623">
            <v>729.94537</v>
          </cell>
          <cell r="V623">
            <v>325.387685</v>
          </cell>
          <cell r="W623">
            <v>309.52019</v>
          </cell>
          <cell r="X623">
            <v>0</v>
          </cell>
          <cell r="Y623">
            <v>63.15736</v>
          </cell>
          <cell r="Z623">
            <v>16.31105</v>
          </cell>
        </row>
        <row r="624">
          <cell r="Q624">
            <v>36840</v>
          </cell>
          <cell r="R624">
            <v>113.20904</v>
          </cell>
          <cell r="S624">
            <v>214.42687</v>
          </cell>
          <cell r="T624">
            <v>391.35558</v>
          </cell>
          <cell r="U624">
            <v>736.8291</v>
          </cell>
          <cell r="V624">
            <v>365.506575</v>
          </cell>
          <cell r="W624">
            <v>362.593525</v>
          </cell>
          <cell r="X624">
            <v>0</v>
          </cell>
          <cell r="Y624">
            <v>44.04694</v>
          </cell>
          <cell r="Z624">
            <v>2.91305</v>
          </cell>
        </row>
        <row r="625">
          <cell r="Q625">
            <v>36841</v>
          </cell>
          <cell r="R625">
            <v>111.48557</v>
          </cell>
          <cell r="S625">
            <v>225.57969</v>
          </cell>
          <cell r="T625">
            <v>480.631935</v>
          </cell>
          <cell r="U625">
            <v>829.682315</v>
          </cell>
          <cell r="V625">
            <v>436.67736</v>
          </cell>
          <cell r="W625">
            <v>417.20154</v>
          </cell>
          <cell r="X625">
            <v>16.56277</v>
          </cell>
          <cell r="Y625">
            <v>56.30002</v>
          </cell>
          <cell r="Z625">
            <v>2.91305</v>
          </cell>
        </row>
        <row r="626">
          <cell r="Q626">
            <v>36842</v>
          </cell>
          <cell r="R626">
            <v>111.48557</v>
          </cell>
          <cell r="S626">
            <v>221.624235</v>
          </cell>
          <cell r="T626">
            <v>478.232475</v>
          </cell>
          <cell r="U626">
            <v>822.47277</v>
          </cell>
          <cell r="V626">
            <v>429.36327</v>
          </cell>
          <cell r="W626">
            <v>409.93617</v>
          </cell>
          <cell r="X626">
            <v>16.51405</v>
          </cell>
          <cell r="Y626">
            <v>60.36002</v>
          </cell>
          <cell r="Z626">
            <v>2.91305</v>
          </cell>
        </row>
        <row r="627">
          <cell r="Q627">
            <v>36843</v>
          </cell>
          <cell r="R627">
            <v>111.48557</v>
          </cell>
          <cell r="S627">
            <v>221.624235</v>
          </cell>
          <cell r="T627">
            <v>479.05158</v>
          </cell>
          <cell r="U627">
            <v>830.52375</v>
          </cell>
          <cell r="V627">
            <v>432.16467</v>
          </cell>
          <cell r="W627">
            <v>400.58802</v>
          </cell>
          <cell r="X627">
            <v>28.6636</v>
          </cell>
          <cell r="Y627">
            <v>65.6096</v>
          </cell>
          <cell r="Z627">
            <v>2.91305</v>
          </cell>
        </row>
        <row r="628">
          <cell r="Q628">
            <v>36844</v>
          </cell>
          <cell r="R628">
            <v>115.540495</v>
          </cell>
          <cell r="S628">
            <v>220.804115</v>
          </cell>
          <cell r="T628">
            <v>464.77865</v>
          </cell>
          <cell r="U628">
            <v>855.35674</v>
          </cell>
          <cell r="V628">
            <v>489.29902</v>
          </cell>
          <cell r="W628">
            <v>431.099935</v>
          </cell>
          <cell r="X628">
            <v>13.5807</v>
          </cell>
          <cell r="Y628">
            <v>44.04694</v>
          </cell>
          <cell r="Z628">
            <v>2.91305</v>
          </cell>
        </row>
        <row r="629">
          <cell r="Q629">
            <v>36845</v>
          </cell>
          <cell r="R629">
            <v>111.813415</v>
          </cell>
          <cell r="S629">
            <v>235.58759</v>
          </cell>
          <cell r="T629">
            <v>448.633045</v>
          </cell>
          <cell r="U629">
            <v>836.2179</v>
          </cell>
          <cell r="V629">
            <v>436.686495</v>
          </cell>
          <cell r="W629">
            <v>418.442885</v>
          </cell>
          <cell r="X629">
            <v>15.33056</v>
          </cell>
          <cell r="Y629">
            <v>52.490725</v>
          </cell>
          <cell r="Z629">
            <v>2.91305</v>
          </cell>
        </row>
        <row r="630">
          <cell r="Q630">
            <v>36846</v>
          </cell>
          <cell r="R630">
            <v>96.18343</v>
          </cell>
          <cell r="S630">
            <v>209.145825</v>
          </cell>
          <cell r="T630">
            <v>442.0934</v>
          </cell>
          <cell r="U630">
            <v>833.234815</v>
          </cell>
          <cell r="V630">
            <v>476.45318</v>
          </cell>
          <cell r="W630">
            <v>428.7766</v>
          </cell>
          <cell r="X630">
            <v>39.68853</v>
          </cell>
          <cell r="Y630">
            <v>51.812705</v>
          </cell>
          <cell r="Z630">
            <v>2.91305</v>
          </cell>
        </row>
        <row r="631">
          <cell r="Q631">
            <v>36847</v>
          </cell>
          <cell r="R631">
            <v>117.040665</v>
          </cell>
          <cell r="S631">
            <v>220.81528</v>
          </cell>
          <cell r="T631">
            <v>479.214995</v>
          </cell>
          <cell r="U631">
            <v>840.272825</v>
          </cell>
          <cell r="V631">
            <v>448.82691</v>
          </cell>
          <cell r="W631">
            <v>406.307545</v>
          </cell>
          <cell r="X631">
            <v>34.531315</v>
          </cell>
          <cell r="Y631">
            <v>53.950295</v>
          </cell>
          <cell r="Z631">
            <v>2.91305</v>
          </cell>
        </row>
        <row r="632">
          <cell r="Q632">
            <v>36848</v>
          </cell>
          <cell r="R632">
            <v>109.610865</v>
          </cell>
          <cell r="S632">
            <v>222.01501</v>
          </cell>
          <cell r="T632">
            <v>513.605225</v>
          </cell>
          <cell r="U632">
            <v>855.834805</v>
          </cell>
          <cell r="V632">
            <v>468.88128</v>
          </cell>
          <cell r="W632">
            <v>397.15529</v>
          </cell>
          <cell r="X632">
            <v>63.73794</v>
          </cell>
          <cell r="Y632">
            <v>55.687975</v>
          </cell>
          <cell r="Z632">
            <v>2.91305</v>
          </cell>
        </row>
        <row r="633">
          <cell r="Q633">
            <v>36849</v>
          </cell>
          <cell r="R633">
            <v>109.610865</v>
          </cell>
          <cell r="S633">
            <v>222.01501</v>
          </cell>
          <cell r="T633">
            <v>504.772695</v>
          </cell>
          <cell r="U633">
            <v>844.261775</v>
          </cell>
          <cell r="V633">
            <v>461.83921</v>
          </cell>
          <cell r="W633">
            <v>390.114235</v>
          </cell>
          <cell r="X633">
            <v>63.736925</v>
          </cell>
          <cell r="Y633">
            <v>51.157015</v>
          </cell>
          <cell r="Z633">
            <v>2.91305</v>
          </cell>
        </row>
        <row r="634">
          <cell r="Q634">
            <v>36850</v>
          </cell>
          <cell r="R634">
            <v>109.610865</v>
          </cell>
          <cell r="S634">
            <v>232.529395</v>
          </cell>
          <cell r="T634">
            <v>470.755985</v>
          </cell>
          <cell r="U634">
            <v>843.62537</v>
          </cell>
          <cell r="V634">
            <v>457.798495</v>
          </cell>
          <cell r="W634">
            <v>396.547305</v>
          </cell>
          <cell r="X634">
            <v>53.26314</v>
          </cell>
          <cell r="Y634">
            <v>44.04694</v>
          </cell>
          <cell r="Z634">
            <v>2.91305</v>
          </cell>
        </row>
        <row r="635">
          <cell r="Q635">
            <v>36851</v>
          </cell>
          <cell r="R635">
            <v>109.59158</v>
          </cell>
          <cell r="S635">
            <v>247.460045</v>
          </cell>
          <cell r="T635">
            <v>487.743025</v>
          </cell>
          <cell r="U635">
            <v>842.944305</v>
          </cell>
          <cell r="V635">
            <v>424.07106</v>
          </cell>
          <cell r="W635">
            <v>380.356025</v>
          </cell>
          <cell r="X635">
            <v>35.73003</v>
          </cell>
          <cell r="Y635">
            <v>62.1789</v>
          </cell>
          <cell r="Z635">
            <v>2.91305</v>
          </cell>
        </row>
        <row r="636">
          <cell r="Q636">
            <v>36852</v>
          </cell>
          <cell r="R636">
            <v>109.30332</v>
          </cell>
          <cell r="S636">
            <v>242.43072</v>
          </cell>
          <cell r="T636">
            <v>495.61841</v>
          </cell>
          <cell r="U636">
            <v>847.335195</v>
          </cell>
          <cell r="V636">
            <v>438.643415</v>
          </cell>
          <cell r="W636">
            <v>399.04319</v>
          </cell>
          <cell r="X636">
            <v>31.612175</v>
          </cell>
          <cell r="Y636">
            <v>57.318065</v>
          </cell>
          <cell r="Z636">
            <v>2.91305</v>
          </cell>
        </row>
        <row r="637">
          <cell r="Q637">
            <v>36853</v>
          </cell>
          <cell r="R637">
            <v>117.365465</v>
          </cell>
          <cell r="S637">
            <v>237.521165</v>
          </cell>
          <cell r="T637">
            <v>537.341</v>
          </cell>
          <cell r="U637">
            <v>837.304965</v>
          </cell>
          <cell r="V637">
            <v>436.06227</v>
          </cell>
          <cell r="W637">
            <v>382.38501</v>
          </cell>
          <cell r="X637">
            <v>45.73996</v>
          </cell>
          <cell r="Y637">
            <v>46.71639</v>
          </cell>
          <cell r="Z637">
            <v>2.91305</v>
          </cell>
        </row>
        <row r="638">
          <cell r="Q638">
            <v>36854</v>
          </cell>
          <cell r="R638">
            <v>117.365465</v>
          </cell>
          <cell r="S638">
            <v>235.02528</v>
          </cell>
          <cell r="T638">
            <v>554.59803</v>
          </cell>
          <cell r="U638">
            <v>833.929075</v>
          </cell>
          <cell r="V638">
            <v>434.80367</v>
          </cell>
          <cell r="W638">
            <v>382.22464</v>
          </cell>
          <cell r="X638">
            <v>45.359335</v>
          </cell>
          <cell r="Y638">
            <v>47.094985</v>
          </cell>
          <cell r="Z638">
            <v>2.91305</v>
          </cell>
        </row>
        <row r="639">
          <cell r="Q639">
            <v>36855</v>
          </cell>
          <cell r="R639">
            <v>117.365465</v>
          </cell>
          <cell r="S639">
            <v>235.89006</v>
          </cell>
          <cell r="T639">
            <v>580.53128</v>
          </cell>
          <cell r="U639">
            <v>843.149335</v>
          </cell>
          <cell r="V639">
            <v>437.829385</v>
          </cell>
          <cell r="W639">
            <v>383.38986</v>
          </cell>
          <cell r="X639">
            <v>46.488015</v>
          </cell>
          <cell r="Y639">
            <v>52.42475</v>
          </cell>
          <cell r="Z639">
            <v>2.91305</v>
          </cell>
        </row>
        <row r="640">
          <cell r="Q640">
            <v>36856</v>
          </cell>
          <cell r="R640">
            <v>117.365465</v>
          </cell>
          <cell r="S640">
            <v>234.189935</v>
          </cell>
          <cell r="T640">
            <v>588.98623</v>
          </cell>
          <cell r="U640">
            <v>854.8533</v>
          </cell>
          <cell r="V640">
            <v>429.22117</v>
          </cell>
          <cell r="W640">
            <v>370.23749</v>
          </cell>
          <cell r="X640">
            <v>51.544745</v>
          </cell>
          <cell r="Y640">
            <v>74.437055</v>
          </cell>
          <cell r="Z640">
            <v>2.91305</v>
          </cell>
        </row>
        <row r="641">
          <cell r="Q641">
            <v>36857</v>
          </cell>
          <cell r="R641">
            <v>117.365465</v>
          </cell>
          <cell r="S641">
            <v>233.95547</v>
          </cell>
          <cell r="T641">
            <v>583.372265</v>
          </cell>
          <cell r="U641">
            <v>838.51789</v>
          </cell>
          <cell r="V641">
            <v>424.90336</v>
          </cell>
          <cell r="W641">
            <v>367.01182</v>
          </cell>
          <cell r="X641">
            <v>49.957285</v>
          </cell>
          <cell r="Y641">
            <v>62.650875</v>
          </cell>
          <cell r="Z641">
            <v>2.91305</v>
          </cell>
        </row>
        <row r="642">
          <cell r="Q642">
            <v>36858</v>
          </cell>
          <cell r="R642">
            <v>114.78635</v>
          </cell>
          <cell r="S642">
            <v>225.613185</v>
          </cell>
          <cell r="T642">
            <v>536.789855</v>
          </cell>
          <cell r="U642">
            <v>811.42145</v>
          </cell>
          <cell r="V642">
            <v>417.021885</v>
          </cell>
          <cell r="W642">
            <v>397.458775</v>
          </cell>
          <cell r="X642">
            <v>24.41481</v>
          </cell>
          <cell r="Y642">
            <v>46.248475</v>
          </cell>
          <cell r="Z642">
            <v>2.91305</v>
          </cell>
        </row>
        <row r="643">
          <cell r="Q643">
            <v>36859</v>
          </cell>
          <cell r="R643">
            <v>114.78635</v>
          </cell>
          <cell r="S643">
            <v>244.74289</v>
          </cell>
          <cell r="T643">
            <v>522.43065</v>
          </cell>
          <cell r="U643">
            <v>807.287355</v>
          </cell>
          <cell r="V643">
            <v>402.284085</v>
          </cell>
          <cell r="W643">
            <v>362.79754</v>
          </cell>
          <cell r="X643">
            <v>36.573495</v>
          </cell>
          <cell r="Y643">
            <v>45.834355</v>
          </cell>
          <cell r="Z643">
            <v>2.91305</v>
          </cell>
        </row>
        <row r="644">
          <cell r="Q644">
            <v>36860</v>
          </cell>
          <cell r="R644">
            <v>114.78635</v>
          </cell>
          <cell r="S644">
            <v>237.854085</v>
          </cell>
          <cell r="T644">
            <v>486.041885</v>
          </cell>
          <cell r="U644">
            <v>762.850655</v>
          </cell>
          <cell r="V644">
            <v>366.523605</v>
          </cell>
          <cell r="W644">
            <v>330.37235</v>
          </cell>
          <cell r="X644">
            <v>33.238205</v>
          </cell>
          <cell r="Y644">
            <v>44.04694</v>
          </cell>
          <cell r="Z644">
            <v>2.91305</v>
          </cell>
        </row>
        <row r="645">
          <cell r="Q645">
            <v>36861</v>
          </cell>
          <cell r="R645">
            <v>72.839445</v>
          </cell>
          <cell r="S645">
            <v>244.678945</v>
          </cell>
          <cell r="T645">
            <v>555.672915</v>
          </cell>
          <cell r="U645">
            <v>834.166585</v>
          </cell>
          <cell r="V645">
            <v>427.10997</v>
          </cell>
          <cell r="W645">
            <v>409.797115</v>
          </cell>
          <cell r="X645">
            <v>15.161055</v>
          </cell>
          <cell r="Y645">
            <v>90.045725</v>
          </cell>
          <cell r="Z645">
            <v>2.1518</v>
          </cell>
        </row>
        <row r="646">
          <cell r="Q646">
            <v>36862</v>
          </cell>
          <cell r="R646">
            <v>69.44833</v>
          </cell>
          <cell r="S646">
            <v>240.986375</v>
          </cell>
          <cell r="T646">
            <v>560.07903</v>
          </cell>
          <cell r="U646">
            <v>853.100395</v>
          </cell>
          <cell r="V646">
            <v>427.59311</v>
          </cell>
          <cell r="W646">
            <v>418.558595</v>
          </cell>
          <cell r="X646">
            <v>6.781215</v>
          </cell>
          <cell r="Y646">
            <v>115.58008</v>
          </cell>
          <cell r="Z646">
            <v>2.1518</v>
          </cell>
        </row>
        <row r="647">
          <cell r="Q647">
            <v>36863</v>
          </cell>
          <cell r="R647">
            <v>69.44833</v>
          </cell>
          <cell r="S647">
            <v>240.986375</v>
          </cell>
          <cell r="T647">
            <v>553.06944</v>
          </cell>
          <cell r="U647">
            <v>853.098365</v>
          </cell>
          <cell r="V647">
            <v>427.59108</v>
          </cell>
          <cell r="W647">
            <v>418.558595</v>
          </cell>
          <cell r="X647">
            <v>6.880685</v>
          </cell>
          <cell r="Y647">
            <v>115.58008</v>
          </cell>
          <cell r="Z647">
            <v>2.1518</v>
          </cell>
        </row>
        <row r="648">
          <cell r="Q648">
            <v>36864</v>
          </cell>
          <cell r="R648">
            <v>69.44833</v>
          </cell>
          <cell r="S648">
            <v>240.986375</v>
          </cell>
          <cell r="T648">
            <v>546.96929</v>
          </cell>
          <cell r="U648">
            <v>855.134455</v>
          </cell>
          <cell r="V648">
            <v>427.772765</v>
          </cell>
          <cell r="W648">
            <v>418.74028</v>
          </cell>
          <cell r="X648">
            <v>6.880685</v>
          </cell>
          <cell r="Y648">
            <v>117.434485</v>
          </cell>
          <cell r="Z648">
            <v>2.1518</v>
          </cell>
        </row>
        <row r="649">
          <cell r="Q649">
            <v>36865</v>
          </cell>
          <cell r="R649">
            <v>63.96124</v>
          </cell>
          <cell r="S649">
            <v>246.416625</v>
          </cell>
          <cell r="T649">
            <v>535.00244</v>
          </cell>
          <cell r="U649">
            <v>864.705905</v>
          </cell>
          <cell r="V649">
            <v>420.608895</v>
          </cell>
          <cell r="W649">
            <v>395.92917</v>
          </cell>
          <cell r="X649">
            <v>22.527925</v>
          </cell>
          <cell r="Y649">
            <v>134.226645</v>
          </cell>
          <cell r="Z649">
            <v>2.1518</v>
          </cell>
        </row>
        <row r="650">
          <cell r="Q650">
            <v>36866</v>
          </cell>
          <cell r="R650">
            <v>63.434455</v>
          </cell>
          <cell r="S650">
            <v>216.987715</v>
          </cell>
          <cell r="T650">
            <v>524.855485</v>
          </cell>
          <cell r="U650">
            <v>847.29358</v>
          </cell>
          <cell r="V650">
            <v>447.220165</v>
          </cell>
          <cell r="W650">
            <v>427.77175</v>
          </cell>
          <cell r="X650">
            <v>17.296615</v>
          </cell>
          <cell r="Y650">
            <v>120.107995</v>
          </cell>
          <cell r="Z650">
            <v>2.1518</v>
          </cell>
        </row>
        <row r="651">
          <cell r="Q651">
            <v>36867</v>
          </cell>
          <cell r="R651">
            <v>63.95109</v>
          </cell>
          <cell r="S651">
            <v>233.381995</v>
          </cell>
          <cell r="T651">
            <v>529.999505</v>
          </cell>
          <cell r="U651">
            <v>848.405005</v>
          </cell>
          <cell r="V651">
            <v>434.796565</v>
          </cell>
          <cell r="W651">
            <v>405.03169</v>
          </cell>
          <cell r="X651">
            <v>22.538075</v>
          </cell>
          <cell r="Y651">
            <v>116.782855</v>
          </cell>
          <cell r="Z651">
            <v>7.2268</v>
          </cell>
        </row>
        <row r="652">
          <cell r="Q652">
            <v>36868</v>
          </cell>
          <cell r="R652">
            <v>64.46874</v>
          </cell>
          <cell r="S652">
            <v>235.46173</v>
          </cell>
          <cell r="T652">
            <v>563.82032</v>
          </cell>
          <cell r="U652">
            <v>886.6837</v>
          </cell>
          <cell r="V652">
            <v>469.736925</v>
          </cell>
          <cell r="W652">
            <v>414.539195</v>
          </cell>
          <cell r="X652">
            <v>47.545645</v>
          </cell>
          <cell r="Y652">
            <v>117.523805</v>
          </cell>
          <cell r="Z652">
            <v>7.6531</v>
          </cell>
        </row>
        <row r="653">
          <cell r="Q653">
            <v>36869</v>
          </cell>
          <cell r="R653">
            <v>90.54612</v>
          </cell>
          <cell r="S653">
            <v>236.48485</v>
          </cell>
          <cell r="T653">
            <v>539.402465</v>
          </cell>
          <cell r="U653">
            <v>874.64986</v>
          </cell>
          <cell r="V653">
            <v>490.428715</v>
          </cell>
          <cell r="W653">
            <v>455.78372</v>
          </cell>
          <cell r="X653">
            <v>32.493195</v>
          </cell>
          <cell r="Y653">
            <v>57.697675</v>
          </cell>
          <cell r="Z653">
            <v>2.1518</v>
          </cell>
        </row>
        <row r="654">
          <cell r="Q654">
            <v>36870</v>
          </cell>
          <cell r="R654">
            <v>90.54612</v>
          </cell>
          <cell r="S654">
            <v>236.48485</v>
          </cell>
          <cell r="T654">
            <v>545.42649</v>
          </cell>
          <cell r="U654">
            <v>894.354055</v>
          </cell>
          <cell r="V654">
            <v>503.426805</v>
          </cell>
          <cell r="W654">
            <v>462.479675</v>
          </cell>
          <cell r="X654">
            <v>38.79533</v>
          </cell>
          <cell r="Y654">
            <v>64.40378</v>
          </cell>
          <cell r="Z654">
            <v>2.1518</v>
          </cell>
        </row>
        <row r="655">
          <cell r="Q655">
            <v>36871</v>
          </cell>
          <cell r="R655">
            <v>90.54612</v>
          </cell>
          <cell r="S655">
            <v>218.822835</v>
          </cell>
          <cell r="T655">
            <v>539.81963</v>
          </cell>
          <cell r="U655">
            <v>859.75575</v>
          </cell>
          <cell r="V655">
            <v>481.257175</v>
          </cell>
          <cell r="W655">
            <v>447.67387</v>
          </cell>
          <cell r="X655">
            <v>31.431505</v>
          </cell>
          <cell r="Y655">
            <v>57.28051</v>
          </cell>
          <cell r="Z655">
            <v>2.1518</v>
          </cell>
        </row>
        <row r="656">
          <cell r="Q656">
            <v>36872</v>
          </cell>
          <cell r="R656">
            <v>99.471015</v>
          </cell>
          <cell r="S656">
            <v>247.22355</v>
          </cell>
          <cell r="T656">
            <v>548.297925</v>
          </cell>
          <cell r="U656">
            <v>871.589635</v>
          </cell>
          <cell r="V656">
            <v>462.08078</v>
          </cell>
          <cell r="W656">
            <v>422.663255</v>
          </cell>
          <cell r="X656">
            <v>37.265725</v>
          </cell>
          <cell r="Y656">
            <v>207.109735</v>
          </cell>
          <cell r="Z656">
            <v>2.1518</v>
          </cell>
        </row>
        <row r="657">
          <cell r="Q657">
            <v>36873</v>
          </cell>
          <cell r="R657">
            <v>95.411015</v>
          </cell>
          <cell r="S657">
            <v>219.742425</v>
          </cell>
          <cell r="T657">
            <v>514.847585</v>
          </cell>
          <cell r="U657">
            <v>865.471215</v>
          </cell>
          <cell r="V657">
            <v>501.238465</v>
          </cell>
          <cell r="W657">
            <v>442.683115</v>
          </cell>
          <cell r="X657">
            <v>56.40355</v>
          </cell>
          <cell r="Y657">
            <v>49.58681</v>
          </cell>
          <cell r="Z657">
            <v>2.1518</v>
          </cell>
        </row>
        <row r="658">
          <cell r="Q658">
            <v>36874</v>
          </cell>
          <cell r="R658">
            <v>96.426015</v>
          </cell>
          <cell r="S658">
            <v>223.012755</v>
          </cell>
          <cell r="T658">
            <v>506.2617</v>
          </cell>
          <cell r="U658">
            <v>865.40524</v>
          </cell>
          <cell r="V658">
            <v>494.082715</v>
          </cell>
          <cell r="W658">
            <v>441.022575</v>
          </cell>
          <cell r="X658">
            <v>43.29584</v>
          </cell>
          <cell r="Y658">
            <v>52.391255</v>
          </cell>
          <cell r="Z658">
            <v>2.1518</v>
          </cell>
        </row>
        <row r="659">
          <cell r="Q659">
            <v>36875</v>
          </cell>
          <cell r="R659">
            <v>85.973545</v>
          </cell>
          <cell r="S659">
            <v>204.474795</v>
          </cell>
          <cell r="T659">
            <v>522.795035</v>
          </cell>
          <cell r="U659">
            <v>859.805485</v>
          </cell>
          <cell r="V659">
            <v>514.44869</v>
          </cell>
          <cell r="W659">
            <v>444.0828</v>
          </cell>
          <cell r="X659">
            <v>60.09409</v>
          </cell>
          <cell r="Y659">
            <v>55.415955</v>
          </cell>
          <cell r="Z659">
            <v>2.1518</v>
          </cell>
        </row>
        <row r="660">
          <cell r="Q660">
            <v>36876</v>
          </cell>
          <cell r="R660">
            <v>42.379295</v>
          </cell>
          <cell r="S660">
            <v>199.907295</v>
          </cell>
          <cell r="T660">
            <v>540.19518</v>
          </cell>
          <cell r="U660">
            <v>850.378165</v>
          </cell>
          <cell r="V660">
            <v>514.77958</v>
          </cell>
          <cell r="W660">
            <v>422.20955</v>
          </cell>
          <cell r="X660">
            <v>82.80573</v>
          </cell>
          <cell r="Y660">
            <v>93.819495</v>
          </cell>
          <cell r="Z660">
            <v>2.1518</v>
          </cell>
        </row>
        <row r="661">
          <cell r="Q661">
            <v>36877</v>
          </cell>
          <cell r="R661">
            <v>42.379295</v>
          </cell>
          <cell r="S661">
            <v>199.907295</v>
          </cell>
          <cell r="T661">
            <v>535.62362</v>
          </cell>
          <cell r="U661">
            <v>849.359105</v>
          </cell>
          <cell r="V661">
            <v>510.70943</v>
          </cell>
          <cell r="W661">
            <v>421.694945</v>
          </cell>
          <cell r="X661">
            <v>79.250185</v>
          </cell>
          <cell r="Y661">
            <v>96.870585</v>
          </cell>
          <cell r="Z661">
            <v>2.1518</v>
          </cell>
        </row>
        <row r="662">
          <cell r="Q662">
            <v>36878</v>
          </cell>
          <cell r="R662">
            <v>42.379295</v>
          </cell>
          <cell r="S662">
            <v>199.907295</v>
          </cell>
          <cell r="T662">
            <v>523.263965</v>
          </cell>
          <cell r="U662">
            <v>844.815965</v>
          </cell>
          <cell r="V662">
            <v>505.308615</v>
          </cell>
          <cell r="W662">
            <v>416.70013</v>
          </cell>
          <cell r="X662">
            <v>78.844185</v>
          </cell>
          <cell r="Y662">
            <v>97.72826</v>
          </cell>
          <cell r="Z662">
            <v>2.1518</v>
          </cell>
        </row>
        <row r="663">
          <cell r="Q663">
            <v>36879</v>
          </cell>
          <cell r="R663">
            <v>50.6688</v>
          </cell>
          <cell r="S663">
            <v>211.431605</v>
          </cell>
          <cell r="T663">
            <v>529.37325</v>
          </cell>
          <cell r="U663">
            <v>875.65471</v>
          </cell>
          <cell r="V663">
            <v>502.36613</v>
          </cell>
          <cell r="W663">
            <v>448.974085</v>
          </cell>
          <cell r="X663">
            <v>43.627745</v>
          </cell>
          <cell r="Y663">
            <v>111.695675</v>
          </cell>
          <cell r="Z663">
            <v>2.1518</v>
          </cell>
        </row>
        <row r="664">
          <cell r="Q664">
            <v>36880</v>
          </cell>
          <cell r="R664">
            <v>49.47719</v>
          </cell>
          <cell r="S664">
            <v>212.014215</v>
          </cell>
          <cell r="T664">
            <v>519.092315</v>
          </cell>
          <cell r="U664">
            <v>864.53031</v>
          </cell>
          <cell r="V664">
            <v>500.96746</v>
          </cell>
          <cell r="W664">
            <v>443.411885</v>
          </cell>
          <cell r="X664">
            <v>48.298775</v>
          </cell>
          <cell r="Y664">
            <v>102.578945</v>
          </cell>
          <cell r="Z664">
            <v>2.1518</v>
          </cell>
        </row>
        <row r="665">
          <cell r="Q665">
            <v>36881</v>
          </cell>
          <cell r="R665">
            <v>54.776505</v>
          </cell>
          <cell r="S665">
            <v>202.203225</v>
          </cell>
          <cell r="T665">
            <v>465.413025</v>
          </cell>
          <cell r="U665">
            <v>838.541235</v>
          </cell>
          <cell r="V665">
            <v>494.856145</v>
          </cell>
          <cell r="W665">
            <v>445.853975</v>
          </cell>
          <cell r="X665">
            <v>48.193215</v>
          </cell>
          <cell r="Y665">
            <v>87.21286</v>
          </cell>
          <cell r="Z665">
            <v>2.1518</v>
          </cell>
        </row>
        <row r="666">
          <cell r="Q666">
            <v>36882</v>
          </cell>
          <cell r="R666">
            <v>51.920295</v>
          </cell>
          <cell r="S666">
            <v>205.199505</v>
          </cell>
          <cell r="T666">
            <v>480.698925</v>
          </cell>
          <cell r="U666">
            <v>850.99427</v>
          </cell>
          <cell r="V666">
            <v>501.27399</v>
          </cell>
          <cell r="W666">
            <v>445.853975</v>
          </cell>
          <cell r="X666">
            <v>48.193215</v>
          </cell>
          <cell r="Y666">
            <v>93.10798</v>
          </cell>
          <cell r="Z666">
            <v>2.1518</v>
          </cell>
        </row>
        <row r="667">
          <cell r="Q667">
            <v>36883</v>
          </cell>
          <cell r="R667">
            <v>54.01018</v>
          </cell>
          <cell r="S667">
            <v>198.24371</v>
          </cell>
          <cell r="T667">
            <v>568.307635</v>
          </cell>
          <cell r="U667">
            <v>851.87529</v>
          </cell>
          <cell r="V667">
            <v>513.11904</v>
          </cell>
          <cell r="W667">
            <v>457.99439</v>
          </cell>
          <cell r="X667">
            <v>47.89785</v>
          </cell>
          <cell r="Y667">
            <v>87.00986</v>
          </cell>
          <cell r="Z667">
            <v>2.1518</v>
          </cell>
        </row>
        <row r="668">
          <cell r="Q668">
            <v>36884</v>
          </cell>
          <cell r="R668">
            <v>54.01018</v>
          </cell>
          <cell r="S668">
            <v>198.24371</v>
          </cell>
          <cell r="T668">
            <v>572.678225</v>
          </cell>
          <cell r="U668">
            <v>852.47414</v>
          </cell>
          <cell r="V668">
            <v>513.71789</v>
          </cell>
          <cell r="W668">
            <v>458.11213</v>
          </cell>
          <cell r="X668">
            <v>48.37896</v>
          </cell>
          <cell r="Y668">
            <v>87.00986</v>
          </cell>
          <cell r="Z668">
            <v>2.1518</v>
          </cell>
        </row>
        <row r="669">
          <cell r="Q669">
            <v>36885</v>
          </cell>
          <cell r="R669">
            <v>54.01018</v>
          </cell>
          <cell r="S669">
            <v>198.24371</v>
          </cell>
          <cell r="T669">
            <v>575.518195</v>
          </cell>
          <cell r="U669">
            <v>854.29911</v>
          </cell>
          <cell r="V669">
            <v>508.41959</v>
          </cell>
          <cell r="W669">
            <v>458.72113</v>
          </cell>
          <cell r="X669">
            <v>42.47166</v>
          </cell>
          <cell r="Y669">
            <v>94.13313</v>
          </cell>
          <cell r="Z669">
            <v>2.1518</v>
          </cell>
        </row>
        <row r="670">
          <cell r="Q670">
            <v>36886</v>
          </cell>
          <cell r="R670">
            <v>54.01018</v>
          </cell>
          <cell r="S670">
            <v>198.24371</v>
          </cell>
          <cell r="T670">
            <v>557.538485</v>
          </cell>
          <cell r="U670">
            <v>858.3449</v>
          </cell>
          <cell r="V670">
            <v>506.936675</v>
          </cell>
          <cell r="W670">
            <v>457.9883</v>
          </cell>
          <cell r="X670">
            <v>41.721575</v>
          </cell>
          <cell r="Y670">
            <v>99.661835</v>
          </cell>
          <cell r="Z670">
            <v>2.1518</v>
          </cell>
        </row>
        <row r="671">
          <cell r="Q671">
            <v>36887</v>
          </cell>
          <cell r="R671">
            <v>54.776505</v>
          </cell>
          <cell r="S671">
            <v>200.76497</v>
          </cell>
          <cell r="T671">
            <v>549.72806</v>
          </cell>
          <cell r="U671">
            <v>853.33689</v>
          </cell>
          <cell r="V671">
            <v>511.293055</v>
          </cell>
          <cell r="W671">
            <v>461.763085</v>
          </cell>
          <cell r="X671">
            <v>42.30317</v>
          </cell>
          <cell r="Y671">
            <v>87.00986</v>
          </cell>
          <cell r="Z671">
            <v>2.1518</v>
          </cell>
        </row>
        <row r="672">
          <cell r="Q672">
            <v>36888</v>
          </cell>
          <cell r="R672">
            <v>53.134235</v>
          </cell>
          <cell r="S672">
            <v>199.3257</v>
          </cell>
          <cell r="T672">
            <v>538.767075</v>
          </cell>
          <cell r="U672">
            <v>857.600905</v>
          </cell>
          <cell r="V672">
            <v>509.64774</v>
          </cell>
          <cell r="W672">
            <v>490.01358</v>
          </cell>
          <cell r="X672">
            <v>17.48236</v>
          </cell>
          <cell r="Y672">
            <v>96.00073</v>
          </cell>
          <cell r="Z672">
            <v>2.1518</v>
          </cell>
        </row>
        <row r="673">
          <cell r="Q673">
            <v>36889</v>
          </cell>
          <cell r="R673">
            <v>53.134235</v>
          </cell>
          <cell r="S673">
            <v>203.827225</v>
          </cell>
          <cell r="T673">
            <v>548.95463</v>
          </cell>
          <cell r="U673">
            <v>854.9751</v>
          </cell>
          <cell r="V673">
            <v>511.51128</v>
          </cell>
          <cell r="W673">
            <v>427.289625</v>
          </cell>
          <cell r="X673">
            <v>82.069855</v>
          </cell>
          <cell r="Y673">
            <v>87.00986</v>
          </cell>
          <cell r="Z673">
            <v>2.1518</v>
          </cell>
        </row>
        <row r="674">
          <cell r="Q674">
            <v>36890</v>
          </cell>
          <cell r="R674">
            <v>53.134235</v>
          </cell>
          <cell r="S674">
            <v>206.017595</v>
          </cell>
          <cell r="T674">
            <v>56.34671</v>
          </cell>
          <cell r="U674">
            <v>858.69</v>
          </cell>
          <cell r="V674">
            <v>513.03581</v>
          </cell>
          <cell r="W674">
            <v>432.31286</v>
          </cell>
          <cell r="X674">
            <v>78.57115</v>
          </cell>
          <cell r="Y674">
            <v>87.00986</v>
          </cell>
          <cell r="Z674">
            <v>2.1518</v>
          </cell>
        </row>
        <row r="675">
          <cell r="Q675">
            <v>36891</v>
          </cell>
          <cell r="R675">
            <v>53.134235</v>
          </cell>
          <cell r="S675">
            <v>206.017595</v>
          </cell>
          <cell r="T675">
            <v>575.13148</v>
          </cell>
          <cell r="U675">
            <v>849.535715</v>
          </cell>
          <cell r="V675">
            <v>503.881525</v>
          </cell>
          <cell r="W675">
            <v>427.82859</v>
          </cell>
          <cell r="X675">
            <v>73.901135</v>
          </cell>
          <cell r="Y675">
            <v>87.00986</v>
          </cell>
          <cell r="Z675">
            <v>2.1518</v>
          </cell>
        </row>
        <row r="676">
          <cell r="Q676">
            <v>36892</v>
          </cell>
          <cell r="R676">
            <v>97.5212</v>
          </cell>
          <cell r="S676">
            <v>209.98523</v>
          </cell>
          <cell r="T676">
            <v>627.04467</v>
          </cell>
          <cell r="U676">
            <v>873.98199</v>
          </cell>
          <cell r="V676">
            <v>511.828975</v>
          </cell>
          <cell r="W676">
            <v>432.64375</v>
          </cell>
          <cell r="X676">
            <v>66.98797</v>
          </cell>
          <cell r="Y676">
            <v>55.154085</v>
          </cell>
          <cell r="Z676">
            <v>12.197255</v>
          </cell>
        </row>
        <row r="677">
          <cell r="Q677">
            <v>36893</v>
          </cell>
          <cell r="R677">
            <v>99.5512</v>
          </cell>
          <cell r="S677">
            <v>185.8465</v>
          </cell>
          <cell r="T677">
            <v>590.363585</v>
          </cell>
          <cell r="U677">
            <v>862.38257</v>
          </cell>
          <cell r="V677">
            <v>524.378435</v>
          </cell>
          <cell r="W677">
            <v>443.476845</v>
          </cell>
          <cell r="X677">
            <v>68.704335</v>
          </cell>
          <cell r="Y677">
            <v>53.113935</v>
          </cell>
          <cell r="Z677">
            <v>12.197255</v>
          </cell>
        </row>
        <row r="678">
          <cell r="Q678">
            <v>36894</v>
          </cell>
          <cell r="R678">
            <v>97.54962</v>
          </cell>
          <cell r="S678">
            <v>213.19669</v>
          </cell>
          <cell r="T678">
            <v>601.19262</v>
          </cell>
          <cell r="U678">
            <v>883.105825</v>
          </cell>
          <cell r="V678">
            <v>520.87973</v>
          </cell>
          <cell r="W678">
            <v>463.445955</v>
          </cell>
          <cell r="X678">
            <v>55.281975</v>
          </cell>
          <cell r="Y678">
            <v>51.987285</v>
          </cell>
          <cell r="Z678">
            <v>2.1518</v>
          </cell>
        </row>
        <row r="679">
          <cell r="Q679">
            <v>36895</v>
          </cell>
          <cell r="R679">
            <v>95.658675</v>
          </cell>
          <cell r="S679">
            <v>199.909325</v>
          </cell>
          <cell r="T679">
            <v>578.061785</v>
          </cell>
          <cell r="U679">
            <v>860.80526</v>
          </cell>
          <cell r="V679">
            <v>525.43708</v>
          </cell>
          <cell r="W679">
            <v>463.53629</v>
          </cell>
          <cell r="X679">
            <v>59.74899</v>
          </cell>
          <cell r="Y679">
            <v>40.30768</v>
          </cell>
          <cell r="Z679">
            <v>2.1518</v>
          </cell>
        </row>
        <row r="680">
          <cell r="Q680">
            <v>36896</v>
          </cell>
          <cell r="R680">
            <v>67.997895</v>
          </cell>
          <cell r="S680">
            <v>209.93854</v>
          </cell>
          <cell r="T680">
            <v>586.6497</v>
          </cell>
          <cell r="U680">
            <v>872.259535</v>
          </cell>
          <cell r="V680">
            <v>562.06031</v>
          </cell>
          <cell r="W680">
            <v>476.91805</v>
          </cell>
          <cell r="X680">
            <v>82.99046</v>
          </cell>
          <cell r="Y680">
            <v>53.069275</v>
          </cell>
          <cell r="Z680">
            <v>2.1518</v>
          </cell>
        </row>
        <row r="681">
          <cell r="Q681">
            <v>36897</v>
          </cell>
          <cell r="R681">
            <v>78.00072</v>
          </cell>
          <cell r="S681">
            <v>194.434415</v>
          </cell>
          <cell r="T681">
            <v>594.24799</v>
          </cell>
          <cell r="U681">
            <v>869.770755</v>
          </cell>
          <cell r="V681">
            <v>568.057945</v>
          </cell>
          <cell r="W681">
            <v>510.154225</v>
          </cell>
          <cell r="X681">
            <v>55.75192</v>
          </cell>
          <cell r="Y681">
            <v>50.075025</v>
          </cell>
          <cell r="Z681">
            <v>2.1518</v>
          </cell>
        </row>
        <row r="682">
          <cell r="Q682">
            <v>36898</v>
          </cell>
          <cell r="R682">
            <v>78.00072</v>
          </cell>
          <cell r="S682">
            <v>194.434415</v>
          </cell>
          <cell r="T682">
            <v>581.55643</v>
          </cell>
          <cell r="U682">
            <v>869.817445</v>
          </cell>
          <cell r="V682">
            <v>568.106665</v>
          </cell>
          <cell r="W682">
            <v>510.202945</v>
          </cell>
          <cell r="X682">
            <v>55.75192</v>
          </cell>
          <cell r="Y682">
            <v>50.072995</v>
          </cell>
          <cell r="Z682">
            <v>2.1518</v>
          </cell>
        </row>
        <row r="683">
          <cell r="Q683">
            <v>36899</v>
          </cell>
          <cell r="R683">
            <v>78.00072</v>
          </cell>
          <cell r="S683">
            <v>194.434415</v>
          </cell>
          <cell r="T683">
            <v>552.601525</v>
          </cell>
          <cell r="U683">
            <v>855.44403</v>
          </cell>
          <cell r="V683">
            <v>560.855505</v>
          </cell>
          <cell r="W683">
            <v>504.50372</v>
          </cell>
          <cell r="X683">
            <v>54.199985</v>
          </cell>
          <cell r="Y683">
            <v>42.95074</v>
          </cell>
          <cell r="Z683">
            <v>2.1518</v>
          </cell>
        </row>
        <row r="684">
          <cell r="Q684">
            <v>36900</v>
          </cell>
          <cell r="R684">
            <v>78.00072</v>
          </cell>
          <cell r="S684">
            <v>212.59378</v>
          </cell>
          <cell r="T684">
            <v>573.96829</v>
          </cell>
          <cell r="U684">
            <v>881.74268</v>
          </cell>
          <cell r="V684">
            <v>544.55562</v>
          </cell>
          <cell r="W684">
            <v>500.767505</v>
          </cell>
          <cell r="X684">
            <v>41.636315</v>
          </cell>
          <cell r="Y684">
            <v>47.96281</v>
          </cell>
          <cell r="Z684">
            <v>2.1518</v>
          </cell>
        </row>
        <row r="685">
          <cell r="Q685">
            <v>36901</v>
          </cell>
          <cell r="R685">
            <v>78.00072</v>
          </cell>
          <cell r="S685">
            <v>197.28555</v>
          </cell>
          <cell r="T685">
            <v>553.03696</v>
          </cell>
          <cell r="U685">
            <v>858.985365</v>
          </cell>
          <cell r="V685">
            <v>543.87557</v>
          </cell>
          <cell r="W685">
            <v>511.427035</v>
          </cell>
          <cell r="X685">
            <v>25.729235</v>
          </cell>
          <cell r="Y685">
            <v>40.331025</v>
          </cell>
          <cell r="Z685">
            <v>6.7193</v>
          </cell>
        </row>
        <row r="686">
          <cell r="Q686">
            <v>36902</v>
          </cell>
          <cell r="R686">
            <v>74.42386</v>
          </cell>
          <cell r="S686">
            <v>187.08683</v>
          </cell>
          <cell r="T686">
            <v>532.677075</v>
          </cell>
          <cell r="U686">
            <v>864.62978</v>
          </cell>
          <cell r="V686">
            <v>553.265335</v>
          </cell>
          <cell r="W686">
            <v>495.40932</v>
          </cell>
          <cell r="X686">
            <v>55.704215</v>
          </cell>
          <cell r="Y686">
            <v>50.665755</v>
          </cell>
          <cell r="Z686">
            <v>2.1518</v>
          </cell>
        </row>
        <row r="687">
          <cell r="Q687">
            <v>36903</v>
          </cell>
          <cell r="R687">
            <v>73.9326</v>
          </cell>
          <cell r="S687">
            <v>208.382545</v>
          </cell>
          <cell r="T687">
            <v>487.25075</v>
          </cell>
          <cell r="U687">
            <v>862.28919</v>
          </cell>
          <cell r="V687">
            <v>509.587855</v>
          </cell>
          <cell r="W687">
            <v>468.29055</v>
          </cell>
          <cell r="X687">
            <v>39.145505</v>
          </cell>
          <cell r="Y687">
            <v>71.19819</v>
          </cell>
          <cell r="Z687">
            <v>2.1518</v>
          </cell>
        </row>
        <row r="688">
          <cell r="Q688">
            <v>36904</v>
          </cell>
          <cell r="R688">
            <v>73.82298</v>
          </cell>
          <cell r="S688">
            <v>227.809645</v>
          </cell>
          <cell r="T688">
            <v>595.972475</v>
          </cell>
          <cell r="U688">
            <v>860.775825</v>
          </cell>
          <cell r="V688">
            <v>495.00535</v>
          </cell>
          <cell r="W688">
            <v>469.503475</v>
          </cell>
          <cell r="X688">
            <v>18.275075</v>
          </cell>
          <cell r="Y688">
            <v>64.94985</v>
          </cell>
          <cell r="Z688">
            <v>7.2268</v>
          </cell>
        </row>
        <row r="689">
          <cell r="Q689">
            <v>36905</v>
          </cell>
          <cell r="R689">
            <v>73.82298</v>
          </cell>
          <cell r="S689">
            <v>227.91013</v>
          </cell>
          <cell r="T689">
            <v>595.540085</v>
          </cell>
          <cell r="U689">
            <v>861.135135</v>
          </cell>
          <cell r="V689">
            <v>492.00907</v>
          </cell>
          <cell r="W689">
            <v>469.44562</v>
          </cell>
          <cell r="X689">
            <v>15.33665</v>
          </cell>
          <cell r="Y689">
            <v>68.204955</v>
          </cell>
          <cell r="Z689">
            <v>7.2268</v>
          </cell>
        </row>
        <row r="690">
          <cell r="Q690">
            <v>36906</v>
          </cell>
          <cell r="R690">
            <v>73.82298</v>
          </cell>
          <cell r="S690">
            <v>227.91013</v>
          </cell>
          <cell r="T690">
            <v>590.80308</v>
          </cell>
          <cell r="U690">
            <v>860.38302</v>
          </cell>
          <cell r="V690">
            <v>483.817005</v>
          </cell>
          <cell r="W690">
            <v>461.253555</v>
          </cell>
          <cell r="X690">
            <v>15.33665</v>
          </cell>
          <cell r="Y690">
            <v>75.644905</v>
          </cell>
          <cell r="Z690">
            <v>7.2268</v>
          </cell>
        </row>
        <row r="691">
          <cell r="Q691">
            <v>36907</v>
          </cell>
          <cell r="R691">
            <v>73.82298</v>
          </cell>
          <cell r="S691">
            <v>228.92513</v>
          </cell>
          <cell r="T691">
            <v>566.247185</v>
          </cell>
          <cell r="U691">
            <v>866.185775</v>
          </cell>
          <cell r="V691">
            <v>493.900015</v>
          </cell>
          <cell r="W691">
            <v>465.66982</v>
          </cell>
          <cell r="X691">
            <v>21.003395</v>
          </cell>
          <cell r="Y691">
            <v>70.34965</v>
          </cell>
          <cell r="Z691">
            <v>7.2268</v>
          </cell>
        </row>
        <row r="692">
          <cell r="Q692">
            <v>36908</v>
          </cell>
          <cell r="R692">
            <v>68.73783</v>
          </cell>
          <cell r="S692">
            <v>229.4712</v>
          </cell>
          <cell r="T692">
            <v>530.328365</v>
          </cell>
          <cell r="U692">
            <v>847.2002</v>
          </cell>
          <cell r="V692">
            <v>480.485775</v>
          </cell>
          <cell r="W692">
            <v>466.82083</v>
          </cell>
          <cell r="X692">
            <v>8.35142</v>
          </cell>
          <cell r="Y692">
            <v>69.317395</v>
          </cell>
          <cell r="Z692">
            <v>5.313525</v>
          </cell>
        </row>
        <row r="693">
          <cell r="Q693">
            <v>36909</v>
          </cell>
          <cell r="R693">
            <v>68.73783</v>
          </cell>
          <cell r="S693">
            <v>227.572135</v>
          </cell>
          <cell r="T693">
            <v>498.073695</v>
          </cell>
          <cell r="U693">
            <v>854.074795</v>
          </cell>
          <cell r="V693">
            <v>485.256275</v>
          </cell>
          <cell r="W693">
            <v>458.90992</v>
          </cell>
          <cell r="X693">
            <v>19.627055</v>
          </cell>
          <cell r="Y693">
            <v>73.422055</v>
          </cell>
          <cell r="Z693">
            <v>6.7193</v>
          </cell>
        </row>
        <row r="694">
          <cell r="Q694">
            <v>36910</v>
          </cell>
          <cell r="R694">
            <v>63.166495</v>
          </cell>
          <cell r="S694">
            <v>234.200085</v>
          </cell>
          <cell r="T694">
            <v>500.850735</v>
          </cell>
          <cell r="U694">
            <v>856.48339</v>
          </cell>
          <cell r="V694">
            <v>468.321</v>
          </cell>
          <cell r="W694">
            <v>428.779645</v>
          </cell>
          <cell r="X694">
            <v>37.389555</v>
          </cell>
          <cell r="Y694">
            <v>91.70931</v>
          </cell>
          <cell r="Z694">
            <v>2.1518</v>
          </cell>
        </row>
        <row r="695">
          <cell r="Q695">
            <v>36911</v>
          </cell>
          <cell r="R695">
            <v>67.02654</v>
          </cell>
          <cell r="S695">
            <v>229.05302</v>
          </cell>
          <cell r="T695">
            <v>589.933225</v>
          </cell>
          <cell r="U695">
            <v>852.6406</v>
          </cell>
          <cell r="V695">
            <v>474.056765</v>
          </cell>
          <cell r="W695">
            <v>436.489585</v>
          </cell>
          <cell r="X695">
            <v>20.19038</v>
          </cell>
          <cell r="Y695">
            <v>83.417775</v>
          </cell>
          <cell r="Z695">
            <v>17.3768</v>
          </cell>
        </row>
        <row r="696">
          <cell r="Q696">
            <v>36912</v>
          </cell>
          <cell r="R696">
            <v>67.02654</v>
          </cell>
          <cell r="S696">
            <v>229.05302</v>
          </cell>
          <cell r="T696">
            <v>588.254415</v>
          </cell>
          <cell r="U696">
            <v>848.06904</v>
          </cell>
          <cell r="V696">
            <v>469.485205</v>
          </cell>
          <cell r="W696">
            <v>434.53368</v>
          </cell>
          <cell r="X696">
            <v>17.574725</v>
          </cell>
          <cell r="Y696">
            <v>83.417775</v>
          </cell>
          <cell r="Z696">
            <v>17.3768</v>
          </cell>
        </row>
        <row r="697">
          <cell r="Q697">
            <v>36913</v>
          </cell>
          <cell r="R697">
            <v>67.02654</v>
          </cell>
          <cell r="S697">
            <v>229.05302</v>
          </cell>
          <cell r="T697">
            <v>561.056475</v>
          </cell>
          <cell r="U697">
            <v>839.32989</v>
          </cell>
          <cell r="V697">
            <v>467.34863</v>
          </cell>
          <cell r="W697">
            <v>433.397895</v>
          </cell>
          <cell r="X697">
            <v>16.573935</v>
          </cell>
          <cell r="Y697">
            <v>76.7137</v>
          </cell>
          <cell r="Z697">
            <v>17.3768</v>
          </cell>
        </row>
        <row r="698">
          <cell r="Q698">
            <v>36914</v>
          </cell>
          <cell r="R698">
            <v>73.681895</v>
          </cell>
          <cell r="S698">
            <v>224.076475</v>
          </cell>
          <cell r="T698">
            <v>535.5952</v>
          </cell>
          <cell r="U698">
            <v>795.20378</v>
          </cell>
          <cell r="V698">
            <v>491.374695</v>
          </cell>
          <cell r="W698">
            <v>465.281075</v>
          </cell>
          <cell r="X698">
            <v>8.71682</v>
          </cell>
          <cell r="Y698">
            <v>57.6317</v>
          </cell>
          <cell r="Z698">
            <v>17.3768</v>
          </cell>
        </row>
        <row r="699">
          <cell r="Q699">
            <v>36915</v>
          </cell>
          <cell r="R699">
            <v>81.91456</v>
          </cell>
          <cell r="S699">
            <v>219.312065</v>
          </cell>
          <cell r="T699">
            <v>588.78932</v>
          </cell>
          <cell r="U699">
            <v>840.73059</v>
          </cell>
          <cell r="V699">
            <v>533.606815</v>
          </cell>
          <cell r="W699">
            <v>470.61896</v>
          </cell>
          <cell r="X699">
            <v>50.686055</v>
          </cell>
          <cell r="Y699">
            <v>57.458135</v>
          </cell>
          <cell r="Z699">
            <v>12.3018</v>
          </cell>
        </row>
        <row r="700">
          <cell r="Q700">
            <v>36916</v>
          </cell>
          <cell r="R700">
            <v>86.28312</v>
          </cell>
          <cell r="S700">
            <v>212.923655</v>
          </cell>
          <cell r="T700">
            <v>566.70698</v>
          </cell>
          <cell r="U700">
            <v>837.01975</v>
          </cell>
          <cell r="V700">
            <v>487.235525</v>
          </cell>
          <cell r="W700">
            <v>448.08799</v>
          </cell>
          <cell r="X700">
            <v>18.49127</v>
          </cell>
          <cell r="Y700">
            <v>50.984465</v>
          </cell>
          <cell r="Z700">
            <v>20.656265</v>
          </cell>
        </row>
        <row r="701">
          <cell r="Q701">
            <v>36917</v>
          </cell>
          <cell r="R701">
            <v>92.002645</v>
          </cell>
          <cell r="S701">
            <v>223.784155</v>
          </cell>
          <cell r="T701">
            <v>551.56521</v>
          </cell>
          <cell r="U701">
            <v>848.94803</v>
          </cell>
          <cell r="V701">
            <v>463.975785</v>
          </cell>
          <cell r="W701">
            <v>448.683795</v>
          </cell>
          <cell r="X701">
            <v>8.06519</v>
          </cell>
          <cell r="Y701">
            <v>69.591445</v>
          </cell>
          <cell r="Z701">
            <v>7.2268</v>
          </cell>
        </row>
        <row r="702">
          <cell r="Q702">
            <v>36918</v>
          </cell>
          <cell r="R702">
            <v>98.70266</v>
          </cell>
          <cell r="S702">
            <v>232.9425</v>
          </cell>
          <cell r="T702">
            <v>530.740455</v>
          </cell>
          <cell r="U702">
            <v>858.2231</v>
          </cell>
          <cell r="V702">
            <v>469.332955</v>
          </cell>
          <cell r="W702">
            <v>430.095085</v>
          </cell>
          <cell r="X702">
            <v>34.5303</v>
          </cell>
          <cell r="Y702">
            <v>57.669255</v>
          </cell>
          <cell r="Z702">
            <v>4.6893</v>
          </cell>
        </row>
        <row r="703">
          <cell r="Q703">
            <v>36919</v>
          </cell>
          <cell r="R703">
            <v>98.70266</v>
          </cell>
          <cell r="S703">
            <v>227.661455</v>
          </cell>
          <cell r="T703">
            <v>540.764595</v>
          </cell>
          <cell r="U703">
            <v>852.69541</v>
          </cell>
          <cell r="V703">
            <v>456.74391</v>
          </cell>
          <cell r="W703">
            <v>393.40994</v>
          </cell>
          <cell r="X703">
            <v>58.82331</v>
          </cell>
          <cell r="Y703">
            <v>69.993385</v>
          </cell>
          <cell r="Z703">
            <v>4.51066</v>
          </cell>
        </row>
        <row r="704">
          <cell r="Q704">
            <v>36920</v>
          </cell>
          <cell r="R704">
            <v>98.70266</v>
          </cell>
          <cell r="S704">
            <v>233.22061</v>
          </cell>
          <cell r="T704">
            <v>557.743515</v>
          </cell>
          <cell r="U704">
            <v>860.617485</v>
          </cell>
          <cell r="V704">
            <v>467.13954</v>
          </cell>
          <cell r="W704">
            <v>431.526235</v>
          </cell>
          <cell r="X704">
            <v>30.924005</v>
          </cell>
          <cell r="Y704">
            <v>61.960675</v>
          </cell>
          <cell r="Z704">
            <v>4.6893</v>
          </cell>
        </row>
        <row r="705">
          <cell r="Q705">
            <v>36921</v>
          </cell>
          <cell r="R705">
            <v>90.8425</v>
          </cell>
          <cell r="S705">
            <v>245.4879</v>
          </cell>
          <cell r="T705">
            <v>568.963325</v>
          </cell>
          <cell r="U705">
            <v>861.17878</v>
          </cell>
          <cell r="V705">
            <v>450.080435</v>
          </cell>
          <cell r="W705">
            <v>407.982295</v>
          </cell>
          <cell r="X705">
            <v>26.75134</v>
          </cell>
          <cell r="Y705">
            <v>75.173945</v>
          </cell>
          <cell r="Z705">
            <v>15.3468</v>
          </cell>
        </row>
        <row r="706">
          <cell r="Q706">
            <v>36922</v>
          </cell>
          <cell r="R706">
            <v>90.36748</v>
          </cell>
          <cell r="S706">
            <v>230.227375</v>
          </cell>
          <cell r="T706">
            <v>531.191115</v>
          </cell>
          <cell r="U706">
            <v>839.38876</v>
          </cell>
          <cell r="V706">
            <v>472.77279</v>
          </cell>
          <cell r="W706">
            <v>415.188795</v>
          </cell>
          <cell r="X706">
            <v>42.237195</v>
          </cell>
          <cell r="Y706">
            <v>46.528615</v>
          </cell>
          <cell r="Z706">
            <v>15.3468</v>
          </cell>
        </row>
        <row r="707">
          <cell r="Q707">
            <v>36923</v>
          </cell>
          <cell r="R707">
            <v>97.684615</v>
          </cell>
          <cell r="S707">
            <v>260.23991</v>
          </cell>
          <cell r="T707">
            <v>525.90195</v>
          </cell>
          <cell r="U707">
            <v>854.624925</v>
          </cell>
          <cell r="V707">
            <v>398.112435</v>
          </cell>
          <cell r="W707">
            <v>365.601985</v>
          </cell>
          <cell r="X707">
            <v>28.45045</v>
          </cell>
          <cell r="Y707">
            <v>99.095465</v>
          </cell>
          <cell r="Z707">
            <v>4.06</v>
          </cell>
        </row>
        <row r="708">
          <cell r="Q708">
            <v>36924</v>
          </cell>
          <cell r="R708">
            <v>96.401655</v>
          </cell>
          <cell r="S708">
            <v>270.733995</v>
          </cell>
          <cell r="T708">
            <v>563.790885</v>
          </cell>
          <cell r="U708">
            <v>866.372535</v>
          </cell>
          <cell r="V708">
            <v>415.7643</v>
          </cell>
          <cell r="W708">
            <v>346.20635</v>
          </cell>
          <cell r="X708">
            <v>62.60926</v>
          </cell>
          <cell r="Y708">
            <v>83.980085</v>
          </cell>
          <cell r="Z708">
            <v>6.94869</v>
          </cell>
        </row>
        <row r="709">
          <cell r="Q709">
            <v>36925</v>
          </cell>
          <cell r="R709">
            <v>108.601955</v>
          </cell>
          <cell r="S709">
            <v>245.55489</v>
          </cell>
          <cell r="T709">
            <v>571.84085</v>
          </cell>
          <cell r="U709">
            <v>857.1675</v>
          </cell>
          <cell r="V709">
            <v>441.909685</v>
          </cell>
          <cell r="W709">
            <v>399.375095</v>
          </cell>
          <cell r="X709">
            <v>42.53459</v>
          </cell>
          <cell r="Y709">
            <v>61.60847</v>
          </cell>
          <cell r="Z709">
            <v>0</v>
          </cell>
        </row>
        <row r="710">
          <cell r="Q710">
            <v>36926</v>
          </cell>
          <cell r="R710">
            <v>99.048775</v>
          </cell>
          <cell r="S710">
            <v>240.271815</v>
          </cell>
          <cell r="T710">
            <v>551.7946</v>
          </cell>
          <cell r="U710">
            <v>817.946885</v>
          </cell>
          <cell r="V710">
            <v>414.648815</v>
          </cell>
          <cell r="W710">
            <v>391.32107</v>
          </cell>
          <cell r="X710">
            <v>23.327745</v>
          </cell>
          <cell r="Y710">
            <v>64.48498</v>
          </cell>
          <cell r="Z710">
            <v>0</v>
          </cell>
        </row>
        <row r="711">
          <cell r="Q711">
            <v>36927</v>
          </cell>
          <cell r="R711">
            <v>107.86405</v>
          </cell>
          <cell r="S711">
            <v>250.046265</v>
          </cell>
          <cell r="T711">
            <v>584.47557</v>
          </cell>
          <cell r="U711">
            <v>856.60519</v>
          </cell>
          <cell r="V711">
            <v>442.21114</v>
          </cell>
          <cell r="W711">
            <v>403.656365</v>
          </cell>
          <cell r="X711">
            <v>38.554775</v>
          </cell>
          <cell r="Y711">
            <v>56.991235</v>
          </cell>
          <cell r="Z711">
            <v>0</v>
          </cell>
        </row>
        <row r="712">
          <cell r="Q712">
            <v>36928</v>
          </cell>
          <cell r="R712">
            <v>97.351695</v>
          </cell>
          <cell r="S712">
            <v>251.785975</v>
          </cell>
          <cell r="T712">
            <v>563.86904</v>
          </cell>
          <cell r="U712">
            <v>830.624235</v>
          </cell>
          <cell r="V712">
            <v>409.23176</v>
          </cell>
          <cell r="W712">
            <v>363.32534</v>
          </cell>
          <cell r="X712">
            <v>38.95773</v>
          </cell>
          <cell r="Y712">
            <v>62.29258</v>
          </cell>
          <cell r="Z712">
            <v>6.94869</v>
          </cell>
        </row>
        <row r="713">
          <cell r="Q713">
            <v>36929</v>
          </cell>
          <cell r="R713">
            <v>107.54128</v>
          </cell>
          <cell r="S713">
            <v>259.942515</v>
          </cell>
          <cell r="T713">
            <v>549.558555</v>
          </cell>
          <cell r="U713">
            <v>848.06701</v>
          </cell>
          <cell r="V713">
            <v>406.739935</v>
          </cell>
          <cell r="W713">
            <v>345.462355</v>
          </cell>
          <cell r="X713">
            <v>54.32889</v>
          </cell>
          <cell r="Y713">
            <v>74.35078</v>
          </cell>
          <cell r="Z713">
            <v>6.94869</v>
          </cell>
        </row>
        <row r="714">
          <cell r="Q714">
            <v>36930</v>
          </cell>
          <cell r="R714">
            <v>97.341545</v>
          </cell>
          <cell r="S714">
            <v>265.427575</v>
          </cell>
          <cell r="T714">
            <v>512.01675</v>
          </cell>
          <cell r="U714">
            <v>853.601805</v>
          </cell>
          <cell r="V714">
            <v>407.823955</v>
          </cell>
          <cell r="W714">
            <v>333.29961</v>
          </cell>
          <cell r="X714">
            <v>60.218935</v>
          </cell>
          <cell r="Y714">
            <v>83.21173</v>
          </cell>
          <cell r="Z714">
            <v>14.30541</v>
          </cell>
        </row>
        <row r="715">
          <cell r="Q715">
            <v>36931</v>
          </cell>
          <cell r="R715">
            <v>97.351695</v>
          </cell>
          <cell r="S715">
            <v>265.27634</v>
          </cell>
          <cell r="T715">
            <v>498.619765</v>
          </cell>
          <cell r="U715">
            <v>830.086285</v>
          </cell>
          <cell r="V715">
            <v>438.606875</v>
          </cell>
          <cell r="W715">
            <v>339.122665</v>
          </cell>
          <cell r="X715">
            <v>90.10561</v>
          </cell>
          <cell r="Y715">
            <v>75.033875</v>
          </cell>
          <cell r="Z715">
            <v>9.3786</v>
          </cell>
        </row>
        <row r="716">
          <cell r="Q716">
            <v>36932</v>
          </cell>
          <cell r="R716">
            <v>83.086885</v>
          </cell>
          <cell r="S716">
            <v>267.713355</v>
          </cell>
          <cell r="T716">
            <v>557.457285</v>
          </cell>
          <cell r="U716">
            <v>843.060015</v>
          </cell>
          <cell r="V716">
            <v>453.679625</v>
          </cell>
          <cell r="W716">
            <v>381.218775</v>
          </cell>
          <cell r="X716">
            <v>51.63711</v>
          </cell>
          <cell r="Y716">
            <v>84.76265</v>
          </cell>
          <cell r="Z716">
            <v>20.82374</v>
          </cell>
        </row>
        <row r="717">
          <cell r="Q717">
            <v>36933</v>
          </cell>
          <cell r="R717">
            <v>83.086885</v>
          </cell>
          <cell r="S717">
            <v>267.713355</v>
          </cell>
          <cell r="T717">
            <v>558.40834</v>
          </cell>
          <cell r="U717">
            <v>846.04107</v>
          </cell>
          <cell r="V717">
            <v>450.788905</v>
          </cell>
          <cell r="W717">
            <v>373.10588</v>
          </cell>
          <cell r="X717">
            <v>56.798385</v>
          </cell>
          <cell r="Y717">
            <v>89.881295</v>
          </cell>
          <cell r="Z717">
            <v>20.88464</v>
          </cell>
        </row>
        <row r="718">
          <cell r="Q718">
            <v>36934</v>
          </cell>
          <cell r="R718">
            <v>83.086885</v>
          </cell>
          <cell r="S718">
            <v>267.713355</v>
          </cell>
          <cell r="T718">
            <v>552.37518</v>
          </cell>
          <cell r="U718">
            <v>830.61916</v>
          </cell>
          <cell r="V718">
            <v>445.7474</v>
          </cell>
          <cell r="W718">
            <v>376.734505</v>
          </cell>
          <cell r="X718">
            <v>48.128255</v>
          </cell>
          <cell r="Y718">
            <v>80.25402</v>
          </cell>
          <cell r="Z718">
            <v>20.88464</v>
          </cell>
        </row>
        <row r="719">
          <cell r="Q719">
            <v>36935</v>
          </cell>
          <cell r="R719">
            <v>102.591125</v>
          </cell>
          <cell r="S719">
            <v>268.64411</v>
          </cell>
          <cell r="T719">
            <v>606.680725</v>
          </cell>
          <cell r="U719">
            <v>857.95717</v>
          </cell>
          <cell r="V719">
            <v>404.752565</v>
          </cell>
          <cell r="W719">
            <v>332.01259</v>
          </cell>
          <cell r="X719">
            <v>69.21488</v>
          </cell>
          <cell r="Y719">
            <v>82.47687</v>
          </cell>
          <cell r="Z719">
            <v>3.525095</v>
          </cell>
        </row>
        <row r="720">
          <cell r="Q720">
            <v>36936</v>
          </cell>
          <cell r="R720">
            <v>102.591125</v>
          </cell>
          <cell r="S720">
            <v>268.622795</v>
          </cell>
          <cell r="T720">
            <v>575.03201</v>
          </cell>
          <cell r="U720">
            <v>860.824545</v>
          </cell>
          <cell r="V720">
            <v>399.131495</v>
          </cell>
          <cell r="W720">
            <v>333.62644</v>
          </cell>
          <cell r="X720">
            <v>52.310055</v>
          </cell>
          <cell r="Y720">
            <v>90.78363</v>
          </cell>
          <cell r="Z720">
            <v>13.195</v>
          </cell>
        </row>
        <row r="721">
          <cell r="Q721">
            <v>36937</v>
          </cell>
          <cell r="R721">
            <v>102.591125</v>
          </cell>
          <cell r="S721">
            <v>261.590875</v>
          </cell>
          <cell r="T721">
            <v>547.625995</v>
          </cell>
          <cell r="U721">
            <v>866.206075</v>
          </cell>
          <cell r="V721">
            <v>423.25906</v>
          </cell>
          <cell r="W721">
            <v>333.70764</v>
          </cell>
          <cell r="X721">
            <v>84.47642</v>
          </cell>
          <cell r="Y721">
            <v>79.069515</v>
          </cell>
          <cell r="Z721">
            <v>5.075</v>
          </cell>
        </row>
        <row r="722">
          <cell r="Q722">
            <v>36938</v>
          </cell>
          <cell r="R722">
            <v>97.213655</v>
          </cell>
          <cell r="S722">
            <v>261.7482</v>
          </cell>
          <cell r="T722">
            <v>576.53827</v>
          </cell>
          <cell r="U722">
            <v>866.03454</v>
          </cell>
          <cell r="V722">
            <v>420.50232</v>
          </cell>
          <cell r="W722">
            <v>312.31347</v>
          </cell>
          <cell r="X722">
            <v>103.11385</v>
          </cell>
          <cell r="Y722">
            <v>86.671865</v>
          </cell>
          <cell r="Z722">
            <v>5.075</v>
          </cell>
        </row>
        <row r="723">
          <cell r="Q723">
            <v>36939</v>
          </cell>
          <cell r="R723">
            <v>92.49289</v>
          </cell>
          <cell r="S723">
            <v>255.45723</v>
          </cell>
          <cell r="T723">
            <v>615.852265</v>
          </cell>
          <cell r="U723">
            <v>874.472235</v>
          </cell>
          <cell r="V723">
            <v>455.965405</v>
          </cell>
          <cell r="W723">
            <v>335.36615</v>
          </cell>
          <cell r="X723">
            <v>120.599255</v>
          </cell>
          <cell r="Y723">
            <v>70.65821</v>
          </cell>
          <cell r="Z723">
            <v>0</v>
          </cell>
        </row>
        <row r="724">
          <cell r="Q724">
            <v>36940</v>
          </cell>
          <cell r="R724">
            <v>92.49289</v>
          </cell>
          <cell r="S724">
            <v>255.638915</v>
          </cell>
          <cell r="T724">
            <v>613.89027</v>
          </cell>
          <cell r="U724">
            <v>861.463995</v>
          </cell>
          <cell r="V724">
            <v>443.10434</v>
          </cell>
          <cell r="W724">
            <v>330.880865</v>
          </cell>
          <cell r="X724">
            <v>112.223475</v>
          </cell>
          <cell r="Y724">
            <v>70.32935</v>
          </cell>
          <cell r="Z724">
            <v>0</v>
          </cell>
        </row>
        <row r="725">
          <cell r="Q725">
            <v>36941</v>
          </cell>
          <cell r="R725">
            <v>92.49289</v>
          </cell>
          <cell r="S725">
            <v>255.638915</v>
          </cell>
          <cell r="T725">
            <v>612.504795</v>
          </cell>
          <cell r="U725">
            <v>858.27588</v>
          </cell>
          <cell r="V725">
            <v>439.88273</v>
          </cell>
          <cell r="W725">
            <v>331.99432</v>
          </cell>
          <cell r="X725">
            <v>107.88841</v>
          </cell>
          <cell r="Y725">
            <v>70.362845</v>
          </cell>
          <cell r="Z725">
            <v>0</v>
          </cell>
        </row>
        <row r="726">
          <cell r="Q726">
            <v>36942</v>
          </cell>
          <cell r="R726">
            <v>92.49289</v>
          </cell>
          <cell r="S726">
            <v>255.131415</v>
          </cell>
          <cell r="T726">
            <v>577.056935</v>
          </cell>
          <cell r="U726">
            <v>855.61252</v>
          </cell>
          <cell r="V726">
            <v>437.72687</v>
          </cell>
          <cell r="W726">
            <v>331.02195</v>
          </cell>
          <cell r="X726">
            <v>106.70492</v>
          </cell>
          <cell r="Y726">
            <v>70.362845</v>
          </cell>
          <cell r="Z726">
            <v>0</v>
          </cell>
        </row>
        <row r="727">
          <cell r="Q727">
            <v>36943</v>
          </cell>
          <cell r="R727">
            <v>102.603305</v>
          </cell>
          <cell r="S727">
            <v>245.235165</v>
          </cell>
          <cell r="T727">
            <v>575.617665</v>
          </cell>
          <cell r="U727">
            <v>861.321895</v>
          </cell>
          <cell r="V727">
            <v>441.61432</v>
          </cell>
          <cell r="W727">
            <v>327.103035</v>
          </cell>
          <cell r="X727">
            <v>111.466285</v>
          </cell>
          <cell r="Y727">
            <v>71.970605</v>
          </cell>
          <cell r="Z727">
            <v>3.045</v>
          </cell>
        </row>
        <row r="728">
          <cell r="Q728">
            <v>36944</v>
          </cell>
          <cell r="R728">
            <v>97.225835</v>
          </cell>
          <cell r="S728">
            <v>259.21273</v>
          </cell>
          <cell r="T728">
            <v>574.322525</v>
          </cell>
          <cell r="U728">
            <v>855.020775</v>
          </cell>
          <cell r="V728">
            <v>429.189705</v>
          </cell>
          <cell r="W728">
            <v>313.62891</v>
          </cell>
          <cell r="X728">
            <v>108.120845</v>
          </cell>
          <cell r="Y728">
            <v>70.712005</v>
          </cell>
          <cell r="Z728">
            <v>7.43995</v>
          </cell>
        </row>
        <row r="729">
          <cell r="Q729">
            <v>36945</v>
          </cell>
          <cell r="R729">
            <v>99.864835</v>
          </cell>
          <cell r="S729">
            <v>259.55174</v>
          </cell>
          <cell r="T729">
            <v>577.5553</v>
          </cell>
          <cell r="U729">
            <v>859.665415</v>
          </cell>
          <cell r="V729">
            <v>429.06689</v>
          </cell>
          <cell r="W729">
            <v>319.84274</v>
          </cell>
          <cell r="X729">
            <v>105.6818</v>
          </cell>
          <cell r="Y729">
            <v>71.28345</v>
          </cell>
          <cell r="Z729">
            <v>3.54235</v>
          </cell>
        </row>
        <row r="730">
          <cell r="Q730">
            <v>36946</v>
          </cell>
          <cell r="R730">
            <v>101.588305</v>
          </cell>
          <cell r="S730">
            <v>264.796245</v>
          </cell>
          <cell r="T730">
            <v>586.90142</v>
          </cell>
          <cell r="U730">
            <v>858.20077</v>
          </cell>
          <cell r="V730">
            <v>419.17673</v>
          </cell>
          <cell r="W730">
            <v>341.68351</v>
          </cell>
          <cell r="X730">
            <v>74.44822</v>
          </cell>
          <cell r="Y730">
            <v>72.74099</v>
          </cell>
          <cell r="Z730">
            <v>3.045</v>
          </cell>
        </row>
        <row r="731">
          <cell r="Q731">
            <v>36947</v>
          </cell>
          <cell r="R731">
            <v>100.155125</v>
          </cell>
          <cell r="S731">
            <v>264.796245</v>
          </cell>
          <cell r="T731">
            <v>533.59565</v>
          </cell>
          <cell r="U731">
            <v>846.01671</v>
          </cell>
          <cell r="V731">
            <v>412.261535</v>
          </cell>
          <cell r="W731">
            <v>342.269165</v>
          </cell>
          <cell r="X731">
            <v>76.4498</v>
          </cell>
          <cell r="Y731">
            <v>74.175185</v>
          </cell>
          <cell r="Z731">
            <v>3.045</v>
          </cell>
        </row>
        <row r="732">
          <cell r="Q732">
            <v>36948</v>
          </cell>
          <cell r="R732">
            <v>101.588305</v>
          </cell>
          <cell r="S732">
            <v>264.796245</v>
          </cell>
          <cell r="T732">
            <v>533.59565</v>
          </cell>
          <cell r="U732">
            <v>846.01671</v>
          </cell>
          <cell r="V732">
            <v>407.29108</v>
          </cell>
          <cell r="W732">
            <v>330.251565</v>
          </cell>
          <cell r="X732">
            <v>73.994515</v>
          </cell>
          <cell r="Y732">
            <v>73.71336</v>
          </cell>
          <cell r="Z732">
            <v>3.045</v>
          </cell>
        </row>
        <row r="733">
          <cell r="Q733">
            <v>36949</v>
          </cell>
          <cell r="R733">
            <v>102.603305</v>
          </cell>
          <cell r="S733">
            <v>250.33148</v>
          </cell>
          <cell r="T733">
            <v>480.296985</v>
          </cell>
          <cell r="U733">
            <v>861.185885</v>
          </cell>
          <cell r="V733">
            <v>435.375115</v>
          </cell>
          <cell r="W733">
            <v>348.728625</v>
          </cell>
          <cell r="X733">
            <v>83.60149</v>
          </cell>
          <cell r="Y733">
            <v>72.977485</v>
          </cell>
          <cell r="Z733">
            <v>3.045</v>
          </cell>
        </row>
        <row r="734">
          <cell r="Q734">
            <v>36950</v>
          </cell>
          <cell r="R734">
            <v>102.26937</v>
          </cell>
          <cell r="S734">
            <v>254.54779</v>
          </cell>
          <cell r="T734">
            <v>525.55076</v>
          </cell>
          <cell r="U734">
            <v>861.857815</v>
          </cell>
          <cell r="V734">
            <v>434.55601</v>
          </cell>
          <cell r="W734">
            <v>326.152995</v>
          </cell>
          <cell r="X734">
            <v>105.358015</v>
          </cell>
          <cell r="Y734">
            <v>70.586145</v>
          </cell>
          <cell r="Z734">
            <v>3.045</v>
          </cell>
        </row>
        <row r="735">
          <cell r="Q735">
            <v>36951</v>
          </cell>
          <cell r="R735">
            <v>100.678865</v>
          </cell>
          <cell r="S735">
            <v>268.127475</v>
          </cell>
          <cell r="T735">
            <v>532.64561</v>
          </cell>
          <cell r="U735">
            <v>863.910145</v>
          </cell>
          <cell r="V735">
            <v>402.828125</v>
          </cell>
          <cell r="W735">
            <v>354.236015</v>
          </cell>
          <cell r="X735">
            <v>43.51711</v>
          </cell>
          <cell r="Y735">
            <v>92.636005</v>
          </cell>
          <cell r="Z735">
            <v>5.075</v>
          </cell>
        </row>
        <row r="736">
          <cell r="Q736">
            <v>36952</v>
          </cell>
          <cell r="R736">
            <v>97.179145</v>
          </cell>
          <cell r="S736">
            <v>273.163905</v>
          </cell>
          <cell r="T736">
            <v>548.155825</v>
          </cell>
          <cell r="U736">
            <v>858.051565</v>
          </cell>
          <cell r="V736">
            <v>382.178965</v>
          </cell>
          <cell r="W736">
            <v>333.30773</v>
          </cell>
          <cell r="X736">
            <v>39.61139</v>
          </cell>
          <cell r="Y736">
            <v>105.889875</v>
          </cell>
          <cell r="Z736">
            <v>9.259845</v>
          </cell>
        </row>
        <row r="737">
          <cell r="Q737">
            <v>36953</v>
          </cell>
          <cell r="R737">
            <v>97.29587</v>
          </cell>
          <cell r="S737">
            <v>262.22931</v>
          </cell>
          <cell r="T737">
            <v>586.19295</v>
          </cell>
          <cell r="U737">
            <v>842.95547</v>
          </cell>
          <cell r="V737">
            <v>377.33031</v>
          </cell>
          <cell r="W737">
            <v>319.93206</v>
          </cell>
          <cell r="X737">
            <v>57.39825</v>
          </cell>
          <cell r="Y737">
            <v>106.460305</v>
          </cell>
          <cell r="Z737">
            <v>0</v>
          </cell>
        </row>
        <row r="738">
          <cell r="Q738">
            <v>36954</v>
          </cell>
          <cell r="R738">
            <v>97.29587</v>
          </cell>
          <cell r="S738">
            <v>264.9556</v>
          </cell>
          <cell r="T738">
            <v>607.921055</v>
          </cell>
          <cell r="U738">
            <v>836.852275</v>
          </cell>
          <cell r="V738">
            <v>363.722205</v>
          </cell>
          <cell r="W738">
            <v>298.10956</v>
          </cell>
          <cell r="X738">
            <v>65.612645</v>
          </cell>
          <cell r="Y738">
            <v>111.238925</v>
          </cell>
          <cell r="Z738">
            <v>0</v>
          </cell>
        </row>
        <row r="739">
          <cell r="Q739">
            <v>36955</v>
          </cell>
          <cell r="R739">
            <v>97.29587</v>
          </cell>
          <cell r="S739">
            <v>264.91906</v>
          </cell>
          <cell r="T739">
            <v>586.888225</v>
          </cell>
          <cell r="U739">
            <v>824.06429</v>
          </cell>
          <cell r="V739">
            <v>390.004615</v>
          </cell>
          <cell r="W739">
            <v>329.60907</v>
          </cell>
          <cell r="X739">
            <v>60.395545</v>
          </cell>
          <cell r="Y739">
            <v>106.878485</v>
          </cell>
          <cell r="Z739">
            <v>0</v>
          </cell>
        </row>
        <row r="740">
          <cell r="Q740">
            <v>36956</v>
          </cell>
          <cell r="R740">
            <v>97.29587</v>
          </cell>
          <cell r="S740">
            <v>238.201215</v>
          </cell>
          <cell r="T740">
            <v>578.48707</v>
          </cell>
          <cell r="U740">
            <v>856.55038</v>
          </cell>
          <cell r="V740">
            <v>411.569305</v>
          </cell>
          <cell r="W740">
            <v>333.30976</v>
          </cell>
          <cell r="X740">
            <v>78.259545</v>
          </cell>
          <cell r="Y740">
            <v>109.844315</v>
          </cell>
          <cell r="Z740">
            <v>0</v>
          </cell>
        </row>
        <row r="741">
          <cell r="Q741">
            <v>36957</v>
          </cell>
          <cell r="R741">
            <v>96.58537</v>
          </cell>
          <cell r="S741">
            <v>248.59786</v>
          </cell>
          <cell r="T741">
            <v>548.17714</v>
          </cell>
          <cell r="U741">
            <v>844.164335</v>
          </cell>
          <cell r="V741">
            <v>389.95894</v>
          </cell>
          <cell r="W741">
            <v>329.315735</v>
          </cell>
          <cell r="X741">
            <v>57.598205</v>
          </cell>
          <cell r="Y741">
            <v>109.38249</v>
          </cell>
          <cell r="Z741">
            <v>3.045</v>
          </cell>
        </row>
        <row r="742">
          <cell r="Q742">
            <v>36958</v>
          </cell>
          <cell r="R742">
            <v>101.537555</v>
          </cell>
          <cell r="S742">
            <v>267.10537</v>
          </cell>
          <cell r="T742">
            <v>572.85991</v>
          </cell>
          <cell r="U742">
            <v>850.993255</v>
          </cell>
          <cell r="V742">
            <v>368.30696</v>
          </cell>
          <cell r="W742">
            <v>304.34166</v>
          </cell>
          <cell r="X742">
            <v>63.9653</v>
          </cell>
          <cell r="Y742">
            <v>114.403695</v>
          </cell>
          <cell r="Z742">
            <v>0</v>
          </cell>
        </row>
        <row r="743">
          <cell r="Q743">
            <v>36959</v>
          </cell>
          <cell r="R743">
            <v>96.93656</v>
          </cell>
          <cell r="S743">
            <v>259.18634</v>
          </cell>
          <cell r="T743">
            <v>586.82225</v>
          </cell>
          <cell r="U743">
            <v>859.16705</v>
          </cell>
          <cell r="V743">
            <v>390.530385</v>
          </cell>
          <cell r="W743">
            <v>320.85774</v>
          </cell>
          <cell r="X743">
            <v>69.672645</v>
          </cell>
          <cell r="Y743">
            <v>112.87409</v>
          </cell>
          <cell r="Z743">
            <v>0</v>
          </cell>
        </row>
        <row r="744">
          <cell r="Q744">
            <v>36960</v>
          </cell>
          <cell r="R744">
            <v>95.46278</v>
          </cell>
          <cell r="S744">
            <v>254.169195</v>
          </cell>
          <cell r="T744">
            <v>599.14841</v>
          </cell>
          <cell r="U744">
            <v>848.839425</v>
          </cell>
          <cell r="V744">
            <v>386.525195</v>
          </cell>
          <cell r="W744">
            <v>323.03999</v>
          </cell>
          <cell r="X744">
            <v>63.485205</v>
          </cell>
          <cell r="Y744">
            <v>113.04258</v>
          </cell>
          <cell r="Z744">
            <v>0</v>
          </cell>
        </row>
        <row r="745">
          <cell r="Q745">
            <v>36961</v>
          </cell>
          <cell r="R745">
            <v>95.41</v>
          </cell>
          <cell r="S745">
            <v>254.134685</v>
          </cell>
          <cell r="T745">
            <v>588.402605</v>
          </cell>
          <cell r="U745">
            <v>845.16614</v>
          </cell>
          <cell r="V745">
            <v>382.881345</v>
          </cell>
          <cell r="W745">
            <v>317.3296</v>
          </cell>
          <cell r="X745">
            <v>65.551745</v>
          </cell>
          <cell r="Y745">
            <v>113.100435</v>
          </cell>
          <cell r="Z745">
            <v>0</v>
          </cell>
        </row>
        <row r="746">
          <cell r="Q746">
            <v>36962</v>
          </cell>
          <cell r="R746">
            <v>95.46075</v>
          </cell>
          <cell r="S746">
            <v>254.1357</v>
          </cell>
          <cell r="T746">
            <v>560.17241</v>
          </cell>
          <cell r="U746">
            <v>846.876415</v>
          </cell>
          <cell r="V746">
            <v>384.65049</v>
          </cell>
          <cell r="W746">
            <v>319.689475</v>
          </cell>
          <cell r="X746">
            <v>64.961015</v>
          </cell>
          <cell r="Y746">
            <v>112.9898</v>
          </cell>
          <cell r="Z746">
            <v>0</v>
          </cell>
        </row>
        <row r="747">
          <cell r="Q747">
            <v>36963</v>
          </cell>
          <cell r="R747">
            <v>95.222225</v>
          </cell>
          <cell r="S747">
            <v>239.57248</v>
          </cell>
          <cell r="T747">
            <v>601.802635</v>
          </cell>
          <cell r="U747">
            <v>848.46692</v>
          </cell>
          <cell r="V747">
            <v>401.5543</v>
          </cell>
          <cell r="W747">
            <v>339.23736</v>
          </cell>
          <cell r="X747">
            <v>62.31694</v>
          </cell>
          <cell r="Y747">
            <v>113.04055</v>
          </cell>
          <cell r="Z747">
            <v>0</v>
          </cell>
        </row>
        <row r="748">
          <cell r="Q748">
            <v>36964</v>
          </cell>
          <cell r="R748">
            <v>97.589205</v>
          </cell>
          <cell r="S748">
            <v>261.51475</v>
          </cell>
          <cell r="T748">
            <v>629.44413</v>
          </cell>
          <cell r="U748">
            <v>848.946</v>
          </cell>
          <cell r="V748">
            <v>396.4387</v>
          </cell>
          <cell r="W748">
            <v>366.415</v>
          </cell>
          <cell r="X748">
            <v>30.0237</v>
          </cell>
          <cell r="Y748">
            <v>93.76367</v>
          </cell>
          <cell r="Z748">
            <v>0</v>
          </cell>
        </row>
        <row r="749">
          <cell r="Q749">
            <v>36965</v>
          </cell>
          <cell r="R749">
            <v>95.222225</v>
          </cell>
          <cell r="S749">
            <v>252.920745</v>
          </cell>
          <cell r="T749">
            <v>617.041845</v>
          </cell>
          <cell r="U749">
            <v>833.931105</v>
          </cell>
          <cell r="V749">
            <v>403.65129</v>
          </cell>
          <cell r="W749">
            <v>368.83882</v>
          </cell>
          <cell r="X749">
            <v>34.81247</v>
          </cell>
          <cell r="Y749">
            <v>82.49717</v>
          </cell>
          <cell r="Z749">
            <v>0</v>
          </cell>
        </row>
        <row r="750">
          <cell r="Q750">
            <v>36966</v>
          </cell>
          <cell r="R750">
            <v>95.222225</v>
          </cell>
          <cell r="S750">
            <v>258.18149</v>
          </cell>
          <cell r="T750">
            <v>632.29019</v>
          </cell>
          <cell r="U750">
            <v>845.82995</v>
          </cell>
          <cell r="V750">
            <v>395.68354</v>
          </cell>
          <cell r="W750">
            <v>368.074525</v>
          </cell>
          <cell r="X750">
            <v>27.609015</v>
          </cell>
          <cell r="Y750">
            <v>97.10302</v>
          </cell>
          <cell r="Z750">
            <v>0</v>
          </cell>
        </row>
        <row r="751">
          <cell r="Q751">
            <v>36967</v>
          </cell>
          <cell r="R751">
            <v>100.19471</v>
          </cell>
          <cell r="S751">
            <v>246.34862</v>
          </cell>
          <cell r="T751">
            <v>603.23683</v>
          </cell>
          <cell r="U751">
            <v>822.755955</v>
          </cell>
          <cell r="V751">
            <v>383.80398</v>
          </cell>
          <cell r="W751">
            <v>359.30188</v>
          </cell>
          <cell r="X751">
            <v>24.5021</v>
          </cell>
          <cell r="Y751">
            <v>92.76897</v>
          </cell>
          <cell r="Z751">
            <v>0</v>
          </cell>
        </row>
        <row r="752">
          <cell r="Q752">
            <v>36968</v>
          </cell>
          <cell r="R752">
            <v>100.19471</v>
          </cell>
          <cell r="S752">
            <v>241.692815</v>
          </cell>
          <cell r="T752">
            <v>620.11831</v>
          </cell>
          <cell r="U752">
            <v>837.45011</v>
          </cell>
          <cell r="V752">
            <v>404.25623</v>
          </cell>
          <cell r="W752">
            <v>366.369325</v>
          </cell>
          <cell r="X752">
            <v>37.886905</v>
          </cell>
          <cell r="Y752">
            <v>91.66668</v>
          </cell>
          <cell r="Z752">
            <v>0</v>
          </cell>
        </row>
        <row r="753">
          <cell r="Q753">
            <v>36969</v>
          </cell>
          <cell r="R753">
            <v>100.19471</v>
          </cell>
          <cell r="S753">
            <v>245.77413</v>
          </cell>
          <cell r="T753">
            <v>610.586445</v>
          </cell>
          <cell r="U753">
            <v>842.684465</v>
          </cell>
          <cell r="V753">
            <v>408.045225</v>
          </cell>
          <cell r="W753">
            <v>366.43936</v>
          </cell>
          <cell r="X753">
            <v>41.605865</v>
          </cell>
          <cell r="Y753">
            <v>88.68867</v>
          </cell>
          <cell r="Z753">
            <v>0</v>
          </cell>
        </row>
        <row r="754">
          <cell r="Q754">
            <v>36970</v>
          </cell>
          <cell r="R754">
            <v>100.19471</v>
          </cell>
          <cell r="S754">
            <v>252.043785</v>
          </cell>
          <cell r="T754">
            <v>607.872335</v>
          </cell>
          <cell r="U754">
            <v>845.790365</v>
          </cell>
          <cell r="V754">
            <v>405.217435</v>
          </cell>
          <cell r="W754">
            <v>385.49091</v>
          </cell>
          <cell r="X754">
            <v>19.726525</v>
          </cell>
          <cell r="Y754">
            <v>88.69476</v>
          </cell>
          <cell r="Z754">
            <v>0</v>
          </cell>
        </row>
        <row r="755">
          <cell r="Q755">
            <v>36971</v>
          </cell>
          <cell r="R755">
            <v>91.09422</v>
          </cell>
          <cell r="S755">
            <v>236.7589</v>
          </cell>
          <cell r="T755">
            <v>594.084575</v>
          </cell>
          <cell r="U755">
            <v>846.09588</v>
          </cell>
          <cell r="V755">
            <v>422.16286</v>
          </cell>
          <cell r="W755">
            <v>391.93616</v>
          </cell>
          <cell r="X755">
            <v>30.2267</v>
          </cell>
          <cell r="Y755">
            <v>96.440225</v>
          </cell>
          <cell r="Z755">
            <v>0</v>
          </cell>
        </row>
        <row r="756">
          <cell r="Q756">
            <v>36972</v>
          </cell>
          <cell r="R756">
            <v>88.541495</v>
          </cell>
          <cell r="S756">
            <v>243.923785</v>
          </cell>
          <cell r="T756">
            <v>608.450885</v>
          </cell>
          <cell r="U756">
            <v>845.49906</v>
          </cell>
          <cell r="V756">
            <v>416.963015</v>
          </cell>
          <cell r="W756">
            <v>377.31204</v>
          </cell>
          <cell r="X756">
            <v>39.650975</v>
          </cell>
          <cell r="Y756">
            <v>96.43109</v>
          </cell>
          <cell r="Z756">
            <v>0</v>
          </cell>
        </row>
        <row r="757">
          <cell r="Q757">
            <v>36973</v>
          </cell>
          <cell r="R757">
            <v>88.541495</v>
          </cell>
          <cell r="S757">
            <v>256.97161</v>
          </cell>
          <cell r="T757">
            <v>619.138835</v>
          </cell>
          <cell r="U757">
            <v>845.16005</v>
          </cell>
          <cell r="V757">
            <v>403.223975</v>
          </cell>
          <cell r="W757">
            <v>361.99772</v>
          </cell>
          <cell r="X757">
            <v>41.226255</v>
          </cell>
          <cell r="Y757">
            <v>96.783295</v>
          </cell>
          <cell r="Z757">
            <v>0</v>
          </cell>
        </row>
        <row r="758">
          <cell r="Q758">
            <v>36974</v>
          </cell>
          <cell r="R758">
            <v>97.83991</v>
          </cell>
          <cell r="S758">
            <v>245.77413</v>
          </cell>
          <cell r="T758">
            <v>614.364275</v>
          </cell>
          <cell r="U758">
            <v>839.61206</v>
          </cell>
          <cell r="V758">
            <v>401.28228</v>
          </cell>
          <cell r="W758">
            <v>393.157205</v>
          </cell>
          <cell r="X758">
            <v>8.125075</v>
          </cell>
          <cell r="Y758">
            <v>95.076065</v>
          </cell>
          <cell r="Z758">
            <v>0</v>
          </cell>
        </row>
        <row r="759">
          <cell r="Q759">
            <v>36975</v>
          </cell>
          <cell r="R759">
            <v>97.83991</v>
          </cell>
          <cell r="S759">
            <v>245.77413</v>
          </cell>
          <cell r="T759">
            <v>612.54641</v>
          </cell>
          <cell r="U759">
            <v>830.545065</v>
          </cell>
          <cell r="V759">
            <v>389.858455</v>
          </cell>
          <cell r="W759">
            <v>390.033035</v>
          </cell>
          <cell r="X759">
            <v>-0.17458</v>
          </cell>
          <cell r="Y759">
            <v>97.432895</v>
          </cell>
          <cell r="Z759">
            <v>0</v>
          </cell>
        </row>
        <row r="760">
          <cell r="Q760">
            <v>36976</v>
          </cell>
          <cell r="R760">
            <v>97.10505</v>
          </cell>
          <cell r="S760">
            <v>245.77413</v>
          </cell>
          <cell r="T760">
            <v>634.31207</v>
          </cell>
          <cell r="U760">
            <v>839.203015</v>
          </cell>
          <cell r="V760">
            <v>399.220815</v>
          </cell>
          <cell r="W760">
            <v>384.4617</v>
          </cell>
          <cell r="X760">
            <v>14.759115</v>
          </cell>
          <cell r="Y760">
            <v>97.43188</v>
          </cell>
          <cell r="Z760">
            <v>0</v>
          </cell>
        </row>
        <row r="761">
          <cell r="Q761">
            <v>36977</v>
          </cell>
          <cell r="R761">
            <v>97.81352</v>
          </cell>
          <cell r="S761">
            <v>211.181915</v>
          </cell>
          <cell r="T761">
            <v>620.590285</v>
          </cell>
          <cell r="U761">
            <v>822.148985</v>
          </cell>
          <cell r="V761">
            <v>417.722235</v>
          </cell>
          <cell r="W761">
            <v>349.43811</v>
          </cell>
          <cell r="X761">
            <v>68.284125</v>
          </cell>
          <cell r="Y761">
            <v>95.69623</v>
          </cell>
          <cell r="Z761">
            <v>0</v>
          </cell>
        </row>
        <row r="762">
          <cell r="Q762">
            <v>36978</v>
          </cell>
          <cell r="R762">
            <v>97.83991</v>
          </cell>
          <cell r="S762">
            <v>249.069835</v>
          </cell>
          <cell r="T762">
            <v>647.8745</v>
          </cell>
          <cell r="U762">
            <v>841.697885</v>
          </cell>
          <cell r="V762">
            <v>396.28036</v>
          </cell>
          <cell r="W762">
            <v>330.3216</v>
          </cell>
          <cell r="X762">
            <v>65.95876</v>
          </cell>
          <cell r="Y762">
            <v>98.868105</v>
          </cell>
          <cell r="Z762">
            <v>0</v>
          </cell>
        </row>
        <row r="763">
          <cell r="Q763">
            <v>36979</v>
          </cell>
          <cell r="R763">
            <v>92.116325</v>
          </cell>
          <cell r="S763">
            <v>252.35133</v>
          </cell>
          <cell r="T763">
            <v>656.407605</v>
          </cell>
          <cell r="U763">
            <v>843.892315</v>
          </cell>
          <cell r="V763">
            <v>403.727415</v>
          </cell>
          <cell r="W763">
            <v>366.85754</v>
          </cell>
          <cell r="X763">
            <v>36.869875</v>
          </cell>
          <cell r="Y763">
            <v>96.05757</v>
          </cell>
          <cell r="Z763">
            <v>0</v>
          </cell>
        </row>
        <row r="764">
          <cell r="Q764">
            <v>36980</v>
          </cell>
          <cell r="R764">
            <v>82.429165</v>
          </cell>
          <cell r="S764">
            <v>244.812925</v>
          </cell>
          <cell r="T764">
            <v>632.792615</v>
          </cell>
          <cell r="U764">
            <v>843.547215</v>
          </cell>
          <cell r="V764">
            <v>413.438935</v>
          </cell>
          <cell r="W764">
            <v>365.42436</v>
          </cell>
          <cell r="X764">
            <v>48.014575</v>
          </cell>
          <cell r="Y764">
            <v>103.19911</v>
          </cell>
          <cell r="Z764">
            <v>0</v>
          </cell>
        </row>
        <row r="765">
          <cell r="Q765">
            <v>36981</v>
          </cell>
          <cell r="R765">
            <v>82.429165</v>
          </cell>
          <cell r="S765">
            <v>244.812925</v>
          </cell>
          <cell r="T765">
            <v>628.13884</v>
          </cell>
          <cell r="U765">
            <v>841.300005</v>
          </cell>
          <cell r="V765">
            <v>412.740615</v>
          </cell>
          <cell r="W765">
            <v>363.22993</v>
          </cell>
          <cell r="X765">
            <v>49.510685</v>
          </cell>
          <cell r="Y765">
            <v>103.19911</v>
          </cell>
          <cell r="Z765">
            <v>0</v>
          </cell>
        </row>
        <row r="766">
          <cell r="Q766">
            <v>36982</v>
          </cell>
          <cell r="R766">
            <v>99.97953</v>
          </cell>
          <cell r="S766">
            <v>231.144935</v>
          </cell>
          <cell r="T766">
            <v>660.544745</v>
          </cell>
          <cell r="U766">
            <v>847.25095</v>
          </cell>
          <cell r="V766">
            <v>442.575525</v>
          </cell>
          <cell r="W766">
            <v>338.487275</v>
          </cell>
          <cell r="X766">
            <v>78.71325</v>
          </cell>
          <cell r="Y766">
            <v>73.95696</v>
          </cell>
          <cell r="Z766">
            <v>0</v>
          </cell>
        </row>
        <row r="767">
          <cell r="Q767">
            <v>36983</v>
          </cell>
          <cell r="R767">
            <v>95.35722</v>
          </cell>
          <cell r="S767">
            <v>229.537175</v>
          </cell>
          <cell r="T767">
            <v>628.523525</v>
          </cell>
          <cell r="U767">
            <v>837.321205</v>
          </cell>
          <cell r="V767">
            <v>438.06791</v>
          </cell>
          <cell r="W767">
            <v>337.561595</v>
          </cell>
          <cell r="X767">
            <v>75.131315</v>
          </cell>
          <cell r="Y767">
            <v>74.7649</v>
          </cell>
          <cell r="Z767">
            <v>0</v>
          </cell>
        </row>
        <row r="768">
          <cell r="Q768">
            <v>36984</v>
          </cell>
          <cell r="R768">
            <v>80.43875</v>
          </cell>
          <cell r="S768">
            <v>232.78822</v>
          </cell>
          <cell r="T768">
            <v>635.425525</v>
          </cell>
          <cell r="U768">
            <v>819.059325</v>
          </cell>
          <cell r="V768">
            <v>443.64432</v>
          </cell>
          <cell r="W768">
            <v>348.39672</v>
          </cell>
          <cell r="X768">
            <v>69.8726</v>
          </cell>
          <cell r="Y768">
            <v>63.101535</v>
          </cell>
          <cell r="Z768">
            <v>0</v>
          </cell>
        </row>
        <row r="769">
          <cell r="Q769">
            <v>36985</v>
          </cell>
          <cell r="R769">
            <v>85.009295</v>
          </cell>
          <cell r="S769">
            <v>232.720215</v>
          </cell>
          <cell r="T769">
            <v>650.31456</v>
          </cell>
          <cell r="U769">
            <v>834.789795</v>
          </cell>
          <cell r="V769">
            <v>447.20088</v>
          </cell>
          <cell r="W769">
            <v>326.193595</v>
          </cell>
          <cell r="X769">
            <v>95.632285</v>
          </cell>
          <cell r="Y769">
            <v>70.265405</v>
          </cell>
          <cell r="Z769">
            <v>0</v>
          </cell>
        </row>
        <row r="770">
          <cell r="Q770">
            <v>36986</v>
          </cell>
          <cell r="R770">
            <v>100.7489</v>
          </cell>
          <cell r="S770">
            <v>240.773225</v>
          </cell>
          <cell r="T770">
            <v>663.11168</v>
          </cell>
          <cell r="U770">
            <v>831.941705</v>
          </cell>
          <cell r="V770">
            <v>415.438485</v>
          </cell>
          <cell r="W770">
            <v>330.66264</v>
          </cell>
          <cell r="X770">
            <v>59.400845</v>
          </cell>
          <cell r="Y770">
            <v>75.387095</v>
          </cell>
          <cell r="Z770">
            <v>0</v>
          </cell>
        </row>
        <row r="771">
          <cell r="Q771">
            <v>36987</v>
          </cell>
          <cell r="R771">
            <v>110.453315</v>
          </cell>
          <cell r="S771">
            <v>256.615345</v>
          </cell>
          <cell r="T771">
            <v>677.15116</v>
          </cell>
          <cell r="U771">
            <v>843.053925</v>
          </cell>
          <cell r="V771">
            <v>406.7511</v>
          </cell>
          <cell r="W771">
            <v>305.122195</v>
          </cell>
          <cell r="X771">
            <v>71.178905</v>
          </cell>
          <cell r="Y771">
            <v>69.640165</v>
          </cell>
          <cell r="Z771">
            <v>5.075</v>
          </cell>
        </row>
        <row r="772">
          <cell r="Q772">
            <v>36988</v>
          </cell>
          <cell r="R772">
            <v>109.59158</v>
          </cell>
          <cell r="S772">
            <v>238.006335</v>
          </cell>
          <cell r="T772">
            <v>694.9502</v>
          </cell>
          <cell r="U772">
            <v>843.313765</v>
          </cell>
          <cell r="V772">
            <v>430.28489</v>
          </cell>
          <cell r="W772">
            <v>322.570045</v>
          </cell>
          <cell r="X772">
            <v>77.40187</v>
          </cell>
          <cell r="Y772">
            <v>65.83696</v>
          </cell>
          <cell r="Z772">
            <v>4.937975</v>
          </cell>
        </row>
        <row r="773">
          <cell r="Q773">
            <v>36989</v>
          </cell>
          <cell r="R773">
            <v>111.13032</v>
          </cell>
          <cell r="S773">
            <v>239.467935</v>
          </cell>
          <cell r="T773">
            <v>700.40075</v>
          </cell>
          <cell r="U773">
            <v>847.323015</v>
          </cell>
          <cell r="V773">
            <v>940.262505</v>
          </cell>
          <cell r="W773">
            <v>328.00943</v>
          </cell>
          <cell r="X773">
            <v>74.4401</v>
          </cell>
          <cell r="Y773">
            <v>64.368255</v>
          </cell>
          <cell r="Z773">
            <v>4.937975</v>
          </cell>
        </row>
        <row r="774">
          <cell r="Q774">
            <v>36990</v>
          </cell>
          <cell r="R774">
            <v>111.13032</v>
          </cell>
          <cell r="S774">
            <v>239.467935</v>
          </cell>
          <cell r="T774">
            <v>694.975575</v>
          </cell>
          <cell r="U774">
            <v>846.64398</v>
          </cell>
          <cell r="V774">
            <v>431.717055</v>
          </cell>
          <cell r="W774">
            <v>329.780605</v>
          </cell>
          <cell r="X774">
            <v>71.623475</v>
          </cell>
          <cell r="Y774">
            <v>64.73467</v>
          </cell>
          <cell r="Z774">
            <v>4.937975</v>
          </cell>
        </row>
        <row r="775">
          <cell r="Q775">
            <v>36991</v>
          </cell>
          <cell r="R775">
            <v>109.856495</v>
          </cell>
          <cell r="S775">
            <v>235.97938</v>
          </cell>
          <cell r="T775">
            <v>681.232475</v>
          </cell>
          <cell r="U775">
            <v>846.12024</v>
          </cell>
          <cell r="V775">
            <v>436.56571</v>
          </cell>
          <cell r="W775">
            <v>324.086455</v>
          </cell>
          <cell r="X775">
            <v>77.0588</v>
          </cell>
          <cell r="Y775">
            <v>63.36036</v>
          </cell>
          <cell r="Z775">
            <v>8.12203</v>
          </cell>
        </row>
        <row r="776">
          <cell r="Q776">
            <v>36992</v>
          </cell>
          <cell r="R776">
            <v>105.788375</v>
          </cell>
          <cell r="S776">
            <v>242.32719</v>
          </cell>
          <cell r="T776">
            <v>670.55975</v>
          </cell>
          <cell r="U776">
            <v>844.582515</v>
          </cell>
          <cell r="V776">
            <v>417.11019</v>
          </cell>
          <cell r="W776">
            <v>331.52336</v>
          </cell>
          <cell r="X776">
            <v>56.150815</v>
          </cell>
          <cell r="Y776">
            <v>79.76276</v>
          </cell>
          <cell r="Z776">
            <v>10.151015</v>
          </cell>
        </row>
        <row r="777">
          <cell r="Q777">
            <v>36993</v>
          </cell>
          <cell r="R777">
            <v>110.102125</v>
          </cell>
          <cell r="S777">
            <v>253.905295</v>
          </cell>
          <cell r="T777">
            <v>671.608245</v>
          </cell>
          <cell r="U777">
            <v>845.12351</v>
          </cell>
          <cell r="V777">
            <v>405.85384</v>
          </cell>
          <cell r="W777">
            <v>320.16348</v>
          </cell>
          <cell r="X777">
            <v>60.31536</v>
          </cell>
          <cell r="Y777">
            <v>75.66825</v>
          </cell>
          <cell r="Z777">
            <v>0</v>
          </cell>
        </row>
        <row r="778">
          <cell r="Q778">
            <v>36994</v>
          </cell>
          <cell r="R778">
            <v>109.81285</v>
          </cell>
          <cell r="S778">
            <v>257.132995</v>
          </cell>
          <cell r="T778">
            <v>665.262465</v>
          </cell>
          <cell r="U778">
            <v>834.667995</v>
          </cell>
          <cell r="V778">
            <v>393.948905</v>
          </cell>
          <cell r="W778">
            <v>309.66229</v>
          </cell>
          <cell r="X778">
            <v>58.911615</v>
          </cell>
          <cell r="Y778">
            <v>74.179245</v>
          </cell>
          <cell r="Z778">
            <v>0</v>
          </cell>
        </row>
        <row r="779">
          <cell r="Q779">
            <v>36995</v>
          </cell>
          <cell r="R779">
            <v>111.98698</v>
          </cell>
          <cell r="S779">
            <v>257.80188</v>
          </cell>
          <cell r="T779">
            <v>681.86076</v>
          </cell>
          <cell r="U779">
            <v>832.573035</v>
          </cell>
          <cell r="V779">
            <v>388.622185</v>
          </cell>
          <cell r="W779">
            <v>304.66443</v>
          </cell>
          <cell r="X779">
            <v>58.582755</v>
          </cell>
          <cell r="Y779">
            <v>74.56799</v>
          </cell>
          <cell r="Z779">
            <v>0</v>
          </cell>
        </row>
        <row r="780">
          <cell r="Q780">
            <v>36996</v>
          </cell>
          <cell r="R780">
            <v>108.06299</v>
          </cell>
          <cell r="S780">
            <v>256.68944</v>
          </cell>
          <cell r="T780">
            <v>679.149695</v>
          </cell>
          <cell r="U780">
            <v>826.340935</v>
          </cell>
          <cell r="V780">
            <v>386.99514</v>
          </cell>
          <cell r="W780">
            <v>403.8888</v>
          </cell>
          <cell r="X780">
            <v>59.23134</v>
          </cell>
          <cell r="Y780">
            <v>74.999365</v>
          </cell>
          <cell r="Z780">
            <v>0</v>
          </cell>
        </row>
        <row r="781">
          <cell r="Q781">
            <v>36997</v>
          </cell>
          <cell r="R781">
            <v>108.1584</v>
          </cell>
          <cell r="S781">
            <v>256.7138</v>
          </cell>
          <cell r="T781">
            <v>656.82477</v>
          </cell>
          <cell r="U781">
            <v>823.545625</v>
          </cell>
          <cell r="V781">
            <v>382.49869</v>
          </cell>
          <cell r="W781">
            <v>287.743365</v>
          </cell>
          <cell r="X781">
            <v>69.380325</v>
          </cell>
          <cell r="Y781">
            <v>76.580735</v>
          </cell>
          <cell r="Z781">
            <v>0</v>
          </cell>
        </row>
        <row r="782">
          <cell r="Q782">
            <v>36998</v>
          </cell>
          <cell r="R782">
            <v>98.713825</v>
          </cell>
          <cell r="S782">
            <v>247.63158</v>
          </cell>
          <cell r="T782">
            <v>626.3159</v>
          </cell>
          <cell r="U782">
            <v>781.345985</v>
          </cell>
          <cell r="V782">
            <v>367.89893</v>
          </cell>
          <cell r="W782">
            <v>272.70411</v>
          </cell>
          <cell r="X782">
            <v>59.66982</v>
          </cell>
          <cell r="Y782">
            <v>67.50765</v>
          </cell>
          <cell r="Z782">
            <v>10.15</v>
          </cell>
        </row>
        <row r="783">
          <cell r="Q783">
            <v>36999</v>
          </cell>
          <cell r="R783">
            <v>105.636125</v>
          </cell>
          <cell r="S783">
            <v>215.002375</v>
          </cell>
          <cell r="T783">
            <v>625.0573</v>
          </cell>
          <cell r="U783">
            <v>774.994115</v>
          </cell>
          <cell r="V783">
            <v>386.659175</v>
          </cell>
          <cell r="W783">
            <v>300.50293</v>
          </cell>
          <cell r="X783">
            <v>50.76827</v>
          </cell>
          <cell r="Y783">
            <v>68.10244</v>
          </cell>
          <cell r="Z783">
            <v>10.012975</v>
          </cell>
        </row>
        <row r="784">
          <cell r="Q784">
            <v>37000</v>
          </cell>
          <cell r="R784">
            <v>94.31786</v>
          </cell>
          <cell r="S784">
            <v>245.43512</v>
          </cell>
          <cell r="T784">
            <v>633.430035</v>
          </cell>
          <cell r="U784">
            <v>788.42358</v>
          </cell>
          <cell r="V784">
            <v>380.764055</v>
          </cell>
          <cell r="W784">
            <v>293.43447</v>
          </cell>
          <cell r="X784">
            <v>51.94161</v>
          </cell>
          <cell r="Y784">
            <v>68.312545</v>
          </cell>
          <cell r="Z784">
            <v>10.012975</v>
          </cell>
        </row>
        <row r="785">
          <cell r="Q785">
            <v>37001</v>
          </cell>
          <cell r="R785">
            <v>90.340075</v>
          </cell>
          <cell r="S785">
            <v>228.32628</v>
          </cell>
          <cell r="T785">
            <v>636.606985</v>
          </cell>
          <cell r="U785">
            <v>786.321515</v>
          </cell>
          <cell r="V785">
            <v>411.965155</v>
          </cell>
          <cell r="W785">
            <v>318.288775</v>
          </cell>
          <cell r="X785">
            <v>63.399945</v>
          </cell>
          <cell r="Y785">
            <v>56.096005</v>
          </cell>
          <cell r="Z785">
            <v>4.901435</v>
          </cell>
        </row>
        <row r="786">
          <cell r="Q786">
            <v>37002</v>
          </cell>
          <cell r="R786">
            <v>95.934755</v>
          </cell>
          <cell r="S786">
            <v>227.21181</v>
          </cell>
          <cell r="T786">
            <v>632.027305</v>
          </cell>
          <cell r="U786">
            <v>783.737325</v>
          </cell>
          <cell r="V786">
            <v>397.895225</v>
          </cell>
          <cell r="W786">
            <v>318.016755</v>
          </cell>
          <cell r="X786">
            <v>54.50347</v>
          </cell>
          <cell r="Y786">
            <v>63.101535</v>
          </cell>
          <cell r="Z786">
            <v>0</v>
          </cell>
        </row>
        <row r="787">
          <cell r="Q787">
            <v>37003</v>
          </cell>
          <cell r="R787">
            <v>95.934755</v>
          </cell>
          <cell r="S787">
            <v>227.716265</v>
          </cell>
          <cell r="T787">
            <v>637.63924</v>
          </cell>
          <cell r="U787">
            <v>784.32298</v>
          </cell>
          <cell r="V787">
            <v>397.970335</v>
          </cell>
          <cell r="W787">
            <v>318.09288</v>
          </cell>
          <cell r="X787">
            <v>54.502455</v>
          </cell>
          <cell r="Y787">
            <v>63.107625</v>
          </cell>
          <cell r="Z787">
            <v>0</v>
          </cell>
        </row>
        <row r="788">
          <cell r="Q788">
            <v>37004</v>
          </cell>
          <cell r="R788">
            <v>95.934755</v>
          </cell>
          <cell r="S788">
            <v>227.716265</v>
          </cell>
          <cell r="T788">
            <v>621.72607</v>
          </cell>
          <cell r="U788">
            <v>784.54831</v>
          </cell>
          <cell r="V788">
            <v>397.76023</v>
          </cell>
          <cell r="W788">
            <v>317.882775</v>
          </cell>
          <cell r="X788">
            <v>54.502455</v>
          </cell>
          <cell r="Y788">
            <v>63.54306</v>
          </cell>
          <cell r="Z788">
            <v>0</v>
          </cell>
        </row>
        <row r="789">
          <cell r="Q789">
            <v>37005</v>
          </cell>
          <cell r="R789">
            <v>116.1566</v>
          </cell>
          <cell r="S789">
            <v>250.16705</v>
          </cell>
          <cell r="T789">
            <v>554.11489</v>
          </cell>
          <cell r="U789">
            <v>722.29836</v>
          </cell>
          <cell r="V789">
            <v>275.896285</v>
          </cell>
          <cell r="W789">
            <v>155.758855</v>
          </cell>
          <cell r="X789">
            <v>82.71641</v>
          </cell>
          <cell r="Y789">
            <v>80.484425</v>
          </cell>
          <cell r="Z789">
            <v>12.04602</v>
          </cell>
        </row>
        <row r="790">
          <cell r="Q790">
            <v>37006</v>
          </cell>
          <cell r="R790">
            <v>116.622485</v>
          </cell>
          <cell r="S790">
            <v>250.88161</v>
          </cell>
          <cell r="T790">
            <v>540.738205</v>
          </cell>
          <cell r="U790">
            <v>726.90646</v>
          </cell>
          <cell r="V790">
            <v>278.41247</v>
          </cell>
          <cell r="W790">
            <v>190.11762</v>
          </cell>
          <cell r="X790">
            <v>59.93981</v>
          </cell>
          <cell r="Y790">
            <v>81.395895</v>
          </cell>
          <cell r="Z790">
            <v>2.98004</v>
          </cell>
        </row>
        <row r="791">
          <cell r="Q791">
            <v>37007</v>
          </cell>
          <cell r="R791">
            <v>105.63714</v>
          </cell>
          <cell r="S791">
            <v>221.23346</v>
          </cell>
          <cell r="T791">
            <v>461.57937</v>
          </cell>
          <cell r="U791">
            <v>668.88703</v>
          </cell>
          <cell r="V791">
            <v>290.18038</v>
          </cell>
          <cell r="W791">
            <v>213.993465</v>
          </cell>
          <cell r="X791">
            <v>52.697785</v>
          </cell>
          <cell r="Y791">
            <v>52.1913</v>
          </cell>
          <cell r="Z791">
            <v>3.18913</v>
          </cell>
        </row>
        <row r="792">
          <cell r="Q792">
            <v>37008</v>
          </cell>
          <cell r="R792">
            <v>95.34707</v>
          </cell>
          <cell r="S792">
            <v>222.91227</v>
          </cell>
          <cell r="T792">
            <v>449.11111</v>
          </cell>
          <cell r="U792">
            <v>676.90959</v>
          </cell>
          <cell r="V792">
            <v>303.682925</v>
          </cell>
          <cell r="W792">
            <v>227.39451</v>
          </cell>
          <cell r="X792">
            <v>50.915445</v>
          </cell>
          <cell r="Y792">
            <v>55.373325</v>
          </cell>
          <cell r="Z792">
            <v>0</v>
          </cell>
        </row>
        <row r="793">
          <cell r="Q793">
            <v>37009</v>
          </cell>
          <cell r="R793">
            <v>87.954825</v>
          </cell>
          <cell r="S793">
            <v>219.342515</v>
          </cell>
          <cell r="T793">
            <v>468.07537</v>
          </cell>
          <cell r="U793">
            <v>679.511035</v>
          </cell>
          <cell r="V793">
            <v>316.86067</v>
          </cell>
          <cell r="W793">
            <v>242.297755</v>
          </cell>
          <cell r="X793">
            <v>50.913415</v>
          </cell>
          <cell r="Y793">
            <v>55.759025</v>
          </cell>
          <cell r="Z793">
            <v>0</v>
          </cell>
        </row>
        <row r="794">
          <cell r="Q794">
            <v>37010</v>
          </cell>
          <cell r="R794">
            <v>94.24072</v>
          </cell>
          <cell r="S794">
            <v>236.4138</v>
          </cell>
          <cell r="T794">
            <v>623.1288</v>
          </cell>
          <cell r="U794">
            <v>817.173455</v>
          </cell>
          <cell r="V794">
            <v>407.68896</v>
          </cell>
          <cell r="W794">
            <v>308.99645</v>
          </cell>
          <cell r="X794">
            <v>68.363295</v>
          </cell>
          <cell r="Y794">
            <v>79.235975</v>
          </cell>
          <cell r="Z794">
            <v>4.954215</v>
          </cell>
        </row>
        <row r="795">
          <cell r="Q795">
            <v>37011</v>
          </cell>
          <cell r="R795">
            <v>94.2529</v>
          </cell>
          <cell r="S795">
            <v>242.83266</v>
          </cell>
          <cell r="T795">
            <v>596.232315</v>
          </cell>
          <cell r="U795">
            <v>822.790465</v>
          </cell>
          <cell r="V795">
            <v>406.378595</v>
          </cell>
          <cell r="W795">
            <v>302.925735</v>
          </cell>
          <cell r="X795">
            <v>68.168415</v>
          </cell>
          <cell r="Y795">
            <v>79.73231</v>
          </cell>
          <cell r="Z795">
            <v>9.909445</v>
          </cell>
        </row>
        <row r="796">
          <cell r="Q796">
            <v>37012</v>
          </cell>
          <cell r="R796">
            <v>79.658215</v>
          </cell>
          <cell r="S796">
            <v>244.546995</v>
          </cell>
          <cell r="T796">
            <v>626.0317</v>
          </cell>
          <cell r="U796">
            <v>809.60054</v>
          </cell>
          <cell r="V796">
            <v>312.87375</v>
          </cell>
          <cell r="W796">
            <v>323.081605</v>
          </cell>
          <cell r="X796">
            <v>40.7624</v>
          </cell>
          <cell r="Y796">
            <v>93.707845</v>
          </cell>
          <cell r="Z796">
            <v>7.77693</v>
          </cell>
        </row>
        <row r="797">
          <cell r="Q797">
            <v>37013</v>
          </cell>
          <cell r="R797">
            <v>68.426225</v>
          </cell>
          <cell r="S797">
            <v>221.70848</v>
          </cell>
          <cell r="T797">
            <v>526.70177</v>
          </cell>
          <cell r="U797">
            <v>710.26858</v>
          </cell>
          <cell r="V797">
            <v>345.992185</v>
          </cell>
          <cell r="W797">
            <v>289.103465</v>
          </cell>
          <cell r="X797">
            <v>31.51372</v>
          </cell>
          <cell r="Y797">
            <v>74.37514</v>
          </cell>
          <cell r="Z797">
            <v>5.075</v>
          </cell>
        </row>
        <row r="798">
          <cell r="Q798">
            <v>37014</v>
          </cell>
          <cell r="R798">
            <v>65.4269</v>
          </cell>
          <cell r="S798">
            <v>193.96853</v>
          </cell>
          <cell r="T798">
            <v>550.817155</v>
          </cell>
          <cell r="U798">
            <v>694.68224</v>
          </cell>
          <cell r="V798">
            <v>349.43405</v>
          </cell>
          <cell r="W798">
            <v>293.16448</v>
          </cell>
          <cell r="X798">
            <v>29.87957</v>
          </cell>
          <cell r="Y798">
            <v>86.08621</v>
          </cell>
          <cell r="Z798">
            <v>0</v>
          </cell>
        </row>
        <row r="799">
          <cell r="Q799">
            <v>37015</v>
          </cell>
          <cell r="R799">
            <v>71.65088</v>
          </cell>
          <cell r="S799">
            <v>214.304055</v>
          </cell>
          <cell r="T799">
            <v>616.792155</v>
          </cell>
          <cell r="U799">
            <v>760.666375</v>
          </cell>
          <cell r="V799">
            <v>394.15901</v>
          </cell>
          <cell r="W799">
            <v>314.612445</v>
          </cell>
          <cell r="X799">
            <v>55.186565</v>
          </cell>
          <cell r="Y799">
            <v>80.78588</v>
          </cell>
          <cell r="Z799">
            <v>0</v>
          </cell>
        </row>
        <row r="800">
          <cell r="Q800">
            <v>37016</v>
          </cell>
          <cell r="R800">
            <v>73.70524</v>
          </cell>
          <cell r="S800">
            <v>189.531965</v>
          </cell>
          <cell r="T800">
            <v>603.887445</v>
          </cell>
          <cell r="U800">
            <v>734.95338</v>
          </cell>
          <cell r="V800">
            <v>393.23739</v>
          </cell>
          <cell r="W800">
            <v>304.08791</v>
          </cell>
          <cell r="X800">
            <v>61.77899</v>
          </cell>
          <cell r="Y800">
            <v>79.219735</v>
          </cell>
          <cell r="Z800">
            <v>3.01049</v>
          </cell>
        </row>
        <row r="801">
          <cell r="Q801">
            <v>37017</v>
          </cell>
          <cell r="R801">
            <v>71.65088</v>
          </cell>
          <cell r="S801">
            <v>194.95308</v>
          </cell>
          <cell r="T801">
            <v>635.527025</v>
          </cell>
          <cell r="U801">
            <v>764.05546</v>
          </cell>
          <cell r="V801">
            <v>423.791935</v>
          </cell>
          <cell r="W801">
            <v>334.015185</v>
          </cell>
          <cell r="X801">
            <v>61.55366</v>
          </cell>
          <cell r="Y801">
            <v>74.400515</v>
          </cell>
          <cell r="Z801">
            <v>3.86309</v>
          </cell>
        </row>
        <row r="802">
          <cell r="Q802">
            <v>37018</v>
          </cell>
          <cell r="R802">
            <v>71.65088</v>
          </cell>
          <cell r="S802">
            <v>196.072625</v>
          </cell>
          <cell r="T802">
            <v>661.27859</v>
          </cell>
          <cell r="U802">
            <v>817.685015</v>
          </cell>
          <cell r="V802">
            <v>448.628985</v>
          </cell>
          <cell r="W802">
            <v>346.193155</v>
          </cell>
          <cell r="X802">
            <v>74.21274</v>
          </cell>
          <cell r="Y802">
            <v>102.07652</v>
          </cell>
          <cell r="Z802">
            <v>3.86309</v>
          </cell>
        </row>
        <row r="803">
          <cell r="Q803">
            <v>37019</v>
          </cell>
          <cell r="R803">
            <v>88.340525</v>
          </cell>
          <cell r="S803">
            <v>215.414465</v>
          </cell>
          <cell r="T803">
            <v>645.875965</v>
          </cell>
          <cell r="U803">
            <v>832.41571</v>
          </cell>
          <cell r="V803">
            <v>447.25163</v>
          </cell>
          <cell r="W803">
            <v>364.264215</v>
          </cell>
          <cell r="X803">
            <v>55.582415</v>
          </cell>
          <cell r="Y803">
            <v>81.64254</v>
          </cell>
          <cell r="Z803">
            <v>0</v>
          </cell>
        </row>
        <row r="804">
          <cell r="Q804">
            <v>37020</v>
          </cell>
          <cell r="R804">
            <v>90.45274</v>
          </cell>
          <cell r="S804">
            <v>228.78506</v>
          </cell>
          <cell r="T804">
            <v>640.61928</v>
          </cell>
          <cell r="U804">
            <v>832.50097</v>
          </cell>
          <cell r="V804">
            <v>414.520925</v>
          </cell>
          <cell r="W804">
            <v>329.441595</v>
          </cell>
          <cell r="X804">
            <v>58.424415</v>
          </cell>
          <cell r="Y804">
            <v>98.975695</v>
          </cell>
          <cell r="Z804">
            <v>0</v>
          </cell>
        </row>
        <row r="805">
          <cell r="Q805">
            <v>37021</v>
          </cell>
          <cell r="R805">
            <v>98.965545</v>
          </cell>
          <cell r="S805">
            <v>226.642395</v>
          </cell>
          <cell r="T805">
            <v>595.86387</v>
          </cell>
          <cell r="U805">
            <v>817.725615</v>
          </cell>
          <cell r="V805">
            <v>3443.563095</v>
          </cell>
          <cell r="W805">
            <v>344.672685</v>
          </cell>
          <cell r="X805">
            <v>29.53041</v>
          </cell>
          <cell r="Y805">
            <v>93.78803</v>
          </cell>
          <cell r="Z805">
            <v>0</v>
          </cell>
        </row>
        <row r="806">
          <cell r="Q806">
            <v>37022</v>
          </cell>
          <cell r="R806">
            <v>95.57849</v>
          </cell>
          <cell r="S806">
            <v>234.08742</v>
          </cell>
          <cell r="T806">
            <v>617.658965</v>
          </cell>
          <cell r="U806">
            <v>822.39766</v>
          </cell>
          <cell r="V806">
            <v>401.116835</v>
          </cell>
          <cell r="W806">
            <v>350.632765</v>
          </cell>
          <cell r="X806">
            <v>30.18407</v>
          </cell>
          <cell r="Y806">
            <v>91.848365</v>
          </cell>
          <cell r="Z806">
            <v>0</v>
          </cell>
        </row>
        <row r="807">
          <cell r="Q807">
            <v>37023</v>
          </cell>
          <cell r="R807">
            <v>64.23529</v>
          </cell>
          <cell r="S807">
            <v>242.99506</v>
          </cell>
          <cell r="T807">
            <v>636.093395</v>
          </cell>
          <cell r="U807">
            <v>814.92523</v>
          </cell>
          <cell r="V807">
            <v>424.6963</v>
          </cell>
          <cell r="W807">
            <v>338.04372</v>
          </cell>
          <cell r="X807">
            <v>66.35258</v>
          </cell>
          <cell r="Y807">
            <v>83.23203</v>
          </cell>
          <cell r="Z807">
            <v>0</v>
          </cell>
        </row>
        <row r="808">
          <cell r="Q808">
            <v>37024</v>
          </cell>
          <cell r="R808">
            <v>93.07144</v>
          </cell>
          <cell r="S808">
            <v>237.531315</v>
          </cell>
          <cell r="T808">
            <v>639.94329</v>
          </cell>
          <cell r="U808">
            <v>815.780875</v>
          </cell>
          <cell r="V808">
            <v>402.219125</v>
          </cell>
          <cell r="W808">
            <v>335.959925</v>
          </cell>
          <cell r="X808">
            <v>45.9592</v>
          </cell>
          <cell r="Y808">
            <v>83.192445</v>
          </cell>
          <cell r="Z808">
            <v>0</v>
          </cell>
        </row>
        <row r="809">
          <cell r="Q809">
            <v>37025</v>
          </cell>
          <cell r="R809">
            <v>92.920205</v>
          </cell>
          <cell r="S809">
            <v>238.057085</v>
          </cell>
          <cell r="T809">
            <v>631.60811</v>
          </cell>
          <cell r="U809">
            <v>810.68659</v>
          </cell>
          <cell r="V809">
            <v>396.45291</v>
          </cell>
          <cell r="W809">
            <v>332.100895</v>
          </cell>
          <cell r="X809">
            <v>44.052015</v>
          </cell>
          <cell r="Y809">
            <v>83.48984</v>
          </cell>
          <cell r="Z809">
            <v>0</v>
          </cell>
        </row>
        <row r="810">
          <cell r="Q810">
            <v>37026</v>
          </cell>
          <cell r="R810">
            <v>93.464245</v>
          </cell>
          <cell r="S810">
            <v>232.919155</v>
          </cell>
          <cell r="T810">
            <v>631.13715</v>
          </cell>
          <cell r="U810">
            <v>812.567385</v>
          </cell>
          <cell r="V810">
            <v>392.355355</v>
          </cell>
          <cell r="W810">
            <v>327.785115</v>
          </cell>
          <cell r="X810">
            <v>44.27024</v>
          </cell>
          <cell r="Y810">
            <v>94.06208</v>
          </cell>
          <cell r="Z810">
            <v>0</v>
          </cell>
        </row>
        <row r="811">
          <cell r="Q811">
            <v>37027</v>
          </cell>
          <cell r="R811">
            <v>91.78645</v>
          </cell>
          <cell r="S811">
            <v>221.34917</v>
          </cell>
          <cell r="T811">
            <v>599.486405</v>
          </cell>
          <cell r="U811">
            <v>774.07554</v>
          </cell>
          <cell r="V811">
            <v>359.329285</v>
          </cell>
          <cell r="W811">
            <v>316.20701</v>
          </cell>
          <cell r="X811">
            <v>36.356285</v>
          </cell>
          <cell r="Y811">
            <v>101.844085</v>
          </cell>
          <cell r="Z811">
            <v>0</v>
          </cell>
        </row>
        <row r="812">
          <cell r="Q812">
            <v>37028</v>
          </cell>
          <cell r="R812">
            <v>91.117565</v>
          </cell>
          <cell r="S812">
            <v>231.268765</v>
          </cell>
          <cell r="T812">
            <v>568.577625</v>
          </cell>
          <cell r="U812">
            <v>760.93129</v>
          </cell>
          <cell r="V812">
            <v>340.066615</v>
          </cell>
          <cell r="W812">
            <v>303.723525</v>
          </cell>
          <cell r="X812">
            <v>36.34309</v>
          </cell>
          <cell r="Y812">
            <v>98.711795</v>
          </cell>
          <cell r="Z812">
            <v>0</v>
          </cell>
        </row>
        <row r="813">
          <cell r="Q813">
            <v>37029</v>
          </cell>
          <cell r="R813">
            <v>92.20666</v>
          </cell>
          <cell r="S813">
            <v>221.735885</v>
          </cell>
          <cell r="T813">
            <v>599.417385</v>
          </cell>
          <cell r="U813">
            <v>762.9146</v>
          </cell>
          <cell r="V813">
            <v>357.22113</v>
          </cell>
          <cell r="W813">
            <v>327.34156</v>
          </cell>
          <cell r="X813">
            <v>29.87957</v>
          </cell>
          <cell r="Y813">
            <v>91.984375</v>
          </cell>
          <cell r="Z813">
            <v>0</v>
          </cell>
        </row>
        <row r="814">
          <cell r="Q814">
            <v>37030</v>
          </cell>
          <cell r="R814">
            <v>86.27703</v>
          </cell>
          <cell r="S814">
            <v>214.588255</v>
          </cell>
          <cell r="T814">
            <v>588.236145</v>
          </cell>
          <cell r="U814">
            <v>754.57536</v>
          </cell>
          <cell r="V814">
            <v>368.56274</v>
          </cell>
          <cell r="W814">
            <v>340.53453</v>
          </cell>
          <cell r="X814">
            <v>28.02821</v>
          </cell>
          <cell r="Y814">
            <v>85.380785</v>
          </cell>
          <cell r="Z814">
            <v>0</v>
          </cell>
        </row>
        <row r="815">
          <cell r="Q815">
            <v>37031</v>
          </cell>
          <cell r="R815">
            <v>87.25955</v>
          </cell>
          <cell r="S815">
            <v>214.9364</v>
          </cell>
          <cell r="T815">
            <v>614.747945</v>
          </cell>
          <cell r="U815">
            <v>783.42166</v>
          </cell>
          <cell r="V815">
            <v>380.73056</v>
          </cell>
          <cell r="W815">
            <v>340.527425</v>
          </cell>
          <cell r="X815">
            <v>29.87957</v>
          </cell>
          <cell r="Y815">
            <v>100.7286</v>
          </cell>
          <cell r="Z815">
            <v>10.323565</v>
          </cell>
        </row>
        <row r="816">
          <cell r="Q816">
            <v>37032</v>
          </cell>
          <cell r="R816">
            <v>87.098165</v>
          </cell>
          <cell r="S816">
            <v>212.77648</v>
          </cell>
          <cell r="T816">
            <v>603.47028</v>
          </cell>
          <cell r="U816">
            <v>775.493495</v>
          </cell>
          <cell r="V816">
            <v>376.60763</v>
          </cell>
          <cell r="W816">
            <v>346.72806</v>
          </cell>
          <cell r="X816">
            <v>29.87957</v>
          </cell>
          <cell r="Y816">
            <v>99.24467</v>
          </cell>
          <cell r="Z816">
            <v>0</v>
          </cell>
        </row>
        <row r="817">
          <cell r="Q817">
            <v>37033</v>
          </cell>
          <cell r="R817">
            <v>105.731535</v>
          </cell>
          <cell r="S817">
            <v>220.418415</v>
          </cell>
          <cell r="T817">
            <v>584.454255</v>
          </cell>
          <cell r="U817">
            <v>774.12629</v>
          </cell>
          <cell r="V817">
            <v>358.10215</v>
          </cell>
          <cell r="W817">
            <v>323.751505</v>
          </cell>
          <cell r="X817">
            <v>34.350645</v>
          </cell>
          <cell r="Y817">
            <v>90.10764</v>
          </cell>
          <cell r="Z817">
            <v>0</v>
          </cell>
        </row>
        <row r="818">
          <cell r="Q818">
            <v>37034</v>
          </cell>
          <cell r="R818">
            <v>107.008405</v>
          </cell>
          <cell r="S818">
            <v>251.49873</v>
          </cell>
          <cell r="T818">
            <v>528.507455</v>
          </cell>
          <cell r="U818">
            <v>723.23825</v>
          </cell>
          <cell r="V818">
            <v>282.60036</v>
          </cell>
          <cell r="W818">
            <v>246.10908</v>
          </cell>
          <cell r="X818">
            <v>36.49128</v>
          </cell>
          <cell r="Y818">
            <v>82.364205</v>
          </cell>
          <cell r="Z818">
            <v>0</v>
          </cell>
        </row>
        <row r="819">
          <cell r="Q819">
            <v>37035</v>
          </cell>
          <cell r="R819">
            <v>90.8831</v>
          </cell>
          <cell r="S819">
            <v>236.21689</v>
          </cell>
          <cell r="T819">
            <v>508.07043</v>
          </cell>
          <cell r="U819">
            <v>713.35012</v>
          </cell>
          <cell r="V819">
            <v>327.32938</v>
          </cell>
          <cell r="W819">
            <v>288.86088</v>
          </cell>
          <cell r="X819">
            <v>38.4685</v>
          </cell>
          <cell r="Y819">
            <v>59.1542</v>
          </cell>
          <cell r="Z819">
            <v>0</v>
          </cell>
        </row>
        <row r="820">
          <cell r="Q820">
            <v>37036</v>
          </cell>
          <cell r="R820">
            <v>64.20687</v>
          </cell>
          <cell r="S820">
            <v>239.149225</v>
          </cell>
          <cell r="T820">
            <v>569.647435</v>
          </cell>
          <cell r="U820">
            <v>788.846835</v>
          </cell>
          <cell r="V820">
            <v>392.48629</v>
          </cell>
          <cell r="W820">
            <v>349.380255</v>
          </cell>
          <cell r="X820">
            <v>43.106035</v>
          </cell>
          <cell r="Y820">
            <v>93.2379</v>
          </cell>
          <cell r="Z820">
            <v>0</v>
          </cell>
        </row>
        <row r="821">
          <cell r="Q821">
            <v>37037</v>
          </cell>
          <cell r="R821">
            <v>64.037365</v>
          </cell>
          <cell r="S821">
            <v>189.743085</v>
          </cell>
          <cell r="T821">
            <v>603.10285</v>
          </cell>
          <cell r="U821">
            <v>787.50196</v>
          </cell>
          <cell r="V821">
            <v>431.07659</v>
          </cell>
          <cell r="W821">
            <v>381.01476</v>
          </cell>
          <cell r="X821">
            <v>42.54271</v>
          </cell>
          <cell r="Y821">
            <v>102.87837</v>
          </cell>
          <cell r="Z821">
            <v>7.51912</v>
          </cell>
        </row>
        <row r="822">
          <cell r="Q822">
            <v>37038</v>
          </cell>
          <cell r="R822">
            <v>80.27838</v>
          </cell>
          <cell r="S822">
            <v>183.582035</v>
          </cell>
          <cell r="T822">
            <v>584.3761</v>
          </cell>
          <cell r="U822">
            <v>767.73585</v>
          </cell>
          <cell r="V822">
            <v>406.88914</v>
          </cell>
          <cell r="W822">
            <v>365.025465</v>
          </cell>
          <cell r="X822">
            <v>34.344555</v>
          </cell>
          <cell r="Y822">
            <v>97.219745</v>
          </cell>
          <cell r="Z822">
            <v>7.51912</v>
          </cell>
        </row>
        <row r="823">
          <cell r="Q823">
            <v>37039</v>
          </cell>
          <cell r="R823">
            <v>80.27838</v>
          </cell>
          <cell r="S823">
            <v>172.898145</v>
          </cell>
          <cell r="T823">
            <v>588.31836</v>
          </cell>
          <cell r="U823">
            <v>768.195645</v>
          </cell>
          <cell r="V823">
            <v>422.67645</v>
          </cell>
          <cell r="W823">
            <v>370.46282</v>
          </cell>
          <cell r="X823">
            <v>44.69451</v>
          </cell>
          <cell r="Y823">
            <v>92.57612</v>
          </cell>
          <cell r="Z823">
            <v>7.51912</v>
          </cell>
        </row>
        <row r="824">
          <cell r="Q824">
            <v>37040</v>
          </cell>
          <cell r="R824">
            <v>74.47055</v>
          </cell>
          <cell r="S824">
            <v>176.03145</v>
          </cell>
          <cell r="T824">
            <v>616.343525</v>
          </cell>
          <cell r="U824">
            <v>797.19724</v>
          </cell>
          <cell r="V824">
            <v>435.555785</v>
          </cell>
          <cell r="W824">
            <v>377.28971</v>
          </cell>
          <cell r="X824">
            <v>53.191075</v>
          </cell>
          <cell r="Y824">
            <v>111.372905</v>
          </cell>
          <cell r="Z824">
            <v>5.075</v>
          </cell>
        </row>
        <row r="825">
          <cell r="Q825">
            <v>37041</v>
          </cell>
          <cell r="R825">
            <v>72.92775</v>
          </cell>
          <cell r="S825">
            <v>179.91281</v>
          </cell>
          <cell r="T825">
            <v>593.631885</v>
          </cell>
          <cell r="U825">
            <v>784.50568</v>
          </cell>
          <cell r="V825">
            <v>413.509985</v>
          </cell>
          <cell r="W825">
            <v>373.439815</v>
          </cell>
          <cell r="X825">
            <v>34.99517</v>
          </cell>
          <cell r="Y825">
            <v>118.388585</v>
          </cell>
          <cell r="Z825">
            <v>5.075</v>
          </cell>
        </row>
        <row r="826">
          <cell r="Q826">
            <v>37042</v>
          </cell>
          <cell r="R826">
            <v>75.41856</v>
          </cell>
          <cell r="S826">
            <v>173.988255</v>
          </cell>
          <cell r="T826">
            <v>604.120895</v>
          </cell>
          <cell r="U826">
            <v>800.720305</v>
          </cell>
          <cell r="V826">
            <v>440.69473</v>
          </cell>
          <cell r="W826">
            <v>384.882925</v>
          </cell>
          <cell r="X826">
            <v>32.23843</v>
          </cell>
          <cell r="Y826">
            <v>110.85221</v>
          </cell>
          <cell r="Z826">
            <v>23.573375</v>
          </cell>
        </row>
        <row r="827">
          <cell r="Q827">
            <v>37043</v>
          </cell>
          <cell r="R827">
            <v>56.991235</v>
          </cell>
          <cell r="S827">
            <v>174.938295</v>
          </cell>
          <cell r="T827">
            <v>591.770375</v>
          </cell>
          <cell r="U827">
            <v>759.02715</v>
          </cell>
          <cell r="V827">
            <v>441.818335</v>
          </cell>
          <cell r="W827">
            <v>382.247985</v>
          </cell>
          <cell r="X827">
            <v>36.6618</v>
          </cell>
          <cell r="Y827">
            <v>85.279285</v>
          </cell>
          <cell r="Z827">
            <v>12.75855</v>
          </cell>
        </row>
        <row r="828">
          <cell r="Q828">
            <v>37044</v>
          </cell>
          <cell r="R828">
            <v>64.88692</v>
          </cell>
          <cell r="S828">
            <v>181.046565</v>
          </cell>
          <cell r="T828">
            <v>637.950845</v>
          </cell>
          <cell r="U828">
            <v>820.650845</v>
          </cell>
          <cell r="V828">
            <v>472.2795</v>
          </cell>
          <cell r="W828">
            <v>429.80784</v>
          </cell>
          <cell r="X828">
            <v>27.765325</v>
          </cell>
          <cell r="Y828">
            <v>102.43786</v>
          </cell>
          <cell r="Z828">
            <v>4.556335</v>
          </cell>
        </row>
        <row r="829">
          <cell r="Q829">
            <v>37045</v>
          </cell>
          <cell r="R829">
            <v>64.88692</v>
          </cell>
          <cell r="S829">
            <v>178.606505</v>
          </cell>
          <cell r="T829">
            <v>614.51145</v>
          </cell>
          <cell r="U829">
            <v>775.008325</v>
          </cell>
          <cell r="V829">
            <v>447.9398</v>
          </cell>
          <cell r="W829">
            <v>401.439605</v>
          </cell>
          <cell r="X829">
            <v>28.32256</v>
          </cell>
          <cell r="Y829">
            <v>83.5751</v>
          </cell>
          <cell r="Z829">
            <v>8.027635</v>
          </cell>
        </row>
        <row r="830">
          <cell r="Q830">
            <v>37046</v>
          </cell>
          <cell r="R830">
            <v>64.222095</v>
          </cell>
          <cell r="S830">
            <v>179.333245</v>
          </cell>
          <cell r="T830">
            <v>654.164455</v>
          </cell>
          <cell r="U830">
            <v>810.977895</v>
          </cell>
          <cell r="V830">
            <v>470.126685</v>
          </cell>
          <cell r="W830">
            <v>425.08606</v>
          </cell>
          <cell r="X830">
            <v>30.509885</v>
          </cell>
          <cell r="Y830">
            <v>97.29587</v>
          </cell>
          <cell r="Z830">
            <v>4.501525</v>
          </cell>
        </row>
        <row r="831">
          <cell r="Q831">
            <v>37047</v>
          </cell>
          <cell r="R831">
            <v>71.58592</v>
          </cell>
          <cell r="S831">
            <v>180.52181</v>
          </cell>
          <cell r="T831">
            <v>664.42306</v>
          </cell>
          <cell r="U831">
            <v>810.663245</v>
          </cell>
          <cell r="V831">
            <v>462.04221</v>
          </cell>
          <cell r="W831">
            <v>406.23345</v>
          </cell>
          <cell r="X831">
            <v>40.404105</v>
          </cell>
          <cell r="Y831">
            <v>96.513305</v>
          </cell>
          <cell r="Z831">
            <v>5.254655</v>
          </cell>
        </row>
        <row r="832">
          <cell r="Q832">
            <v>37048</v>
          </cell>
          <cell r="R832">
            <v>62.15251</v>
          </cell>
          <cell r="S832">
            <v>186.119535</v>
          </cell>
          <cell r="T832">
            <v>648.202345</v>
          </cell>
          <cell r="U832">
            <v>787.308095</v>
          </cell>
          <cell r="V832">
            <v>447.597745</v>
          </cell>
          <cell r="W832">
            <v>387.034725</v>
          </cell>
          <cell r="X832">
            <v>34.26843</v>
          </cell>
          <cell r="Y832">
            <v>91.438305</v>
          </cell>
          <cell r="Z832">
            <v>16.35368</v>
          </cell>
        </row>
        <row r="833">
          <cell r="Q833">
            <v>37049</v>
          </cell>
          <cell r="R833">
            <v>64.87271</v>
          </cell>
          <cell r="S833">
            <v>193.648805</v>
          </cell>
          <cell r="T833">
            <v>617.50773</v>
          </cell>
          <cell r="U833">
            <v>784.93198</v>
          </cell>
          <cell r="V833">
            <v>431.091815</v>
          </cell>
          <cell r="W833">
            <v>354.52732</v>
          </cell>
          <cell r="X833">
            <v>51.75485</v>
          </cell>
          <cell r="Y833">
            <v>95.31865</v>
          </cell>
          <cell r="Z833">
            <v>15.280825</v>
          </cell>
        </row>
        <row r="834">
          <cell r="Q834">
            <v>37050</v>
          </cell>
          <cell r="R834">
            <v>64.873725</v>
          </cell>
          <cell r="S834">
            <v>193.283405</v>
          </cell>
          <cell r="T834">
            <v>571.92205</v>
          </cell>
          <cell r="U834">
            <v>793.392005</v>
          </cell>
          <cell r="V834">
            <v>431.55973</v>
          </cell>
          <cell r="W834">
            <v>352.43033</v>
          </cell>
          <cell r="X834">
            <v>40.52083</v>
          </cell>
          <cell r="Y834">
            <v>103.675145</v>
          </cell>
          <cell r="Z834">
            <v>28.45857</v>
          </cell>
        </row>
        <row r="835">
          <cell r="Q835">
            <v>37051</v>
          </cell>
          <cell r="R835">
            <v>64.88692</v>
          </cell>
          <cell r="S835">
            <v>200.538625</v>
          </cell>
          <cell r="T835">
            <v>526.30389</v>
          </cell>
          <cell r="U835">
            <v>760.1538</v>
          </cell>
          <cell r="V835">
            <v>389.35603</v>
          </cell>
          <cell r="W835">
            <v>340.233075</v>
          </cell>
          <cell r="X835">
            <v>21.498715</v>
          </cell>
          <cell r="Y835">
            <v>105.372225</v>
          </cell>
          <cell r="Z835">
            <v>17.47424</v>
          </cell>
        </row>
        <row r="836">
          <cell r="Q836">
            <v>37052</v>
          </cell>
          <cell r="R836">
            <v>64.885905</v>
          </cell>
          <cell r="S836">
            <v>187.78312</v>
          </cell>
          <cell r="T836">
            <v>508.219635</v>
          </cell>
          <cell r="U836">
            <v>750.83813</v>
          </cell>
          <cell r="V836">
            <v>391.163745</v>
          </cell>
          <cell r="W836">
            <v>391.62557</v>
          </cell>
          <cell r="X836">
            <v>21.498715</v>
          </cell>
          <cell r="Y836">
            <v>96.85536</v>
          </cell>
          <cell r="Z836">
            <v>18.63946</v>
          </cell>
        </row>
        <row r="837">
          <cell r="Q837">
            <v>37053</v>
          </cell>
          <cell r="R837">
            <v>64.88692</v>
          </cell>
          <cell r="S837">
            <v>196.50806</v>
          </cell>
          <cell r="T837">
            <v>558.34135</v>
          </cell>
          <cell r="U837">
            <v>786.490005</v>
          </cell>
          <cell r="V837">
            <v>414.835575</v>
          </cell>
          <cell r="W837">
            <v>348.338865</v>
          </cell>
          <cell r="X837">
            <v>39.378955</v>
          </cell>
          <cell r="Y837">
            <v>110.25945</v>
          </cell>
          <cell r="Z837">
            <v>16.967755</v>
          </cell>
        </row>
        <row r="838">
          <cell r="Q838">
            <v>37054</v>
          </cell>
          <cell r="R838">
            <v>64.88692</v>
          </cell>
          <cell r="S838">
            <v>189.203105</v>
          </cell>
          <cell r="T838">
            <v>613.09451</v>
          </cell>
          <cell r="U838">
            <v>800.26254</v>
          </cell>
          <cell r="V838">
            <v>438.47188</v>
          </cell>
          <cell r="W838">
            <v>355.462135</v>
          </cell>
          <cell r="X838">
            <v>46.703195</v>
          </cell>
          <cell r="Y838">
            <v>107.700635</v>
          </cell>
          <cell r="Z838">
            <v>26.15655</v>
          </cell>
        </row>
        <row r="839">
          <cell r="Q839">
            <v>37055</v>
          </cell>
          <cell r="R839">
            <v>60.16514</v>
          </cell>
          <cell r="S839">
            <v>191.6929</v>
          </cell>
          <cell r="T839">
            <v>633.216885</v>
          </cell>
          <cell r="U839">
            <v>785.568385</v>
          </cell>
          <cell r="V839">
            <v>435.2929</v>
          </cell>
          <cell r="W839">
            <v>365.792805</v>
          </cell>
          <cell r="X839">
            <v>23.518565</v>
          </cell>
          <cell r="Y839">
            <v>98.417445</v>
          </cell>
          <cell r="Z839">
            <v>35.83153</v>
          </cell>
        </row>
        <row r="840">
          <cell r="Q840">
            <v>37056</v>
          </cell>
          <cell r="R840">
            <v>55.580385</v>
          </cell>
          <cell r="S840">
            <v>195.27179</v>
          </cell>
          <cell r="T840">
            <v>673.260665</v>
          </cell>
          <cell r="U840">
            <v>793.432605</v>
          </cell>
          <cell r="V840">
            <v>435.87145</v>
          </cell>
          <cell r="W840">
            <v>353.610775</v>
          </cell>
          <cell r="X840">
            <v>28.63924</v>
          </cell>
          <cell r="Y840">
            <v>106.70898</v>
          </cell>
          <cell r="Z840">
            <v>43.471435</v>
          </cell>
        </row>
        <row r="841">
          <cell r="Q841">
            <v>37057</v>
          </cell>
          <cell r="R841">
            <v>57.610385</v>
          </cell>
          <cell r="S841">
            <v>191.259495</v>
          </cell>
          <cell r="T841">
            <v>658.327985</v>
          </cell>
          <cell r="U841">
            <v>785.749055</v>
          </cell>
          <cell r="V841">
            <v>445.413465</v>
          </cell>
          <cell r="W841">
            <v>382.40328</v>
          </cell>
          <cell r="X841">
            <v>23.46477</v>
          </cell>
          <cell r="Y841">
            <v>91.45556</v>
          </cell>
          <cell r="Z841">
            <v>29.405565</v>
          </cell>
        </row>
        <row r="842">
          <cell r="Q842">
            <v>37058</v>
          </cell>
          <cell r="R842">
            <v>60.33769</v>
          </cell>
          <cell r="S842">
            <v>192.867255</v>
          </cell>
          <cell r="T842">
            <v>654.420235</v>
          </cell>
          <cell r="U842">
            <v>798.389865</v>
          </cell>
          <cell r="V842">
            <v>453.23404</v>
          </cell>
          <cell r="W842">
            <v>387.860935</v>
          </cell>
          <cell r="X842">
            <v>42.596505</v>
          </cell>
          <cell r="Y842">
            <v>91.95088</v>
          </cell>
          <cell r="Z842">
            <v>12.6266</v>
          </cell>
        </row>
        <row r="843">
          <cell r="Q843">
            <v>37059</v>
          </cell>
          <cell r="R843">
            <v>57.29878</v>
          </cell>
          <cell r="S843">
            <v>194.86782</v>
          </cell>
          <cell r="T843">
            <v>640.896375</v>
          </cell>
          <cell r="U843">
            <v>792.023785</v>
          </cell>
          <cell r="V843">
            <v>452.45655</v>
          </cell>
          <cell r="W843">
            <v>385.018935</v>
          </cell>
          <cell r="X843">
            <v>44.661015</v>
          </cell>
          <cell r="Y843">
            <v>87.400635</v>
          </cell>
          <cell r="Z843">
            <v>12.6266</v>
          </cell>
        </row>
        <row r="844">
          <cell r="Q844">
            <v>37060</v>
          </cell>
          <cell r="R844">
            <v>57.632715</v>
          </cell>
          <cell r="S844">
            <v>203.183715</v>
          </cell>
          <cell r="T844">
            <v>610.700125</v>
          </cell>
          <cell r="U844">
            <v>822.081995</v>
          </cell>
          <cell r="V844">
            <v>457.540685</v>
          </cell>
          <cell r="W844">
            <v>401.30258</v>
          </cell>
          <cell r="X844">
            <v>33.461505</v>
          </cell>
          <cell r="Y844">
            <v>103.72488</v>
          </cell>
          <cell r="Z844">
            <v>12.6266</v>
          </cell>
        </row>
        <row r="845">
          <cell r="Q845">
            <v>37061</v>
          </cell>
          <cell r="R845">
            <v>55.578355</v>
          </cell>
          <cell r="S845">
            <v>221.051775</v>
          </cell>
          <cell r="T845">
            <v>573.415115</v>
          </cell>
          <cell r="U845">
            <v>796.928265</v>
          </cell>
          <cell r="V845">
            <v>426.8075</v>
          </cell>
          <cell r="W845">
            <v>376.31328</v>
          </cell>
          <cell r="X845">
            <v>20.02595</v>
          </cell>
          <cell r="Y845">
            <v>93.490635</v>
          </cell>
          <cell r="Z845">
            <v>18.28827</v>
          </cell>
        </row>
        <row r="846">
          <cell r="Q846">
            <v>37062</v>
          </cell>
          <cell r="R846">
            <v>55.434225</v>
          </cell>
          <cell r="S846">
            <v>232.31929</v>
          </cell>
          <cell r="T846">
            <v>557.051285</v>
          </cell>
          <cell r="U846">
            <v>789.43655</v>
          </cell>
          <cell r="V846">
            <v>408.583175</v>
          </cell>
          <cell r="W846">
            <v>360.10779</v>
          </cell>
          <cell r="X846">
            <v>22.052905</v>
          </cell>
          <cell r="Y846">
            <v>93.09986</v>
          </cell>
          <cell r="Z846">
            <v>16.27248</v>
          </cell>
        </row>
        <row r="847">
          <cell r="Q847">
            <v>37063</v>
          </cell>
          <cell r="R847">
            <v>55.30532</v>
          </cell>
          <cell r="S847">
            <v>241.380195</v>
          </cell>
          <cell r="T847">
            <v>566.13858</v>
          </cell>
          <cell r="U847">
            <v>805.894775</v>
          </cell>
          <cell r="V847">
            <v>402.17142</v>
          </cell>
          <cell r="W847">
            <v>358.77814</v>
          </cell>
          <cell r="X847">
            <v>20.02595</v>
          </cell>
          <cell r="Y847">
            <v>107.03784</v>
          </cell>
          <cell r="Z847">
            <v>13.21733</v>
          </cell>
        </row>
        <row r="848">
          <cell r="Q848">
            <v>37064</v>
          </cell>
          <cell r="R848">
            <v>55.580385</v>
          </cell>
          <cell r="S848">
            <v>233.304855</v>
          </cell>
          <cell r="T848">
            <v>581.963445</v>
          </cell>
          <cell r="U848">
            <v>798.45178</v>
          </cell>
          <cell r="V848">
            <v>414.79599</v>
          </cell>
          <cell r="W848">
            <v>366.044525</v>
          </cell>
          <cell r="X848">
            <v>29.16095</v>
          </cell>
          <cell r="Y848">
            <v>94.77055</v>
          </cell>
          <cell r="Z848">
            <v>9.440515</v>
          </cell>
        </row>
        <row r="849">
          <cell r="Q849">
            <v>37065</v>
          </cell>
          <cell r="R849">
            <v>55.55095</v>
          </cell>
          <cell r="S849">
            <v>218.305185</v>
          </cell>
          <cell r="T849">
            <v>568.79382</v>
          </cell>
          <cell r="U849">
            <v>797.486515</v>
          </cell>
          <cell r="V849">
            <v>377.989045</v>
          </cell>
          <cell r="W849">
            <v>27.497365</v>
          </cell>
          <cell r="X849">
            <v>27.497365</v>
          </cell>
          <cell r="Y849">
            <v>92.98618</v>
          </cell>
          <cell r="Z849">
            <v>15.00779</v>
          </cell>
        </row>
        <row r="850">
          <cell r="Q850">
            <v>37066</v>
          </cell>
          <cell r="R850">
            <v>55.580385</v>
          </cell>
          <cell r="S850">
            <v>223.26549</v>
          </cell>
          <cell r="T850">
            <v>570.31226</v>
          </cell>
          <cell r="U850">
            <v>799.59061</v>
          </cell>
          <cell r="V850">
            <v>424.84652</v>
          </cell>
          <cell r="W850">
            <v>381.18325</v>
          </cell>
          <cell r="X850">
            <v>24.13467</v>
          </cell>
          <cell r="Y850">
            <v>95.898215</v>
          </cell>
          <cell r="Z850">
            <v>9.3786</v>
          </cell>
        </row>
        <row r="851">
          <cell r="Q851">
            <v>37067</v>
          </cell>
          <cell r="R851">
            <v>55.580385</v>
          </cell>
          <cell r="S851">
            <v>223.26549</v>
          </cell>
          <cell r="T851">
            <v>584.06348</v>
          </cell>
          <cell r="U851">
            <v>799.31656</v>
          </cell>
          <cell r="V851">
            <v>427.985915</v>
          </cell>
          <cell r="W851">
            <v>381.54256</v>
          </cell>
          <cell r="X851">
            <v>22.422365</v>
          </cell>
          <cell r="Y851">
            <v>93.521085</v>
          </cell>
          <cell r="Z851">
            <v>13.979595</v>
          </cell>
        </row>
        <row r="852">
          <cell r="Q852">
            <v>37068</v>
          </cell>
          <cell r="R852">
            <v>55.580385</v>
          </cell>
          <cell r="S852">
            <v>230.789685</v>
          </cell>
          <cell r="T852">
            <v>593.99424</v>
          </cell>
          <cell r="U852">
            <v>807.157435</v>
          </cell>
          <cell r="V852">
            <v>417.58724</v>
          </cell>
          <cell r="W852">
            <v>365.91562</v>
          </cell>
          <cell r="X852">
            <v>25.467365</v>
          </cell>
          <cell r="Y852">
            <v>103.200125</v>
          </cell>
          <cell r="Z852">
            <v>20.459355</v>
          </cell>
        </row>
        <row r="853">
          <cell r="Q853">
            <v>37069</v>
          </cell>
          <cell r="R853">
            <v>55.580385</v>
          </cell>
          <cell r="S853">
            <v>220.463075</v>
          </cell>
          <cell r="T853">
            <v>583.7671</v>
          </cell>
          <cell r="U853">
            <v>801.195325</v>
          </cell>
          <cell r="V853">
            <v>430.96291</v>
          </cell>
          <cell r="W853">
            <v>34.71909</v>
          </cell>
          <cell r="X853">
            <v>33.646235</v>
          </cell>
          <cell r="Y853">
            <v>94.188955</v>
          </cell>
          <cell r="Z853">
            <v>21.902685</v>
          </cell>
        </row>
        <row r="854">
          <cell r="Q854">
            <v>37070</v>
          </cell>
          <cell r="R854">
            <v>55.580385</v>
          </cell>
          <cell r="S854">
            <v>256.97364</v>
          </cell>
          <cell r="T854">
            <v>588.92736</v>
          </cell>
          <cell r="U854">
            <v>811.24687</v>
          </cell>
          <cell r="V854">
            <v>401.44468</v>
          </cell>
          <cell r="W854">
            <v>342.96241</v>
          </cell>
          <cell r="X854">
            <v>21.742315</v>
          </cell>
          <cell r="Y854">
            <v>97.248165</v>
          </cell>
          <cell r="Z854">
            <v>27.320755</v>
          </cell>
        </row>
        <row r="855">
          <cell r="Q855">
            <v>37071</v>
          </cell>
          <cell r="R855">
            <v>55.580385</v>
          </cell>
          <cell r="S855">
            <v>246.89266</v>
          </cell>
          <cell r="T855">
            <v>600.213145</v>
          </cell>
          <cell r="U855">
            <v>812.37555</v>
          </cell>
          <cell r="V855">
            <v>413.948465</v>
          </cell>
          <cell r="W855">
            <v>359.201395</v>
          </cell>
          <cell r="X855">
            <v>25.82363</v>
          </cell>
          <cell r="Y855">
            <v>95.95404</v>
          </cell>
          <cell r="Z855">
            <v>18.77344</v>
          </cell>
        </row>
        <row r="856">
          <cell r="Q856">
            <v>37072</v>
          </cell>
          <cell r="R856">
            <v>55.580385</v>
          </cell>
          <cell r="S856">
            <v>246.408505</v>
          </cell>
          <cell r="T856">
            <v>583.648345</v>
          </cell>
          <cell r="U856">
            <v>814.672495</v>
          </cell>
          <cell r="V856">
            <v>107.402225</v>
          </cell>
          <cell r="W856">
            <v>366.95092</v>
          </cell>
          <cell r="X856">
            <v>19.24237</v>
          </cell>
          <cell r="Y856">
            <v>106.760745</v>
          </cell>
          <cell r="Z856">
            <v>120.97582</v>
          </cell>
        </row>
        <row r="857">
          <cell r="Q857">
            <v>37073</v>
          </cell>
          <cell r="R857">
            <v>57.19119</v>
          </cell>
          <cell r="S857">
            <v>227.967985</v>
          </cell>
          <cell r="T857">
            <v>627.87088</v>
          </cell>
          <cell r="U857">
            <v>892.784865</v>
          </cell>
          <cell r="V857">
            <v>526.887515</v>
          </cell>
          <cell r="W857">
            <v>393.620045</v>
          </cell>
          <cell r="X857">
            <v>84.414505</v>
          </cell>
          <cell r="Y857">
            <v>80.738175</v>
          </cell>
          <cell r="Z857">
            <v>102.719015</v>
          </cell>
        </row>
        <row r="858">
          <cell r="Q858">
            <v>37074</v>
          </cell>
          <cell r="R858">
            <v>58.62437</v>
          </cell>
          <cell r="S858">
            <v>233.15362</v>
          </cell>
          <cell r="T858">
            <v>644.36869</v>
          </cell>
          <cell r="U858">
            <v>897.313795</v>
          </cell>
          <cell r="V858">
            <v>525.16506</v>
          </cell>
          <cell r="W858">
            <v>403.567045</v>
          </cell>
          <cell r="X858">
            <v>72.39995</v>
          </cell>
          <cell r="Y858">
            <v>121.778685</v>
          </cell>
          <cell r="Z858">
            <v>102.373915</v>
          </cell>
        </row>
        <row r="859">
          <cell r="Q859">
            <v>37075</v>
          </cell>
          <cell r="R859">
            <v>58.62437</v>
          </cell>
          <cell r="S859">
            <v>246.434895</v>
          </cell>
          <cell r="T859">
            <v>640.738035</v>
          </cell>
          <cell r="U859">
            <v>916.834275</v>
          </cell>
          <cell r="V859">
            <v>531.51084</v>
          </cell>
          <cell r="W859">
            <v>383.55023</v>
          </cell>
          <cell r="X859">
            <v>84.680435</v>
          </cell>
          <cell r="Y859">
            <v>80.32507</v>
          </cell>
          <cell r="Z859">
            <v>53.14743</v>
          </cell>
        </row>
        <row r="860">
          <cell r="Q860">
            <v>37076</v>
          </cell>
          <cell r="R860">
            <v>62.835605</v>
          </cell>
          <cell r="S860">
            <v>249.31648</v>
          </cell>
          <cell r="T860">
            <v>623.811895</v>
          </cell>
          <cell r="U860">
            <v>900.49176</v>
          </cell>
          <cell r="V860">
            <v>518.109795</v>
          </cell>
          <cell r="W860">
            <v>342.147365</v>
          </cell>
          <cell r="X860">
            <v>122.96928</v>
          </cell>
          <cell r="Y860">
            <v>70.29078</v>
          </cell>
          <cell r="Z860">
            <v>42.84315</v>
          </cell>
        </row>
        <row r="861">
          <cell r="Q861">
            <v>37077</v>
          </cell>
          <cell r="R861">
            <v>62.835605</v>
          </cell>
          <cell r="S861">
            <v>253.92864</v>
          </cell>
          <cell r="T861">
            <v>648.445945</v>
          </cell>
          <cell r="U861">
            <v>925.447565</v>
          </cell>
          <cell r="V861">
            <v>536.850755</v>
          </cell>
          <cell r="W861">
            <v>363.48774</v>
          </cell>
          <cell r="X861">
            <v>117.41317</v>
          </cell>
          <cell r="Y861">
            <v>130.375735</v>
          </cell>
          <cell r="Z861">
            <v>45.799845</v>
          </cell>
        </row>
        <row r="862">
          <cell r="Q862">
            <v>37078</v>
          </cell>
          <cell r="R862">
            <v>62.833575</v>
          </cell>
          <cell r="S862">
            <v>253.92864</v>
          </cell>
          <cell r="T862">
            <v>675.554565</v>
          </cell>
          <cell r="U862">
            <v>900.196395</v>
          </cell>
          <cell r="V862">
            <v>535.644935</v>
          </cell>
          <cell r="W862">
            <v>366.66469</v>
          </cell>
          <cell r="X862">
            <v>100.92145</v>
          </cell>
          <cell r="Y862">
            <v>72.86888</v>
          </cell>
          <cell r="Z862">
            <v>57.908795</v>
          </cell>
        </row>
        <row r="863">
          <cell r="Q863">
            <v>37079</v>
          </cell>
          <cell r="R863">
            <v>65.358895</v>
          </cell>
          <cell r="S863">
            <v>227.013885</v>
          </cell>
          <cell r="T863">
            <v>687.61581</v>
          </cell>
          <cell r="U863">
            <v>900.1629</v>
          </cell>
          <cell r="V863">
            <v>538.91019</v>
          </cell>
          <cell r="W863">
            <v>384.48606</v>
          </cell>
          <cell r="X863">
            <v>100.080015</v>
          </cell>
          <cell r="Y863">
            <v>68.94083</v>
          </cell>
          <cell r="Z863">
            <v>44.194115</v>
          </cell>
        </row>
        <row r="864">
          <cell r="Q864">
            <v>37080</v>
          </cell>
          <cell r="R864">
            <v>29.1508</v>
          </cell>
          <cell r="S864">
            <v>237.598305</v>
          </cell>
          <cell r="T864">
            <v>696.985275</v>
          </cell>
          <cell r="U864">
            <v>894.581415</v>
          </cell>
          <cell r="V864">
            <v>554.57773</v>
          </cell>
          <cell r="W864">
            <v>375.266815</v>
          </cell>
          <cell r="X864">
            <v>125.01958</v>
          </cell>
          <cell r="Y864">
            <v>73.31548</v>
          </cell>
          <cell r="Z864">
            <v>44.141335</v>
          </cell>
        </row>
        <row r="865">
          <cell r="Q865">
            <v>37081</v>
          </cell>
          <cell r="R865">
            <v>0</v>
          </cell>
          <cell r="S865">
            <v>224.49364</v>
          </cell>
          <cell r="T865">
            <v>648.50583</v>
          </cell>
          <cell r="U865">
            <v>863.315355</v>
          </cell>
          <cell r="V865">
            <v>566.947535</v>
          </cell>
          <cell r="W865">
            <v>367.163055</v>
          </cell>
          <cell r="X865">
            <v>152.13023</v>
          </cell>
          <cell r="Y865">
            <v>71.93508</v>
          </cell>
          <cell r="Z865">
            <v>37.50425</v>
          </cell>
        </row>
        <row r="866">
          <cell r="Q866">
            <v>37082</v>
          </cell>
          <cell r="R866">
            <v>0</v>
          </cell>
          <cell r="S866">
            <v>224.49364</v>
          </cell>
          <cell r="T866">
            <v>719.299035</v>
          </cell>
          <cell r="U866">
            <v>927.302985</v>
          </cell>
          <cell r="V866">
            <v>576.12821</v>
          </cell>
          <cell r="W866">
            <v>425.23628</v>
          </cell>
          <cell r="X866">
            <v>100.40786</v>
          </cell>
          <cell r="Y866">
            <v>80.035795</v>
          </cell>
          <cell r="Z866">
            <v>40.33407</v>
          </cell>
        </row>
        <row r="867">
          <cell r="Q867">
            <v>37083</v>
          </cell>
          <cell r="R867">
            <v>28.40782</v>
          </cell>
          <cell r="S867">
            <v>263.976125</v>
          </cell>
          <cell r="T867">
            <v>706.960695</v>
          </cell>
          <cell r="U867">
            <v>917.936565</v>
          </cell>
          <cell r="V867">
            <v>551.407885</v>
          </cell>
          <cell r="W867">
            <v>437.6883</v>
          </cell>
          <cell r="X867">
            <v>63.661815</v>
          </cell>
          <cell r="Y867">
            <v>74.195485</v>
          </cell>
          <cell r="Z867">
            <v>39.90777</v>
          </cell>
        </row>
        <row r="868">
          <cell r="Q868">
            <v>37084</v>
          </cell>
          <cell r="R868">
            <v>11.21981</v>
          </cell>
          <cell r="S868">
            <v>252.77966</v>
          </cell>
          <cell r="T868">
            <v>669.70106</v>
          </cell>
          <cell r="U868">
            <v>902.124895</v>
          </cell>
          <cell r="V868">
            <v>570.63706</v>
          </cell>
          <cell r="W868">
            <v>445.159715</v>
          </cell>
          <cell r="X868">
            <v>79.29789</v>
          </cell>
          <cell r="Y868">
            <v>67.549265</v>
          </cell>
          <cell r="Z868">
            <v>36.029455</v>
          </cell>
        </row>
        <row r="869">
          <cell r="Q869">
            <v>37085</v>
          </cell>
          <cell r="R869">
            <v>53.37885</v>
          </cell>
          <cell r="S869">
            <v>249.414935</v>
          </cell>
          <cell r="T869">
            <v>677.75813</v>
          </cell>
          <cell r="U869">
            <v>878.266305</v>
          </cell>
          <cell r="V869">
            <v>506.282</v>
          </cell>
          <cell r="W869">
            <v>387.180885</v>
          </cell>
          <cell r="X869">
            <v>66.174955</v>
          </cell>
          <cell r="Y869">
            <v>69.25142</v>
          </cell>
          <cell r="Z869">
            <v>42.77616</v>
          </cell>
        </row>
        <row r="870">
          <cell r="Q870">
            <v>37086</v>
          </cell>
          <cell r="R870">
            <v>48.312985</v>
          </cell>
          <cell r="S870">
            <v>247.02461</v>
          </cell>
          <cell r="T870">
            <v>714.412825</v>
          </cell>
          <cell r="U870">
            <v>918.537445</v>
          </cell>
          <cell r="V870">
            <v>551.45356</v>
          </cell>
          <cell r="W870">
            <v>423.44785</v>
          </cell>
          <cell r="X870">
            <v>77.06083</v>
          </cell>
          <cell r="Y870">
            <v>71.80719</v>
          </cell>
          <cell r="Z870">
            <v>40.79488</v>
          </cell>
        </row>
        <row r="871">
          <cell r="Q871">
            <v>37087</v>
          </cell>
          <cell r="R871">
            <v>57.147545</v>
          </cell>
          <cell r="S871">
            <v>238.80311</v>
          </cell>
          <cell r="T871">
            <v>698.249965</v>
          </cell>
          <cell r="U871">
            <v>901.124105</v>
          </cell>
          <cell r="V871">
            <v>529.295095</v>
          </cell>
          <cell r="W871">
            <v>418.8093</v>
          </cell>
          <cell r="X871">
            <v>66.934175</v>
          </cell>
          <cell r="Y871">
            <v>75.939255</v>
          </cell>
          <cell r="Z871">
            <v>33.40162</v>
          </cell>
        </row>
        <row r="872">
          <cell r="Q872">
            <v>37088</v>
          </cell>
          <cell r="R872">
            <v>65.39848</v>
          </cell>
          <cell r="S872">
            <v>245.294035</v>
          </cell>
          <cell r="T872">
            <v>727.1054</v>
          </cell>
          <cell r="U872">
            <v>934.2872</v>
          </cell>
          <cell r="V872">
            <v>545.34326</v>
          </cell>
          <cell r="W872">
            <v>424.171545</v>
          </cell>
          <cell r="X872">
            <v>71.718885</v>
          </cell>
          <cell r="Y872">
            <v>78.312325</v>
          </cell>
          <cell r="Z872">
            <v>39.31907</v>
          </cell>
        </row>
        <row r="873">
          <cell r="Q873">
            <v>37089</v>
          </cell>
          <cell r="R873">
            <v>64.55603</v>
          </cell>
          <cell r="S873">
            <v>254.76297</v>
          </cell>
          <cell r="T873">
            <v>718.897095</v>
          </cell>
          <cell r="U873">
            <v>912.7286</v>
          </cell>
          <cell r="V873">
            <v>526.440915</v>
          </cell>
          <cell r="W873">
            <v>412.227025</v>
          </cell>
          <cell r="X873">
            <v>67.017405</v>
          </cell>
          <cell r="Y873">
            <v>67.029585</v>
          </cell>
          <cell r="Z873">
            <v>37.046485</v>
          </cell>
        </row>
        <row r="874">
          <cell r="Q874">
            <v>37090</v>
          </cell>
          <cell r="R874">
            <v>62.356525</v>
          </cell>
          <cell r="S874">
            <v>247.83661</v>
          </cell>
          <cell r="T874">
            <v>715.746535</v>
          </cell>
          <cell r="U874">
            <v>886.7852</v>
          </cell>
          <cell r="V874">
            <v>504.985845</v>
          </cell>
          <cell r="W874">
            <v>394.827895</v>
          </cell>
          <cell r="X874">
            <v>71.03376</v>
          </cell>
          <cell r="Y874">
            <v>71.66712</v>
          </cell>
          <cell r="Z874">
            <v>28.97419</v>
          </cell>
        </row>
        <row r="875">
          <cell r="Q875">
            <v>37091</v>
          </cell>
          <cell r="R875">
            <v>62.356525</v>
          </cell>
          <cell r="S875">
            <v>253.803795</v>
          </cell>
          <cell r="T875">
            <v>752.74633</v>
          </cell>
          <cell r="U875">
            <v>924.138215</v>
          </cell>
          <cell r="V875">
            <v>531.637715</v>
          </cell>
          <cell r="W875">
            <v>414.03474</v>
          </cell>
          <cell r="X875">
            <v>78.35394</v>
          </cell>
          <cell r="Y875">
            <v>76.40108</v>
          </cell>
          <cell r="Z875">
            <v>29.099035</v>
          </cell>
        </row>
        <row r="876">
          <cell r="Q876">
            <v>37092</v>
          </cell>
          <cell r="R876">
            <v>63.88613</v>
          </cell>
          <cell r="S876">
            <v>257.819135</v>
          </cell>
          <cell r="T876">
            <v>735.9765</v>
          </cell>
          <cell r="U876">
            <v>909.96171</v>
          </cell>
          <cell r="V876">
            <v>511.4382</v>
          </cell>
          <cell r="W876">
            <v>400.384005</v>
          </cell>
          <cell r="X876">
            <v>61.27352</v>
          </cell>
          <cell r="Y876">
            <v>76.879145</v>
          </cell>
          <cell r="Z876">
            <v>39.630675</v>
          </cell>
        </row>
        <row r="877">
          <cell r="Q877">
            <v>37093</v>
          </cell>
          <cell r="R877">
            <v>71.43773</v>
          </cell>
          <cell r="S877">
            <v>255.86526</v>
          </cell>
          <cell r="T877">
            <v>732.35701</v>
          </cell>
          <cell r="U877">
            <v>928.89958</v>
          </cell>
          <cell r="V877">
            <v>530.07563</v>
          </cell>
          <cell r="W877">
            <v>389.62399</v>
          </cell>
          <cell r="X877">
            <v>85.49345</v>
          </cell>
          <cell r="Y877">
            <v>69.309275</v>
          </cell>
          <cell r="Z877">
            <v>44.80819</v>
          </cell>
        </row>
        <row r="878">
          <cell r="Q878">
            <v>37094</v>
          </cell>
          <cell r="R878">
            <v>64.652455</v>
          </cell>
          <cell r="S878">
            <v>252.95627</v>
          </cell>
          <cell r="T878">
            <v>733.0736</v>
          </cell>
          <cell r="U878">
            <v>935.47678</v>
          </cell>
          <cell r="V878">
            <v>545.043835</v>
          </cell>
          <cell r="W878">
            <v>386.74139</v>
          </cell>
          <cell r="X878">
            <v>98.269255</v>
          </cell>
          <cell r="Y878">
            <v>72.88512</v>
          </cell>
          <cell r="Z878">
            <v>44.80819</v>
          </cell>
        </row>
        <row r="879">
          <cell r="Q879">
            <v>37095</v>
          </cell>
          <cell r="R879">
            <v>64.652455</v>
          </cell>
          <cell r="S879">
            <v>252.95627</v>
          </cell>
          <cell r="T879">
            <v>733.0736</v>
          </cell>
          <cell r="U879">
            <v>935.47678</v>
          </cell>
          <cell r="V879">
            <v>545.043835</v>
          </cell>
          <cell r="W879">
            <v>386.74139</v>
          </cell>
          <cell r="X879">
            <v>98.269255</v>
          </cell>
          <cell r="Y879">
            <v>72.88512</v>
          </cell>
          <cell r="Z879">
            <v>44.80819</v>
          </cell>
        </row>
        <row r="880">
          <cell r="Q880">
            <v>37096</v>
          </cell>
          <cell r="R880">
            <v>58.79286</v>
          </cell>
          <cell r="S880">
            <v>253.84947</v>
          </cell>
          <cell r="T880">
            <v>746.27875</v>
          </cell>
          <cell r="U880">
            <v>939.66061</v>
          </cell>
          <cell r="V880">
            <v>544.684525</v>
          </cell>
          <cell r="W880">
            <v>400.67937</v>
          </cell>
          <cell r="X880">
            <v>84.741335</v>
          </cell>
          <cell r="Y880">
            <v>82.394655</v>
          </cell>
          <cell r="Z880">
            <v>44.80819</v>
          </cell>
        </row>
        <row r="881">
          <cell r="Q881">
            <v>37097</v>
          </cell>
          <cell r="R881">
            <v>64.652455</v>
          </cell>
          <cell r="S881">
            <v>258.606775</v>
          </cell>
          <cell r="T881">
            <v>739.233635</v>
          </cell>
          <cell r="U881">
            <v>927.879505</v>
          </cell>
          <cell r="V881">
            <v>524.138895</v>
          </cell>
          <cell r="W881">
            <v>395.84391</v>
          </cell>
          <cell r="X881">
            <v>67.520845</v>
          </cell>
          <cell r="Y881">
            <v>80.54228</v>
          </cell>
          <cell r="Z881">
            <v>45.48824</v>
          </cell>
        </row>
        <row r="882">
          <cell r="Q882">
            <v>37098</v>
          </cell>
          <cell r="R882">
            <v>62.23574</v>
          </cell>
          <cell r="S882">
            <v>249.03025</v>
          </cell>
          <cell r="T882">
            <v>716.18197</v>
          </cell>
          <cell r="U882">
            <v>895.71111</v>
          </cell>
          <cell r="V882">
            <v>513.47632</v>
          </cell>
          <cell r="W882">
            <v>376.572105</v>
          </cell>
          <cell r="X882">
            <v>71.54126</v>
          </cell>
          <cell r="Y882">
            <v>71.0297</v>
          </cell>
          <cell r="Z882">
            <v>55.212955</v>
          </cell>
        </row>
        <row r="883">
          <cell r="Q883">
            <v>37099</v>
          </cell>
          <cell r="R883">
            <v>64.652455</v>
          </cell>
          <cell r="S883">
            <v>253.998675</v>
          </cell>
          <cell r="T883">
            <v>720.11611</v>
          </cell>
          <cell r="U883">
            <v>933.74925</v>
          </cell>
          <cell r="V883">
            <v>541.773505</v>
          </cell>
          <cell r="W883">
            <v>411.894105</v>
          </cell>
          <cell r="X883">
            <v>69.002745</v>
          </cell>
          <cell r="Y883">
            <v>73.385515</v>
          </cell>
          <cell r="Z883">
            <v>44.311855</v>
          </cell>
        </row>
        <row r="884">
          <cell r="Q884">
            <v>37100</v>
          </cell>
          <cell r="R884">
            <v>69.05654</v>
          </cell>
          <cell r="S884">
            <v>253.010065</v>
          </cell>
          <cell r="T884">
            <v>728.55685</v>
          </cell>
          <cell r="U884">
            <v>941.67843</v>
          </cell>
          <cell r="V884">
            <v>547.48288</v>
          </cell>
          <cell r="W884">
            <v>408.792265</v>
          </cell>
          <cell r="X884">
            <v>63.188825</v>
          </cell>
          <cell r="Y884">
            <v>72.189845</v>
          </cell>
          <cell r="Z884">
            <v>57.23179</v>
          </cell>
        </row>
        <row r="885">
          <cell r="Q885">
            <v>37101</v>
          </cell>
          <cell r="R885">
            <v>68.970265</v>
          </cell>
          <cell r="S885">
            <v>253.08822</v>
          </cell>
          <cell r="T885">
            <v>713.57139</v>
          </cell>
          <cell r="U885">
            <v>940.20262</v>
          </cell>
          <cell r="V885">
            <v>539.266455</v>
          </cell>
          <cell r="W885">
            <v>394.302125</v>
          </cell>
          <cell r="X885">
            <v>69.46254</v>
          </cell>
          <cell r="Y885">
            <v>78.93858</v>
          </cell>
          <cell r="Z885">
            <v>57.232805</v>
          </cell>
        </row>
        <row r="886">
          <cell r="Q886">
            <v>37102</v>
          </cell>
          <cell r="R886">
            <v>69.727455</v>
          </cell>
          <cell r="S886">
            <v>238.769615</v>
          </cell>
          <cell r="T886">
            <v>703.46402</v>
          </cell>
          <cell r="U886">
            <v>930.502265</v>
          </cell>
          <cell r="V886">
            <v>540.035825</v>
          </cell>
          <cell r="W886">
            <v>396.817295</v>
          </cell>
          <cell r="X886">
            <v>69.46254</v>
          </cell>
          <cell r="Y886">
            <v>82.03027</v>
          </cell>
          <cell r="Z886">
            <v>55.478885</v>
          </cell>
        </row>
        <row r="887">
          <cell r="Q887">
            <v>37103</v>
          </cell>
          <cell r="R887">
            <v>64.652455</v>
          </cell>
          <cell r="S887">
            <v>246.12532</v>
          </cell>
          <cell r="T887">
            <v>665.792295</v>
          </cell>
          <cell r="U887">
            <v>888.503595</v>
          </cell>
          <cell r="V887">
            <v>499.08971</v>
          </cell>
          <cell r="W887">
            <v>369.37068</v>
          </cell>
          <cell r="X887">
            <v>59.26788</v>
          </cell>
          <cell r="Y887">
            <v>78.69701</v>
          </cell>
          <cell r="Z887">
            <v>51.16615</v>
          </cell>
        </row>
        <row r="888">
          <cell r="Q888">
            <v>37104</v>
          </cell>
          <cell r="R888">
            <v>79.91298</v>
          </cell>
          <cell r="S888">
            <v>254.335655</v>
          </cell>
          <cell r="T888">
            <v>725.53012</v>
          </cell>
          <cell r="U888">
            <v>940.711135</v>
          </cell>
          <cell r="V888">
            <v>528.665795</v>
          </cell>
          <cell r="W888">
            <v>391.630645</v>
          </cell>
          <cell r="X888">
            <v>53.37276</v>
          </cell>
          <cell r="Y888">
            <v>77.97433</v>
          </cell>
          <cell r="Z888">
            <v>83.66239</v>
          </cell>
        </row>
        <row r="889">
          <cell r="Q889">
            <v>37105</v>
          </cell>
          <cell r="R889">
            <v>79.4136</v>
          </cell>
          <cell r="S889">
            <v>257.496365</v>
          </cell>
          <cell r="T889">
            <v>696.4321</v>
          </cell>
          <cell r="U889">
            <v>938.813085</v>
          </cell>
          <cell r="V889">
            <v>533.296225</v>
          </cell>
          <cell r="W889">
            <v>454.954465</v>
          </cell>
          <cell r="X889">
            <v>37.367225</v>
          </cell>
          <cell r="Y889">
            <v>68.78452</v>
          </cell>
          <cell r="Z889">
            <v>40.974535</v>
          </cell>
        </row>
        <row r="890">
          <cell r="Q890">
            <v>37106</v>
          </cell>
          <cell r="R890" t="e">
            <v>#VALUE!</v>
          </cell>
          <cell r="S890" t="e">
            <v>#VALUE!</v>
          </cell>
          <cell r="T890" t="e">
            <v>#VALUE!</v>
          </cell>
          <cell r="U890" t="e">
            <v>#VALUE!</v>
          </cell>
          <cell r="V890" t="e">
            <v>#VALUE!</v>
          </cell>
          <cell r="W890" t="e">
            <v>#VALUE!</v>
          </cell>
          <cell r="X890" t="e">
            <v>#VALUE!</v>
          </cell>
          <cell r="Y890" t="e">
            <v>#VALUE!</v>
          </cell>
          <cell r="Z890" t="e">
            <v>#VALUE!</v>
          </cell>
        </row>
        <row r="891">
          <cell r="Q891">
            <v>37107</v>
          </cell>
          <cell r="R891">
            <v>79.138535</v>
          </cell>
          <cell r="S891">
            <v>257.120815</v>
          </cell>
          <cell r="T891">
            <v>710.013815</v>
          </cell>
          <cell r="U891">
            <v>944.52652</v>
          </cell>
          <cell r="V891">
            <v>531.81737</v>
          </cell>
          <cell r="W891">
            <v>446.402075</v>
          </cell>
          <cell r="X891">
            <v>30.195235</v>
          </cell>
          <cell r="Y891">
            <v>76.627425</v>
          </cell>
          <cell r="Z891">
            <v>55.22006</v>
          </cell>
        </row>
        <row r="892">
          <cell r="Q892">
            <v>37108</v>
          </cell>
          <cell r="R892">
            <v>44.05506</v>
          </cell>
          <cell r="S892">
            <v>234.20719</v>
          </cell>
          <cell r="T892">
            <v>675.39521</v>
          </cell>
          <cell r="U892">
            <v>917.910175</v>
          </cell>
          <cell r="V892">
            <v>542.60479</v>
          </cell>
          <cell r="W892">
            <v>447.13592</v>
          </cell>
          <cell r="X892">
            <v>38.9354</v>
          </cell>
          <cell r="Y892">
            <v>55.251525</v>
          </cell>
          <cell r="Z892">
            <v>66.355625</v>
          </cell>
        </row>
        <row r="893">
          <cell r="Q893">
            <v>37109</v>
          </cell>
          <cell r="R893">
            <v>43.684585</v>
          </cell>
          <cell r="S893">
            <v>243.5594</v>
          </cell>
          <cell r="T893">
            <v>648.900665</v>
          </cell>
          <cell r="U893">
            <v>885.616935</v>
          </cell>
          <cell r="V893">
            <v>552.45435</v>
          </cell>
          <cell r="W893">
            <v>452.65752</v>
          </cell>
          <cell r="X893">
            <v>38.414705</v>
          </cell>
          <cell r="Y893">
            <v>0</v>
          </cell>
          <cell r="Z893">
            <v>71.82343</v>
          </cell>
        </row>
        <row r="894">
          <cell r="Q894">
            <v>37110</v>
          </cell>
          <cell r="R894">
            <v>43.674435</v>
          </cell>
          <cell r="S894">
            <v>241.077725</v>
          </cell>
          <cell r="T894">
            <v>654.0254</v>
          </cell>
          <cell r="U894">
            <v>880.21815</v>
          </cell>
          <cell r="V894">
            <v>552.751745</v>
          </cell>
          <cell r="W894">
            <v>481.4957</v>
          </cell>
          <cell r="X894">
            <v>16.787085</v>
          </cell>
          <cell r="Y894">
            <v>0</v>
          </cell>
          <cell r="Z894">
            <v>64.7773</v>
          </cell>
        </row>
        <row r="895">
          <cell r="Q895">
            <v>37111</v>
          </cell>
          <cell r="R895">
            <v>43.674435</v>
          </cell>
          <cell r="S895">
            <v>249.705225</v>
          </cell>
          <cell r="T895">
            <v>648.06532</v>
          </cell>
          <cell r="U895">
            <v>889.79975</v>
          </cell>
          <cell r="V895">
            <v>552.433035</v>
          </cell>
          <cell r="W895">
            <v>442.273055</v>
          </cell>
          <cell r="X895">
            <v>62.61535</v>
          </cell>
          <cell r="Y895">
            <v>0</v>
          </cell>
          <cell r="Z895">
            <v>61.351675</v>
          </cell>
        </row>
        <row r="896">
          <cell r="Q896">
            <v>37112</v>
          </cell>
          <cell r="R896">
            <v>43.674435</v>
          </cell>
          <cell r="S896">
            <v>254.774135</v>
          </cell>
          <cell r="T896">
            <v>620.364955</v>
          </cell>
          <cell r="U896">
            <v>889.15421</v>
          </cell>
          <cell r="V896">
            <v>552.554835</v>
          </cell>
          <cell r="W896">
            <v>474.99767</v>
          </cell>
          <cell r="X896">
            <v>50.316595</v>
          </cell>
          <cell r="Y896">
            <v>0</v>
          </cell>
          <cell r="Z896">
            <v>37.54485</v>
          </cell>
        </row>
        <row r="897">
          <cell r="Q897">
            <v>37113</v>
          </cell>
          <cell r="R897">
            <v>43.674435</v>
          </cell>
          <cell r="S897">
            <v>244.40185</v>
          </cell>
          <cell r="T897">
            <v>638.90799</v>
          </cell>
          <cell r="U897">
            <v>886.2371</v>
          </cell>
          <cell r="V897">
            <v>552.35691</v>
          </cell>
          <cell r="W897">
            <v>446.07423</v>
          </cell>
          <cell r="X897">
            <v>40.47414</v>
          </cell>
          <cell r="Y897">
            <v>0</v>
          </cell>
          <cell r="Z897">
            <v>69.65945</v>
          </cell>
        </row>
        <row r="898">
          <cell r="Q898">
            <v>37114</v>
          </cell>
          <cell r="R898">
            <v>239.360345</v>
          </cell>
          <cell r="S898">
            <v>230.811</v>
          </cell>
          <cell r="T898">
            <v>672.406035</v>
          </cell>
          <cell r="U898">
            <v>898.15117</v>
          </cell>
          <cell r="V898">
            <v>552.520325</v>
          </cell>
          <cell r="W898">
            <v>466.300135</v>
          </cell>
          <cell r="X898">
            <v>35.45395</v>
          </cell>
          <cell r="Y898">
            <v>16.71096</v>
          </cell>
          <cell r="Z898">
            <v>60.947705</v>
          </cell>
        </row>
        <row r="899">
          <cell r="Q899">
            <v>37115</v>
          </cell>
          <cell r="R899">
            <v>44.06724</v>
          </cell>
          <cell r="S899">
            <v>237.44707</v>
          </cell>
          <cell r="T899">
            <v>692.815655</v>
          </cell>
          <cell r="U899">
            <v>929.42332</v>
          </cell>
          <cell r="V899">
            <v>552.301085</v>
          </cell>
          <cell r="W899">
            <v>463.622565</v>
          </cell>
          <cell r="X899">
            <v>36.74706</v>
          </cell>
          <cell r="Y899">
            <v>56.07469</v>
          </cell>
          <cell r="Z899">
            <v>65.874515</v>
          </cell>
        </row>
        <row r="900">
          <cell r="Q900">
            <v>37116</v>
          </cell>
          <cell r="R900">
            <v>44.06724</v>
          </cell>
          <cell r="S900">
            <v>237.446055</v>
          </cell>
          <cell r="T900">
            <v>687.072785</v>
          </cell>
          <cell r="U900">
            <v>913.14069</v>
          </cell>
          <cell r="V900">
            <v>551.71137</v>
          </cell>
          <cell r="W900">
            <v>456.23032</v>
          </cell>
          <cell r="X900">
            <v>42.892885</v>
          </cell>
          <cell r="Y900">
            <v>40.369595</v>
          </cell>
          <cell r="Z900">
            <v>62.547345</v>
          </cell>
        </row>
        <row r="901">
          <cell r="Q901">
            <v>37117</v>
          </cell>
          <cell r="R901">
            <v>44.07333</v>
          </cell>
          <cell r="S901">
            <v>226.22929</v>
          </cell>
          <cell r="T901">
            <v>692.547695</v>
          </cell>
          <cell r="U901">
            <v>929.40911</v>
          </cell>
          <cell r="V901">
            <v>532.85673</v>
          </cell>
          <cell r="W901">
            <v>441.241815</v>
          </cell>
          <cell r="X901">
            <v>35.584885</v>
          </cell>
          <cell r="Y901">
            <v>90.05486</v>
          </cell>
          <cell r="Z901">
            <v>57.569785</v>
          </cell>
        </row>
        <row r="902">
          <cell r="Q902">
            <v>37118</v>
          </cell>
          <cell r="R902">
            <v>44.074345</v>
          </cell>
          <cell r="S902">
            <v>224.261205</v>
          </cell>
          <cell r="T902">
            <v>673.820945</v>
          </cell>
          <cell r="U902">
            <v>928.646845</v>
          </cell>
          <cell r="V902">
            <v>547.95993</v>
          </cell>
          <cell r="W902">
            <v>445.108965</v>
          </cell>
          <cell r="X902">
            <v>20.516195</v>
          </cell>
          <cell r="Y902">
            <v>76.10876</v>
          </cell>
          <cell r="Z902">
            <v>92.48274</v>
          </cell>
        </row>
        <row r="903">
          <cell r="Q903">
            <v>37119</v>
          </cell>
          <cell r="R903">
            <v>44.07333</v>
          </cell>
          <cell r="S903">
            <v>224.20741</v>
          </cell>
          <cell r="T903">
            <v>673.309385</v>
          </cell>
          <cell r="U903">
            <v>929.117805</v>
          </cell>
          <cell r="V903">
            <v>542.270855</v>
          </cell>
          <cell r="W903">
            <v>439.32651</v>
          </cell>
          <cell r="X903">
            <v>38.67353</v>
          </cell>
          <cell r="Y903">
            <v>74.396455</v>
          </cell>
          <cell r="Z903">
            <v>68.1065</v>
          </cell>
        </row>
        <row r="904">
          <cell r="Q904">
            <v>37120</v>
          </cell>
          <cell r="R904">
            <v>44.06115</v>
          </cell>
          <cell r="S904">
            <v>224.265265</v>
          </cell>
          <cell r="T904">
            <v>678.705125</v>
          </cell>
          <cell r="U904">
            <v>929.18987</v>
          </cell>
          <cell r="V904">
            <v>543.79234</v>
          </cell>
          <cell r="W904">
            <v>445.888485</v>
          </cell>
          <cell r="X904">
            <v>33.824875</v>
          </cell>
          <cell r="Y904">
            <v>74.52536</v>
          </cell>
          <cell r="Z904">
            <v>74.106165</v>
          </cell>
        </row>
        <row r="905">
          <cell r="Q905">
            <v>37121</v>
          </cell>
          <cell r="R905">
            <v>44.076375</v>
          </cell>
          <cell r="S905">
            <v>241.690785</v>
          </cell>
          <cell r="T905">
            <v>690.23045</v>
          </cell>
          <cell r="U905">
            <v>926.13472</v>
          </cell>
          <cell r="V905">
            <v>532.776545</v>
          </cell>
          <cell r="W905">
            <v>443.486995</v>
          </cell>
          <cell r="X905">
            <v>29.247225</v>
          </cell>
          <cell r="Y905">
            <v>63.34615</v>
          </cell>
          <cell r="Z905">
            <v>69.971055</v>
          </cell>
        </row>
        <row r="906">
          <cell r="Q906">
            <v>37122</v>
          </cell>
          <cell r="R906">
            <v>44.076375</v>
          </cell>
          <cell r="S906">
            <v>241.690785</v>
          </cell>
          <cell r="T906">
            <v>680.41337</v>
          </cell>
          <cell r="U906">
            <v>929.05995</v>
          </cell>
          <cell r="V906">
            <v>545.579755</v>
          </cell>
          <cell r="W906">
            <v>454.34039</v>
          </cell>
          <cell r="X906">
            <v>31.64161</v>
          </cell>
          <cell r="Y906">
            <v>52.521175</v>
          </cell>
          <cell r="Z906">
            <v>70.10402</v>
          </cell>
        </row>
        <row r="907">
          <cell r="Q907">
            <v>37123</v>
          </cell>
          <cell r="R907">
            <v>44.076375</v>
          </cell>
          <cell r="S907">
            <v>241.755745</v>
          </cell>
          <cell r="T907">
            <v>682.89809</v>
          </cell>
          <cell r="U907">
            <v>928.91582</v>
          </cell>
          <cell r="V907">
            <v>535.482535</v>
          </cell>
          <cell r="W907">
            <v>449.698795</v>
          </cell>
          <cell r="X907">
            <v>25.907875</v>
          </cell>
          <cell r="Y907">
            <v>62.8285</v>
          </cell>
          <cell r="Z907">
            <v>70.03094</v>
          </cell>
        </row>
        <row r="908">
          <cell r="Q908">
            <v>37124</v>
          </cell>
          <cell r="R908">
            <v>44.090585</v>
          </cell>
          <cell r="S908">
            <v>221.19489</v>
          </cell>
          <cell r="T908">
            <v>601.715345</v>
          </cell>
          <cell r="U908">
            <v>823.7943</v>
          </cell>
          <cell r="V908">
            <v>423.554425</v>
          </cell>
          <cell r="W908">
            <v>259.53753</v>
          </cell>
          <cell r="X908">
            <v>82.961025</v>
          </cell>
          <cell r="Y908">
            <v>88.68461</v>
          </cell>
          <cell r="Z908">
            <v>88.64807</v>
          </cell>
        </row>
        <row r="909">
          <cell r="Q909">
            <v>37125</v>
          </cell>
          <cell r="R909">
            <v>41.063855</v>
          </cell>
          <cell r="S909">
            <v>236.845175</v>
          </cell>
          <cell r="T909">
            <v>664.022135</v>
          </cell>
          <cell r="U909">
            <v>868.152845</v>
          </cell>
          <cell r="V909">
            <v>456.109535</v>
          </cell>
          <cell r="W909">
            <v>257.839435</v>
          </cell>
          <cell r="X909">
            <v>139.48333</v>
          </cell>
          <cell r="Y909">
            <v>85.697465</v>
          </cell>
          <cell r="Z909">
            <v>56.0483</v>
          </cell>
        </row>
        <row r="910">
          <cell r="Q910">
            <v>37126</v>
          </cell>
          <cell r="R910">
            <v>34.0025</v>
          </cell>
          <cell r="S910">
            <v>237.783035</v>
          </cell>
          <cell r="T910">
            <v>625.60337</v>
          </cell>
          <cell r="U910">
            <v>815.86309</v>
          </cell>
          <cell r="V910">
            <v>401.94812</v>
          </cell>
          <cell r="W910">
            <v>248.17562</v>
          </cell>
          <cell r="X910">
            <v>74.579155</v>
          </cell>
          <cell r="Y910">
            <v>93.206435</v>
          </cell>
          <cell r="Z910">
            <v>64.93564</v>
          </cell>
        </row>
        <row r="911">
          <cell r="Q911">
            <v>37127</v>
          </cell>
          <cell r="R911">
            <v>39.17088</v>
          </cell>
          <cell r="S911">
            <v>240.83108</v>
          </cell>
          <cell r="T911">
            <v>698.061175</v>
          </cell>
          <cell r="U911">
            <v>906.21636</v>
          </cell>
          <cell r="V911">
            <v>512.94852</v>
          </cell>
          <cell r="W911">
            <v>410.536035</v>
          </cell>
          <cell r="X911">
            <v>58.05191</v>
          </cell>
          <cell r="Y911">
            <v>68.78655</v>
          </cell>
          <cell r="Z911">
            <v>88.14869</v>
          </cell>
        </row>
        <row r="912">
          <cell r="Q912">
            <v>37128</v>
          </cell>
          <cell r="R912">
            <v>40.81112</v>
          </cell>
          <cell r="S912">
            <v>240.33779</v>
          </cell>
          <cell r="T912">
            <v>661.330355</v>
          </cell>
          <cell r="U912">
            <v>907.122755</v>
          </cell>
          <cell r="V912">
            <v>514.581655</v>
          </cell>
          <cell r="W912">
            <v>391.350505</v>
          </cell>
          <cell r="X912">
            <v>58.36656</v>
          </cell>
          <cell r="Y912">
            <v>68.552085</v>
          </cell>
          <cell r="Z912">
            <v>74.538555</v>
          </cell>
        </row>
        <row r="913">
          <cell r="Q913">
            <v>37129</v>
          </cell>
          <cell r="R913">
            <v>40.81112</v>
          </cell>
          <cell r="S913">
            <v>240.834125</v>
          </cell>
          <cell r="T913">
            <v>672.06601</v>
          </cell>
          <cell r="U913">
            <v>929.065025</v>
          </cell>
          <cell r="V913">
            <v>535.06537</v>
          </cell>
          <cell r="W913">
            <v>401.731925</v>
          </cell>
          <cell r="X913">
            <v>63.138075</v>
          </cell>
          <cell r="Y913">
            <v>67.4975</v>
          </cell>
          <cell r="Z913">
            <v>80.533145</v>
          </cell>
        </row>
        <row r="914">
          <cell r="Q914">
            <v>37130</v>
          </cell>
          <cell r="R914">
            <v>40.81112</v>
          </cell>
          <cell r="S914">
            <v>240.836155</v>
          </cell>
          <cell r="T914">
            <v>660.24735</v>
          </cell>
          <cell r="U914">
            <v>928.17487</v>
          </cell>
          <cell r="V914">
            <v>531.76865</v>
          </cell>
          <cell r="W914">
            <v>380.00991</v>
          </cell>
          <cell r="X914">
            <v>82.40582</v>
          </cell>
          <cell r="Y914">
            <v>70.080675</v>
          </cell>
          <cell r="Z914">
            <v>79.392285</v>
          </cell>
        </row>
        <row r="915">
          <cell r="Q915">
            <v>37131</v>
          </cell>
          <cell r="R915">
            <v>38.771985</v>
          </cell>
          <cell r="S915">
            <v>237.858145</v>
          </cell>
          <cell r="T915">
            <v>682.91027</v>
          </cell>
          <cell r="U915">
            <v>929.322835</v>
          </cell>
          <cell r="V915">
            <v>542.49923</v>
          </cell>
          <cell r="W915">
            <v>428.03768</v>
          </cell>
          <cell r="X915">
            <v>71.361605</v>
          </cell>
          <cell r="Y915">
            <v>66.75655</v>
          </cell>
          <cell r="Z915">
            <v>53.19412</v>
          </cell>
        </row>
        <row r="916">
          <cell r="Q916">
            <v>37132</v>
          </cell>
          <cell r="R916">
            <v>44.07942</v>
          </cell>
          <cell r="S916">
            <v>238.796005</v>
          </cell>
          <cell r="T916">
            <v>685.186915</v>
          </cell>
          <cell r="U916">
            <v>916.844425</v>
          </cell>
          <cell r="V916">
            <v>529.75895</v>
          </cell>
          <cell r="W916">
            <v>460.86684</v>
          </cell>
          <cell r="X916">
            <v>51.548805</v>
          </cell>
          <cell r="Y916">
            <v>61.976915</v>
          </cell>
          <cell r="Z916">
            <v>27.012195</v>
          </cell>
        </row>
        <row r="917">
          <cell r="Q917">
            <v>37133</v>
          </cell>
          <cell r="R917">
            <v>44.07942</v>
          </cell>
          <cell r="S917">
            <v>240.81687</v>
          </cell>
          <cell r="T917">
            <v>677.39882</v>
          </cell>
          <cell r="U917">
            <v>929.66692</v>
          </cell>
          <cell r="V917">
            <v>533.186605</v>
          </cell>
          <cell r="W917">
            <v>449.753605</v>
          </cell>
          <cell r="X917">
            <v>37.939685</v>
          </cell>
          <cell r="Y917">
            <v>67.00015</v>
          </cell>
          <cell r="Z917">
            <v>44.388995</v>
          </cell>
        </row>
        <row r="918">
          <cell r="Q918">
            <v>37134</v>
          </cell>
          <cell r="R918">
            <v>44.07942</v>
          </cell>
          <cell r="S918">
            <v>240.734655</v>
          </cell>
          <cell r="T918">
            <v>701.82175</v>
          </cell>
          <cell r="U918">
            <v>928.935105</v>
          </cell>
          <cell r="V918">
            <v>545.356455</v>
          </cell>
          <cell r="W918">
            <v>458.95458</v>
          </cell>
          <cell r="X918">
            <v>57.71087</v>
          </cell>
          <cell r="Y918">
            <v>53.684365</v>
          </cell>
          <cell r="Z918">
            <v>38.944535</v>
          </cell>
        </row>
        <row r="919">
          <cell r="Q919">
            <v>37135</v>
          </cell>
          <cell r="R919">
            <v>43.932245</v>
          </cell>
          <cell r="S919">
            <v>229.23572</v>
          </cell>
          <cell r="T919">
            <v>689.825465</v>
          </cell>
          <cell r="U919">
            <v>872.76602</v>
          </cell>
          <cell r="V919">
            <v>523.310655</v>
          </cell>
          <cell r="W919">
            <v>400.903685</v>
          </cell>
          <cell r="X919">
            <v>64.99248</v>
          </cell>
          <cell r="Y919">
            <v>51.999465</v>
          </cell>
          <cell r="Z919">
            <v>54.090365</v>
          </cell>
        </row>
        <row r="920">
          <cell r="Q920">
            <v>37136</v>
          </cell>
          <cell r="R920">
            <v>46.366215</v>
          </cell>
          <cell r="S920">
            <v>229.829495</v>
          </cell>
          <cell r="T920">
            <v>695.50236</v>
          </cell>
          <cell r="U920">
            <v>885.890985</v>
          </cell>
          <cell r="V920">
            <v>525.949655</v>
          </cell>
          <cell r="W920">
            <v>398.766095</v>
          </cell>
          <cell r="X920">
            <v>63.82929</v>
          </cell>
          <cell r="Y920">
            <v>55.56313</v>
          </cell>
          <cell r="Z920">
            <v>59.03443</v>
          </cell>
        </row>
        <row r="921">
          <cell r="Q921">
            <v>37137</v>
          </cell>
          <cell r="R921">
            <v>44.02258</v>
          </cell>
          <cell r="S921">
            <v>231.47684</v>
          </cell>
          <cell r="T921">
            <v>711.511955</v>
          </cell>
          <cell r="U921">
            <v>898.01719</v>
          </cell>
          <cell r="V921">
            <v>541.864855</v>
          </cell>
          <cell r="W921">
            <v>408.81967</v>
          </cell>
          <cell r="X921">
            <v>70.59731</v>
          </cell>
          <cell r="Y921">
            <v>53.254005</v>
          </cell>
          <cell r="Z921">
            <v>58.598995</v>
          </cell>
        </row>
        <row r="922">
          <cell r="Q922">
            <v>37138</v>
          </cell>
          <cell r="R922">
            <v>46.3652</v>
          </cell>
          <cell r="S922">
            <v>236.360005</v>
          </cell>
          <cell r="T922">
            <v>714.280875</v>
          </cell>
          <cell r="U922">
            <v>914.81341</v>
          </cell>
          <cell r="V922">
            <v>542.879855</v>
          </cell>
          <cell r="W922">
            <v>412.062595</v>
          </cell>
          <cell r="X922">
            <v>65.959775</v>
          </cell>
          <cell r="Y922">
            <v>59.279045</v>
          </cell>
          <cell r="Z922">
            <v>60.911165</v>
          </cell>
        </row>
        <row r="923">
          <cell r="Q923">
            <v>37139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</row>
        <row r="924">
          <cell r="Q924">
            <v>37140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</row>
        <row r="925">
          <cell r="Q925">
            <v>37141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Q926">
            <v>37142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Q927">
            <v>37143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Q928">
            <v>37144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Q929">
            <v>37145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</row>
        <row r="930">
          <cell r="Q930">
            <v>37146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Q931">
            <v>37147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Q932">
            <v>37148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3">
          <cell r="Q933">
            <v>37149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</row>
        <row r="934">
          <cell r="Q934">
            <v>37150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</row>
        <row r="935">
          <cell r="Q935">
            <v>37151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</row>
        <row r="936">
          <cell r="Q936">
            <v>37152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</row>
        <row r="937">
          <cell r="Q937">
            <v>37153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</row>
        <row r="938">
          <cell r="Q938">
            <v>37154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</row>
        <row r="939">
          <cell r="Q939">
            <v>37155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Q940">
            <v>37156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Q941">
            <v>37157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2">
          <cell r="Q942">
            <v>37158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</row>
        <row r="943">
          <cell r="Q943">
            <v>37159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</row>
        <row r="944">
          <cell r="Q944">
            <v>37160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</row>
        <row r="945">
          <cell r="Q945">
            <v>37161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</row>
        <row r="946">
          <cell r="Q946">
            <v>37162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</row>
        <row r="947">
          <cell r="Q947">
            <v>37163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</row>
        <row r="948">
          <cell r="Q948">
            <v>37164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</row>
        <row r="949">
          <cell r="Q949">
            <v>37165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</row>
        <row r="950">
          <cell r="Q950">
            <v>37166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</row>
        <row r="951">
          <cell r="Q951">
            <v>37167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</row>
        <row r="952">
          <cell r="Q952">
            <v>37168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</row>
        <row r="953">
          <cell r="Q953">
            <v>37169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</row>
        <row r="954">
          <cell r="Q954">
            <v>37170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</row>
        <row r="955">
          <cell r="Q955">
            <v>37171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</row>
        <row r="956">
          <cell r="Q956">
            <v>37172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</row>
        <row r="957">
          <cell r="Q957">
            <v>37173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</row>
        <row r="958">
          <cell r="Q958">
            <v>37174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</row>
        <row r="959">
          <cell r="Q959">
            <v>37175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</row>
        <row r="960">
          <cell r="Q960">
            <v>37176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</row>
        <row r="961">
          <cell r="Q961">
            <v>37177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Q962">
            <v>37178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</row>
        <row r="963">
          <cell r="Q963">
            <v>37179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</row>
        <row r="964">
          <cell r="Q964">
            <v>37180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</row>
        <row r="965">
          <cell r="Q965">
            <v>37181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</row>
        <row r="966">
          <cell r="Q966">
            <v>37182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Q967">
            <v>37183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Q968">
            <v>37184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69">
          <cell r="Q969">
            <v>37185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</row>
        <row r="970">
          <cell r="Q970">
            <v>37186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</row>
        <row r="971">
          <cell r="Q971">
            <v>37187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Q972">
            <v>37188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Q973">
            <v>37189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4">
          <cell r="Q974">
            <v>37190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Q975">
            <v>37191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</row>
        <row r="976">
          <cell r="Q976">
            <v>37192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Q977">
            <v>37193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Q978">
            <v>37194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79">
          <cell r="Q979">
            <v>37195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</row>
        <row r="980">
          <cell r="Q980">
            <v>37196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</row>
        <row r="981">
          <cell r="Q981">
            <v>37197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Q982">
            <v>37198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Q983">
            <v>37199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4">
          <cell r="Q984">
            <v>37200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</row>
        <row r="985">
          <cell r="Q985">
            <v>37201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</row>
        <row r="986">
          <cell r="Q986">
            <v>37202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Q987">
            <v>37203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Q988">
            <v>37204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89">
          <cell r="Q989">
            <v>37205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</row>
        <row r="990">
          <cell r="Q990">
            <v>37206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</row>
        <row r="991">
          <cell r="Q991">
            <v>37207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</row>
        <row r="992">
          <cell r="Q992">
            <v>37208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</row>
        <row r="993">
          <cell r="Q993">
            <v>37209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</row>
        <row r="994">
          <cell r="Q994">
            <v>37210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</row>
        <row r="995">
          <cell r="Q995">
            <v>37211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</row>
        <row r="996">
          <cell r="Q996">
            <v>37212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</row>
        <row r="997">
          <cell r="Q997">
            <v>37213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</row>
        <row r="998">
          <cell r="Q998">
            <v>37214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</row>
        <row r="999">
          <cell r="Q999">
            <v>37215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</row>
        <row r="1000">
          <cell r="Q1000">
            <v>37216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</row>
        <row r="1001">
          <cell r="Q1001">
            <v>37217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</row>
        <row r="1002">
          <cell r="Q1002">
            <v>37218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</row>
        <row r="1003">
          <cell r="Q1003">
            <v>37219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</row>
        <row r="1004">
          <cell r="Q1004">
            <v>37220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</row>
        <row r="1005">
          <cell r="Q1005">
            <v>37221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</row>
        <row r="1006">
          <cell r="Q1006">
            <v>37222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</row>
        <row r="1007">
          <cell r="Q1007">
            <v>37223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</row>
        <row r="1008">
          <cell r="Q1008">
            <v>37224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</row>
        <row r="1009">
          <cell r="Q1009">
            <v>37225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</row>
        <row r="1010">
          <cell r="Q1010">
            <v>37226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</row>
        <row r="1011">
          <cell r="Q1011">
            <v>37227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</row>
        <row r="1012">
          <cell r="Q1012">
            <v>37228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Q1013">
            <v>37229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Q1014">
            <v>37230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5">
          <cell r="Q1015">
            <v>37231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</row>
        <row r="1016">
          <cell r="Q1016">
            <v>37232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</row>
        <row r="1017">
          <cell r="Q1017">
            <v>37233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</row>
        <row r="1018">
          <cell r="Q1018">
            <v>37234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Q1019">
            <v>37235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</row>
        <row r="1020">
          <cell r="Q1020">
            <v>37236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</row>
        <row r="1021">
          <cell r="Q1021">
            <v>37237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</row>
        <row r="1022">
          <cell r="Q1022">
            <v>37238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Q1023">
            <v>37239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Q1024">
            <v>37240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5">
          <cell r="Q1025">
            <v>37241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</row>
        <row r="1026">
          <cell r="Q1026">
            <v>37242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</row>
        <row r="1027">
          <cell r="Q1027">
            <v>37243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Q1028">
            <v>37244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Q1029">
            <v>37245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0">
          <cell r="Q1030">
            <v>37246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</row>
        <row r="1031">
          <cell r="Q1031">
            <v>37247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</row>
        <row r="1032">
          <cell r="Q1032">
            <v>37248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Q1033">
            <v>37249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Q1034">
            <v>37250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5">
          <cell r="Q1035">
            <v>37251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</row>
        <row r="1036">
          <cell r="Q1036">
            <v>37252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</row>
        <row r="1037">
          <cell r="Q1037">
            <v>37253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Q1038">
            <v>37254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Q1039">
            <v>37255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0">
          <cell r="Q1040">
            <v>37256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</row>
        <row r="1041">
          <cell r="Q1041">
            <v>37257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</row>
        <row r="1042">
          <cell r="Q1042">
            <v>37258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Q1043">
            <v>37259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Q1044">
            <v>37260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5">
          <cell r="Q1045">
            <v>37261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</row>
        <row r="1046">
          <cell r="Q1046">
            <v>37262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</row>
        <row r="1047">
          <cell r="Q1047">
            <v>37263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</row>
        <row r="1048">
          <cell r="Q1048">
            <v>37264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</row>
        <row r="1049">
          <cell r="Q1049">
            <v>37265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</row>
        <row r="1050">
          <cell r="Q1050">
            <v>37266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</row>
        <row r="1051">
          <cell r="Q1051">
            <v>37267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</row>
        <row r="1052">
          <cell r="Q1052">
            <v>37268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</row>
        <row r="1053">
          <cell r="Q1053">
            <v>37269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</row>
        <row r="1054">
          <cell r="Q1054">
            <v>37270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</row>
        <row r="1055">
          <cell r="Q1055">
            <v>37271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</row>
        <row r="1056">
          <cell r="Q1056">
            <v>37272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</row>
        <row r="1057">
          <cell r="Q1057">
            <v>37273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</row>
        <row r="1058">
          <cell r="Q1058">
            <v>37274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Q1059">
            <v>37275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Q1060">
            <v>37276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1">
          <cell r="Q1061">
            <v>37277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</row>
        <row r="1062">
          <cell r="Q1062">
            <v>37278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</row>
        <row r="1063">
          <cell r="Q1063">
            <v>37279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Q1064">
            <v>37280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Q1065">
            <v>37281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6">
          <cell r="Q1066">
            <v>37282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</row>
        <row r="1067">
          <cell r="Q1067">
            <v>37283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</row>
        <row r="1068">
          <cell r="Q1068">
            <v>37284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Q1069">
            <v>37285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Q1070">
            <v>37286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1">
          <cell r="Q1071">
            <v>37287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</row>
        <row r="1072">
          <cell r="Q1072">
            <v>37288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</row>
        <row r="1073">
          <cell r="Q1073">
            <v>37289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Q1074">
            <v>37290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Q1075">
            <v>37291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6">
          <cell r="Q1076">
            <v>37292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</row>
        <row r="1077">
          <cell r="Q1077">
            <v>37293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</row>
        <row r="1078">
          <cell r="Q1078">
            <v>37294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Q1079">
            <v>37295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Q1080">
            <v>37296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1">
          <cell r="Q1081">
            <v>37297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</row>
        <row r="1082">
          <cell r="Q1082">
            <v>37298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</row>
        <row r="1083">
          <cell r="Q1083">
            <v>37299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Q1084">
            <v>37300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Q1085">
            <v>37301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6">
          <cell r="Q1086">
            <v>37302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</row>
        <row r="1087">
          <cell r="Q1087">
            <v>37303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</row>
        <row r="1088">
          <cell r="Q1088">
            <v>37304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Q1089">
            <v>37305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Q1090">
            <v>37306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1">
          <cell r="Q1091">
            <v>37307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</row>
        <row r="1092">
          <cell r="Q1092">
            <v>37308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</row>
        <row r="1093">
          <cell r="Q1093">
            <v>37309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Q1094">
            <v>37310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Q1095">
            <v>37311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6">
          <cell r="Q1096">
            <v>37312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</row>
        <row r="1097">
          <cell r="Q1097">
            <v>37313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</row>
        <row r="1098">
          <cell r="Q1098">
            <v>37314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Q1099">
            <v>37315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Q1100">
            <v>37316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1">
          <cell r="Q1101">
            <v>37317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</row>
        <row r="1102">
          <cell r="Q1102">
            <v>37318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</row>
        <row r="1103">
          <cell r="Q1103">
            <v>37319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</row>
        <row r="1104">
          <cell r="Q1104">
            <v>37320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</row>
        <row r="1105">
          <cell r="Q1105">
            <v>37321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</row>
        <row r="1106">
          <cell r="Q1106">
            <v>37322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</row>
        <row r="1107">
          <cell r="Q1107">
            <v>37323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</row>
        <row r="1108">
          <cell r="Q1108">
            <v>37324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</row>
        <row r="1109">
          <cell r="Q1109">
            <v>37325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</row>
        <row r="1110">
          <cell r="Q1110">
            <v>37326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</row>
        <row r="1111">
          <cell r="Q1111">
            <v>37327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</row>
        <row r="1112">
          <cell r="Q1112">
            <v>37328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</row>
        <row r="1113">
          <cell r="Q1113">
            <v>37329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</row>
        <row r="1114">
          <cell r="Q1114">
            <v>37330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Q1115">
            <v>37331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Q1116">
            <v>37332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7">
          <cell r="Q1117">
            <v>37333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</row>
        <row r="1118">
          <cell r="Q1118">
            <v>37334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</row>
        <row r="1119">
          <cell r="Q1119">
            <v>37335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Q1120">
            <v>37336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Q1121">
            <v>37337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2">
          <cell r="Q1122">
            <v>37338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</row>
        <row r="1123">
          <cell r="Q1123">
            <v>37339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</row>
        <row r="1124">
          <cell r="Q1124">
            <v>37340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Q1125">
            <v>37341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Q1126">
            <v>37342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7">
          <cell r="Q1127">
            <v>37343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</row>
        <row r="1128">
          <cell r="Q1128">
            <v>37344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</row>
        <row r="1129">
          <cell r="Q1129">
            <v>37345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Q1130">
            <v>37346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Q1131">
            <v>37347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2">
          <cell r="Q1132">
            <v>37348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</row>
        <row r="1133">
          <cell r="Q1133">
            <v>37349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</row>
        <row r="1134">
          <cell r="Q1134">
            <v>37350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Q1135">
            <v>37351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Q1136">
            <v>37352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7">
          <cell r="Q1137">
            <v>37353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</row>
        <row r="1138">
          <cell r="Q1138">
            <v>37354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</row>
        <row r="1139">
          <cell r="Q1139">
            <v>37355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V1">
            <v>37135</v>
          </cell>
        </row>
        <row r="2">
          <cell r="V2">
            <v>37137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ice Sheet"/>
      <sheetName val="Map"/>
      <sheetName val="Data"/>
      <sheetName val="Variable Rates"/>
      <sheetName val="Indic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ct 1"/>
      <sheetName val="Oct7"/>
      <sheetName val="Oct8"/>
      <sheetName val="OCT14"/>
      <sheetName val="Jul 1"/>
      <sheetName val="Jul 3"/>
      <sheetName val="Jul 9"/>
      <sheetName val="Apr21"/>
      <sheetName val="Apr22"/>
      <sheetName val="Apr 23"/>
      <sheetName val="April 1"/>
      <sheetName val="April2"/>
      <sheetName val="Apr9"/>
      <sheetName val="Feb 5"/>
      <sheetName val="Jan 1"/>
      <sheetName val="Dec 31"/>
      <sheetName val="Xmas Eve"/>
      <sheetName val="Merry Xmas John"/>
      <sheetName val="Feb 6"/>
      <sheetName val="Jan 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otstg.cht"/>
      <sheetName val="Sheet1"/>
      <sheetName val="Stg info"/>
      <sheetName val="stg comparison"/>
      <sheetName val="N-update"/>
      <sheetName val="data"/>
      <sheetName val="Plant outages"/>
      <sheetName val="Border Outages"/>
      <sheetName val="TCPL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id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*****"/>
      <sheetName val="Histories"/>
      <sheetName val="Notes"/>
      <sheetName val="Inputs"/>
      <sheetName val="NRG"/>
      <sheetName val="OPS_Sheet"/>
      <sheetName val="Summary"/>
      <sheetName val="AM Report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Q6">
            <v>6277.76454814131</v>
          </cell>
          <cell r="AR6">
            <v>6274.66808441403</v>
          </cell>
          <cell r="AS6">
            <v>6315.6890888963</v>
          </cell>
        </row>
        <row r="16">
          <cell r="AQ16">
            <v>412.708555805309</v>
          </cell>
          <cell r="AR16">
            <v>422.160445285878</v>
          </cell>
          <cell r="AS16">
            <v>401.377702406302</v>
          </cell>
        </row>
        <row r="17">
          <cell r="AQ17">
            <v>2167.20644494444</v>
          </cell>
          <cell r="AR17">
            <v>2173.27661615092</v>
          </cell>
          <cell r="AS17">
            <v>2162.35147708638</v>
          </cell>
        </row>
      </sheetData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radeOPs"/>
      <sheetName val="Opsheet"/>
      <sheetName val="Stg info"/>
      <sheetName val="data"/>
      <sheetName val="Field_Avg"/>
      <sheetName val="Alliance Sched"/>
      <sheetName val="Alliance"/>
      <sheetName val="TransGas"/>
      <sheetName val="NewForecast"/>
      <sheetName val="TCPL Map"/>
      <sheetName val="StorageChartData"/>
      <sheetName val="Storage"/>
      <sheetName val="Assump"/>
      <sheetName val="PowerGen"/>
      <sheetName val="StorageSheet"/>
      <sheetName val="OPS Historicals"/>
      <sheetName val="SouthernCross"/>
      <sheetName val="Carbon"/>
      <sheetName val="West For Houston"/>
      <sheetName val="Sheet1"/>
      <sheetName val="Morning Graphs"/>
      <sheetName val="Stg info Old"/>
      <sheetName val="StorageChartData Old"/>
      <sheetName val="Storage Old"/>
    </sheetNames>
    <sheetDataSet>
      <sheetData sheetId="0"/>
      <sheetData sheetId="1">
        <row r="4">
          <cell r="C4">
            <v>37139</v>
          </cell>
        </row>
        <row r="8">
          <cell r="L8">
            <v>5356.5</v>
          </cell>
          <cell r="M8">
            <v>6204.36666666667</v>
          </cell>
        </row>
        <row r="10">
          <cell r="L10">
            <v>2014.5</v>
          </cell>
          <cell r="M10">
            <v>2296</v>
          </cell>
        </row>
      </sheetData>
      <sheetData sheetId="2"/>
      <sheetData sheetId="3"/>
      <sheetData sheetId="4"/>
      <sheetData sheetId="5"/>
      <sheetData sheetId="6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  <cell r="O1">
            <v>12</v>
          </cell>
          <cell r="P1">
            <v>13</v>
          </cell>
          <cell r="Q1">
            <v>14</v>
          </cell>
          <cell r="R1">
            <v>15</v>
          </cell>
          <cell r="S1">
            <v>16</v>
          </cell>
          <cell r="T1">
            <v>17</v>
          </cell>
          <cell r="U1">
            <v>18</v>
          </cell>
          <cell r="V1">
            <v>19</v>
          </cell>
          <cell r="W1">
            <v>20</v>
          </cell>
          <cell r="X1">
            <v>21</v>
          </cell>
          <cell r="Y1">
            <v>22</v>
          </cell>
          <cell r="Z1">
            <v>23</v>
          </cell>
        </row>
        <row r="1">
          <cell r="AB1">
            <v>24</v>
          </cell>
          <cell r="AC1">
            <v>25</v>
          </cell>
          <cell r="AD1">
            <v>26</v>
          </cell>
          <cell r="AE1">
            <v>27</v>
          </cell>
          <cell r="AF1">
            <v>28</v>
          </cell>
          <cell r="AG1">
            <v>29</v>
          </cell>
          <cell r="AH1">
            <v>30</v>
          </cell>
          <cell r="AI1">
            <v>31</v>
          </cell>
          <cell r="AJ1">
            <v>32</v>
          </cell>
          <cell r="AK1">
            <v>33</v>
          </cell>
        </row>
        <row r="2">
          <cell r="D2">
            <v>1.055056</v>
          </cell>
        </row>
        <row r="3">
          <cell r="D3">
            <v>1080</v>
          </cell>
        </row>
        <row r="3">
          <cell r="F3" t="str">
            <v>Receipts</v>
          </cell>
          <cell r="G3" t="str">
            <v>BC Receipts</v>
          </cell>
        </row>
        <row r="3">
          <cell r="I3" t="str">
            <v>Alberta Receipts</v>
          </cell>
        </row>
        <row r="3">
          <cell r="K3" t="str">
            <v>Deliveries (DTH)</v>
          </cell>
        </row>
        <row r="3">
          <cell r="R3" t="str">
            <v>Total</v>
          </cell>
          <cell r="S3" t="str">
            <v>Daily Cap.</v>
          </cell>
          <cell r="T3" t="str">
            <v>USA</v>
          </cell>
          <cell r="U3" t="str">
            <v>Line</v>
          </cell>
        </row>
        <row r="3">
          <cell r="W3" t="str">
            <v>AOS</v>
          </cell>
          <cell r="X3" t="str">
            <v>TOTAL</v>
          </cell>
          <cell r="Y3" t="str">
            <v>FINAL</v>
          </cell>
          <cell r="Z3" t="str">
            <v>FINAL</v>
          </cell>
          <cell r="AA3" t="str">
            <v>Atco</v>
          </cell>
          <cell r="AB3" t="str">
            <v>WEI</v>
          </cell>
          <cell r="AC3" t="str">
            <v>WEI</v>
          </cell>
          <cell r="AD3" t="str">
            <v>Deliveries (mmcf)</v>
          </cell>
        </row>
        <row r="3">
          <cell r="AK3" t="str">
            <v>Total</v>
          </cell>
        </row>
        <row r="4">
          <cell r="F4" t="str">
            <v>(GJ)</v>
          </cell>
          <cell r="G4" t="str">
            <v>MMcf/d</v>
          </cell>
          <cell r="H4" t="str">
            <v>Dth</v>
          </cell>
          <cell r="I4" t="str">
            <v>MMcf/d</v>
          </cell>
          <cell r="J4" t="str">
            <v>Dth</v>
          </cell>
          <cell r="K4" t="str">
            <v>ANR</v>
          </cell>
          <cell r="L4" t="str">
            <v>Aux Sable</v>
          </cell>
          <cell r="M4" t="str">
            <v>Peoples</v>
          </cell>
          <cell r="N4" t="str">
            <v>NGPL</v>
          </cell>
          <cell r="O4" t="str">
            <v>Nicor</v>
          </cell>
          <cell r="P4" t="str">
            <v>Vector</v>
          </cell>
          <cell r="Q4" t="str">
            <v>MidWestern</v>
          </cell>
          <cell r="R4" t="str">
            <v>Deliveries</v>
          </cell>
          <cell r="S4" t="str">
            <v>Report</v>
          </cell>
          <cell r="T4" t="str">
            <v>Imbalance</v>
          </cell>
          <cell r="U4" t="str">
            <v>Pack</v>
          </cell>
          <cell r="V4" t="str">
            <v>Change</v>
          </cell>
        </row>
        <row r="4">
          <cell r="X4" t="str">
            <v>RECEIPTS</v>
          </cell>
          <cell r="Y4" t="str">
            <v>ALBERTA</v>
          </cell>
          <cell r="Z4" t="str">
            <v>BC</v>
          </cell>
          <cell r="AA4" t="str">
            <v>Estimate</v>
          </cell>
          <cell r="AB4" t="str">
            <v>BOUNDRY</v>
          </cell>
          <cell r="AC4" t="str">
            <v>GORDON</v>
          </cell>
          <cell r="AD4" t="str">
            <v>ANR</v>
          </cell>
          <cell r="AE4" t="str">
            <v>Aux Sable</v>
          </cell>
          <cell r="AF4" t="str">
            <v>Peoples</v>
          </cell>
          <cell r="AG4" t="str">
            <v>NGPL</v>
          </cell>
          <cell r="AH4" t="str">
            <v>Nicor</v>
          </cell>
          <cell r="AI4" t="str">
            <v>Vector</v>
          </cell>
          <cell r="AJ4" t="str">
            <v>MidWestern</v>
          </cell>
          <cell r="AK4" t="str">
            <v>Deliveries</v>
          </cell>
        </row>
        <row r="5">
          <cell r="A5">
            <v>0</v>
          </cell>
        </row>
        <row r="5">
          <cell r="D5">
            <v>36800</v>
          </cell>
        </row>
        <row r="5">
          <cell r="G5">
            <v>0</v>
          </cell>
        </row>
        <row r="5">
          <cell r="I5">
            <v>0</v>
          </cell>
        </row>
        <row r="5">
          <cell r="R5">
            <v>0</v>
          </cell>
        </row>
        <row r="5">
          <cell r="V5">
            <v>0</v>
          </cell>
        </row>
        <row r="5">
          <cell r="X5">
            <v>0</v>
          </cell>
          <cell r="Y5">
            <v>0</v>
          </cell>
          <cell r="Z5">
            <v>0</v>
          </cell>
        </row>
        <row r="5"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A6">
            <v>0</v>
          </cell>
        </row>
        <row r="6">
          <cell r="D6">
            <v>36801</v>
          </cell>
        </row>
        <row r="6">
          <cell r="G6">
            <v>69</v>
          </cell>
        </row>
        <row r="6">
          <cell r="I6">
            <v>0</v>
          </cell>
        </row>
        <row r="6">
          <cell r="R6">
            <v>0</v>
          </cell>
        </row>
        <row r="6">
          <cell r="V6">
            <v>0</v>
          </cell>
        </row>
        <row r="6">
          <cell r="X6">
            <v>69</v>
          </cell>
          <cell r="Y6">
            <v>0</v>
          </cell>
          <cell r="Z6">
            <v>69</v>
          </cell>
        </row>
        <row r="6"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A7">
            <v>0</v>
          </cell>
        </row>
        <row r="7">
          <cell r="D7">
            <v>36802</v>
          </cell>
        </row>
        <row r="7">
          <cell r="G7">
            <v>1</v>
          </cell>
        </row>
        <row r="7">
          <cell r="I7">
            <v>0</v>
          </cell>
        </row>
        <row r="7">
          <cell r="R7">
            <v>0</v>
          </cell>
        </row>
        <row r="7">
          <cell r="V7">
            <v>0</v>
          </cell>
        </row>
        <row r="7">
          <cell r="X7">
            <v>1</v>
          </cell>
          <cell r="Y7">
            <v>0</v>
          </cell>
          <cell r="Z7">
            <v>1</v>
          </cell>
        </row>
        <row r="7"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</row>
        <row r="8">
          <cell r="A8">
            <v>0</v>
          </cell>
        </row>
        <row r="8">
          <cell r="D8">
            <v>36803</v>
          </cell>
        </row>
        <row r="8">
          <cell r="G8">
            <v>0</v>
          </cell>
        </row>
        <row r="8">
          <cell r="I8">
            <v>0</v>
          </cell>
        </row>
        <row r="8">
          <cell r="R8">
            <v>0</v>
          </cell>
        </row>
        <row r="8">
          <cell r="V8">
            <v>0</v>
          </cell>
        </row>
        <row r="8">
          <cell r="X8">
            <v>0</v>
          </cell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>
            <v>0</v>
          </cell>
        </row>
        <row r="9">
          <cell r="D9">
            <v>36804</v>
          </cell>
        </row>
        <row r="9">
          <cell r="G9">
            <v>13</v>
          </cell>
        </row>
        <row r="9">
          <cell r="I9">
            <v>0</v>
          </cell>
        </row>
        <row r="9">
          <cell r="R9">
            <v>0</v>
          </cell>
        </row>
        <row r="9">
          <cell r="V9">
            <v>0</v>
          </cell>
        </row>
        <row r="9">
          <cell r="X9">
            <v>13</v>
          </cell>
          <cell r="Y9">
            <v>0</v>
          </cell>
          <cell r="Z9">
            <v>13</v>
          </cell>
        </row>
        <row r="9"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A10">
            <v>0</v>
          </cell>
        </row>
        <row r="10">
          <cell r="D10">
            <v>36805</v>
          </cell>
        </row>
        <row r="10">
          <cell r="G10">
            <v>28</v>
          </cell>
        </row>
        <row r="10">
          <cell r="I10">
            <v>200</v>
          </cell>
        </row>
        <row r="10">
          <cell r="R10">
            <v>0</v>
          </cell>
        </row>
        <row r="10">
          <cell r="V10">
            <v>0</v>
          </cell>
        </row>
        <row r="10">
          <cell r="X10">
            <v>228</v>
          </cell>
          <cell r="Y10">
            <v>200</v>
          </cell>
          <cell r="Z10">
            <v>28</v>
          </cell>
        </row>
        <row r="10"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>
            <v>0</v>
          </cell>
        </row>
        <row r="11">
          <cell r="D11">
            <v>36806</v>
          </cell>
        </row>
        <row r="11">
          <cell r="G11">
            <v>0</v>
          </cell>
        </row>
        <row r="11">
          <cell r="I11">
            <v>200</v>
          </cell>
        </row>
        <row r="11">
          <cell r="R11">
            <v>0</v>
          </cell>
        </row>
        <row r="11">
          <cell r="V11">
            <v>0</v>
          </cell>
        </row>
        <row r="11">
          <cell r="X11">
            <v>200</v>
          </cell>
          <cell r="Y11">
            <v>200</v>
          </cell>
          <cell r="Z11">
            <v>0</v>
          </cell>
        </row>
        <row r="11"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A12">
            <v>0</v>
          </cell>
        </row>
        <row r="12">
          <cell r="D12">
            <v>36807</v>
          </cell>
        </row>
        <row r="12">
          <cell r="G12">
            <v>0</v>
          </cell>
        </row>
        <row r="12">
          <cell r="I12">
            <v>200</v>
          </cell>
        </row>
        <row r="12">
          <cell r="R12">
            <v>0</v>
          </cell>
        </row>
        <row r="12">
          <cell r="V12">
            <v>0</v>
          </cell>
        </row>
        <row r="12">
          <cell r="X12">
            <v>200</v>
          </cell>
          <cell r="Y12">
            <v>200</v>
          </cell>
          <cell r="Z12">
            <v>0</v>
          </cell>
        </row>
        <row r="12"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A13">
            <v>0</v>
          </cell>
        </row>
        <row r="13">
          <cell r="D13">
            <v>36808</v>
          </cell>
        </row>
        <row r="13">
          <cell r="G13">
            <v>0</v>
          </cell>
        </row>
        <row r="13">
          <cell r="I13">
            <v>200</v>
          </cell>
        </row>
        <row r="13">
          <cell r="R13">
            <v>0</v>
          </cell>
        </row>
        <row r="13">
          <cell r="V13">
            <v>0</v>
          </cell>
        </row>
        <row r="13">
          <cell r="X13">
            <v>200</v>
          </cell>
          <cell r="Y13">
            <v>200</v>
          </cell>
          <cell r="Z13">
            <v>0</v>
          </cell>
        </row>
        <row r="13"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A14">
            <v>0</v>
          </cell>
        </row>
        <row r="14">
          <cell r="D14">
            <v>36809</v>
          </cell>
        </row>
        <row r="14">
          <cell r="G14">
            <v>25</v>
          </cell>
        </row>
        <row r="14">
          <cell r="I14">
            <v>285</v>
          </cell>
        </row>
        <row r="14">
          <cell r="R14">
            <v>0</v>
          </cell>
        </row>
        <row r="14">
          <cell r="V14">
            <v>0</v>
          </cell>
        </row>
        <row r="14">
          <cell r="X14">
            <v>310</v>
          </cell>
          <cell r="Y14">
            <v>285</v>
          </cell>
          <cell r="Z14">
            <v>25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</row>
        <row r="15">
          <cell r="A15">
            <v>0</v>
          </cell>
        </row>
        <row r="15">
          <cell r="D15">
            <v>36810</v>
          </cell>
        </row>
        <row r="15">
          <cell r="G15">
            <v>0</v>
          </cell>
        </row>
        <row r="15">
          <cell r="I15">
            <v>285</v>
          </cell>
        </row>
        <row r="15">
          <cell r="R15">
            <v>0</v>
          </cell>
        </row>
        <row r="15">
          <cell r="V15">
            <v>0</v>
          </cell>
        </row>
        <row r="15">
          <cell r="X15">
            <v>285</v>
          </cell>
          <cell r="Y15">
            <v>285</v>
          </cell>
          <cell r="Z15">
            <v>0</v>
          </cell>
        </row>
        <row r="15"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0</v>
          </cell>
        </row>
        <row r="16">
          <cell r="D16">
            <v>36811</v>
          </cell>
        </row>
        <row r="16">
          <cell r="G16">
            <v>88</v>
          </cell>
        </row>
        <row r="16">
          <cell r="I16">
            <v>350</v>
          </cell>
        </row>
        <row r="16">
          <cell r="R16">
            <v>0</v>
          </cell>
        </row>
        <row r="16">
          <cell r="V16">
            <v>0</v>
          </cell>
        </row>
        <row r="16">
          <cell r="X16">
            <v>438</v>
          </cell>
          <cell r="Y16">
            <v>350</v>
          </cell>
          <cell r="Z16">
            <v>88</v>
          </cell>
        </row>
        <row r="16"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A17">
            <v>0</v>
          </cell>
        </row>
        <row r="17">
          <cell r="D17">
            <v>36812</v>
          </cell>
        </row>
        <row r="17">
          <cell r="G17">
            <v>69</v>
          </cell>
        </row>
        <row r="17">
          <cell r="I17">
            <v>350</v>
          </cell>
        </row>
        <row r="17">
          <cell r="R17">
            <v>0</v>
          </cell>
        </row>
        <row r="17">
          <cell r="V17">
            <v>0</v>
          </cell>
        </row>
        <row r="17">
          <cell r="X17">
            <v>419</v>
          </cell>
          <cell r="Y17">
            <v>350</v>
          </cell>
          <cell r="Z17">
            <v>69</v>
          </cell>
        </row>
        <row r="17"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</row>
        <row r="18">
          <cell r="A18">
            <v>0</v>
          </cell>
        </row>
        <row r="18">
          <cell r="D18">
            <v>36813</v>
          </cell>
        </row>
        <row r="18">
          <cell r="G18">
            <v>86</v>
          </cell>
        </row>
        <row r="18">
          <cell r="I18">
            <v>300</v>
          </cell>
        </row>
        <row r="18">
          <cell r="R18">
            <v>0</v>
          </cell>
        </row>
        <row r="18">
          <cell r="V18">
            <v>0</v>
          </cell>
        </row>
        <row r="18">
          <cell r="X18">
            <v>386</v>
          </cell>
          <cell r="Y18">
            <v>300</v>
          </cell>
          <cell r="Z18">
            <v>86</v>
          </cell>
        </row>
        <row r="18"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A19">
            <v>0</v>
          </cell>
        </row>
        <row r="19">
          <cell r="D19">
            <v>36814</v>
          </cell>
        </row>
        <row r="19">
          <cell r="G19">
            <v>52</v>
          </cell>
        </row>
        <row r="19">
          <cell r="I19">
            <v>300</v>
          </cell>
        </row>
        <row r="19">
          <cell r="R19">
            <v>0</v>
          </cell>
        </row>
        <row r="19">
          <cell r="V19">
            <v>0</v>
          </cell>
        </row>
        <row r="19">
          <cell r="X19">
            <v>352</v>
          </cell>
          <cell r="Y19">
            <v>300</v>
          </cell>
          <cell r="Z19">
            <v>52</v>
          </cell>
        </row>
        <row r="19"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A20">
            <v>0</v>
          </cell>
        </row>
        <row r="20">
          <cell r="D20">
            <v>36815</v>
          </cell>
        </row>
        <row r="20">
          <cell r="G20">
            <v>51</v>
          </cell>
        </row>
        <row r="20">
          <cell r="I20">
            <v>300</v>
          </cell>
        </row>
        <row r="20">
          <cell r="R20">
            <v>0</v>
          </cell>
        </row>
        <row r="20">
          <cell r="V20">
            <v>0</v>
          </cell>
        </row>
        <row r="20">
          <cell r="X20">
            <v>351</v>
          </cell>
          <cell r="Y20">
            <v>300</v>
          </cell>
          <cell r="Z20">
            <v>51</v>
          </cell>
        </row>
        <row r="20"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A21">
            <v>0</v>
          </cell>
        </row>
        <row r="21">
          <cell r="D21">
            <v>36816</v>
          </cell>
        </row>
        <row r="21">
          <cell r="G21">
            <v>76</v>
          </cell>
        </row>
        <row r="21">
          <cell r="I21">
            <v>300</v>
          </cell>
        </row>
        <row r="21">
          <cell r="R21">
            <v>0</v>
          </cell>
        </row>
        <row r="21">
          <cell r="V21">
            <v>0</v>
          </cell>
        </row>
        <row r="21">
          <cell r="X21">
            <v>376</v>
          </cell>
          <cell r="Y21">
            <v>300</v>
          </cell>
          <cell r="Z21">
            <v>76</v>
          </cell>
        </row>
        <row r="21"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</row>
        <row r="22">
          <cell r="A22">
            <v>0</v>
          </cell>
        </row>
        <row r="22">
          <cell r="D22">
            <v>36817</v>
          </cell>
        </row>
        <row r="22">
          <cell r="G22">
            <v>75</v>
          </cell>
        </row>
        <row r="22">
          <cell r="I22">
            <v>300</v>
          </cell>
        </row>
        <row r="22">
          <cell r="R22">
            <v>0</v>
          </cell>
        </row>
        <row r="22">
          <cell r="V22">
            <v>0</v>
          </cell>
        </row>
        <row r="22">
          <cell r="X22">
            <v>375</v>
          </cell>
          <cell r="Y22">
            <v>300</v>
          </cell>
          <cell r="Z22">
            <v>75</v>
          </cell>
        </row>
        <row r="22"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3">
          <cell r="A23">
            <v>0</v>
          </cell>
        </row>
        <row r="23">
          <cell r="D23">
            <v>36818</v>
          </cell>
        </row>
        <row r="23">
          <cell r="G23">
            <v>85</v>
          </cell>
        </row>
        <row r="23">
          <cell r="I23">
            <v>300</v>
          </cell>
        </row>
        <row r="23">
          <cell r="R23">
            <v>0</v>
          </cell>
        </row>
        <row r="23">
          <cell r="V23">
            <v>0</v>
          </cell>
        </row>
        <row r="23">
          <cell r="X23">
            <v>385</v>
          </cell>
          <cell r="Y23">
            <v>300</v>
          </cell>
          <cell r="Z23">
            <v>85</v>
          </cell>
        </row>
        <row r="23"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</row>
        <row r="24">
          <cell r="A24">
            <v>0</v>
          </cell>
        </row>
        <row r="24">
          <cell r="D24">
            <v>36819</v>
          </cell>
        </row>
        <row r="24">
          <cell r="G24">
            <v>79</v>
          </cell>
        </row>
        <row r="24">
          <cell r="I24">
            <v>378</v>
          </cell>
        </row>
        <row r="24">
          <cell r="R24">
            <v>0</v>
          </cell>
        </row>
        <row r="24">
          <cell r="V24">
            <v>0</v>
          </cell>
        </row>
        <row r="24">
          <cell r="X24">
            <v>457</v>
          </cell>
          <cell r="Y24">
            <v>378</v>
          </cell>
          <cell r="Z24">
            <v>79</v>
          </cell>
        </row>
        <row r="24"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</row>
        <row r="25">
          <cell r="A25">
            <v>0</v>
          </cell>
        </row>
        <row r="25">
          <cell r="D25">
            <v>36820</v>
          </cell>
        </row>
        <row r="25">
          <cell r="G25">
            <v>65</v>
          </cell>
        </row>
        <row r="25">
          <cell r="I25">
            <v>291</v>
          </cell>
        </row>
        <row r="25">
          <cell r="R25">
            <v>0</v>
          </cell>
        </row>
        <row r="25">
          <cell r="V25">
            <v>0</v>
          </cell>
        </row>
        <row r="25">
          <cell r="X25">
            <v>356</v>
          </cell>
          <cell r="Y25">
            <v>291</v>
          </cell>
          <cell r="Z25">
            <v>65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</row>
        <row r="26">
          <cell r="A26">
            <v>0</v>
          </cell>
        </row>
        <row r="26">
          <cell r="D26">
            <v>36821</v>
          </cell>
        </row>
        <row r="26">
          <cell r="G26">
            <v>68</v>
          </cell>
        </row>
        <row r="26">
          <cell r="I26">
            <v>221</v>
          </cell>
        </row>
        <row r="26">
          <cell r="R26">
            <v>0</v>
          </cell>
        </row>
        <row r="26">
          <cell r="V26">
            <v>0</v>
          </cell>
        </row>
        <row r="26">
          <cell r="X26">
            <v>289</v>
          </cell>
          <cell r="Y26">
            <v>221</v>
          </cell>
          <cell r="Z26">
            <v>68</v>
          </cell>
        </row>
        <row r="26"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7">
          <cell r="A27">
            <v>0</v>
          </cell>
        </row>
        <row r="27">
          <cell r="D27">
            <v>36822</v>
          </cell>
        </row>
        <row r="27">
          <cell r="G27">
            <v>65</v>
          </cell>
        </row>
        <row r="27">
          <cell r="I27">
            <v>202</v>
          </cell>
        </row>
        <row r="27">
          <cell r="R27">
            <v>0</v>
          </cell>
        </row>
        <row r="27">
          <cell r="V27">
            <v>0</v>
          </cell>
        </row>
        <row r="27">
          <cell r="X27">
            <v>267</v>
          </cell>
          <cell r="Y27">
            <v>202</v>
          </cell>
          <cell r="Z27">
            <v>65</v>
          </cell>
        </row>
        <row r="27"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28">
          <cell r="A28">
            <v>0</v>
          </cell>
        </row>
        <row r="28">
          <cell r="D28">
            <v>36823</v>
          </cell>
        </row>
        <row r="28">
          <cell r="G28">
            <v>128</v>
          </cell>
        </row>
        <row r="28">
          <cell r="I28">
            <v>157</v>
          </cell>
        </row>
        <row r="28">
          <cell r="R28">
            <v>0</v>
          </cell>
        </row>
        <row r="28">
          <cell r="V28">
            <v>0</v>
          </cell>
        </row>
        <row r="28">
          <cell r="X28">
            <v>285</v>
          </cell>
          <cell r="Y28">
            <v>157</v>
          </cell>
          <cell r="Z28">
            <v>128</v>
          </cell>
        </row>
        <row r="28"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</row>
        <row r="29">
          <cell r="A29">
            <v>0</v>
          </cell>
        </row>
        <row r="29">
          <cell r="D29">
            <v>36824</v>
          </cell>
        </row>
        <row r="29">
          <cell r="G29">
            <v>149</v>
          </cell>
        </row>
        <row r="29">
          <cell r="I29">
            <v>131.88466652</v>
          </cell>
        </row>
        <row r="29">
          <cell r="R29">
            <v>0</v>
          </cell>
        </row>
        <row r="29">
          <cell r="V29">
            <v>0</v>
          </cell>
        </row>
        <row r="29">
          <cell r="X29">
            <v>280.88466652</v>
          </cell>
          <cell r="Y29">
            <v>131.88466652</v>
          </cell>
          <cell r="Z29">
            <v>149</v>
          </cell>
        </row>
        <row r="29"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0">
          <cell r="A30">
            <v>0</v>
          </cell>
        </row>
        <row r="30">
          <cell r="D30">
            <v>36825</v>
          </cell>
        </row>
        <row r="30">
          <cell r="G30">
            <v>54</v>
          </cell>
        </row>
        <row r="30">
          <cell r="I30">
            <v>325.88466652</v>
          </cell>
        </row>
        <row r="30">
          <cell r="R30">
            <v>0</v>
          </cell>
        </row>
        <row r="30">
          <cell r="V30">
            <v>0</v>
          </cell>
        </row>
        <row r="30">
          <cell r="X30">
            <v>379.88466652</v>
          </cell>
          <cell r="Y30">
            <v>325.88466652</v>
          </cell>
          <cell r="Z30">
            <v>54</v>
          </cell>
        </row>
        <row r="30"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</row>
        <row r="31">
          <cell r="A31">
            <v>0</v>
          </cell>
        </row>
        <row r="31">
          <cell r="D31">
            <v>36826</v>
          </cell>
        </row>
        <row r="31">
          <cell r="G31">
            <v>0</v>
          </cell>
        </row>
        <row r="31">
          <cell r="I31">
            <v>363</v>
          </cell>
        </row>
        <row r="31">
          <cell r="R31">
            <v>0</v>
          </cell>
        </row>
        <row r="31">
          <cell r="V31">
            <v>0</v>
          </cell>
        </row>
        <row r="31">
          <cell r="X31">
            <v>363</v>
          </cell>
          <cell r="Y31">
            <v>363</v>
          </cell>
          <cell r="Z31">
            <v>0</v>
          </cell>
        </row>
        <row r="31"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</row>
        <row r="32">
          <cell r="A32">
            <v>0</v>
          </cell>
        </row>
        <row r="32">
          <cell r="D32">
            <v>36827</v>
          </cell>
        </row>
        <row r="32">
          <cell r="G32">
            <v>31</v>
          </cell>
        </row>
        <row r="32">
          <cell r="I32">
            <v>329</v>
          </cell>
        </row>
        <row r="32">
          <cell r="R32">
            <v>0</v>
          </cell>
        </row>
        <row r="32">
          <cell r="V32">
            <v>0</v>
          </cell>
        </row>
        <row r="32">
          <cell r="X32">
            <v>360</v>
          </cell>
          <cell r="Y32">
            <v>329</v>
          </cell>
          <cell r="Z32">
            <v>31</v>
          </cell>
        </row>
        <row r="32"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</row>
        <row r="33">
          <cell r="A33">
            <v>0</v>
          </cell>
        </row>
        <row r="33">
          <cell r="D33">
            <v>36828</v>
          </cell>
        </row>
        <row r="33">
          <cell r="G33">
            <v>34</v>
          </cell>
        </row>
        <row r="33">
          <cell r="I33">
            <v>347</v>
          </cell>
        </row>
        <row r="33">
          <cell r="R33">
            <v>0</v>
          </cell>
        </row>
        <row r="33">
          <cell r="V33">
            <v>0</v>
          </cell>
        </row>
        <row r="33">
          <cell r="X33">
            <v>381</v>
          </cell>
          <cell r="Y33">
            <v>347</v>
          </cell>
          <cell r="Z33">
            <v>34</v>
          </cell>
        </row>
        <row r="33"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</row>
        <row r="34">
          <cell r="A34">
            <v>0</v>
          </cell>
        </row>
        <row r="34">
          <cell r="D34">
            <v>36829</v>
          </cell>
        </row>
        <row r="34">
          <cell r="G34">
            <v>0</v>
          </cell>
        </row>
        <row r="34">
          <cell r="I34">
            <v>254</v>
          </cell>
        </row>
        <row r="34">
          <cell r="R34">
            <v>0</v>
          </cell>
        </row>
        <row r="34">
          <cell r="V34">
            <v>0</v>
          </cell>
        </row>
        <row r="34">
          <cell r="X34">
            <v>254</v>
          </cell>
          <cell r="Y34">
            <v>254</v>
          </cell>
          <cell r="Z34">
            <v>0</v>
          </cell>
        </row>
        <row r="34"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</row>
        <row r="35">
          <cell r="A35">
            <v>0</v>
          </cell>
        </row>
        <row r="35">
          <cell r="D35">
            <v>36830</v>
          </cell>
        </row>
        <row r="35">
          <cell r="G35">
            <v>127</v>
          </cell>
        </row>
        <row r="35">
          <cell r="I35">
            <v>527</v>
          </cell>
        </row>
        <row r="35">
          <cell r="R35">
            <v>0</v>
          </cell>
        </row>
        <row r="35">
          <cell r="V35">
            <v>0</v>
          </cell>
        </row>
        <row r="35">
          <cell r="X35">
            <v>654</v>
          </cell>
          <cell r="Y35">
            <v>527</v>
          </cell>
          <cell r="Z35">
            <v>127</v>
          </cell>
        </row>
        <row r="35"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6">
          <cell r="A36">
            <v>0</v>
          </cell>
        </row>
        <row r="36">
          <cell r="D36">
            <v>36831</v>
          </cell>
        </row>
        <row r="36">
          <cell r="G36">
            <v>217</v>
          </cell>
        </row>
        <row r="36">
          <cell r="I36">
            <v>385</v>
          </cell>
        </row>
        <row r="36">
          <cell r="R36">
            <v>0</v>
          </cell>
        </row>
        <row r="36">
          <cell r="V36">
            <v>0</v>
          </cell>
        </row>
        <row r="36">
          <cell r="X36">
            <v>602</v>
          </cell>
          <cell r="Y36">
            <v>385</v>
          </cell>
          <cell r="Z36">
            <v>217</v>
          </cell>
        </row>
        <row r="36"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7">
          <cell r="A37">
            <v>0</v>
          </cell>
        </row>
        <row r="37">
          <cell r="D37">
            <v>36832</v>
          </cell>
        </row>
        <row r="37">
          <cell r="G37">
            <v>73</v>
          </cell>
        </row>
        <row r="37">
          <cell r="I37">
            <v>543</v>
          </cell>
        </row>
        <row r="37">
          <cell r="R37">
            <v>0</v>
          </cell>
        </row>
        <row r="37">
          <cell r="V37">
            <v>0</v>
          </cell>
        </row>
        <row r="37">
          <cell r="X37">
            <v>616</v>
          </cell>
          <cell r="Y37">
            <v>543</v>
          </cell>
          <cell r="Z37">
            <v>73</v>
          </cell>
        </row>
        <row r="37"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</row>
        <row r="38">
          <cell r="A38">
            <v>0</v>
          </cell>
        </row>
        <row r="38">
          <cell r="D38">
            <v>36833</v>
          </cell>
        </row>
        <row r="38">
          <cell r="G38">
            <v>72</v>
          </cell>
        </row>
        <row r="38">
          <cell r="I38">
            <v>456</v>
          </cell>
        </row>
        <row r="38">
          <cell r="R38">
            <v>0</v>
          </cell>
        </row>
        <row r="38">
          <cell r="V38">
            <v>0</v>
          </cell>
        </row>
        <row r="38">
          <cell r="X38">
            <v>528</v>
          </cell>
          <cell r="Y38">
            <v>456</v>
          </cell>
          <cell r="Z38">
            <v>72</v>
          </cell>
        </row>
        <row r="38"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</row>
        <row r="39">
          <cell r="A39">
            <v>0</v>
          </cell>
        </row>
        <row r="39">
          <cell r="D39">
            <v>36834</v>
          </cell>
        </row>
        <row r="39">
          <cell r="G39">
            <v>169</v>
          </cell>
        </row>
        <row r="39">
          <cell r="I39">
            <v>574</v>
          </cell>
        </row>
        <row r="39">
          <cell r="R39">
            <v>0</v>
          </cell>
        </row>
        <row r="39">
          <cell r="V39">
            <v>0</v>
          </cell>
        </row>
        <row r="39">
          <cell r="X39">
            <v>743</v>
          </cell>
          <cell r="Y39">
            <v>574</v>
          </cell>
          <cell r="Z39">
            <v>169</v>
          </cell>
        </row>
        <row r="39"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</row>
        <row r="40">
          <cell r="A40">
            <v>0</v>
          </cell>
        </row>
        <row r="40">
          <cell r="D40">
            <v>36835</v>
          </cell>
        </row>
        <row r="40">
          <cell r="G40">
            <v>168</v>
          </cell>
        </row>
        <row r="40">
          <cell r="I40">
            <v>689</v>
          </cell>
        </row>
        <row r="40">
          <cell r="R40">
            <v>0</v>
          </cell>
        </row>
        <row r="40">
          <cell r="V40">
            <v>0</v>
          </cell>
        </row>
        <row r="40">
          <cell r="X40">
            <v>857</v>
          </cell>
          <cell r="Y40">
            <v>689</v>
          </cell>
          <cell r="Z40">
            <v>168</v>
          </cell>
        </row>
        <row r="40"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</row>
        <row r="41">
          <cell r="A41">
            <v>0</v>
          </cell>
        </row>
        <row r="41">
          <cell r="D41">
            <v>36836</v>
          </cell>
        </row>
        <row r="41">
          <cell r="G41">
            <v>137</v>
          </cell>
        </row>
        <row r="41">
          <cell r="I41">
            <v>727</v>
          </cell>
        </row>
        <row r="41">
          <cell r="R41">
            <v>0</v>
          </cell>
        </row>
        <row r="41">
          <cell r="V41">
            <v>0</v>
          </cell>
        </row>
        <row r="41">
          <cell r="X41">
            <v>864</v>
          </cell>
          <cell r="Y41">
            <v>727</v>
          </cell>
          <cell r="Z41">
            <v>137</v>
          </cell>
        </row>
        <row r="41"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</row>
        <row r="42">
          <cell r="A42">
            <v>0</v>
          </cell>
        </row>
        <row r="42">
          <cell r="D42">
            <v>36837</v>
          </cell>
        </row>
        <row r="42">
          <cell r="G42">
            <v>202</v>
          </cell>
        </row>
        <row r="42">
          <cell r="I42">
            <v>555</v>
          </cell>
        </row>
        <row r="42">
          <cell r="R42">
            <v>0</v>
          </cell>
        </row>
        <row r="42">
          <cell r="V42">
            <v>0</v>
          </cell>
        </row>
        <row r="42">
          <cell r="X42">
            <v>757</v>
          </cell>
          <cell r="Y42">
            <v>555</v>
          </cell>
          <cell r="Z42">
            <v>202</v>
          </cell>
        </row>
        <row r="42"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</row>
        <row r="43">
          <cell r="A43">
            <v>0</v>
          </cell>
        </row>
        <row r="43">
          <cell r="D43">
            <v>36838</v>
          </cell>
        </row>
        <row r="43">
          <cell r="G43">
            <v>189</v>
          </cell>
        </row>
        <row r="43">
          <cell r="I43">
            <v>720</v>
          </cell>
        </row>
        <row r="43">
          <cell r="R43">
            <v>0</v>
          </cell>
        </row>
        <row r="43">
          <cell r="V43">
            <v>0</v>
          </cell>
        </row>
        <row r="43">
          <cell r="X43">
            <v>909</v>
          </cell>
          <cell r="Y43">
            <v>720</v>
          </cell>
          <cell r="Z43">
            <v>189</v>
          </cell>
        </row>
        <row r="43"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</row>
        <row r="44">
          <cell r="A44">
            <v>0</v>
          </cell>
        </row>
        <row r="44">
          <cell r="D44">
            <v>36839</v>
          </cell>
        </row>
        <row r="44">
          <cell r="G44">
            <v>217</v>
          </cell>
        </row>
        <row r="44">
          <cell r="I44">
            <v>716</v>
          </cell>
        </row>
        <row r="44">
          <cell r="R44">
            <v>0</v>
          </cell>
        </row>
        <row r="44">
          <cell r="V44">
            <v>0</v>
          </cell>
        </row>
        <row r="44">
          <cell r="X44">
            <v>933</v>
          </cell>
          <cell r="Y44">
            <v>716</v>
          </cell>
          <cell r="Z44">
            <v>217</v>
          </cell>
        </row>
        <row r="44"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</row>
        <row r="45">
          <cell r="A45">
            <v>0</v>
          </cell>
        </row>
        <row r="45">
          <cell r="D45">
            <v>36840</v>
          </cell>
        </row>
        <row r="45">
          <cell r="G45">
            <v>195</v>
          </cell>
        </row>
        <row r="45">
          <cell r="I45">
            <v>622</v>
          </cell>
        </row>
        <row r="45">
          <cell r="R45">
            <v>0</v>
          </cell>
        </row>
        <row r="45">
          <cell r="V45">
            <v>0</v>
          </cell>
        </row>
        <row r="45">
          <cell r="X45">
            <v>817</v>
          </cell>
          <cell r="Y45">
            <v>622</v>
          </cell>
          <cell r="Z45">
            <v>195</v>
          </cell>
        </row>
        <row r="45"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</row>
        <row r="46">
          <cell r="A46">
            <v>0</v>
          </cell>
        </row>
        <row r="46">
          <cell r="D46">
            <v>36841</v>
          </cell>
        </row>
        <row r="46">
          <cell r="G46">
            <v>192</v>
          </cell>
        </row>
        <row r="46">
          <cell r="I46">
            <v>649</v>
          </cell>
        </row>
        <row r="46">
          <cell r="R46">
            <v>0</v>
          </cell>
        </row>
        <row r="46">
          <cell r="V46">
            <v>0</v>
          </cell>
        </row>
        <row r="46">
          <cell r="X46">
            <v>841</v>
          </cell>
          <cell r="Y46">
            <v>649</v>
          </cell>
          <cell r="Z46">
            <v>192</v>
          </cell>
        </row>
        <row r="46"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</row>
        <row r="47">
          <cell r="A47">
            <v>0</v>
          </cell>
        </row>
        <row r="47">
          <cell r="D47">
            <v>36842</v>
          </cell>
        </row>
        <row r="47">
          <cell r="G47">
            <v>168</v>
          </cell>
        </row>
        <row r="47">
          <cell r="I47">
            <v>484</v>
          </cell>
        </row>
        <row r="47">
          <cell r="R47">
            <v>0</v>
          </cell>
        </row>
        <row r="47">
          <cell r="V47">
            <v>0</v>
          </cell>
        </row>
        <row r="47">
          <cell r="X47">
            <v>652</v>
          </cell>
          <cell r="Y47">
            <v>484</v>
          </cell>
          <cell r="Z47">
            <v>168</v>
          </cell>
        </row>
        <row r="47"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</row>
        <row r="48">
          <cell r="A48">
            <v>0</v>
          </cell>
        </row>
        <row r="48">
          <cell r="D48">
            <v>36843</v>
          </cell>
        </row>
        <row r="48">
          <cell r="G48">
            <v>190</v>
          </cell>
        </row>
        <row r="48">
          <cell r="I48">
            <v>260</v>
          </cell>
        </row>
        <row r="48">
          <cell r="R48">
            <v>0</v>
          </cell>
        </row>
        <row r="48">
          <cell r="V48">
            <v>0</v>
          </cell>
        </row>
        <row r="48">
          <cell r="X48">
            <v>450</v>
          </cell>
          <cell r="Y48">
            <v>260</v>
          </cell>
          <cell r="Z48">
            <v>190</v>
          </cell>
        </row>
        <row r="48"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</row>
        <row r="49">
          <cell r="A49">
            <v>0</v>
          </cell>
        </row>
        <row r="49">
          <cell r="D49">
            <v>36844</v>
          </cell>
        </row>
        <row r="49">
          <cell r="G49">
            <v>200</v>
          </cell>
        </row>
        <row r="49">
          <cell r="I49">
            <v>522</v>
          </cell>
        </row>
        <row r="49">
          <cell r="R49">
            <v>0</v>
          </cell>
        </row>
        <row r="49">
          <cell r="V49">
            <v>0</v>
          </cell>
        </row>
        <row r="49">
          <cell r="X49">
            <v>722</v>
          </cell>
          <cell r="Y49">
            <v>522</v>
          </cell>
          <cell r="Z49">
            <v>200</v>
          </cell>
        </row>
        <row r="49"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0">
          <cell r="A50">
            <v>0</v>
          </cell>
        </row>
        <row r="50">
          <cell r="D50">
            <v>36845</v>
          </cell>
        </row>
        <row r="50">
          <cell r="G50">
            <v>179</v>
          </cell>
        </row>
        <row r="50">
          <cell r="I50">
            <v>677</v>
          </cell>
        </row>
        <row r="50">
          <cell r="R50">
            <v>0</v>
          </cell>
        </row>
        <row r="50">
          <cell r="V50">
            <v>0</v>
          </cell>
        </row>
        <row r="50">
          <cell r="X50">
            <v>856</v>
          </cell>
          <cell r="Y50">
            <v>677</v>
          </cell>
          <cell r="Z50">
            <v>179</v>
          </cell>
        </row>
        <row r="50"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</row>
        <row r="51">
          <cell r="A51">
            <v>0</v>
          </cell>
        </row>
        <row r="51">
          <cell r="D51">
            <v>36846</v>
          </cell>
        </row>
        <row r="51">
          <cell r="G51">
            <v>176</v>
          </cell>
        </row>
        <row r="51">
          <cell r="I51">
            <v>627</v>
          </cell>
        </row>
        <row r="51">
          <cell r="R51">
            <v>0</v>
          </cell>
        </row>
        <row r="51">
          <cell r="V51">
            <v>0</v>
          </cell>
        </row>
        <row r="51">
          <cell r="X51">
            <v>803</v>
          </cell>
          <cell r="Y51">
            <v>627</v>
          </cell>
          <cell r="Z51">
            <v>176</v>
          </cell>
        </row>
        <row r="51"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</row>
        <row r="52">
          <cell r="A52">
            <v>0</v>
          </cell>
        </row>
        <row r="52">
          <cell r="D52">
            <v>36847</v>
          </cell>
        </row>
        <row r="52">
          <cell r="G52">
            <v>178</v>
          </cell>
        </row>
        <row r="52">
          <cell r="I52">
            <v>535</v>
          </cell>
        </row>
        <row r="52">
          <cell r="R52">
            <v>0</v>
          </cell>
        </row>
        <row r="52">
          <cell r="V52">
            <v>0</v>
          </cell>
        </row>
        <row r="52">
          <cell r="X52">
            <v>713</v>
          </cell>
          <cell r="Y52">
            <v>535</v>
          </cell>
          <cell r="Z52">
            <v>178</v>
          </cell>
        </row>
        <row r="52"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</row>
        <row r="53">
          <cell r="A53">
            <v>0</v>
          </cell>
        </row>
        <row r="53">
          <cell r="D53">
            <v>36848</v>
          </cell>
        </row>
        <row r="53">
          <cell r="G53">
            <v>160</v>
          </cell>
        </row>
        <row r="53">
          <cell r="I53">
            <v>443</v>
          </cell>
        </row>
        <row r="53">
          <cell r="R53">
            <v>0</v>
          </cell>
        </row>
        <row r="53">
          <cell r="V53">
            <v>0</v>
          </cell>
        </row>
        <row r="53">
          <cell r="X53">
            <v>603</v>
          </cell>
          <cell r="Y53">
            <v>443</v>
          </cell>
          <cell r="Z53">
            <v>160</v>
          </cell>
        </row>
        <row r="53"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4">
          <cell r="A54">
            <v>0</v>
          </cell>
        </row>
        <row r="54">
          <cell r="D54">
            <v>36849</v>
          </cell>
        </row>
        <row r="54">
          <cell r="G54">
            <v>144</v>
          </cell>
        </row>
        <row r="54">
          <cell r="I54">
            <v>359</v>
          </cell>
        </row>
        <row r="54">
          <cell r="R54">
            <v>0</v>
          </cell>
        </row>
        <row r="54">
          <cell r="V54">
            <v>0</v>
          </cell>
        </row>
        <row r="54">
          <cell r="X54">
            <v>503</v>
          </cell>
          <cell r="Y54">
            <v>359</v>
          </cell>
          <cell r="Z54">
            <v>144</v>
          </cell>
        </row>
        <row r="54"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</row>
        <row r="55">
          <cell r="A55">
            <v>0</v>
          </cell>
        </row>
        <row r="55">
          <cell r="D55">
            <v>36850</v>
          </cell>
        </row>
        <row r="55">
          <cell r="G55">
            <v>215</v>
          </cell>
        </row>
        <row r="55">
          <cell r="I55">
            <v>448</v>
          </cell>
        </row>
        <row r="55">
          <cell r="R55">
            <v>0</v>
          </cell>
        </row>
        <row r="55">
          <cell r="V55">
            <v>0</v>
          </cell>
        </row>
        <row r="55">
          <cell r="X55">
            <v>663</v>
          </cell>
          <cell r="Y55">
            <v>448</v>
          </cell>
          <cell r="Z55">
            <v>215</v>
          </cell>
        </row>
        <row r="55"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A56">
            <v>0</v>
          </cell>
        </row>
        <row r="56">
          <cell r="D56">
            <v>36851</v>
          </cell>
        </row>
        <row r="56">
          <cell r="G56">
            <v>162</v>
          </cell>
        </row>
        <row r="56">
          <cell r="I56">
            <v>452</v>
          </cell>
        </row>
        <row r="56">
          <cell r="R56">
            <v>0</v>
          </cell>
        </row>
        <row r="56">
          <cell r="V56">
            <v>0</v>
          </cell>
        </row>
        <row r="56">
          <cell r="X56">
            <v>614</v>
          </cell>
          <cell r="Y56">
            <v>452</v>
          </cell>
          <cell r="Z56">
            <v>162</v>
          </cell>
        </row>
        <row r="56"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</row>
        <row r="57">
          <cell r="A57">
            <v>0</v>
          </cell>
        </row>
        <row r="57">
          <cell r="D57">
            <v>36852</v>
          </cell>
        </row>
        <row r="57">
          <cell r="G57">
            <v>240</v>
          </cell>
        </row>
        <row r="57">
          <cell r="I57">
            <v>175.660680059629</v>
          </cell>
        </row>
        <row r="57">
          <cell r="R57">
            <v>0</v>
          </cell>
        </row>
        <row r="57">
          <cell r="V57">
            <v>0</v>
          </cell>
        </row>
        <row r="57">
          <cell r="X57">
            <v>415.660680059629</v>
          </cell>
          <cell r="Y57">
            <v>175.660680059629</v>
          </cell>
          <cell r="Z57">
            <v>240</v>
          </cell>
        </row>
        <row r="57"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A58">
            <v>0</v>
          </cell>
        </row>
        <row r="58">
          <cell r="D58">
            <v>36853</v>
          </cell>
        </row>
        <row r="58">
          <cell r="G58">
            <v>241</v>
          </cell>
        </row>
        <row r="58">
          <cell r="I58">
            <v>436.660680059629</v>
          </cell>
        </row>
        <row r="58">
          <cell r="R58">
            <v>0</v>
          </cell>
        </row>
        <row r="58">
          <cell r="V58">
            <v>0</v>
          </cell>
        </row>
        <row r="58">
          <cell r="X58">
            <v>677.660680059629</v>
          </cell>
          <cell r="Y58">
            <v>436.660680059629</v>
          </cell>
          <cell r="Z58">
            <v>241</v>
          </cell>
        </row>
        <row r="58"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59">
          <cell r="A59">
            <v>0</v>
          </cell>
        </row>
        <row r="59">
          <cell r="D59">
            <v>36854</v>
          </cell>
        </row>
        <row r="59">
          <cell r="G59">
            <v>260</v>
          </cell>
        </row>
        <row r="59">
          <cell r="I59">
            <v>254.660680059629</v>
          </cell>
        </row>
        <row r="59">
          <cell r="R59">
            <v>0</v>
          </cell>
        </row>
        <row r="59">
          <cell r="V59">
            <v>0</v>
          </cell>
        </row>
        <row r="59">
          <cell r="X59">
            <v>514.660680059629</v>
          </cell>
          <cell r="Y59">
            <v>254.660680059629</v>
          </cell>
          <cell r="Z59">
            <v>260</v>
          </cell>
        </row>
        <row r="59"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</row>
        <row r="60">
          <cell r="A60">
            <v>0</v>
          </cell>
        </row>
        <row r="60">
          <cell r="D60">
            <v>36855</v>
          </cell>
        </row>
        <row r="60">
          <cell r="G60">
            <v>224</v>
          </cell>
        </row>
        <row r="60">
          <cell r="I60">
            <v>342</v>
          </cell>
        </row>
        <row r="60">
          <cell r="R60">
            <v>0</v>
          </cell>
        </row>
        <row r="60">
          <cell r="V60">
            <v>0</v>
          </cell>
        </row>
        <row r="60">
          <cell r="X60">
            <v>566</v>
          </cell>
          <cell r="Y60">
            <v>342</v>
          </cell>
          <cell r="Z60">
            <v>224</v>
          </cell>
        </row>
        <row r="60"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</row>
        <row r="61">
          <cell r="A61">
            <v>0</v>
          </cell>
        </row>
        <row r="61">
          <cell r="D61">
            <v>36856</v>
          </cell>
        </row>
        <row r="61">
          <cell r="G61">
            <v>240</v>
          </cell>
        </row>
        <row r="61">
          <cell r="I61">
            <v>267</v>
          </cell>
        </row>
        <row r="61">
          <cell r="R61">
            <v>0</v>
          </cell>
        </row>
        <row r="61">
          <cell r="V61">
            <v>0</v>
          </cell>
        </row>
        <row r="61">
          <cell r="X61">
            <v>507</v>
          </cell>
          <cell r="Y61">
            <v>267</v>
          </cell>
          <cell r="Z61">
            <v>240</v>
          </cell>
        </row>
        <row r="61"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</row>
        <row r="62">
          <cell r="A62">
            <v>0</v>
          </cell>
        </row>
        <row r="62">
          <cell r="D62">
            <v>36857</v>
          </cell>
        </row>
        <row r="62">
          <cell r="G62">
            <v>197</v>
          </cell>
        </row>
        <row r="62">
          <cell r="I62">
            <v>216</v>
          </cell>
        </row>
        <row r="62">
          <cell r="R62">
            <v>0</v>
          </cell>
        </row>
        <row r="62">
          <cell r="V62">
            <v>0</v>
          </cell>
        </row>
        <row r="62">
          <cell r="X62">
            <v>413</v>
          </cell>
          <cell r="Y62">
            <v>216</v>
          </cell>
          <cell r="Z62">
            <v>197</v>
          </cell>
        </row>
        <row r="62"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</row>
        <row r="63">
          <cell r="A63">
            <v>0</v>
          </cell>
        </row>
        <row r="63">
          <cell r="D63">
            <v>36858</v>
          </cell>
        </row>
        <row r="63">
          <cell r="G63">
            <v>234</v>
          </cell>
        </row>
        <row r="63">
          <cell r="I63">
            <v>633</v>
          </cell>
        </row>
        <row r="63">
          <cell r="R63">
            <v>0</v>
          </cell>
        </row>
        <row r="63">
          <cell r="V63">
            <v>0</v>
          </cell>
        </row>
        <row r="63">
          <cell r="X63">
            <v>867</v>
          </cell>
          <cell r="Y63">
            <v>633</v>
          </cell>
          <cell r="Z63">
            <v>234</v>
          </cell>
        </row>
        <row r="63"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</row>
        <row r="64">
          <cell r="A64">
            <v>0</v>
          </cell>
        </row>
        <row r="64">
          <cell r="D64">
            <v>36859</v>
          </cell>
        </row>
        <row r="64">
          <cell r="G64">
            <v>267</v>
          </cell>
        </row>
        <row r="64">
          <cell r="I64">
            <v>700</v>
          </cell>
        </row>
        <row r="64">
          <cell r="R64">
            <v>0</v>
          </cell>
        </row>
        <row r="64">
          <cell r="V64">
            <v>0</v>
          </cell>
        </row>
        <row r="64">
          <cell r="X64">
            <v>967</v>
          </cell>
          <cell r="Y64">
            <v>700</v>
          </cell>
          <cell r="Z64">
            <v>267</v>
          </cell>
        </row>
        <row r="64"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A65">
            <v>0</v>
          </cell>
        </row>
        <row r="65">
          <cell r="D65">
            <v>36860</v>
          </cell>
        </row>
        <row r="65">
          <cell r="G65">
            <v>279</v>
          </cell>
        </row>
        <row r="65">
          <cell r="I65">
            <v>694</v>
          </cell>
        </row>
        <row r="65">
          <cell r="R65">
            <v>0</v>
          </cell>
        </row>
        <row r="65">
          <cell r="U65">
            <v>7577</v>
          </cell>
          <cell r="V65">
            <v>7577</v>
          </cell>
        </row>
        <row r="65">
          <cell r="X65">
            <v>973</v>
          </cell>
          <cell r="Y65">
            <v>694</v>
          </cell>
          <cell r="Z65">
            <v>279</v>
          </cell>
        </row>
        <row r="65"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</row>
        <row r="66">
          <cell r="A66">
            <v>0</v>
          </cell>
        </row>
        <row r="66">
          <cell r="D66">
            <v>36861</v>
          </cell>
        </row>
        <row r="66">
          <cell r="F66">
            <v>1464766</v>
          </cell>
          <cell r="G66">
            <v>314</v>
          </cell>
        </row>
        <row r="66">
          <cell r="I66">
            <v>971.490831590754</v>
          </cell>
        </row>
        <row r="66">
          <cell r="K66">
            <v>283164</v>
          </cell>
          <cell r="L66">
            <v>1258465</v>
          </cell>
          <cell r="M66">
            <v>507463</v>
          </cell>
          <cell r="N66">
            <v>495</v>
          </cell>
          <cell r="O66">
            <v>238746</v>
          </cell>
          <cell r="P66">
            <v>207450</v>
          </cell>
          <cell r="Q66">
            <v>21147</v>
          </cell>
          <cell r="R66">
            <v>1258465</v>
          </cell>
        </row>
        <row r="66">
          <cell r="T66">
            <v>47289</v>
          </cell>
          <cell r="U66">
            <v>7726</v>
          </cell>
          <cell r="V66">
            <v>149</v>
          </cell>
        </row>
        <row r="66">
          <cell r="X66">
            <v>1285.49083159075</v>
          </cell>
          <cell r="Y66">
            <v>971.490831590754</v>
          </cell>
          <cell r="Z66">
            <v>314</v>
          </cell>
        </row>
        <row r="66">
          <cell r="AB66">
            <v>0</v>
          </cell>
          <cell r="AC66">
            <v>0</v>
          </cell>
          <cell r="AD66">
            <v>262.188888888889</v>
          </cell>
          <cell r="AE66">
            <v>1165.24537037037</v>
          </cell>
          <cell r="AF66">
            <v>469.873148148148</v>
          </cell>
          <cell r="AG66">
            <v>0.458333333333333</v>
          </cell>
          <cell r="AH66">
            <v>221.061111111111</v>
          </cell>
          <cell r="AI66">
            <v>192.083333333333</v>
          </cell>
          <cell r="AJ66">
            <v>19.5805555555556</v>
          </cell>
          <cell r="AK66">
            <v>1165.24537037037</v>
          </cell>
        </row>
        <row r="67">
          <cell r="A67">
            <v>0</v>
          </cell>
        </row>
        <row r="67">
          <cell r="D67">
            <v>36862</v>
          </cell>
        </row>
        <row r="67">
          <cell r="F67">
            <v>1510350</v>
          </cell>
          <cell r="G67">
            <v>304</v>
          </cell>
        </row>
        <row r="67">
          <cell r="I67">
            <v>1021.49572934728</v>
          </cell>
        </row>
        <row r="67">
          <cell r="K67">
            <v>268102</v>
          </cell>
          <cell r="L67">
            <v>1256172</v>
          </cell>
          <cell r="M67">
            <v>523345</v>
          </cell>
          <cell r="N67">
            <v>0</v>
          </cell>
          <cell r="O67">
            <v>245101</v>
          </cell>
          <cell r="P67">
            <v>194498</v>
          </cell>
          <cell r="Q67">
            <v>25126</v>
          </cell>
          <cell r="R67">
            <v>1256172</v>
          </cell>
        </row>
        <row r="67">
          <cell r="T67">
            <v>47895</v>
          </cell>
          <cell r="U67">
            <v>7800</v>
          </cell>
          <cell r="V67">
            <v>74</v>
          </cell>
        </row>
        <row r="67">
          <cell r="X67">
            <v>1325.49572934728</v>
          </cell>
          <cell r="Y67">
            <v>1021.49572934728</v>
          </cell>
          <cell r="Z67">
            <v>304</v>
          </cell>
        </row>
        <row r="67">
          <cell r="AB67">
            <v>0</v>
          </cell>
          <cell r="AC67">
            <v>0</v>
          </cell>
          <cell r="AD67">
            <v>248.242592592593</v>
          </cell>
          <cell r="AE67">
            <v>1163.12222222222</v>
          </cell>
          <cell r="AF67">
            <v>484.578703703704</v>
          </cell>
          <cell r="AG67">
            <v>0</v>
          </cell>
          <cell r="AH67">
            <v>226.94537037037</v>
          </cell>
          <cell r="AI67">
            <v>180.090740740741</v>
          </cell>
          <cell r="AJ67">
            <v>23.2648148148148</v>
          </cell>
          <cell r="AK67">
            <v>1163.12222222222</v>
          </cell>
        </row>
        <row r="68">
          <cell r="A68">
            <v>0</v>
          </cell>
        </row>
        <row r="68">
          <cell r="D68">
            <v>36863</v>
          </cell>
        </row>
        <row r="68">
          <cell r="F68">
            <v>1504064</v>
          </cell>
          <cell r="G68">
            <v>309</v>
          </cell>
        </row>
        <row r="68">
          <cell r="I68">
            <v>1010.97908343429</v>
          </cell>
        </row>
        <row r="68">
          <cell r="K68">
            <v>513157</v>
          </cell>
          <cell r="L68">
            <v>1313887</v>
          </cell>
          <cell r="M68">
            <v>260837</v>
          </cell>
          <cell r="N68">
            <v>0</v>
          </cell>
          <cell r="O68">
            <v>232143</v>
          </cell>
          <cell r="P68">
            <v>217121</v>
          </cell>
          <cell r="Q68">
            <v>23759</v>
          </cell>
          <cell r="R68">
            <v>1247017</v>
          </cell>
        </row>
        <row r="68">
          <cell r="T68">
            <v>-79677</v>
          </cell>
          <cell r="U68">
            <v>7837</v>
          </cell>
          <cell r="V68">
            <v>37</v>
          </cell>
        </row>
        <row r="68">
          <cell r="X68">
            <v>1319.97908343429</v>
          </cell>
          <cell r="Y68">
            <v>1010.97908343429</v>
          </cell>
          <cell r="Z68">
            <v>309</v>
          </cell>
        </row>
        <row r="68">
          <cell r="AB68">
            <v>0</v>
          </cell>
          <cell r="AC68">
            <v>0</v>
          </cell>
          <cell r="AD68">
            <v>475.14537037037</v>
          </cell>
          <cell r="AE68">
            <v>1216.56203703704</v>
          </cell>
          <cell r="AF68">
            <v>241.515740740741</v>
          </cell>
          <cell r="AG68">
            <v>0</v>
          </cell>
          <cell r="AH68">
            <v>214.947222222222</v>
          </cell>
          <cell r="AI68">
            <v>201.037962962963</v>
          </cell>
          <cell r="AJ68">
            <v>21.9990740740741</v>
          </cell>
          <cell r="AK68">
            <v>1154.64537037037</v>
          </cell>
        </row>
        <row r="69">
          <cell r="A69">
            <v>0</v>
          </cell>
        </row>
        <row r="69">
          <cell r="D69">
            <v>36864</v>
          </cell>
        </row>
        <row r="69">
          <cell r="F69">
            <v>1395285</v>
          </cell>
          <cell r="G69">
            <v>303</v>
          </cell>
        </row>
        <row r="69">
          <cell r="I69">
            <v>921.513727760001</v>
          </cell>
        </row>
        <row r="69">
          <cell r="K69">
            <v>495760</v>
          </cell>
          <cell r="L69">
            <v>1296097</v>
          </cell>
          <cell r="M69">
            <v>262586</v>
          </cell>
          <cell r="N69">
            <v>0</v>
          </cell>
          <cell r="O69">
            <v>243665</v>
          </cell>
          <cell r="P69">
            <v>203160</v>
          </cell>
          <cell r="Q69">
            <v>24348</v>
          </cell>
          <cell r="R69">
            <v>1229519</v>
          </cell>
        </row>
        <row r="69">
          <cell r="T69">
            <v>197136</v>
          </cell>
          <cell r="U69">
            <v>7865</v>
          </cell>
          <cell r="V69">
            <v>28</v>
          </cell>
        </row>
        <row r="69">
          <cell r="X69">
            <v>1224.51372776</v>
          </cell>
          <cell r="Y69">
            <v>921.513727760001</v>
          </cell>
          <cell r="Z69">
            <v>303</v>
          </cell>
        </row>
        <row r="69">
          <cell r="AB69">
            <v>0</v>
          </cell>
          <cell r="AC69">
            <v>0</v>
          </cell>
          <cell r="AD69">
            <v>459.037037037037</v>
          </cell>
          <cell r="AE69">
            <v>1200.08981481481</v>
          </cell>
          <cell r="AF69">
            <v>243.135185185185</v>
          </cell>
          <cell r="AG69">
            <v>0</v>
          </cell>
          <cell r="AH69">
            <v>225.615740740741</v>
          </cell>
          <cell r="AI69">
            <v>188.111111111111</v>
          </cell>
          <cell r="AJ69">
            <v>22.5444444444444</v>
          </cell>
          <cell r="AK69">
            <v>1138.44351851852</v>
          </cell>
        </row>
        <row r="70">
          <cell r="A70">
            <v>0</v>
          </cell>
        </row>
        <row r="70">
          <cell r="D70">
            <v>36865</v>
          </cell>
        </row>
        <row r="70">
          <cell r="F70">
            <v>1530347</v>
          </cell>
          <cell r="G70">
            <v>289</v>
          </cell>
        </row>
        <row r="70">
          <cell r="I70">
            <v>1054.04526296515</v>
          </cell>
        </row>
        <row r="70">
          <cell r="K70">
            <v>590335</v>
          </cell>
          <cell r="L70">
            <v>1104535</v>
          </cell>
          <cell r="M70">
            <v>356850</v>
          </cell>
          <cell r="N70">
            <v>0</v>
          </cell>
          <cell r="O70">
            <v>277155</v>
          </cell>
          <cell r="P70">
            <v>118216</v>
          </cell>
          <cell r="Q70">
            <v>23891</v>
          </cell>
          <cell r="R70">
            <v>1366447</v>
          </cell>
        </row>
        <row r="70">
          <cell r="T70">
            <v>42652</v>
          </cell>
          <cell r="U70">
            <v>7795</v>
          </cell>
          <cell r="V70">
            <v>-70</v>
          </cell>
        </row>
        <row r="70">
          <cell r="X70">
            <v>1343.04526296515</v>
          </cell>
          <cell r="Y70">
            <v>1054.04526296515</v>
          </cell>
          <cell r="Z70">
            <v>289</v>
          </cell>
        </row>
        <row r="70">
          <cell r="AB70">
            <v>0</v>
          </cell>
          <cell r="AC70">
            <v>0</v>
          </cell>
          <cell r="AD70">
            <v>546.606481481482</v>
          </cell>
          <cell r="AE70">
            <v>1022.71759259259</v>
          </cell>
          <cell r="AF70">
            <v>330.416666666667</v>
          </cell>
          <cell r="AG70">
            <v>0</v>
          </cell>
          <cell r="AH70">
            <v>256.625</v>
          </cell>
          <cell r="AI70">
            <v>109.459259259259</v>
          </cell>
          <cell r="AJ70">
            <v>22.1212962962963</v>
          </cell>
          <cell r="AK70">
            <v>1265.2287037037</v>
          </cell>
        </row>
        <row r="71">
          <cell r="A71">
            <v>0</v>
          </cell>
        </row>
        <row r="71">
          <cell r="D71">
            <v>36866</v>
          </cell>
        </row>
        <row r="71">
          <cell r="F71">
            <v>1562023</v>
          </cell>
          <cell r="G71">
            <v>289</v>
          </cell>
        </row>
        <row r="71">
          <cell r="I71">
            <v>1081.84438417733</v>
          </cell>
        </row>
        <row r="71">
          <cell r="K71">
            <v>512605</v>
          </cell>
          <cell r="L71">
            <v>983865</v>
          </cell>
          <cell r="M71">
            <v>202502</v>
          </cell>
          <cell r="N71">
            <v>0</v>
          </cell>
          <cell r="O71">
            <v>269562</v>
          </cell>
          <cell r="P71">
            <v>98209</v>
          </cell>
          <cell r="Q71">
            <v>16880</v>
          </cell>
          <cell r="R71">
            <v>1099758</v>
          </cell>
        </row>
        <row r="71">
          <cell r="T71">
            <v>78801</v>
          </cell>
          <cell r="U71">
            <v>8136</v>
          </cell>
          <cell r="V71">
            <v>341</v>
          </cell>
        </row>
        <row r="71">
          <cell r="X71">
            <v>1370.84438417733</v>
          </cell>
          <cell r="Y71">
            <v>1081.84438417733</v>
          </cell>
          <cell r="Z71">
            <v>289</v>
          </cell>
        </row>
        <row r="71">
          <cell r="AB71">
            <v>0</v>
          </cell>
          <cell r="AC71">
            <v>0</v>
          </cell>
          <cell r="AD71">
            <v>474.634259259259</v>
          </cell>
          <cell r="AE71">
            <v>910.986111111111</v>
          </cell>
          <cell r="AF71">
            <v>187.501851851852</v>
          </cell>
          <cell r="AG71">
            <v>0</v>
          </cell>
          <cell r="AH71">
            <v>249.594444444444</v>
          </cell>
          <cell r="AI71">
            <v>90.9342592592593</v>
          </cell>
          <cell r="AJ71">
            <v>15.6296296296296</v>
          </cell>
          <cell r="AK71">
            <v>1018.29444444444</v>
          </cell>
        </row>
        <row r="72">
          <cell r="A72">
            <v>0</v>
          </cell>
        </row>
        <row r="72">
          <cell r="D72">
            <v>36867</v>
          </cell>
        </row>
        <row r="72">
          <cell r="F72">
            <v>1583129</v>
          </cell>
          <cell r="G72">
            <v>295</v>
          </cell>
        </row>
        <row r="72">
          <cell r="I72">
            <v>1094.36718542446</v>
          </cell>
        </row>
        <row r="72">
          <cell r="K72">
            <v>509336</v>
          </cell>
          <cell r="L72">
            <v>1071589</v>
          </cell>
          <cell r="M72">
            <v>369115</v>
          </cell>
          <cell r="N72">
            <v>0</v>
          </cell>
          <cell r="O72">
            <v>232486</v>
          </cell>
          <cell r="P72">
            <v>224197</v>
          </cell>
          <cell r="Q72">
            <v>19771</v>
          </cell>
          <cell r="R72">
            <v>1354905</v>
          </cell>
        </row>
        <row r="72">
          <cell r="T72">
            <v>-128218</v>
          </cell>
          <cell r="U72">
            <v>7997</v>
          </cell>
          <cell r="V72">
            <v>-139</v>
          </cell>
        </row>
        <row r="72">
          <cell r="X72">
            <v>1389.36718542446</v>
          </cell>
          <cell r="Y72">
            <v>1094.36718542446</v>
          </cell>
          <cell r="Z72">
            <v>295</v>
          </cell>
        </row>
        <row r="72">
          <cell r="AB72">
            <v>0</v>
          </cell>
          <cell r="AC72">
            <v>0</v>
          </cell>
          <cell r="AD72">
            <v>471.607407407407</v>
          </cell>
          <cell r="AE72">
            <v>992.212037037037</v>
          </cell>
          <cell r="AF72">
            <v>341.773148148148</v>
          </cell>
          <cell r="AG72">
            <v>0</v>
          </cell>
          <cell r="AH72">
            <v>215.264814814815</v>
          </cell>
          <cell r="AI72">
            <v>207.589814814815</v>
          </cell>
          <cell r="AJ72">
            <v>18.3064814814815</v>
          </cell>
          <cell r="AK72">
            <v>1254.54166666667</v>
          </cell>
        </row>
        <row r="73">
          <cell r="A73">
            <v>0</v>
          </cell>
        </row>
        <row r="73">
          <cell r="D73">
            <v>36868</v>
          </cell>
        </row>
        <row r="73">
          <cell r="F73">
            <v>1443228</v>
          </cell>
          <cell r="G73">
            <v>252</v>
          </cell>
        </row>
        <row r="73">
          <cell r="I73">
            <v>1014.58890354846</v>
          </cell>
        </row>
        <row r="73">
          <cell r="K73">
            <v>456805</v>
          </cell>
          <cell r="L73">
            <v>6035</v>
          </cell>
          <cell r="M73">
            <v>279445</v>
          </cell>
          <cell r="N73">
            <v>0</v>
          </cell>
          <cell r="O73">
            <v>225630</v>
          </cell>
          <cell r="P73">
            <v>220643</v>
          </cell>
          <cell r="Q73">
            <v>19987</v>
          </cell>
          <cell r="R73">
            <v>1202510</v>
          </cell>
        </row>
        <row r="73">
          <cell r="T73">
            <v>-5504</v>
          </cell>
          <cell r="U73">
            <v>8138</v>
          </cell>
          <cell r="V73">
            <v>141</v>
          </cell>
        </row>
        <row r="73">
          <cell r="X73">
            <v>1266.58890354846</v>
          </cell>
          <cell r="Y73">
            <v>1014.58890354846</v>
          </cell>
          <cell r="Z73">
            <v>252</v>
          </cell>
        </row>
        <row r="73">
          <cell r="AB73">
            <v>0</v>
          </cell>
          <cell r="AC73">
            <v>0</v>
          </cell>
          <cell r="AD73">
            <v>422.967592592593</v>
          </cell>
          <cell r="AE73">
            <v>5.58796296296296</v>
          </cell>
          <cell r="AF73">
            <v>258.74537037037</v>
          </cell>
          <cell r="AG73">
            <v>0</v>
          </cell>
          <cell r="AH73">
            <v>208.916666666667</v>
          </cell>
          <cell r="AI73">
            <v>204.299074074074</v>
          </cell>
          <cell r="AJ73">
            <v>18.5064814814815</v>
          </cell>
          <cell r="AK73">
            <v>1113.43518518519</v>
          </cell>
        </row>
        <row r="74">
          <cell r="A74">
            <v>0</v>
          </cell>
        </row>
        <row r="74">
          <cell r="D74">
            <v>36869</v>
          </cell>
        </row>
        <row r="74">
          <cell r="F74">
            <v>1405528</v>
          </cell>
          <cell r="G74">
            <v>260</v>
          </cell>
        </row>
        <row r="74">
          <cell r="I74">
            <v>973.503069803702</v>
          </cell>
        </row>
        <row r="74">
          <cell r="K74">
            <v>452452</v>
          </cell>
          <cell r="L74">
            <v>72459</v>
          </cell>
          <cell r="M74">
            <v>17488</v>
          </cell>
          <cell r="N74">
            <v>0</v>
          </cell>
          <cell r="O74">
            <v>297462</v>
          </cell>
          <cell r="P74">
            <v>198996</v>
          </cell>
          <cell r="Q74">
            <v>23120</v>
          </cell>
          <cell r="R74">
            <v>989518</v>
          </cell>
        </row>
        <row r="74">
          <cell r="T74">
            <v>106307</v>
          </cell>
          <cell r="U74">
            <v>8079</v>
          </cell>
          <cell r="V74">
            <v>-59</v>
          </cell>
        </row>
        <row r="74">
          <cell r="X74">
            <v>1233.5030698037</v>
          </cell>
          <cell r="Y74">
            <v>973.503069803702</v>
          </cell>
          <cell r="Z74">
            <v>260</v>
          </cell>
        </row>
        <row r="74">
          <cell r="AB74">
            <v>0</v>
          </cell>
          <cell r="AC74">
            <v>0</v>
          </cell>
          <cell r="AD74">
            <v>418.937037037037</v>
          </cell>
          <cell r="AE74">
            <v>67.0916666666667</v>
          </cell>
          <cell r="AF74">
            <v>16.1925925925926</v>
          </cell>
          <cell r="AG74">
            <v>0</v>
          </cell>
          <cell r="AH74">
            <v>275.427777777778</v>
          </cell>
          <cell r="AI74">
            <v>184.255555555556</v>
          </cell>
          <cell r="AJ74">
            <v>21.4074074074074</v>
          </cell>
          <cell r="AK74">
            <v>916.220370370371</v>
          </cell>
        </row>
        <row r="75">
          <cell r="A75">
            <v>0</v>
          </cell>
        </row>
        <row r="75">
          <cell r="D75">
            <v>36870</v>
          </cell>
        </row>
        <row r="75">
          <cell r="F75">
            <v>1430043</v>
          </cell>
          <cell r="G75">
            <v>258</v>
          </cell>
        </row>
        <row r="75">
          <cell r="I75">
            <v>997.017637821015</v>
          </cell>
        </row>
        <row r="75">
          <cell r="K75">
            <v>528957</v>
          </cell>
          <cell r="L75">
            <v>61073</v>
          </cell>
          <cell r="M75">
            <v>14964</v>
          </cell>
          <cell r="N75">
            <v>0</v>
          </cell>
          <cell r="O75">
            <v>276464</v>
          </cell>
          <cell r="P75">
            <v>251519</v>
          </cell>
          <cell r="Q75">
            <v>23547</v>
          </cell>
          <cell r="R75">
            <v>1095451</v>
          </cell>
        </row>
        <row r="75">
          <cell r="T75">
            <v>-324</v>
          </cell>
          <cell r="U75">
            <v>7952</v>
          </cell>
          <cell r="V75">
            <v>-127</v>
          </cell>
        </row>
        <row r="75">
          <cell r="X75">
            <v>1255.01763782102</v>
          </cell>
          <cell r="Y75">
            <v>997.017637821015</v>
          </cell>
          <cell r="Z75">
            <v>258</v>
          </cell>
        </row>
        <row r="75">
          <cell r="AB75">
            <v>0</v>
          </cell>
          <cell r="AC75">
            <v>0</v>
          </cell>
          <cell r="AD75">
            <v>489.775</v>
          </cell>
          <cell r="AE75">
            <v>56.5490740740741</v>
          </cell>
          <cell r="AF75">
            <v>13.8555555555556</v>
          </cell>
          <cell r="AG75">
            <v>0</v>
          </cell>
          <cell r="AH75">
            <v>255.985185185185</v>
          </cell>
          <cell r="AI75">
            <v>232.887962962963</v>
          </cell>
          <cell r="AJ75">
            <v>21.8027777777778</v>
          </cell>
          <cell r="AK75">
            <v>1014.30648148148</v>
          </cell>
        </row>
        <row r="76">
          <cell r="A76">
            <v>0</v>
          </cell>
        </row>
        <row r="76">
          <cell r="D76">
            <v>36871</v>
          </cell>
        </row>
        <row r="76">
          <cell r="F76">
            <v>1477779</v>
          </cell>
          <cell r="G76">
            <v>246</v>
          </cell>
        </row>
        <row r="76">
          <cell r="I76">
            <v>1050.91114868679</v>
          </cell>
        </row>
        <row r="76">
          <cell r="K76">
            <v>473849</v>
          </cell>
          <cell r="L76">
            <v>59700</v>
          </cell>
          <cell r="M76">
            <v>308605</v>
          </cell>
          <cell r="N76">
            <v>0</v>
          </cell>
          <cell r="O76">
            <v>265123</v>
          </cell>
          <cell r="P76">
            <v>244005</v>
          </cell>
          <cell r="Q76">
            <v>22026</v>
          </cell>
          <cell r="R76">
            <v>1313608</v>
          </cell>
        </row>
        <row r="76">
          <cell r="T76">
            <v>17748</v>
          </cell>
          <cell r="U76">
            <v>7928</v>
          </cell>
          <cell r="V76">
            <v>-24</v>
          </cell>
        </row>
        <row r="76">
          <cell r="X76">
            <v>1296.91114868679</v>
          </cell>
          <cell r="Y76">
            <v>1050.91114868679</v>
          </cell>
          <cell r="Z76">
            <v>246</v>
          </cell>
        </row>
        <row r="76">
          <cell r="AB76">
            <v>0</v>
          </cell>
          <cell r="AC76">
            <v>0</v>
          </cell>
          <cell r="AD76">
            <v>438.749074074074</v>
          </cell>
          <cell r="AE76">
            <v>55.2777777777778</v>
          </cell>
          <cell r="AF76">
            <v>285.74537037037</v>
          </cell>
          <cell r="AG76">
            <v>0</v>
          </cell>
          <cell r="AH76">
            <v>245.484259259259</v>
          </cell>
          <cell r="AI76">
            <v>225.930555555556</v>
          </cell>
          <cell r="AJ76">
            <v>20.3944444444444</v>
          </cell>
          <cell r="AK76">
            <v>1216.3037037037</v>
          </cell>
        </row>
        <row r="77">
          <cell r="A77">
            <v>0</v>
          </cell>
        </row>
        <row r="77">
          <cell r="D77">
            <v>36872</v>
          </cell>
        </row>
        <row r="77">
          <cell r="F77">
            <v>1494413</v>
          </cell>
          <cell r="G77">
            <v>270</v>
          </cell>
        </row>
        <row r="77">
          <cell r="I77">
            <v>1041.5092855173</v>
          </cell>
        </row>
        <row r="77">
          <cell r="K77">
            <v>533006</v>
          </cell>
          <cell r="L77">
            <v>22862</v>
          </cell>
          <cell r="M77">
            <v>321223</v>
          </cell>
          <cell r="N77">
            <v>154</v>
          </cell>
          <cell r="O77">
            <v>83193</v>
          </cell>
          <cell r="P77">
            <v>174162</v>
          </cell>
          <cell r="Q77">
            <v>18151</v>
          </cell>
          <cell r="R77">
            <v>1129889</v>
          </cell>
        </row>
        <row r="77">
          <cell r="T77">
            <v>-117547</v>
          </cell>
          <cell r="U77">
            <v>8135</v>
          </cell>
          <cell r="V77">
            <v>207</v>
          </cell>
        </row>
        <row r="77">
          <cell r="X77">
            <v>1311.5092855173</v>
          </cell>
          <cell r="Y77">
            <v>1041.5092855173</v>
          </cell>
          <cell r="Z77">
            <v>270</v>
          </cell>
        </row>
        <row r="77">
          <cell r="AB77">
            <v>0</v>
          </cell>
          <cell r="AC77">
            <v>0</v>
          </cell>
          <cell r="AD77">
            <v>493.524074074074</v>
          </cell>
          <cell r="AE77">
            <v>21.1685185185185</v>
          </cell>
          <cell r="AF77">
            <v>297.428703703704</v>
          </cell>
          <cell r="AG77">
            <v>0.142592592592593</v>
          </cell>
          <cell r="AH77">
            <v>77.0305555555556</v>
          </cell>
          <cell r="AI77">
            <v>161.261111111111</v>
          </cell>
          <cell r="AJ77">
            <v>16.8064814814815</v>
          </cell>
          <cell r="AK77">
            <v>1046.19351851852</v>
          </cell>
        </row>
        <row r="78">
          <cell r="A78">
            <v>0</v>
          </cell>
        </row>
        <row r="78">
          <cell r="D78">
            <v>36873</v>
          </cell>
        </row>
        <row r="78">
          <cell r="F78">
            <v>1455761</v>
          </cell>
          <cell r="G78">
            <v>250</v>
          </cell>
        </row>
        <row r="78">
          <cell r="I78">
            <v>1027.58796864986</v>
          </cell>
        </row>
        <row r="78">
          <cell r="K78">
            <v>510229</v>
          </cell>
          <cell r="L78">
            <v>49634</v>
          </cell>
          <cell r="M78">
            <v>325446</v>
          </cell>
          <cell r="N78">
            <v>170094</v>
          </cell>
          <cell r="O78">
            <v>110666</v>
          </cell>
          <cell r="P78">
            <v>207221</v>
          </cell>
          <cell r="Q78">
            <v>16701</v>
          </cell>
          <cell r="R78">
            <v>1340357</v>
          </cell>
        </row>
        <row r="78">
          <cell r="T78">
            <v>-236910</v>
          </cell>
          <cell r="U78">
            <v>8078</v>
          </cell>
          <cell r="V78">
            <v>-57</v>
          </cell>
        </row>
        <row r="78">
          <cell r="X78">
            <v>1277.58796864986</v>
          </cell>
          <cell r="Y78">
            <v>1027.58796864986</v>
          </cell>
          <cell r="Z78">
            <v>250</v>
          </cell>
        </row>
        <row r="78">
          <cell r="AB78">
            <v>0</v>
          </cell>
          <cell r="AC78">
            <v>0</v>
          </cell>
          <cell r="AD78">
            <v>472.434259259259</v>
          </cell>
          <cell r="AE78">
            <v>45.9574074074074</v>
          </cell>
          <cell r="AF78">
            <v>301.338888888889</v>
          </cell>
          <cell r="AG78">
            <v>157.494444444444</v>
          </cell>
          <cell r="AH78">
            <v>102.468518518519</v>
          </cell>
          <cell r="AI78">
            <v>191.871296296296</v>
          </cell>
          <cell r="AJ78">
            <v>15.4638888888889</v>
          </cell>
          <cell r="AK78">
            <v>1241.0712962963</v>
          </cell>
        </row>
        <row r="79">
          <cell r="A79">
            <v>0</v>
          </cell>
        </row>
        <row r="79">
          <cell r="D79">
            <v>36874</v>
          </cell>
        </row>
        <row r="79">
          <cell r="F79">
            <v>1475954</v>
          </cell>
          <cell r="G79">
            <v>249</v>
          </cell>
        </row>
        <row r="79">
          <cell r="I79">
            <v>1046.30951349888</v>
          </cell>
        </row>
        <row r="79">
          <cell r="K79">
            <v>437832</v>
          </cell>
          <cell r="L79">
            <v>48378</v>
          </cell>
          <cell r="M79">
            <v>308271</v>
          </cell>
          <cell r="N79">
            <v>55</v>
          </cell>
          <cell r="O79">
            <v>109308</v>
          </cell>
          <cell r="P79">
            <v>305347</v>
          </cell>
          <cell r="Q79">
            <v>26419</v>
          </cell>
          <cell r="R79">
            <v>1187232</v>
          </cell>
        </row>
        <row r="79">
          <cell r="T79">
            <v>131253</v>
          </cell>
          <cell r="U79">
            <v>7684</v>
          </cell>
          <cell r="V79">
            <v>-394</v>
          </cell>
        </row>
        <row r="79">
          <cell r="X79">
            <v>1295.30951349888</v>
          </cell>
          <cell r="Y79">
            <v>1046.30951349888</v>
          </cell>
          <cell r="Z79">
            <v>249</v>
          </cell>
        </row>
        <row r="79">
          <cell r="AB79">
            <v>0</v>
          </cell>
          <cell r="AC79">
            <v>0</v>
          </cell>
          <cell r="AD79">
            <v>405.4</v>
          </cell>
          <cell r="AE79">
            <v>44.7944444444444</v>
          </cell>
          <cell r="AF79">
            <v>285.436111111111</v>
          </cell>
          <cell r="AG79">
            <v>0.0509259259259259</v>
          </cell>
          <cell r="AH79">
            <v>101.211111111111</v>
          </cell>
          <cell r="AI79">
            <v>282.728703703704</v>
          </cell>
          <cell r="AJ79">
            <v>24.462037037037</v>
          </cell>
          <cell r="AK79">
            <v>1099.28888888889</v>
          </cell>
        </row>
        <row r="80">
          <cell r="A80">
            <v>0</v>
          </cell>
        </row>
        <row r="80">
          <cell r="D80">
            <v>36875</v>
          </cell>
        </row>
        <row r="80">
          <cell r="F80">
            <v>1544824</v>
          </cell>
          <cell r="G80">
            <v>260</v>
          </cell>
        </row>
        <row r="80">
          <cell r="I80">
            <v>1095.7503986448</v>
          </cell>
        </row>
        <row r="80">
          <cell r="K80">
            <v>458195</v>
          </cell>
          <cell r="L80">
            <v>46346</v>
          </cell>
          <cell r="M80">
            <v>319759</v>
          </cell>
          <cell r="N80">
            <v>0</v>
          </cell>
          <cell r="O80">
            <v>108228</v>
          </cell>
          <cell r="P80">
            <v>328042</v>
          </cell>
          <cell r="Q80">
            <v>28350</v>
          </cell>
          <cell r="R80">
            <v>1242574</v>
          </cell>
        </row>
        <row r="80">
          <cell r="T80">
            <v>166511</v>
          </cell>
          <cell r="U80">
            <v>7708</v>
          </cell>
          <cell r="V80">
            <v>24</v>
          </cell>
        </row>
        <row r="80">
          <cell r="X80">
            <v>1355.7503986448</v>
          </cell>
          <cell r="Y80">
            <v>1095.7503986448</v>
          </cell>
          <cell r="Z80">
            <v>260</v>
          </cell>
        </row>
        <row r="80">
          <cell r="AB80">
            <v>0</v>
          </cell>
          <cell r="AC80">
            <v>0</v>
          </cell>
          <cell r="AD80">
            <v>424.25462962963</v>
          </cell>
          <cell r="AE80">
            <v>42.912962962963</v>
          </cell>
          <cell r="AF80">
            <v>296.073148148148</v>
          </cell>
          <cell r="AG80">
            <v>0</v>
          </cell>
          <cell r="AH80">
            <v>100.211111111111</v>
          </cell>
          <cell r="AI80">
            <v>303.742592592593</v>
          </cell>
          <cell r="AJ80">
            <v>26.25</v>
          </cell>
          <cell r="AK80">
            <v>1150.53148148148</v>
          </cell>
        </row>
        <row r="81">
          <cell r="A81">
            <v>0</v>
          </cell>
        </row>
        <row r="81">
          <cell r="D81">
            <v>36876</v>
          </cell>
        </row>
        <row r="81">
          <cell r="F81">
            <v>1270609</v>
          </cell>
          <cell r="G81">
            <v>176</v>
          </cell>
        </row>
        <row r="81">
          <cell r="I81">
            <v>939.097032588616</v>
          </cell>
        </row>
        <row r="81">
          <cell r="K81">
            <v>549474</v>
          </cell>
          <cell r="L81">
            <v>40974</v>
          </cell>
          <cell r="M81">
            <v>299756</v>
          </cell>
          <cell r="N81">
            <v>9348</v>
          </cell>
          <cell r="O81">
            <v>112889</v>
          </cell>
          <cell r="P81">
            <v>236674</v>
          </cell>
          <cell r="Q81">
            <v>18125</v>
          </cell>
          <cell r="R81">
            <v>1226266</v>
          </cell>
        </row>
        <row r="81">
          <cell r="T81">
            <v>41836</v>
          </cell>
          <cell r="U81">
            <v>7707</v>
          </cell>
          <cell r="V81">
            <v>-1</v>
          </cell>
        </row>
        <row r="81">
          <cell r="X81">
            <v>1115.09703258862</v>
          </cell>
          <cell r="Y81">
            <v>939.097032588616</v>
          </cell>
          <cell r="Z81">
            <v>176</v>
          </cell>
        </row>
        <row r="81">
          <cell r="AB81">
            <v>0</v>
          </cell>
          <cell r="AC81">
            <v>0</v>
          </cell>
          <cell r="AD81">
            <v>508.772222222222</v>
          </cell>
          <cell r="AE81">
            <v>37.9388888888889</v>
          </cell>
          <cell r="AF81">
            <v>277.551851851852</v>
          </cell>
          <cell r="AG81">
            <v>8.65555555555556</v>
          </cell>
          <cell r="AH81">
            <v>104.526851851852</v>
          </cell>
          <cell r="AI81">
            <v>219.142592592593</v>
          </cell>
          <cell r="AJ81">
            <v>16.7824074074074</v>
          </cell>
          <cell r="AK81">
            <v>1135.43148148148</v>
          </cell>
        </row>
        <row r="82">
          <cell r="A82">
            <v>0</v>
          </cell>
        </row>
        <row r="82">
          <cell r="D82">
            <v>36877</v>
          </cell>
        </row>
        <row r="82">
          <cell r="F82">
            <v>1330931</v>
          </cell>
          <cell r="G82">
            <v>92.5</v>
          </cell>
          <cell r="H82">
            <v>103369</v>
          </cell>
          <cell r="I82">
            <v>1155.6</v>
          </cell>
          <cell r="J82">
            <v>1246950</v>
          </cell>
          <cell r="K82">
            <v>484535</v>
          </cell>
          <cell r="L82">
            <v>23337</v>
          </cell>
          <cell r="M82">
            <v>310107</v>
          </cell>
          <cell r="N82">
            <v>15514</v>
          </cell>
          <cell r="O82">
            <v>109039</v>
          </cell>
          <cell r="P82">
            <v>243617</v>
          </cell>
          <cell r="Q82">
            <v>18117</v>
          </cell>
          <cell r="R82">
            <v>1180929</v>
          </cell>
        </row>
        <row r="82">
          <cell r="T82">
            <v>15482</v>
          </cell>
          <cell r="U82">
            <v>7883</v>
          </cell>
          <cell r="V82">
            <v>176</v>
          </cell>
        </row>
        <row r="82">
          <cell r="X82">
            <v>1248.1</v>
          </cell>
          <cell r="Y82">
            <v>1097.6</v>
          </cell>
          <cell r="Z82">
            <v>150.5</v>
          </cell>
        </row>
        <row r="82">
          <cell r="AB82">
            <v>15</v>
          </cell>
          <cell r="AC82">
            <v>43</v>
          </cell>
          <cell r="AD82">
            <v>448.643518518519</v>
          </cell>
          <cell r="AE82">
            <v>21.6083333333333</v>
          </cell>
          <cell r="AF82">
            <v>287.136111111111</v>
          </cell>
          <cell r="AG82">
            <v>14.3648148148148</v>
          </cell>
          <cell r="AH82">
            <v>100.962037037037</v>
          </cell>
          <cell r="AI82">
            <v>225.571296296296</v>
          </cell>
          <cell r="AJ82">
            <v>16.775</v>
          </cell>
          <cell r="AK82">
            <v>1093.45277777778</v>
          </cell>
        </row>
        <row r="83">
          <cell r="A83">
            <v>0</v>
          </cell>
        </row>
        <row r="83">
          <cell r="D83">
            <v>36878</v>
          </cell>
        </row>
        <row r="83">
          <cell r="F83">
            <v>1379455</v>
          </cell>
          <cell r="G83">
            <v>96.3</v>
          </cell>
          <cell r="H83">
            <v>107184</v>
          </cell>
          <cell r="I83">
            <v>1148.6</v>
          </cell>
          <cell r="J83">
            <v>1241119</v>
          </cell>
          <cell r="K83">
            <v>410859</v>
          </cell>
          <cell r="L83">
            <v>1</v>
          </cell>
          <cell r="M83">
            <v>303168</v>
          </cell>
          <cell r="N83">
            <v>28</v>
          </cell>
          <cell r="O83">
            <v>94370</v>
          </cell>
          <cell r="P83">
            <v>227020</v>
          </cell>
          <cell r="Q83">
            <v>17615</v>
          </cell>
          <cell r="R83">
            <v>1053060</v>
          </cell>
        </row>
        <row r="83">
          <cell r="T83">
            <v>5554</v>
          </cell>
          <cell r="U83">
            <v>8157</v>
          </cell>
          <cell r="V83">
            <v>274</v>
          </cell>
        </row>
        <row r="83">
          <cell r="X83">
            <v>1244.9</v>
          </cell>
          <cell r="Y83">
            <v>1091.6</v>
          </cell>
          <cell r="Z83">
            <v>153.3</v>
          </cell>
        </row>
        <row r="83">
          <cell r="AB83">
            <v>15</v>
          </cell>
          <cell r="AC83">
            <v>42</v>
          </cell>
          <cell r="AD83">
            <v>380.425</v>
          </cell>
          <cell r="AE83">
            <v>0.000925925925925926</v>
          </cell>
          <cell r="AF83">
            <v>280.711111111111</v>
          </cell>
          <cell r="AG83">
            <v>0.0259259259259259</v>
          </cell>
          <cell r="AH83">
            <v>87.3796296296296</v>
          </cell>
          <cell r="AI83">
            <v>210.203703703704</v>
          </cell>
          <cell r="AJ83">
            <v>16.3101851851852</v>
          </cell>
          <cell r="AK83">
            <v>975.055555555556</v>
          </cell>
        </row>
        <row r="84">
          <cell r="A84">
            <v>0</v>
          </cell>
        </row>
        <row r="84">
          <cell r="D84">
            <v>36879</v>
          </cell>
        </row>
        <row r="84">
          <cell r="F84">
            <v>1475537</v>
          </cell>
          <cell r="G84">
            <v>160.6</v>
          </cell>
          <cell r="H84">
            <v>179874</v>
          </cell>
          <cell r="I84">
            <v>1191.3</v>
          </cell>
          <cell r="J84">
            <v>1287802</v>
          </cell>
          <cell r="K84">
            <v>470939</v>
          </cell>
          <cell r="L84">
            <v>729</v>
          </cell>
          <cell r="M84">
            <v>400038</v>
          </cell>
          <cell r="N84">
            <v>552</v>
          </cell>
          <cell r="O84">
            <v>97242</v>
          </cell>
          <cell r="P84">
            <v>176553</v>
          </cell>
          <cell r="Q84">
            <v>25206</v>
          </cell>
          <cell r="R84">
            <v>1170530</v>
          </cell>
        </row>
        <row r="84">
          <cell r="T84">
            <v>24795</v>
          </cell>
          <cell r="U84">
            <v>8520</v>
          </cell>
          <cell r="V84">
            <v>363</v>
          </cell>
        </row>
        <row r="84">
          <cell r="X84">
            <v>1351.9</v>
          </cell>
          <cell r="Y84">
            <v>1120.3</v>
          </cell>
          <cell r="Z84">
            <v>231.6</v>
          </cell>
        </row>
        <row r="84">
          <cell r="AB84">
            <v>16</v>
          </cell>
          <cell r="AC84">
            <v>55</v>
          </cell>
          <cell r="AD84">
            <v>436.05462962963</v>
          </cell>
          <cell r="AE84">
            <v>0.675</v>
          </cell>
          <cell r="AF84">
            <v>370.405555555556</v>
          </cell>
          <cell r="AG84">
            <v>0.511111111111111</v>
          </cell>
          <cell r="AH84">
            <v>90.0388888888889</v>
          </cell>
          <cell r="AI84">
            <v>163.475</v>
          </cell>
          <cell r="AJ84">
            <v>23.3388888888889</v>
          </cell>
          <cell r="AK84">
            <v>1083.82407407407</v>
          </cell>
        </row>
        <row r="85">
          <cell r="A85">
            <v>0</v>
          </cell>
        </row>
        <row r="85">
          <cell r="D85">
            <v>36880</v>
          </cell>
        </row>
        <row r="85">
          <cell r="F85">
            <v>1558819</v>
          </cell>
          <cell r="G85">
            <v>156.9</v>
          </cell>
          <cell r="H85">
            <v>175406</v>
          </cell>
          <cell r="I85">
            <v>1163.6</v>
          </cell>
          <cell r="J85">
            <v>1260907</v>
          </cell>
          <cell r="K85">
            <v>525586</v>
          </cell>
          <cell r="L85">
            <v>223</v>
          </cell>
          <cell r="M85">
            <v>497044</v>
          </cell>
          <cell r="N85">
            <v>0</v>
          </cell>
          <cell r="O85">
            <v>126809</v>
          </cell>
          <cell r="P85">
            <v>110420</v>
          </cell>
          <cell r="Q85">
            <v>52663</v>
          </cell>
          <cell r="R85">
            <v>1312522</v>
          </cell>
        </row>
        <row r="85">
          <cell r="T85">
            <v>-132617</v>
          </cell>
          <cell r="U85">
            <v>8739</v>
          </cell>
          <cell r="V85">
            <v>219</v>
          </cell>
        </row>
        <row r="85">
          <cell r="X85">
            <v>1320.5</v>
          </cell>
          <cell r="Y85">
            <v>1095.6</v>
          </cell>
          <cell r="Z85">
            <v>224.9</v>
          </cell>
        </row>
        <row r="85">
          <cell r="AB85">
            <v>16</v>
          </cell>
          <cell r="AC85">
            <v>52</v>
          </cell>
          <cell r="AD85">
            <v>486.653703703704</v>
          </cell>
          <cell r="AE85">
            <v>0.206481481481482</v>
          </cell>
          <cell r="AF85">
            <v>460.225925925926</v>
          </cell>
          <cell r="AG85">
            <v>0</v>
          </cell>
          <cell r="AH85">
            <v>117.415740740741</v>
          </cell>
          <cell r="AI85">
            <v>102.240740740741</v>
          </cell>
          <cell r="AJ85">
            <v>48.762037037037</v>
          </cell>
          <cell r="AK85">
            <v>1215.29814814815</v>
          </cell>
        </row>
        <row r="86">
          <cell r="A86">
            <v>0</v>
          </cell>
        </row>
        <row r="86">
          <cell r="D86">
            <v>36881</v>
          </cell>
        </row>
        <row r="86">
          <cell r="F86">
            <v>1527778</v>
          </cell>
          <cell r="G86">
            <v>193.1</v>
          </cell>
          <cell r="H86">
            <v>211945</v>
          </cell>
          <cell r="I86">
            <v>1131.2</v>
          </cell>
          <cell r="J86">
            <v>1226009</v>
          </cell>
          <cell r="K86">
            <v>461949</v>
          </cell>
          <cell r="L86">
            <v>51223</v>
          </cell>
          <cell r="M86">
            <v>512571</v>
          </cell>
          <cell r="N86">
            <v>0</v>
          </cell>
          <cell r="O86">
            <v>320093</v>
          </cell>
          <cell r="P86">
            <v>89051</v>
          </cell>
          <cell r="Q86">
            <v>32647</v>
          </cell>
          <cell r="R86">
            <v>1416311</v>
          </cell>
        </row>
        <row r="86">
          <cell r="T86">
            <v>-147992</v>
          </cell>
          <cell r="U86">
            <v>8319</v>
          </cell>
          <cell r="V86">
            <v>-420</v>
          </cell>
        </row>
        <row r="86">
          <cell r="X86">
            <v>1324.3</v>
          </cell>
          <cell r="Y86">
            <v>1067.2</v>
          </cell>
          <cell r="Z86">
            <v>257.1</v>
          </cell>
        </row>
        <row r="86">
          <cell r="AB86">
            <v>14</v>
          </cell>
          <cell r="AC86">
            <v>50</v>
          </cell>
          <cell r="AD86">
            <v>427.730555555556</v>
          </cell>
          <cell r="AE86">
            <v>47.4287037037037</v>
          </cell>
          <cell r="AF86">
            <v>474.602777777778</v>
          </cell>
          <cell r="AG86">
            <v>0</v>
          </cell>
          <cell r="AH86">
            <v>296.382407407407</v>
          </cell>
          <cell r="AI86">
            <v>82.4546296296296</v>
          </cell>
          <cell r="AJ86">
            <v>30.2287037037037</v>
          </cell>
          <cell r="AK86">
            <v>1311.39907407407</v>
          </cell>
        </row>
        <row r="87">
          <cell r="A87">
            <v>0</v>
          </cell>
        </row>
        <row r="87">
          <cell r="D87">
            <v>36882</v>
          </cell>
        </row>
        <row r="87">
          <cell r="F87">
            <v>1506150</v>
          </cell>
          <cell r="G87">
            <v>208.1</v>
          </cell>
          <cell r="H87">
            <v>228849</v>
          </cell>
          <cell r="I87">
            <v>1136.1</v>
          </cell>
          <cell r="J87">
            <v>1233717</v>
          </cell>
          <cell r="K87">
            <v>596499</v>
          </cell>
          <cell r="L87">
            <v>3669</v>
          </cell>
          <cell r="M87">
            <v>582577</v>
          </cell>
          <cell r="N87">
            <v>0</v>
          </cell>
          <cell r="O87">
            <v>150000</v>
          </cell>
          <cell r="P87">
            <v>67376</v>
          </cell>
          <cell r="Q87">
            <v>11948</v>
          </cell>
          <cell r="R87">
            <v>1408400</v>
          </cell>
        </row>
        <row r="87">
          <cell r="T87">
            <v>1055</v>
          </cell>
          <cell r="U87">
            <v>8012</v>
          </cell>
          <cell r="V87">
            <v>-307</v>
          </cell>
        </row>
        <row r="87">
          <cell r="X87">
            <v>1344.2</v>
          </cell>
          <cell r="Y87">
            <v>1058.1</v>
          </cell>
          <cell r="Z87">
            <v>286.1</v>
          </cell>
        </row>
        <row r="87">
          <cell r="AB87">
            <v>27</v>
          </cell>
          <cell r="AC87">
            <v>51</v>
          </cell>
          <cell r="AD87">
            <v>552.313888888889</v>
          </cell>
          <cell r="AE87">
            <v>3.39722222222222</v>
          </cell>
          <cell r="AF87">
            <v>539.423148148148</v>
          </cell>
          <cell r="AG87">
            <v>0</v>
          </cell>
          <cell r="AH87">
            <v>138.888888888889</v>
          </cell>
          <cell r="AI87">
            <v>62.3851851851852</v>
          </cell>
          <cell r="AJ87">
            <v>11.062962962963</v>
          </cell>
          <cell r="AK87">
            <v>1304.07407407407</v>
          </cell>
        </row>
        <row r="88">
          <cell r="A88">
            <v>0</v>
          </cell>
        </row>
        <row r="88">
          <cell r="D88">
            <v>36883</v>
          </cell>
        </row>
        <row r="88">
          <cell r="F88">
            <v>1530441</v>
          </cell>
          <cell r="G88">
            <v>199.6</v>
          </cell>
          <cell r="H88">
            <v>220264</v>
          </cell>
          <cell r="I88">
            <v>1160.4</v>
          </cell>
          <cell r="J88">
            <v>1259886</v>
          </cell>
          <cell r="K88">
            <v>566561</v>
          </cell>
          <cell r="L88">
            <v>12500</v>
          </cell>
          <cell r="M88">
            <v>607119</v>
          </cell>
          <cell r="N88">
            <v>0</v>
          </cell>
          <cell r="O88">
            <v>130000</v>
          </cell>
          <cell r="P88">
            <v>106186</v>
          </cell>
          <cell r="Q88">
            <v>18948</v>
          </cell>
          <cell r="R88">
            <v>1428814</v>
          </cell>
        </row>
        <row r="88">
          <cell r="T88">
            <v>-39737</v>
          </cell>
          <cell r="U88">
            <v>7915</v>
          </cell>
          <cell r="V88">
            <v>-97</v>
          </cell>
        </row>
        <row r="88">
          <cell r="X88">
            <v>1360</v>
          </cell>
          <cell r="Y88">
            <v>1097.4</v>
          </cell>
          <cell r="Z88">
            <v>262.6</v>
          </cell>
        </row>
        <row r="88">
          <cell r="AB88">
            <v>16</v>
          </cell>
          <cell r="AC88">
            <v>47</v>
          </cell>
          <cell r="AD88">
            <v>524.593518518519</v>
          </cell>
          <cell r="AE88">
            <v>11.5740740740741</v>
          </cell>
          <cell r="AF88">
            <v>562.147222222222</v>
          </cell>
          <cell r="AG88">
            <v>0</v>
          </cell>
          <cell r="AH88">
            <v>120.37037037037</v>
          </cell>
          <cell r="AI88">
            <v>98.3203703703704</v>
          </cell>
          <cell r="AJ88">
            <v>17.5444444444444</v>
          </cell>
          <cell r="AK88">
            <v>1322.97592592593</v>
          </cell>
        </row>
        <row r="89">
          <cell r="A89">
            <v>0</v>
          </cell>
        </row>
        <row r="89">
          <cell r="D89">
            <v>36884</v>
          </cell>
        </row>
        <row r="89">
          <cell r="F89">
            <v>1549888</v>
          </cell>
          <cell r="G89">
            <v>200.2</v>
          </cell>
          <cell r="H89">
            <v>220837</v>
          </cell>
          <cell r="I89">
            <v>1153.8</v>
          </cell>
          <cell r="J89">
            <v>1253448</v>
          </cell>
          <cell r="K89">
            <v>561562</v>
          </cell>
          <cell r="L89">
            <v>12500</v>
          </cell>
          <cell r="M89">
            <v>607019</v>
          </cell>
          <cell r="N89">
            <v>0</v>
          </cell>
          <cell r="O89">
            <v>130000</v>
          </cell>
          <cell r="P89">
            <v>106186</v>
          </cell>
          <cell r="Q89">
            <v>18948</v>
          </cell>
          <cell r="R89">
            <v>1423715</v>
          </cell>
        </row>
        <row r="89">
          <cell r="T89">
            <v>-34637</v>
          </cell>
          <cell r="U89">
            <v>7764</v>
          </cell>
          <cell r="V89">
            <v>-151</v>
          </cell>
        </row>
        <row r="89">
          <cell r="X89">
            <v>1354</v>
          </cell>
          <cell r="Y89">
            <v>1091.8</v>
          </cell>
          <cell r="Z89">
            <v>262.2</v>
          </cell>
        </row>
        <row r="89">
          <cell r="AB89">
            <v>16</v>
          </cell>
          <cell r="AC89">
            <v>46</v>
          </cell>
          <cell r="AD89">
            <v>519.964814814815</v>
          </cell>
          <cell r="AE89">
            <v>11.5740740740741</v>
          </cell>
          <cell r="AF89">
            <v>562.05462962963</v>
          </cell>
          <cell r="AG89">
            <v>0</v>
          </cell>
          <cell r="AH89">
            <v>120.37037037037</v>
          </cell>
          <cell r="AI89">
            <v>98.3203703703704</v>
          </cell>
          <cell r="AJ89">
            <v>17.5444444444444</v>
          </cell>
          <cell r="AK89">
            <v>1318.25462962963</v>
          </cell>
        </row>
        <row r="90">
          <cell r="A90">
            <v>0</v>
          </cell>
        </row>
        <row r="90">
          <cell r="D90">
            <v>36885</v>
          </cell>
        </row>
        <row r="90">
          <cell r="F90">
            <v>1559885</v>
          </cell>
          <cell r="G90">
            <v>205</v>
          </cell>
          <cell r="H90">
            <v>226490</v>
          </cell>
          <cell r="I90">
            <v>1164.4</v>
          </cell>
          <cell r="J90">
            <v>1264694</v>
          </cell>
          <cell r="K90">
            <v>639937</v>
          </cell>
          <cell r="L90">
            <v>36218</v>
          </cell>
          <cell r="M90">
            <v>512166</v>
          </cell>
          <cell r="N90">
            <v>0</v>
          </cell>
          <cell r="O90">
            <v>151639</v>
          </cell>
          <cell r="P90">
            <v>75484</v>
          </cell>
          <cell r="Q90">
            <v>19884</v>
          </cell>
          <cell r="R90">
            <v>1399110</v>
          </cell>
        </row>
        <row r="90">
          <cell r="T90">
            <v>-34791</v>
          </cell>
          <cell r="U90">
            <v>7765</v>
          </cell>
          <cell r="V90">
            <v>1</v>
          </cell>
        </row>
        <row r="90">
          <cell r="X90">
            <v>1369.4</v>
          </cell>
          <cell r="Y90">
            <v>1100.4</v>
          </cell>
          <cell r="Z90">
            <v>269</v>
          </cell>
        </row>
        <row r="90">
          <cell r="AB90">
            <v>16</v>
          </cell>
          <cell r="AC90">
            <v>48</v>
          </cell>
          <cell r="AD90">
            <v>592.534259259259</v>
          </cell>
          <cell r="AE90">
            <v>33.5351851851852</v>
          </cell>
          <cell r="AF90">
            <v>474.227777777778</v>
          </cell>
          <cell r="AG90">
            <v>0</v>
          </cell>
          <cell r="AH90">
            <v>140.406481481481</v>
          </cell>
          <cell r="AI90">
            <v>69.8925925925926</v>
          </cell>
          <cell r="AJ90">
            <v>18.4111111111111</v>
          </cell>
          <cell r="AK90">
            <v>1295.47222222222</v>
          </cell>
        </row>
        <row r="91">
          <cell r="A91">
            <v>0</v>
          </cell>
        </row>
        <row r="91">
          <cell r="D91">
            <v>36886</v>
          </cell>
        </row>
        <row r="91">
          <cell r="F91">
            <v>1551742</v>
          </cell>
          <cell r="G91">
            <v>200.6</v>
          </cell>
          <cell r="H91">
            <v>221737</v>
          </cell>
          <cell r="I91">
            <v>1162.7</v>
          </cell>
          <cell r="J91">
            <v>1261564</v>
          </cell>
          <cell r="K91">
            <v>636551</v>
          </cell>
          <cell r="L91">
            <v>35796</v>
          </cell>
          <cell r="M91">
            <v>625559</v>
          </cell>
          <cell r="N91">
            <v>0</v>
          </cell>
          <cell r="O91">
            <v>135869</v>
          </cell>
          <cell r="P91">
            <v>65986</v>
          </cell>
          <cell r="Q91">
            <v>19169</v>
          </cell>
          <cell r="R91">
            <v>1483134</v>
          </cell>
        </row>
        <row r="91">
          <cell r="T91">
            <v>-32875</v>
          </cell>
          <cell r="U91">
            <v>7782</v>
          </cell>
          <cell r="V91">
            <v>17</v>
          </cell>
        </row>
        <row r="91">
          <cell r="X91">
            <v>1363.3</v>
          </cell>
          <cell r="Y91">
            <v>1099.7</v>
          </cell>
          <cell r="Z91">
            <v>263.6</v>
          </cell>
        </row>
        <row r="91">
          <cell r="AB91">
            <v>16</v>
          </cell>
          <cell r="AC91">
            <v>47</v>
          </cell>
          <cell r="AD91">
            <v>589.399074074074</v>
          </cell>
          <cell r="AE91">
            <v>33.1444444444444</v>
          </cell>
          <cell r="AF91">
            <v>579.221296296296</v>
          </cell>
          <cell r="AG91">
            <v>0</v>
          </cell>
          <cell r="AH91">
            <v>125.80462962963</v>
          </cell>
          <cell r="AI91">
            <v>61.0981481481482</v>
          </cell>
          <cell r="AJ91">
            <v>17.7490740740741</v>
          </cell>
          <cell r="AK91">
            <v>1373.27222222222</v>
          </cell>
        </row>
        <row r="92">
          <cell r="A92">
            <v>0</v>
          </cell>
        </row>
        <row r="92">
          <cell r="D92">
            <v>36887</v>
          </cell>
        </row>
        <row r="92">
          <cell r="F92">
            <v>1573323</v>
          </cell>
          <cell r="G92">
            <v>199.2</v>
          </cell>
          <cell r="H92">
            <v>219968</v>
          </cell>
          <cell r="I92">
            <v>1183.4</v>
          </cell>
          <cell r="J92">
            <v>1283784</v>
          </cell>
          <cell r="K92">
            <v>570696</v>
          </cell>
          <cell r="L92">
            <v>35039</v>
          </cell>
          <cell r="M92">
            <v>587361</v>
          </cell>
          <cell r="N92">
            <v>0</v>
          </cell>
          <cell r="O92">
            <v>165710</v>
          </cell>
          <cell r="P92">
            <v>144157</v>
          </cell>
          <cell r="Q92">
            <v>30995</v>
          </cell>
          <cell r="R92">
            <v>1498919</v>
          </cell>
        </row>
        <row r="92">
          <cell r="T92">
            <v>-23528</v>
          </cell>
          <cell r="U92">
            <v>7665</v>
          </cell>
          <cell r="V92">
            <v>-117</v>
          </cell>
        </row>
        <row r="92">
          <cell r="X92">
            <v>1382.6</v>
          </cell>
          <cell r="Y92">
            <v>1122.4</v>
          </cell>
          <cell r="Z92">
            <v>260.2</v>
          </cell>
        </row>
        <row r="92">
          <cell r="AB92">
            <v>16</v>
          </cell>
          <cell r="AC92">
            <v>45</v>
          </cell>
          <cell r="AD92">
            <v>528.422222222222</v>
          </cell>
          <cell r="AE92">
            <v>32.4435185185185</v>
          </cell>
          <cell r="AF92">
            <v>543.852777777778</v>
          </cell>
          <cell r="AG92">
            <v>0</v>
          </cell>
          <cell r="AH92">
            <v>153.435185185185</v>
          </cell>
          <cell r="AI92">
            <v>133.478703703704</v>
          </cell>
          <cell r="AJ92">
            <v>28.6990740740741</v>
          </cell>
          <cell r="AK92">
            <v>1387.88796296296</v>
          </cell>
        </row>
        <row r="93">
          <cell r="A93">
            <v>0</v>
          </cell>
        </row>
        <row r="93">
          <cell r="D93">
            <v>36888</v>
          </cell>
        </row>
        <row r="93">
          <cell r="F93">
            <v>1574539</v>
          </cell>
          <cell r="G93">
            <v>208.6</v>
          </cell>
          <cell r="H93">
            <v>230524</v>
          </cell>
          <cell r="I93">
            <v>1187.3</v>
          </cell>
          <cell r="J93">
            <v>1287418</v>
          </cell>
          <cell r="K93">
            <v>592674</v>
          </cell>
          <cell r="L93">
            <v>32180</v>
          </cell>
          <cell r="M93">
            <v>577940</v>
          </cell>
          <cell r="N93">
            <v>0</v>
          </cell>
          <cell r="O93">
            <v>281537</v>
          </cell>
          <cell r="P93">
            <v>196842</v>
          </cell>
          <cell r="Q93">
            <v>34188</v>
          </cell>
          <cell r="R93">
            <v>1683181</v>
          </cell>
        </row>
        <row r="93">
          <cell r="T93">
            <v>-9746</v>
          </cell>
          <cell r="U93">
            <v>7442</v>
          </cell>
          <cell r="V93">
            <v>-223</v>
          </cell>
        </row>
        <row r="93">
          <cell r="X93">
            <v>1395.9</v>
          </cell>
          <cell r="Y93">
            <v>1125.3</v>
          </cell>
          <cell r="Z93">
            <v>270.6</v>
          </cell>
        </row>
        <row r="93">
          <cell r="AB93">
            <v>16</v>
          </cell>
          <cell r="AC93">
            <v>46</v>
          </cell>
          <cell r="AD93">
            <v>548.772222222222</v>
          </cell>
          <cell r="AE93">
            <v>29.7962962962963</v>
          </cell>
          <cell r="AF93">
            <v>535.12962962963</v>
          </cell>
          <cell r="AG93">
            <v>0</v>
          </cell>
          <cell r="AH93">
            <v>260.682407407407</v>
          </cell>
          <cell r="AI93">
            <v>182.261111111111</v>
          </cell>
          <cell r="AJ93">
            <v>31.6555555555556</v>
          </cell>
          <cell r="AK93">
            <v>1558.50092592593</v>
          </cell>
        </row>
        <row r="94">
          <cell r="A94">
            <v>0</v>
          </cell>
        </row>
        <row r="94">
          <cell r="D94">
            <v>36889</v>
          </cell>
        </row>
        <row r="94">
          <cell r="F94">
            <v>1569338</v>
          </cell>
          <cell r="G94">
            <v>189</v>
          </cell>
          <cell r="H94">
            <v>208878</v>
          </cell>
          <cell r="I94">
            <v>1219.1</v>
          </cell>
          <cell r="J94">
            <v>1322104</v>
          </cell>
          <cell r="K94">
            <v>698975</v>
          </cell>
          <cell r="L94">
            <v>38808</v>
          </cell>
          <cell r="M94">
            <v>576046</v>
          </cell>
          <cell r="N94">
            <v>0</v>
          </cell>
          <cell r="O94">
            <v>235805</v>
          </cell>
          <cell r="P94">
            <v>66316</v>
          </cell>
          <cell r="Q94">
            <v>37960</v>
          </cell>
          <cell r="R94">
            <v>1615102</v>
          </cell>
        </row>
        <row r="94">
          <cell r="T94">
            <v>-23606</v>
          </cell>
          <cell r="U94">
            <v>7280</v>
          </cell>
          <cell r="V94">
            <v>-162</v>
          </cell>
        </row>
        <row r="94">
          <cell r="X94">
            <v>1408.1</v>
          </cell>
          <cell r="Y94">
            <v>1138.1</v>
          </cell>
          <cell r="Z94">
            <v>270</v>
          </cell>
        </row>
        <row r="94">
          <cell r="AB94">
            <v>16</v>
          </cell>
          <cell r="AC94">
            <v>65</v>
          </cell>
          <cell r="AD94">
            <v>647.199074074074</v>
          </cell>
          <cell r="AE94">
            <v>35.9333333333333</v>
          </cell>
          <cell r="AF94">
            <v>533.375925925926</v>
          </cell>
          <cell r="AG94">
            <v>0</v>
          </cell>
          <cell r="AH94">
            <v>218.337962962963</v>
          </cell>
          <cell r="AI94">
            <v>61.4037037037037</v>
          </cell>
          <cell r="AJ94">
            <v>35.1481481481481</v>
          </cell>
          <cell r="AK94">
            <v>1495.46481481481</v>
          </cell>
        </row>
        <row r="95">
          <cell r="A95">
            <v>0</v>
          </cell>
        </row>
        <row r="95">
          <cell r="D95">
            <v>36890</v>
          </cell>
        </row>
        <row r="95">
          <cell r="F95">
            <v>1563738</v>
          </cell>
          <cell r="G95">
            <v>188.8</v>
          </cell>
          <cell r="H95">
            <v>208924</v>
          </cell>
          <cell r="I95">
            <v>1209.4</v>
          </cell>
          <cell r="J95">
            <v>1311874</v>
          </cell>
          <cell r="K95">
            <v>628101</v>
          </cell>
          <cell r="L95">
            <v>46283</v>
          </cell>
          <cell r="M95">
            <v>493375</v>
          </cell>
          <cell r="N95">
            <v>0</v>
          </cell>
          <cell r="O95">
            <v>233924</v>
          </cell>
          <cell r="P95">
            <v>71748</v>
          </cell>
          <cell r="Q95">
            <v>37192</v>
          </cell>
          <cell r="R95">
            <v>1464340</v>
          </cell>
        </row>
        <row r="95">
          <cell r="T95">
            <v>80896</v>
          </cell>
          <cell r="U95">
            <v>7226</v>
          </cell>
          <cell r="V95">
            <v>-54</v>
          </cell>
        </row>
        <row r="95">
          <cell r="X95">
            <v>1398.2</v>
          </cell>
          <cell r="Y95">
            <v>1135.4</v>
          </cell>
          <cell r="Z95">
            <v>262.8</v>
          </cell>
        </row>
        <row r="95">
          <cell r="AB95">
            <v>16</v>
          </cell>
          <cell r="AC95">
            <v>58</v>
          </cell>
          <cell r="AD95">
            <v>581.575</v>
          </cell>
          <cell r="AE95">
            <v>42.8546296296296</v>
          </cell>
          <cell r="AF95">
            <v>456.828703703704</v>
          </cell>
          <cell r="AG95">
            <v>0</v>
          </cell>
          <cell r="AH95">
            <v>216.596296296296</v>
          </cell>
          <cell r="AI95">
            <v>66.4333333333333</v>
          </cell>
          <cell r="AJ95">
            <v>34.437037037037</v>
          </cell>
          <cell r="AK95">
            <v>1355.87037037037</v>
          </cell>
        </row>
        <row r="96">
          <cell r="A96">
            <v>0</v>
          </cell>
        </row>
        <row r="96">
          <cell r="D96">
            <v>36891</v>
          </cell>
        </row>
        <row r="96">
          <cell r="F96">
            <v>1568145</v>
          </cell>
          <cell r="G96">
            <v>176.9</v>
          </cell>
          <cell r="H96">
            <v>195749</v>
          </cell>
          <cell r="I96">
            <v>1226.9</v>
          </cell>
          <cell r="J96">
            <v>1334269</v>
          </cell>
          <cell r="K96">
            <v>663896</v>
          </cell>
          <cell r="L96">
            <v>20263</v>
          </cell>
          <cell r="M96">
            <v>517023</v>
          </cell>
          <cell r="N96">
            <v>0</v>
          </cell>
          <cell r="O96">
            <v>232675</v>
          </cell>
          <cell r="P96">
            <v>116841</v>
          </cell>
          <cell r="Q96">
            <v>38617</v>
          </cell>
          <cell r="R96">
            <v>1569052</v>
          </cell>
        </row>
        <row r="96">
          <cell r="T96">
            <v>-44065</v>
          </cell>
          <cell r="U96">
            <v>7190</v>
          </cell>
          <cell r="V96">
            <v>-36</v>
          </cell>
        </row>
        <row r="96">
          <cell r="X96">
            <v>1403.8</v>
          </cell>
          <cell r="Y96">
            <v>1151.9</v>
          </cell>
          <cell r="Z96">
            <v>251.9</v>
          </cell>
        </row>
        <row r="96">
          <cell r="AB96">
            <v>16</v>
          </cell>
          <cell r="AC96">
            <v>59</v>
          </cell>
          <cell r="AD96">
            <v>614.718518518519</v>
          </cell>
          <cell r="AE96">
            <v>18.762037037037</v>
          </cell>
          <cell r="AF96">
            <v>478.725</v>
          </cell>
          <cell r="AG96">
            <v>0</v>
          </cell>
          <cell r="AH96">
            <v>215.439814814815</v>
          </cell>
          <cell r="AI96">
            <v>108.186111111111</v>
          </cell>
          <cell r="AJ96">
            <v>35.7564814814815</v>
          </cell>
          <cell r="AK96">
            <v>1452.82592592593</v>
          </cell>
        </row>
        <row r="97">
          <cell r="A97">
            <v>0</v>
          </cell>
        </row>
        <row r="97">
          <cell r="D97">
            <v>36892</v>
          </cell>
        </row>
        <row r="97">
          <cell r="F97">
            <v>1487190</v>
          </cell>
          <cell r="G97">
            <v>162.8</v>
          </cell>
          <cell r="H97">
            <v>180614</v>
          </cell>
          <cell r="I97">
            <v>1150.8</v>
          </cell>
          <cell r="J97">
            <v>1249379</v>
          </cell>
          <cell r="K97">
            <v>600623</v>
          </cell>
          <cell r="L97">
            <v>0</v>
          </cell>
          <cell r="M97">
            <v>453180</v>
          </cell>
          <cell r="N97">
            <v>0</v>
          </cell>
          <cell r="O97">
            <v>224622</v>
          </cell>
          <cell r="P97">
            <v>190470</v>
          </cell>
          <cell r="Q97">
            <v>21848</v>
          </cell>
          <cell r="R97">
            <v>1490743</v>
          </cell>
        </row>
        <row r="97">
          <cell r="T97">
            <v>-50042</v>
          </cell>
          <cell r="U97">
            <v>7228</v>
          </cell>
          <cell r="V97">
            <v>38</v>
          </cell>
        </row>
        <row r="97">
          <cell r="X97">
            <v>1313.6</v>
          </cell>
          <cell r="Y97">
            <v>1066.8</v>
          </cell>
          <cell r="Z97">
            <v>246.8</v>
          </cell>
        </row>
        <row r="97">
          <cell r="AB97">
            <v>15</v>
          </cell>
          <cell r="AC97">
            <v>69</v>
          </cell>
          <cell r="AD97">
            <v>556.132407407407</v>
          </cell>
          <cell r="AE97">
            <v>0</v>
          </cell>
          <cell r="AF97">
            <v>419.611111111111</v>
          </cell>
          <cell r="AG97">
            <v>0</v>
          </cell>
          <cell r="AH97">
            <v>207.983333333333</v>
          </cell>
          <cell r="AI97">
            <v>176.361111111111</v>
          </cell>
          <cell r="AJ97">
            <v>20.2296296296296</v>
          </cell>
          <cell r="AK97">
            <v>1380.31759259259</v>
          </cell>
        </row>
        <row r="98">
          <cell r="A98">
            <v>0</v>
          </cell>
        </row>
        <row r="98">
          <cell r="D98">
            <v>36893</v>
          </cell>
        </row>
        <row r="98">
          <cell r="F98">
            <v>1550373</v>
          </cell>
          <cell r="G98">
            <v>181.6</v>
          </cell>
          <cell r="H98">
            <v>201393</v>
          </cell>
          <cell r="I98">
            <v>1178</v>
          </cell>
          <cell r="J98">
            <v>1276857</v>
          </cell>
          <cell r="K98">
            <v>591323</v>
          </cell>
          <cell r="L98">
            <v>388</v>
          </cell>
          <cell r="M98">
            <v>499661</v>
          </cell>
          <cell r="N98">
            <v>0</v>
          </cell>
          <cell r="O98">
            <v>273733</v>
          </cell>
          <cell r="P98">
            <v>208350</v>
          </cell>
          <cell r="Q98">
            <v>21094</v>
          </cell>
          <cell r="R98">
            <v>1594161</v>
          </cell>
        </row>
        <row r="98">
          <cell r="T98">
            <v>126813</v>
          </cell>
          <cell r="U98">
            <v>7118</v>
          </cell>
          <cell r="V98">
            <v>-110</v>
          </cell>
        </row>
        <row r="98">
          <cell r="X98">
            <v>1359.6</v>
          </cell>
          <cell r="Y98">
            <v>1110</v>
          </cell>
          <cell r="Z98">
            <v>249.6</v>
          </cell>
        </row>
        <row r="98">
          <cell r="AB98">
            <v>15</v>
          </cell>
          <cell r="AC98">
            <v>53</v>
          </cell>
          <cell r="AD98">
            <v>547.521296296296</v>
          </cell>
          <cell r="AE98">
            <v>0.359259259259259</v>
          </cell>
          <cell r="AF98">
            <v>462.649074074074</v>
          </cell>
          <cell r="AG98">
            <v>0</v>
          </cell>
          <cell r="AH98">
            <v>253.456481481482</v>
          </cell>
          <cell r="AI98">
            <v>192.916666666667</v>
          </cell>
          <cell r="AJ98">
            <v>19.5314814814815</v>
          </cell>
          <cell r="AK98">
            <v>1476.075</v>
          </cell>
        </row>
        <row r="99">
          <cell r="A99">
            <v>0</v>
          </cell>
        </row>
        <row r="99">
          <cell r="D99">
            <v>36894</v>
          </cell>
        </row>
        <row r="99">
          <cell r="F99">
            <v>1632900</v>
          </cell>
          <cell r="G99">
            <v>216.2</v>
          </cell>
          <cell r="H99">
            <v>239096</v>
          </cell>
          <cell r="I99">
            <v>1212.6</v>
          </cell>
          <cell r="J99">
            <v>1312963</v>
          </cell>
          <cell r="K99">
            <v>612537</v>
          </cell>
          <cell r="L99">
            <v>11</v>
          </cell>
          <cell r="M99">
            <v>422264</v>
          </cell>
          <cell r="N99">
            <v>0</v>
          </cell>
          <cell r="O99">
            <v>295916</v>
          </cell>
          <cell r="P99">
            <v>249948</v>
          </cell>
          <cell r="Q99">
            <v>58484</v>
          </cell>
          <cell r="R99">
            <v>1639149</v>
          </cell>
        </row>
        <row r="99">
          <cell r="T99">
            <v>664517</v>
          </cell>
          <cell r="U99">
            <v>7007</v>
          </cell>
          <cell r="V99">
            <v>-111</v>
          </cell>
        </row>
        <row r="99">
          <cell r="X99">
            <v>1428.8</v>
          </cell>
          <cell r="Y99">
            <v>1134.6</v>
          </cell>
          <cell r="Z99">
            <v>294.2</v>
          </cell>
        </row>
        <row r="99">
          <cell r="AB99">
            <v>15</v>
          </cell>
          <cell r="AC99">
            <v>63</v>
          </cell>
          <cell r="AD99">
            <v>567.163888888889</v>
          </cell>
          <cell r="AE99">
            <v>0.0101851851851852</v>
          </cell>
          <cell r="AF99">
            <v>390.985185185185</v>
          </cell>
          <cell r="AG99">
            <v>0</v>
          </cell>
          <cell r="AH99">
            <v>273.996296296296</v>
          </cell>
          <cell r="AI99">
            <v>231.433333333333</v>
          </cell>
          <cell r="AJ99">
            <v>54.1518518518519</v>
          </cell>
          <cell r="AK99">
            <v>1517.73055555556</v>
          </cell>
        </row>
        <row r="100">
          <cell r="A100">
            <v>0</v>
          </cell>
        </row>
        <row r="100">
          <cell r="D100">
            <v>36895</v>
          </cell>
        </row>
        <row r="100">
          <cell r="F100">
            <v>1567717</v>
          </cell>
          <cell r="G100">
            <v>207.4</v>
          </cell>
          <cell r="H100">
            <v>229472</v>
          </cell>
          <cell r="I100">
            <v>1184.4</v>
          </cell>
          <cell r="J100">
            <v>1279947</v>
          </cell>
          <cell r="K100">
            <v>627088</v>
          </cell>
          <cell r="L100">
            <v>0</v>
          </cell>
          <cell r="M100">
            <v>509047</v>
          </cell>
          <cell r="N100">
            <v>0</v>
          </cell>
          <cell r="O100">
            <v>196249</v>
          </cell>
          <cell r="P100">
            <v>102157</v>
          </cell>
          <cell r="Q100">
            <v>80588</v>
          </cell>
          <cell r="R100">
            <v>1515129</v>
          </cell>
        </row>
        <row r="100">
          <cell r="T100">
            <v>2054289</v>
          </cell>
          <cell r="U100">
            <v>6957</v>
          </cell>
          <cell r="V100">
            <v>-50</v>
          </cell>
        </row>
        <row r="100">
          <cell r="X100">
            <v>1391.8</v>
          </cell>
          <cell r="Y100">
            <v>1105.4</v>
          </cell>
          <cell r="Z100">
            <v>286.4</v>
          </cell>
        </row>
        <row r="100">
          <cell r="AB100">
            <v>15</v>
          </cell>
          <cell r="AC100">
            <v>64</v>
          </cell>
          <cell r="AD100">
            <v>580.637037037037</v>
          </cell>
          <cell r="AE100">
            <v>0</v>
          </cell>
          <cell r="AF100">
            <v>471.339814814815</v>
          </cell>
          <cell r="AG100">
            <v>0</v>
          </cell>
          <cell r="AH100">
            <v>181.712037037037</v>
          </cell>
          <cell r="AI100">
            <v>94.5898148148148</v>
          </cell>
          <cell r="AJ100">
            <v>74.6185185185185</v>
          </cell>
          <cell r="AK100">
            <v>1402.89722222222</v>
          </cell>
        </row>
        <row r="101">
          <cell r="A101">
            <v>0</v>
          </cell>
        </row>
        <row r="101">
          <cell r="D101">
            <v>36896</v>
          </cell>
        </row>
        <row r="101">
          <cell r="F101">
            <v>1661123</v>
          </cell>
          <cell r="G101">
            <v>231.6</v>
          </cell>
          <cell r="H101">
            <v>256043</v>
          </cell>
          <cell r="I101">
            <v>1229</v>
          </cell>
          <cell r="J101">
            <v>1327839</v>
          </cell>
          <cell r="K101">
            <v>619020</v>
          </cell>
          <cell r="L101">
            <v>626</v>
          </cell>
          <cell r="M101">
            <v>436756</v>
          </cell>
          <cell r="N101">
            <v>0</v>
          </cell>
          <cell r="O101">
            <v>187645</v>
          </cell>
          <cell r="P101">
            <v>133680</v>
          </cell>
          <cell r="Q101">
            <v>52116</v>
          </cell>
          <cell r="R101">
            <v>1429217</v>
          </cell>
          <cell r="S101">
            <v>1255.86</v>
          </cell>
          <cell r="T101">
            <v>709643</v>
          </cell>
          <cell r="U101">
            <v>7105</v>
          </cell>
          <cell r="V101">
            <v>148</v>
          </cell>
        </row>
        <row r="101">
          <cell r="X101">
            <v>1460.6</v>
          </cell>
          <cell r="Y101">
            <v>1136</v>
          </cell>
          <cell r="Z101">
            <v>324.6</v>
          </cell>
        </row>
        <row r="101">
          <cell r="AB101">
            <v>13</v>
          </cell>
          <cell r="AC101">
            <v>80</v>
          </cell>
          <cell r="AD101">
            <v>573.166666666667</v>
          </cell>
          <cell r="AE101">
            <v>0.57962962962963</v>
          </cell>
          <cell r="AF101">
            <v>404.403703703704</v>
          </cell>
          <cell r="AG101">
            <v>0</v>
          </cell>
          <cell r="AH101">
            <v>173.74537037037</v>
          </cell>
          <cell r="AI101">
            <v>123.777777777778</v>
          </cell>
          <cell r="AJ101">
            <v>48.2555555555556</v>
          </cell>
          <cell r="AK101">
            <v>1323.34907407407</v>
          </cell>
        </row>
        <row r="102">
          <cell r="A102">
            <v>0</v>
          </cell>
        </row>
        <row r="102">
          <cell r="D102">
            <v>36897</v>
          </cell>
        </row>
        <row r="102">
          <cell r="F102">
            <v>1593146</v>
          </cell>
          <cell r="G102">
            <v>221.2</v>
          </cell>
          <cell r="H102">
            <v>244392</v>
          </cell>
          <cell r="I102">
            <v>1180.2</v>
          </cell>
          <cell r="J102">
            <v>1275747</v>
          </cell>
          <cell r="K102">
            <v>574411</v>
          </cell>
          <cell r="L102">
            <v>16447</v>
          </cell>
          <cell r="M102">
            <v>405175</v>
          </cell>
          <cell r="N102">
            <v>0</v>
          </cell>
          <cell r="O102">
            <v>178796</v>
          </cell>
          <cell r="P102">
            <v>246210</v>
          </cell>
          <cell r="Q102">
            <v>28129</v>
          </cell>
          <cell r="R102">
            <v>1432721</v>
          </cell>
          <cell r="S102">
            <v>1324.54</v>
          </cell>
          <cell r="T102">
            <v>1113003</v>
          </cell>
          <cell r="U102">
            <v>7271</v>
          </cell>
          <cell r="V102">
            <v>166</v>
          </cell>
        </row>
        <row r="102">
          <cell r="X102">
            <v>1401.4</v>
          </cell>
          <cell r="Y102">
            <v>1136.2</v>
          </cell>
          <cell r="Z102">
            <v>265.2</v>
          </cell>
        </row>
        <row r="102">
          <cell r="AB102">
            <v>13</v>
          </cell>
          <cell r="AC102">
            <v>31</v>
          </cell>
          <cell r="AD102">
            <v>531.862037037037</v>
          </cell>
          <cell r="AE102">
            <v>15.2287037037037</v>
          </cell>
          <cell r="AF102">
            <v>375.162037037037</v>
          </cell>
          <cell r="AG102">
            <v>0</v>
          </cell>
          <cell r="AH102">
            <v>165.551851851852</v>
          </cell>
          <cell r="AI102">
            <v>227.972222222222</v>
          </cell>
          <cell r="AJ102">
            <v>26.0453703703704</v>
          </cell>
          <cell r="AK102">
            <v>1326.59351851852</v>
          </cell>
        </row>
        <row r="103">
          <cell r="A103">
            <v>0</v>
          </cell>
        </row>
        <row r="103">
          <cell r="D103">
            <v>36898</v>
          </cell>
        </row>
        <row r="103">
          <cell r="F103">
            <v>1502860</v>
          </cell>
          <cell r="G103">
            <v>221.6</v>
          </cell>
          <cell r="H103">
            <v>244931</v>
          </cell>
          <cell r="I103">
            <v>1092.7</v>
          </cell>
          <cell r="J103">
            <v>1180654</v>
          </cell>
          <cell r="K103">
            <v>549206</v>
          </cell>
          <cell r="L103">
            <v>1645</v>
          </cell>
          <cell r="M103">
            <v>405588</v>
          </cell>
          <cell r="N103">
            <v>0</v>
          </cell>
          <cell r="O103">
            <v>178575</v>
          </cell>
          <cell r="P103">
            <v>249408</v>
          </cell>
          <cell r="Q103">
            <v>25691</v>
          </cell>
          <cell r="R103">
            <v>1408468</v>
          </cell>
          <cell r="S103">
            <v>1410.4</v>
          </cell>
          <cell r="T103">
            <v>1115235</v>
          </cell>
          <cell r="U103">
            <v>7349</v>
          </cell>
          <cell r="V103">
            <v>78</v>
          </cell>
        </row>
        <row r="103">
          <cell r="X103">
            <v>1314.3</v>
          </cell>
          <cell r="Y103">
            <v>1018.7</v>
          </cell>
          <cell r="Z103">
            <v>295.6</v>
          </cell>
        </row>
        <row r="103">
          <cell r="AB103">
            <v>13</v>
          </cell>
          <cell r="AC103">
            <v>61</v>
          </cell>
          <cell r="AD103">
            <v>508.524074074074</v>
          </cell>
          <cell r="AE103">
            <v>1.52314814814815</v>
          </cell>
          <cell r="AF103">
            <v>375.544444444444</v>
          </cell>
          <cell r="AG103">
            <v>0</v>
          </cell>
          <cell r="AH103">
            <v>165.347222222222</v>
          </cell>
          <cell r="AI103">
            <v>230.933333333333</v>
          </cell>
          <cell r="AJ103">
            <v>23.787962962963</v>
          </cell>
          <cell r="AK103">
            <v>1304.13703703704</v>
          </cell>
        </row>
        <row r="104">
          <cell r="A104">
            <v>0</v>
          </cell>
        </row>
        <row r="104">
          <cell r="D104">
            <v>36899</v>
          </cell>
        </row>
        <row r="104">
          <cell r="F104">
            <v>1619608</v>
          </cell>
          <cell r="G104">
            <v>220</v>
          </cell>
          <cell r="H104">
            <v>243088</v>
          </cell>
          <cell r="I104">
            <v>1195.2</v>
          </cell>
          <cell r="J104">
            <v>1291721</v>
          </cell>
          <cell r="K104">
            <v>577154</v>
          </cell>
          <cell r="L104">
            <v>2618</v>
          </cell>
          <cell r="M104">
            <v>405216</v>
          </cell>
          <cell r="N104">
            <v>0</v>
          </cell>
          <cell r="O104">
            <v>178928</v>
          </cell>
          <cell r="P104">
            <v>236465</v>
          </cell>
          <cell r="Q104">
            <v>25807</v>
          </cell>
          <cell r="R104">
            <v>1423570</v>
          </cell>
          <cell r="S104">
            <v>1410.4</v>
          </cell>
          <cell r="T104">
            <v>1140693</v>
          </cell>
          <cell r="U104">
            <v>7388</v>
          </cell>
          <cell r="V104">
            <v>39</v>
          </cell>
        </row>
        <row r="104">
          <cell r="X104">
            <v>1415.2</v>
          </cell>
          <cell r="Y104">
            <v>1121.2</v>
          </cell>
          <cell r="Z104">
            <v>294</v>
          </cell>
        </row>
        <row r="104">
          <cell r="AB104">
            <v>13</v>
          </cell>
          <cell r="AC104">
            <v>61</v>
          </cell>
          <cell r="AD104">
            <v>534.401851851852</v>
          </cell>
          <cell r="AE104">
            <v>2.42407407407407</v>
          </cell>
          <cell r="AF104">
            <v>375.2</v>
          </cell>
          <cell r="AG104">
            <v>0</v>
          </cell>
          <cell r="AH104">
            <v>165.674074074074</v>
          </cell>
          <cell r="AI104">
            <v>218.949074074074</v>
          </cell>
          <cell r="AJ104">
            <v>23.8953703703704</v>
          </cell>
          <cell r="AK104">
            <v>1318.12037037037</v>
          </cell>
        </row>
        <row r="105">
          <cell r="A105">
            <v>0</v>
          </cell>
        </row>
        <row r="105">
          <cell r="D105">
            <v>36900</v>
          </cell>
        </row>
        <row r="105">
          <cell r="F105">
            <v>1257346</v>
          </cell>
          <cell r="G105">
            <v>164.1</v>
          </cell>
          <cell r="H105">
            <v>181780</v>
          </cell>
          <cell r="I105">
            <v>941.9</v>
          </cell>
          <cell r="J105">
            <v>1019112</v>
          </cell>
          <cell r="K105">
            <v>509331</v>
          </cell>
          <cell r="L105">
            <v>2967</v>
          </cell>
          <cell r="M105">
            <v>414222</v>
          </cell>
          <cell r="N105">
            <v>0</v>
          </cell>
          <cell r="O105">
            <v>157155</v>
          </cell>
          <cell r="P105">
            <v>196864</v>
          </cell>
          <cell r="Q105">
            <v>31454</v>
          </cell>
          <cell r="R105">
            <v>1309026</v>
          </cell>
          <cell r="S105">
            <v>1370</v>
          </cell>
          <cell r="T105">
            <v>890629</v>
          </cell>
          <cell r="U105">
            <v>7259</v>
          </cell>
          <cell r="V105">
            <v>-129</v>
          </cell>
        </row>
        <row r="105">
          <cell r="X105">
            <v>1106</v>
          </cell>
          <cell r="Y105">
            <v>867.9</v>
          </cell>
          <cell r="Z105">
            <v>238.1</v>
          </cell>
        </row>
        <row r="105">
          <cell r="AB105">
            <v>13</v>
          </cell>
          <cell r="AC105">
            <v>61</v>
          </cell>
          <cell r="AD105">
            <v>471.602777777778</v>
          </cell>
          <cell r="AE105">
            <v>2.74722222222222</v>
          </cell>
          <cell r="AF105">
            <v>383.538888888889</v>
          </cell>
          <cell r="AG105">
            <v>0</v>
          </cell>
          <cell r="AH105">
            <v>145.513888888889</v>
          </cell>
          <cell r="AI105">
            <v>182.281481481481</v>
          </cell>
          <cell r="AJ105">
            <v>29.1240740740741</v>
          </cell>
          <cell r="AK105">
            <v>1212.06111111111</v>
          </cell>
        </row>
        <row r="106">
          <cell r="A106">
            <v>0</v>
          </cell>
        </row>
        <row r="106">
          <cell r="D106">
            <v>36901</v>
          </cell>
        </row>
        <row r="106">
          <cell r="F106">
            <v>1377384</v>
          </cell>
          <cell r="G106">
            <v>153</v>
          </cell>
          <cell r="H106">
            <v>168747</v>
          </cell>
          <cell r="I106">
            <v>1065.2</v>
          </cell>
          <cell r="J106">
            <v>1153057</v>
          </cell>
          <cell r="K106">
            <v>543371</v>
          </cell>
          <cell r="L106">
            <v>1581</v>
          </cell>
          <cell r="M106">
            <v>281117</v>
          </cell>
          <cell r="N106">
            <v>0</v>
          </cell>
          <cell r="O106">
            <v>180350</v>
          </cell>
          <cell r="P106">
            <v>335011</v>
          </cell>
          <cell r="Q106">
            <v>16301</v>
          </cell>
          <cell r="R106">
            <v>1356150</v>
          </cell>
          <cell r="S106">
            <v>1419.2</v>
          </cell>
          <cell r="T106">
            <v>944501</v>
          </cell>
          <cell r="U106">
            <v>7207</v>
          </cell>
          <cell r="V106">
            <v>-52</v>
          </cell>
        </row>
        <row r="106">
          <cell r="X106">
            <v>1218.2</v>
          </cell>
          <cell r="Y106">
            <v>976.2</v>
          </cell>
          <cell r="Z106">
            <v>242</v>
          </cell>
        </row>
        <row r="106">
          <cell r="AB106">
            <v>12</v>
          </cell>
          <cell r="AC106">
            <v>77</v>
          </cell>
          <cell r="AD106">
            <v>503.121296296296</v>
          </cell>
          <cell r="AE106">
            <v>1.46388888888889</v>
          </cell>
          <cell r="AF106">
            <v>260.293518518519</v>
          </cell>
          <cell r="AG106">
            <v>0</v>
          </cell>
          <cell r="AH106">
            <v>166.990740740741</v>
          </cell>
          <cell r="AI106">
            <v>310.19537037037</v>
          </cell>
          <cell r="AJ106">
            <v>15.0935185185185</v>
          </cell>
          <cell r="AK106">
            <v>1255.69444444444</v>
          </cell>
        </row>
        <row r="107">
          <cell r="A107">
            <v>0</v>
          </cell>
        </row>
        <row r="107">
          <cell r="D107">
            <v>36902</v>
          </cell>
        </row>
        <row r="107">
          <cell r="F107">
            <v>1433488</v>
          </cell>
          <cell r="G107">
            <v>179.2</v>
          </cell>
          <cell r="H107">
            <v>198481</v>
          </cell>
          <cell r="I107">
            <v>1085.3</v>
          </cell>
          <cell r="J107">
            <v>1178404</v>
          </cell>
          <cell r="K107">
            <v>489414</v>
          </cell>
          <cell r="L107">
            <v>55666</v>
          </cell>
          <cell r="M107">
            <v>371354</v>
          </cell>
          <cell r="N107">
            <v>0</v>
          </cell>
          <cell r="O107">
            <v>182449</v>
          </cell>
          <cell r="P107">
            <v>334661</v>
          </cell>
          <cell r="Q107">
            <v>10653</v>
          </cell>
          <cell r="R107">
            <v>1388531</v>
          </cell>
          <cell r="S107">
            <v>1337.27</v>
          </cell>
          <cell r="T107">
            <v>-137207</v>
          </cell>
          <cell r="U107">
            <v>7203</v>
          </cell>
          <cell r="V107">
            <v>-4</v>
          </cell>
        </row>
        <row r="107">
          <cell r="X107">
            <v>1264.5</v>
          </cell>
          <cell r="Y107">
            <v>997.3</v>
          </cell>
          <cell r="Z107">
            <v>267.2</v>
          </cell>
        </row>
        <row r="107">
          <cell r="AB107">
            <v>12</v>
          </cell>
          <cell r="AC107">
            <v>76</v>
          </cell>
          <cell r="AD107">
            <v>453.161111111111</v>
          </cell>
          <cell r="AE107">
            <v>51.5425925925926</v>
          </cell>
          <cell r="AF107">
            <v>343.846296296296</v>
          </cell>
          <cell r="AG107">
            <v>0</v>
          </cell>
          <cell r="AH107">
            <v>168.934259259259</v>
          </cell>
          <cell r="AI107">
            <v>309.871296296296</v>
          </cell>
          <cell r="AJ107">
            <v>9.86388888888889</v>
          </cell>
          <cell r="AK107">
            <v>1285.67685185185</v>
          </cell>
        </row>
        <row r="108">
          <cell r="A108">
            <v>0</v>
          </cell>
        </row>
        <row r="108">
          <cell r="D108">
            <v>36903</v>
          </cell>
        </row>
        <row r="108">
          <cell r="F108">
            <v>1452085</v>
          </cell>
          <cell r="G108">
            <v>177.4</v>
          </cell>
          <cell r="H108">
            <v>196279</v>
          </cell>
          <cell r="I108">
            <v>1100.2</v>
          </cell>
          <cell r="J108">
            <v>1193450</v>
          </cell>
          <cell r="K108">
            <v>490866</v>
          </cell>
          <cell r="L108">
            <v>56651</v>
          </cell>
          <cell r="M108">
            <v>358232</v>
          </cell>
          <cell r="N108">
            <v>0</v>
          </cell>
          <cell r="O108">
            <v>181474</v>
          </cell>
          <cell r="P108">
            <v>350990</v>
          </cell>
          <cell r="Q108">
            <v>18153</v>
          </cell>
          <cell r="R108">
            <v>1399715</v>
          </cell>
          <cell r="S108">
            <v>1337.27</v>
          </cell>
          <cell r="T108">
            <v>158528</v>
          </cell>
          <cell r="U108">
            <v>7053</v>
          </cell>
          <cell r="V108">
            <v>-150</v>
          </cell>
        </row>
        <row r="108">
          <cell r="X108">
            <v>1277.6</v>
          </cell>
          <cell r="Y108">
            <v>1011.2</v>
          </cell>
          <cell r="Z108">
            <v>266.4</v>
          </cell>
        </row>
        <row r="108">
          <cell r="AB108">
            <v>12</v>
          </cell>
          <cell r="AC108">
            <v>77</v>
          </cell>
          <cell r="AD108">
            <v>454.505555555556</v>
          </cell>
          <cell r="AE108">
            <v>52.4546296296296</v>
          </cell>
          <cell r="AF108">
            <v>331.696296296296</v>
          </cell>
          <cell r="AG108">
            <v>0</v>
          </cell>
          <cell r="AH108">
            <v>168.031481481481</v>
          </cell>
          <cell r="AI108">
            <v>324.990740740741</v>
          </cell>
          <cell r="AJ108">
            <v>16.8083333333333</v>
          </cell>
          <cell r="AK108">
            <v>1296.03240740741</v>
          </cell>
        </row>
        <row r="109">
          <cell r="A109">
            <v>0</v>
          </cell>
        </row>
        <row r="109">
          <cell r="D109">
            <v>36904</v>
          </cell>
        </row>
        <row r="109">
          <cell r="F109">
            <v>1508404</v>
          </cell>
          <cell r="G109">
            <v>177.9</v>
          </cell>
          <cell r="H109">
            <v>196933</v>
          </cell>
          <cell r="I109">
            <v>1144.7</v>
          </cell>
          <cell r="J109">
            <v>1238963</v>
          </cell>
          <cell r="K109">
            <v>465397</v>
          </cell>
          <cell r="L109">
            <v>48915</v>
          </cell>
          <cell r="M109">
            <v>329859</v>
          </cell>
          <cell r="N109">
            <v>0</v>
          </cell>
          <cell r="O109">
            <v>177805</v>
          </cell>
          <cell r="P109">
            <v>363997</v>
          </cell>
          <cell r="Q109">
            <v>6740</v>
          </cell>
          <cell r="R109">
            <v>1343798</v>
          </cell>
        </row>
        <row r="109">
          <cell r="T109">
            <v>5437</v>
          </cell>
          <cell r="U109">
            <v>6887</v>
          </cell>
          <cell r="V109">
            <v>-166</v>
          </cell>
        </row>
        <row r="109">
          <cell r="X109">
            <v>1322.6</v>
          </cell>
          <cell r="Y109">
            <v>1054.7</v>
          </cell>
          <cell r="Z109">
            <v>267.9</v>
          </cell>
        </row>
        <row r="109">
          <cell r="AB109">
            <v>15</v>
          </cell>
          <cell r="AC109">
            <v>75</v>
          </cell>
          <cell r="AD109">
            <v>430.923148148148</v>
          </cell>
          <cell r="AE109">
            <v>45.2916666666667</v>
          </cell>
          <cell r="AF109">
            <v>305.425</v>
          </cell>
          <cell r="AG109">
            <v>0</v>
          </cell>
          <cell r="AH109">
            <v>164.634259259259</v>
          </cell>
          <cell r="AI109">
            <v>337.034259259259</v>
          </cell>
          <cell r="AJ109">
            <v>6.24074074074074</v>
          </cell>
          <cell r="AK109">
            <v>1244.25740740741</v>
          </cell>
        </row>
        <row r="110">
          <cell r="A110">
            <v>0</v>
          </cell>
        </row>
        <row r="110">
          <cell r="D110">
            <v>36905</v>
          </cell>
        </row>
        <row r="110">
          <cell r="F110">
            <v>1504356</v>
          </cell>
          <cell r="G110">
            <v>177.2</v>
          </cell>
          <cell r="H110">
            <v>196091</v>
          </cell>
          <cell r="I110">
            <v>1140.8</v>
          </cell>
          <cell r="J110">
            <v>1235297</v>
          </cell>
          <cell r="K110">
            <v>442312</v>
          </cell>
          <cell r="L110">
            <v>48915</v>
          </cell>
          <cell r="M110">
            <v>329708</v>
          </cell>
          <cell r="N110">
            <v>0</v>
          </cell>
          <cell r="O110">
            <v>177814</v>
          </cell>
          <cell r="P110">
            <v>358694</v>
          </cell>
          <cell r="Q110">
            <v>0</v>
          </cell>
          <cell r="R110">
            <v>1308528</v>
          </cell>
        </row>
        <row r="110">
          <cell r="T110">
            <v>5209</v>
          </cell>
          <cell r="U110">
            <v>6790</v>
          </cell>
          <cell r="V110">
            <v>-97</v>
          </cell>
        </row>
        <row r="110">
          <cell r="X110">
            <v>1318</v>
          </cell>
          <cell r="Y110">
            <v>1043.8</v>
          </cell>
          <cell r="Z110">
            <v>274.2</v>
          </cell>
        </row>
        <row r="110">
          <cell r="AB110">
            <v>15</v>
          </cell>
          <cell r="AC110">
            <v>82</v>
          </cell>
          <cell r="AD110">
            <v>409.548148148148</v>
          </cell>
          <cell r="AE110">
            <v>45.2916666666667</v>
          </cell>
          <cell r="AF110">
            <v>305.285185185185</v>
          </cell>
          <cell r="AG110">
            <v>0</v>
          </cell>
          <cell r="AH110">
            <v>164.642592592593</v>
          </cell>
          <cell r="AI110">
            <v>332.124074074074</v>
          </cell>
          <cell r="AJ110">
            <v>0</v>
          </cell>
          <cell r="AK110">
            <v>1211.6</v>
          </cell>
        </row>
        <row r="111">
          <cell r="A111">
            <v>0</v>
          </cell>
        </row>
        <row r="111">
          <cell r="D111">
            <v>36906</v>
          </cell>
        </row>
        <row r="111">
          <cell r="F111">
            <v>1590995</v>
          </cell>
          <cell r="G111">
            <v>188.9</v>
          </cell>
          <cell r="H111">
            <v>209378</v>
          </cell>
          <cell r="I111">
            <v>1214.9</v>
          </cell>
          <cell r="J111">
            <v>1313727</v>
          </cell>
          <cell r="K111">
            <v>466567</v>
          </cell>
          <cell r="L111">
            <v>48915</v>
          </cell>
          <cell r="M111">
            <v>397874</v>
          </cell>
          <cell r="N111">
            <v>0</v>
          </cell>
          <cell r="O111">
            <v>187362</v>
          </cell>
          <cell r="P111">
            <v>378964</v>
          </cell>
          <cell r="Q111">
            <v>0</v>
          </cell>
          <cell r="R111">
            <v>1430767</v>
          </cell>
        </row>
        <row r="111">
          <cell r="T111">
            <v>9869</v>
          </cell>
          <cell r="U111">
            <v>6810</v>
          </cell>
          <cell r="V111">
            <v>20</v>
          </cell>
        </row>
        <row r="111">
          <cell r="X111">
            <v>1403.8</v>
          </cell>
          <cell r="Y111">
            <v>1127.9</v>
          </cell>
          <cell r="Z111">
            <v>275.9</v>
          </cell>
        </row>
        <row r="111">
          <cell r="AB111">
            <v>15</v>
          </cell>
          <cell r="AC111">
            <v>72</v>
          </cell>
          <cell r="AD111">
            <v>432.006481481482</v>
          </cell>
          <cell r="AE111">
            <v>45.2916666666667</v>
          </cell>
          <cell r="AF111">
            <v>368.401851851852</v>
          </cell>
          <cell r="AG111">
            <v>0</v>
          </cell>
          <cell r="AH111">
            <v>173.483333333333</v>
          </cell>
          <cell r="AI111">
            <v>350.892592592593</v>
          </cell>
          <cell r="AJ111">
            <v>0</v>
          </cell>
          <cell r="AK111">
            <v>1324.78425925926</v>
          </cell>
        </row>
        <row r="112">
          <cell r="A112">
            <v>0</v>
          </cell>
        </row>
        <row r="112">
          <cell r="D112">
            <v>36907</v>
          </cell>
        </row>
        <row r="112">
          <cell r="F112">
            <v>1592934</v>
          </cell>
          <cell r="G112">
            <v>187.5</v>
          </cell>
          <cell r="H112">
            <v>208557</v>
          </cell>
          <cell r="I112">
            <v>1217.9</v>
          </cell>
          <cell r="J112">
            <v>1317096</v>
          </cell>
          <cell r="K112">
            <v>464946</v>
          </cell>
          <cell r="L112">
            <v>48915</v>
          </cell>
          <cell r="M112">
            <v>379869</v>
          </cell>
          <cell r="N112">
            <v>0</v>
          </cell>
          <cell r="O112">
            <v>177810</v>
          </cell>
          <cell r="P112">
            <v>378885</v>
          </cell>
          <cell r="Q112">
            <v>25592</v>
          </cell>
          <cell r="R112">
            <v>1427102</v>
          </cell>
          <cell r="S112">
            <v>1337.27</v>
          </cell>
          <cell r="T112">
            <v>10300</v>
          </cell>
          <cell r="U112">
            <v>6888</v>
          </cell>
          <cell r="V112">
            <v>78</v>
          </cell>
        </row>
        <row r="112">
          <cell r="X112">
            <v>1405.4</v>
          </cell>
          <cell r="Y112">
            <v>1130.9</v>
          </cell>
          <cell r="Z112">
            <v>274.5</v>
          </cell>
        </row>
        <row r="112">
          <cell r="AB112">
            <v>16</v>
          </cell>
          <cell r="AC112">
            <v>71</v>
          </cell>
          <cell r="AD112">
            <v>430.505555555556</v>
          </cell>
          <cell r="AE112">
            <v>45.2916666666667</v>
          </cell>
          <cell r="AF112">
            <v>351.730555555556</v>
          </cell>
          <cell r="AG112">
            <v>0</v>
          </cell>
          <cell r="AH112">
            <v>164.638888888889</v>
          </cell>
          <cell r="AI112">
            <v>350.819444444444</v>
          </cell>
          <cell r="AJ112">
            <v>23.6962962962963</v>
          </cell>
          <cell r="AK112">
            <v>1321.39074074074</v>
          </cell>
        </row>
        <row r="113">
          <cell r="A113">
            <v>0</v>
          </cell>
        </row>
        <row r="113">
          <cell r="D113">
            <v>36908</v>
          </cell>
        </row>
        <row r="113">
          <cell r="F113">
            <v>1617304</v>
          </cell>
          <cell r="G113">
            <v>212.5</v>
          </cell>
          <cell r="H113">
            <v>234637</v>
          </cell>
          <cell r="I113">
            <v>1211.6</v>
          </cell>
          <cell r="J113">
            <v>1311268</v>
          </cell>
          <cell r="K113">
            <v>492309</v>
          </cell>
          <cell r="L113">
            <v>46473</v>
          </cell>
          <cell r="M113">
            <v>425124</v>
          </cell>
          <cell r="N113">
            <v>0</v>
          </cell>
          <cell r="O113">
            <v>172253</v>
          </cell>
          <cell r="P113">
            <v>408139</v>
          </cell>
          <cell r="Q113">
            <v>20343</v>
          </cell>
          <cell r="R113">
            <v>1518168</v>
          </cell>
          <cell r="S113">
            <v>1337</v>
          </cell>
          <cell r="T113">
            <v>43972</v>
          </cell>
          <cell r="U113">
            <v>7101</v>
          </cell>
          <cell r="V113">
            <v>213</v>
          </cell>
        </row>
        <row r="113">
          <cell r="X113">
            <v>1424.1</v>
          </cell>
          <cell r="Y113">
            <v>1139.6</v>
          </cell>
          <cell r="Z113">
            <v>284.5</v>
          </cell>
        </row>
        <row r="113">
          <cell r="AB113">
            <v>17</v>
          </cell>
          <cell r="AC113">
            <v>55</v>
          </cell>
          <cell r="AD113">
            <v>455.841666666667</v>
          </cell>
          <cell r="AE113">
            <v>43.0305555555556</v>
          </cell>
          <cell r="AF113">
            <v>393.633333333333</v>
          </cell>
          <cell r="AG113">
            <v>0</v>
          </cell>
          <cell r="AH113">
            <v>159.493518518519</v>
          </cell>
          <cell r="AI113">
            <v>377.906481481482</v>
          </cell>
          <cell r="AJ113">
            <v>18.8361111111111</v>
          </cell>
          <cell r="AK113">
            <v>1405.71111111111</v>
          </cell>
        </row>
        <row r="114">
          <cell r="A114">
            <v>0</v>
          </cell>
        </row>
        <row r="114">
          <cell r="D114">
            <v>36909</v>
          </cell>
        </row>
        <row r="114">
          <cell r="F114">
            <v>1621619</v>
          </cell>
          <cell r="G114">
            <v>207.9</v>
          </cell>
          <cell r="H114">
            <v>229071</v>
          </cell>
          <cell r="I114">
            <v>1211</v>
          </cell>
          <cell r="J114">
            <v>1309470</v>
          </cell>
          <cell r="K114">
            <v>529605</v>
          </cell>
          <cell r="L114">
            <v>48280</v>
          </cell>
          <cell r="M114">
            <v>348917</v>
          </cell>
          <cell r="N114">
            <v>0</v>
          </cell>
          <cell r="O114">
            <v>181285</v>
          </cell>
          <cell r="P114">
            <v>329246</v>
          </cell>
          <cell r="Q114">
            <v>29075</v>
          </cell>
          <cell r="R114">
            <v>1418128</v>
          </cell>
          <cell r="S114">
            <v>1337.27</v>
          </cell>
          <cell r="T114">
            <v>-5444</v>
          </cell>
          <cell r="U114">
            <v>7193</v>
          </cell>
          <cell r="V114">
            <v>92</v>
          </cell>
        </row>
        <row r="114">
          <cell r="X114">
            <v>1418.9</v>
          </cell>
          <cell r="Y114">
            <v>1143</v>
          </cell>
          <cell r="Z114">
            <v>275.9</v>
          </cell>
        </row>
        <row r="114">
          <cell r="AB114">
            <v>15</v>
          </cell>
          <cell r="AC114">
            <v>53</v>
          </cell>
          <cell r="AD114">
            <v>490.375</v>
          </cell>
          <cell r="AE114">
            <v>44.7037037037037</v>
          </cell>
          <cell r="AF114">
            <v>323.071296296296</v>
          </cell>
          <cell r="AG114">
            <v>0</v>
          </cell>
          <cell r="AH114">
            <v>167.856481481482</v>
          </cell>
          <cell r="AI114">
            <v>304.857407407407</v>
          </cell>
          <cell r="AJ114">
            <v>26.9212962962963</v>
          </cell>
          <cell r="AK114">
            <v>1313.08148148148</v>
          </cell>
        </row>
        <row r="115">
          <cell r="A115">
            <v>0</v>
          </cell>
        </row>
        <row r="115">
          <cell r="D115">
            <v>36910</v>
          </cell>
        </row>
        <row r="115">
          <cell r="F115">
            <v>1626930</v>
          </cell>
          <cell r="G115">
            <v>208.7</v>
          </cell>
          <cell r="H115">
            <v>229939</v>
          </cell>
          <cell r="I115">
            <v>1234.5</v>
          </cell>
          <cell r="J115">
            <v>1334958</v>
          </cell>
          <cell r="K115">
            <v>486108</v>
          </cell>
          <cell r="L115">
            <v>59007</v>
          </cell>
          <cell r="M115">
            <v>0</v>
          </cell>
          <cell r="N115">
            <v>0</v>
          </cell>
          <cell r="O115">
            <v>179404</v>
          </cell>
          <cell r="P115">
            <v>456527</v>
          </cell>
          <cell r="Q115">
            <v>21554</v>
          </cell>
          <cell r="R115">
            <v>1143593</v>
          </cell>
          <cell r="S115">
            <v>1337.27</v>
          </cell>
          <cell r="T115">
            <v>2607</v>
          </cell>
          <cell r="U115">
            <v>7179</v>
          </cell>
          <cell r="V115">
            <v>-14</v>
          </cell>
        </row>
        <row r="115">
          <cell r="X115">
            <v>1443.2</v>
          </cell>
          <cell r="Y115">
            <v>1169.5</v>
          </cell>
          <cell r="Z115">
            <v>273.7</v>
          </cell>
        </row>
        <row r="115">
          <cell r="AB115">
            <v>15</v>
          </cell>
          <cell r="AC115">
            <v>50</v>
          </cell>
          <cell r="AD115">
            <v>450.1</v>
          </cell>
          <cell r="AE115">
            <v>54.6361111111111</v>
          </cell>
          <cell r="AF115">
            <v>0</v>
          </cell>
          <cell r="AG115">
            <v>0</v>
          </cell>
          <cell r="AH115">
            <v>166.114814814815</v>
          </cell>
          <cell r="AI115">
            <v>422.710185185185</v>
          </cell>
          <cell r="AJ115">
            <v>19.9574074074074</v>
          </cell>
          <cell r="AK115">
            <v>1058.88240740741</v>
          </cell>
        </row>
        <row r="116">
          <cell r="A116">
            <v>0</v>
          </cell>
        </row>
        <row r="116">
          <cell r="D116">
            <v>36911</v>
          </cell>
        </row>
        <row r="116">
          <cell r="F116">
            <v>1671047</v>
          </cell>
          <cell r="G116">
            <v>213.1</v>
          </cell>
          <cell r="H116">
            <v>234707</v>
          </cell>
          <cell r="I116">
            <v>1246.4</v>
          </cell>
          <cell r="J116">
            <v>1349413</v>
          </cell>
          <cell r="K116">
            <v>463993</v>
          </cell>
          <cell r="L116">
            <v>70126</v>
          </cell>
          <cell r="M116">
            <v>302084</v>
          </cell>
          <cell r="N116">
            <v>0</v>
          </cell>
          <cell r="O116">
            <v>180456</v>
          </cell>
          <cell r="P116">
            <v>485960</v>
          </cell>
          <cell r="Q116">
            <v>37048</v>
          </cell>
          <cell r="R116">
            <v>1469541</v>
          </cell>
          <cell r="S116">
            <v>1337.27</v>
          </cell>
          <cell r="T116">
            <v>3689</v>
          </cell>
          <cell r="U116">
            <v>7333</v>
          </cell>
          <cell r="V116">
            <v>154</v>
          </cell>
        </row>
        <row r="116">
          <cell r="X116">
            <v>1459.5</v>
          </cell>
          <cell r="Y116">
            <v>1176.4</v>
          </cell>
          <cell r="Z116">
            <v>283.1</v>
          </cell>
        </row>
        <row r="116">
          <cell r="AB116">
            <v>15</v>
          </cell>
          <cell r="AC116">
            <v>55</v>
          </cell>
          <cell r="AD116">
            <v>429.623148148148</v>
          </cell>
          <cell r="AE116">
            <v>64.9314814814815</v>
          </cell>
          <cell r="AF116">
            <v>279.707407407407</v>
          </cell>
          <cell r="AG116">
            <v>0</v>
          </cell>
          <cell r="AH116">
            <v>167.088888888889</v>
          </cell>
          <cell r="AI116">
            <v>449.962962962963</v>
          </cell>
          <cell r="AJ116">
            <v>34.3037037037037</v>
          </cell>
          <cell r="AK116">
            <v>1360.68611111111</v>
          </cell>
        </row>
        <row r="117">
          <cell r="A117">
            <v>0</v>
          </cell>
        </row>
        <row r="117">
          <cell r="D117">
            <v>36912</v>
          </cell>
        </row>
        <row r="117">
          <cell r="F117">
            <v>1675725</v>
          </cell>
          <cell r="G117">
            <v>212.9</v>
          </cell>
          <cell r="H117">
            <v>235029</v>
          </cell>
          <cell r="I117">
            <v>1251.5</v>
          </cell>
          <cell r="J117">
            <v>1353423</v>
          </cell>
          <cell r="K117">
            <v>482267</v>
          </cell>
          <cell r="L117">
            <v>70126</v>
          </cell>
          <cell r="M117">
            <v>261806</v>
          </cell>
          <cell r="N117">
            <v>0</v>
          </cell>
          <cell r="O117">
            <v>176317</v>
          </cell>
          <cell r="P117">
            <v>461300</v>
          </cell>
          <cell r="Q117">
            <v>35173</v>
          </cell>
          <cell r="R117">
            <v>1416863</v>
          </cell>
          <cell r="S117">
            <v>1337.27</v>
          </cell>
          <cell r="T117">
            <v>7804</v>
          </cell>
          <cell r="U117">
            <v>7386</v>
          </cell>
          <cell r="V117">
            <v>53</v>
          </cell>
        </row>
        <row r="117">
          <cell r="X117">
            <v>1464.4</v>
          </cell>
          <cell r="Y117">
            <v>1181.5</v>
          </cell>
          <cell r="Z117">
            <v>282.9</v>
          </cell>
        </row>
        <row r="117">
          <cell r="AB117">
            <v>15</v>
          </cell>
          <cell r="AC117">
            <v>55</v>
          </cell>
          <cell r="AD117">
            <v>446.543518518519</v>
          </cell>
          <cell r="AE117">
            <v>64.9314814814815</v>
          </cell>
          <cell r="AF117">
            <v>242.412962962963</v>
          </cell>
          <cell r="AG117">
            <v>0</v>
          </cell>
          <cell r="AH117">
            <v>163.256481481481</v>
          </cell>
          <cell r="AI117">
            <v>427.12962962963</v>
          </cell>
          <cell r="AJ117">
            <v>32.5675925925926</v>
          </cell>
          <cell r="AK117">
            <v>1311.91018518519</v>
          </cell>
        </row>
        <row r="118">
          <cell r="A118">
            <v>0</v>
          </cell>
        </row>
        <row r="118">
          <cell r="D118">
            <v>36913</v>
          </cell>
        </row>
        <row r="118">
          <cell r="F118">
            <v>1663436</v>
          </cell>
          <cell r="G118">
            <v>217.1</v>
          </cell>
          <cell r="H118">
            <v>238975</v>
          </cell>
          <cell r="I118">
            <v>1236.4</v>
          </cell>
          <cell r="J118">
            <v>1337702</v>
          </cell>
          <cell r="K118">
            <v>462902</v>
          </cell>
          <cell r="L118">
            <v>74140</v>
          </cell>
          <cell r="M118">
            <v>261824</v>
          </cell>
          <cell r="N118">
            <v>0</v>
          </cell>
          <cell r="O118">
            <v>174829</v>
          </cell>
          <cell r="P118">
            <v>463356</v>
          </cell>
          <cell r="Q118">
            <v>35136</v>
          </cell>
          <cell r="R118">
            <v>1398047</v>
          </cell>
          <cell r="S118">
            <v>1444.25</v>
          </cell>
          <cell r="T118">
            <v>-18601</v>
          </cell>
          <cell r="U118">
            <v>7433</v>
          </cell>
          <cell r="V118">
            <v>47</v>
          </cell>
        </row>
        <row r="118">
          <cell r="X118">
            <v>1453.5</v>
          </cell>
          <cell r="Y118">
            <v>1166.4</v>
          </cell>
          <cell r="Z118">
            <v>287.1</v>
          </cell>
        </row>
        <row r="118">
          <cell r="AB118">
            <v>15</v>
          </cell>
          <cell r="AC118">
            <v>55</v>
          </cell>
          <cell r="AD118">
            <v>428.612962962963</v>
          </cell>
          <cell r="AE118">
            <v>68.6481481481482</v>
          </cell>
          <cell r="AF118">
            <v>242.42962962963</v>
          </cell>
          <cell r="AG118">
            <v>0</v>
          </cell>
          <cell r="AH118">
            <v>161.878703703704</v>
          </cell>
          <cell r="AI118">
            <v>429.033333333333</v>
          </cell>
          <cell r="AJ118">
            <v>32.5333333333333</v>
          </cell>
          <cell r="AK118">
            <v>1294.48796296296</v>
          </cell>
        </row>
        <row r="119">
          <cell r="A119">
            <v>0</v>
          </cell>
        </row>
        <row r="119">
          <cell r="D119">
            <v>36914</v>
          </cell>
        </row>
        <row r="119">
          <cell r="F119">
            <v>1655474</v>
          </cell>
          <cell r="G119">
            <v>224.9</v>
          </cell>
          <cell r="H119">
            <v>247643</v>
          </cell>
          <cell r="I119">
            <v>1219.1</v>
          </cell>
          <cell r="J119">
            <v>1318199</v>
          </cell>
          <cell r="K119">
            <v>457067</v>
          </cell>
          <cell r="L119">
            <v>84015</v>
          </cell>
          <cell r="M119">
            <v>328696</v>
          </cell>
          <cell r="N119">
            <v>0</v>
          </cell>
          <cell r="O119">
            <v>158628</v>
          </cell>
          <cell r="P119">
            <v>454333</v>
          </cell>
          <cell r="Q119">
            <v>26930</v>
          </cell>
          <cell r="R119">
            <v>1425654</v>
          </cell>
          <cell r="S119">
            <v>1404.13</v>
          </cell>
          <cell r="T119">
            <v>6997</v>
          </cell>
          <cell r="U119">
            <v>7433</v>
          </cell>
          <cell r="V119">
            <v>0</v>
          </cell>
        </row>
        <row r="119">
          <cell r="X119">
            <v>1444</v>
          </cell>
          <cell r="Y119">
            <v>1152.1</v>
          </cell>
          <cell r="Z119">
            <v>291.9</v>
          </cell>
        </row>
        <row r="119">
          <cell r="AB119">
            <v>15</v>
          </cell>
          <cell r="AC119">
            <v>52</v>
          </cell>
          <cell r="AD119">
            <v>423.210185185185</v>
          </cell>
          <cell r="AE119">
            <v>77.7916666666667</v>
          </cell>
          <cell r="AF119">
            <v>304.348148148148</v>
          </cell>
          <cell r="AG119">
            <v>0</v>
          </cell>
          <cell r="AH119">
            <v>146.877777777778</v>
          </cell>
          <cell r="AI119">
            <v>420.678703703704</v>
          </cell>
          <cell r="AJ119">
            <v>24.9351851851852</v>
          </cell>
          <cell r="AK119">
            <v>1320.05</v>
          </cell>
        </row>
        <row r="120">
          <cell r="A120">
            <v>0</v>
          </cell>
        </row>
        <row r="120">
          <cell r="D120">
            <v>36915</v>
          </cell>
        </row>
        <row r="120">
          <cell r="F120">
            <v>1675339</v>
          </cell>
          <cell r="G120">
            <v>224.8</v>
          </cell>
          <cell r="H120">
            <v>248744</v>
          </cell>
          <cell r="I120">
            <v>1235</v>
          </cell>
          <cell r="J120">
            <v>1335743</v>
          </cell>
          <cell r="K120">
            <v>478157</v>
          </cell>
          <cell r="L120">
            <v>53857</v>
          </cell>
          <cell r="M120">
            <v>365125</v>
          </cell>
          <cell r="N120">
            <v>0</v>
          </cell>
          <cell r="O120">
            <v>173842</v>
          </cell>
          <cell r="P120">
            <v>433278</v>
          </cell>
          <cell r="Q120">
            <v>23113</v>
          </cell>
          <cell r="R120">
            <v>1473515</v>
          </cell>
          <cell r="S120">
            <v>1404.13</v>
          </cell>
          <cell r="T120">
            <v>31359</v>
          </cell>
          <cell r="U120">
            <v>7586</v>
          </cell>
          <cell r="V120">
            <v>153</v>
          </cell>
        </row>
        <row r="120">
          <cell r="X120">
            <v>1459.8</v>
          </cell>
          <cell r="Y120">
            <v>1155</v>
          </cell>
          <cell r="Z120">
            <v>304.8</v>
          </cell>
        </row>
        <row r="120">
          <cell r="AB120">
            <v>15</v>
          </cell>
          <cell r="AC120">
            <v>65</v>
          </cell>
          <cell r="AD120">
            <v>442.737962962963</v>
          </cell>
          <cell r="AE120">
            <v>49.8675925925926</v>
          </cell>
          <cell r="AF120">
            <v>338.078703703704</v>
          </cell>
          <cell r="AG120">
            <v>0</v>
          </cell>
          <cell r="AH120">
            <v>160.964814814815</v>
          </cell>
          <cell r="AI120">
            <v>401.183333333333</v>
          </cell>
          <cell r="AJ120">
            <v>21.4009259259259</v>
          </cell>
          <cell r="AK120">
            <v>1364.36574074074</v>
          </cell>
        </row>
        <row r="121">
          <cell r="A121">
            <v>0</v>
          </cell>
        </row>
        <row r="121">
          <cell r="D121">
            <v>36916</v>
          </cell>
        </row>
        <row r="121">
          <cell r="F121">
            <v>1669118</v>
          </cell>
          <cell r="G121">
            <v>217.4</v>
          </cell>
          <cell r="H121">
            <v>239987</v>
          </cell>
          <cell r="I121">
            <v>1244</v>
          </cell>
          <cell r="J121">
            <v>1344057</v>
          </cell>
          <cell r="K121">
            <v>508855</v>
          </cell>
          <cell r="L121">
            <v>55375</v>
          </cell>
          <cell r="M121">
            <v>375914</v>
          </cell>
          <cell r="N121">
            <v>0</v>
          </cell>
          <cell r="O121">
            <v>192908</v>
          </cell>
          <cell r="P121">
            <v>458969</v>
          </cell>
          <cell r="Q121">
            <v>10441</v>
          </cell>
          <cell r="R121">
            <v>1547087</v>
          </cell>
          <cell r="S121">
            <v>1404.13</v>
          </cell>
          <cell r="T121">
            <v>-14882</v>
          </cell>
          <cell r="U121">
            <v>7625</v>
          </cell>
          <cell r="V121">
            <v>39</v>
          </cell>
        </row>
        <row r="121">
          <cell r="X121">
            <v>1461.4</v>
          </cell>
          <cell r="Y121">
            <v>1177</v>
          </cell>
          <cell r="Z121">
            <v>284.4</v>
          </cell>
        </row>
        <row r="121">
          <cell r="AB121">
            <v>15</v>
          </cell>
          <cell r="AC121">
            <v>52</v>
          </cell>
          <cell r="AD121">
            <v>471.162037037037</v>
          </cell>
          <cell r="AE121">
            <v>51.2731481481481</v>
          </cell>
          <cell r="AF121">
            <v>348.068518518519</v>
          </cell>
          <cell r="AG121">
            <v>0</v>
          </cell>
          <cell r="AH121">
            <v>178.618518518519</v>
          </cell>
          <cell r="AI121">
            <v>424.971296296296</v>
          </cell>
          <cell r="AJ121">
            <v>9.66759259259259</v>
          </cell>
          <cell r="AK121">
            <v>1432.48796296296</v>
          </cell>
        </row>
        <row r="122">
          <cell r="A122">
            <v>0</v>
          </cell>
        </row>
        <row r="122">
          <cell r="D122">
            <v>36917</v>
          </cell>
        </row>
        <row r="122">
          <cell r="F122">
            <v>1691561</v>
          </cell>
          <cell r="G122">
            <v>234.6</v>
          </cell>
          <cell r="H122">
            <v>258938</v>
          </cell>
          <cell r="I122">
            <v>1244.9</v>
          </cell>
          <cell r="J122">
            <v>1348756</v>
          </cell>
          <cell r="K122">
            <v>477356</v>
          </cell>
          <cell r="L122">
            <v>60522</v>
          </cell>
          <cell r="M122">
            <v>293112</v>
          </cell>
          <cell r="N122">
            <v>0</v>
          </cell>
          <cell r="O122">
            <v>228880</v>
          </cell>
          <cell r="P122">
            <v>521285</v>
          </cell>
          <cell r="Q122">
            <v>10368</v>
          </cell>
          <cell r="R122">
            <v>1531001</v>
          </cell>
          <cell r="S122">
            <v>1404.13</v>
          </cell>
          <cell r="T122">
            <v>-56867</v>
          </cell>
          <cell r="U122">
            <v>7639</v>
          </cell>
          <cell r="V122">
            <v>14</v>
          </cell>
        </row>
        <row r="122">
          <cell r="X122">
            <v>1479.5</v>
          </cell>
          <cell r="Y122">
            <v>1181.9</v>
          </cell>
          <cell r="Z122">
            <v>297.6</v>
          </cell>
        </row>
        <row r="122">
          <cell r="AB122">
            <v>15</v>
          </cell>
          <cell r="AC122">
            <v>48</v>
          </cell>
          <cell r="AD122">
            <v>441.996296296296</v>
          </cell>
          <cell r="AE122">
            <v>56.0388888888889</v>
          </cell>
          <cell r="AF122">
            <v>271.4</v>
          </cell>
          <cell r="AG122">
            <v>0</v>
          </cell>
          <cell r="AH122">
            <v>211.925925925926</v>
          </cell>
          <cell r="AI122">
            <v>482.671296296296</v>
          </cell>
          <cell r="AJ122">
            <v>9.6</v>
          </cell>
          <cell r="AK122">
            <v>1417.59351851852</v>
          </cell>
        </row>
        <row r="123">
          <cell r="A123">
            <v>0</v>
          </cell>
        </row>
        <row r="123">
          <cell r="D123">
            <v>36918</v>
          </cell>
        </row>
        <row r="123">
          <cell r="F123">
            <v>1705622</v>
          </cell>
          <cell r="G123">
            <v>220.8</v>
          </cell>
          <cell r="H123">
            <v>243470</v>
          </cell>
          <cell r="I123">
            <v>1268.4</v>
          </cell>
          <cell r="J123">
            <v>1372988</v>
          </cell>
          <cell r="K123">
            <v>472550</v>
          </cell>
          <cell r="L123">
            <v>52893</v>
          </cell>
          <cell r="M123">
            <v>261339</v>
          </cell>
          <cell r="N123">
            <v>0</v>
          </cell>
          <cell r="O123">
            <v>183657</v>
          </cell>
          <cell r="P123">
            <v>538740</v>
          </cell>
          <cell r="Q123">
            <v>9728</v>
          </cell>
          <cell r="R123">
            <v>1466014</v>
          </cell>
          <cell r="S123">
            <v>1404.13</v>
          </cell>
          <cell r="T123">
            <v>-18977</v>
          </cell>
          <cell r="U123">
            <v>7644</v>
          </cell>
          <cell r="V123">
            <v>5</v>
          </cell>
        </row>
        <row r="123">
          <cell r="X123">
            <v>1489.2</v>
          </cell>
          <cell r="Y123">
            <v>1198.4</v>
          </cell>
          <cell r="Z123">
            <v>290.8</v>
          </cell>
        </row>
        <row r="123">
          <cell r="AB123">
            <v>11</v>
          </cell>
          <cell r="AC123">
            <v>59</v>
          </cell>
          <cell r="AD123">
            <v>437.546296296296</v>
          </cell>
          <cell r="AE123">
            <v>48.975</v>
          </cell>
          <cell r="AF123">
            <v>241.980555555556</v>
          </cell>
          <cell r="AG123">
            <v>0</v>
          </cell>
          <cell r="AH123">
            <v>170.052777777778</v>
          </cell>
          <cell r="AI123">
            <v>498.833333333333</v>
          </cell>
          <cell r="AJ123">
            <v>9.00740740740741</v>
          </cell>
          <cell r="AK123">
            <v>1357.42037037037</v>
          </cell>
        </row>
        <row r="124">
          <cell r="A124">
            <v>0</v>
          </cell>
        </row>
        <row r="124">
          <cell r="D124">
            <v>36919</v>
          </cell>
        </row>
        <row r="124">
          <cell r="F124">
            <v>1723763</v>
          </cell>
          <cell r="G124">
            <v>225.5</v>
          </cell>
          <cell r="H124">
            <v>248795</v>
          </cell>
          <cell r="I124">
            <v>1291.8</v>
          </cell>
          <cell r="J124">
            <v>1396734</v>
          </cell>
          <cell r="K124">
            <v>471688</v>
          </cell>
          <cell r="L124">
            <v>52893</v>
          </cell>
          <cell r="M124">
            <v>261574</v>
          </cell>
          <cell r="N124">
            <v>0</v>
          </cell>
          <cell r="O124">
            <v>183735</v>
          </cell>
          <cell r="P124">
            <v>527275</v>
          </cell>
          <cell r="Q124">
            <v>10882</v>
          </cell>
          <cell r="R124">
            <v>1455154</v>
          </cell>
          <cell r="S124">
            <v>1404.13</v>
          </cell>
          <cell r="T124">
            <v>-20705</v>
          </cell>
          <cell r="U124">
            <v>7675</v>
          </cell>
          <cell r="V124">
            <v>31</v>
          </cell>
        </row>
        <row r="124">
          <cell r="X124">
            <v>1517.3</v>
          </cell>
          <cell r="Y124">
            <v>1200.8</v>
          </cell>
          <cell r="Z124">
            <v>316.5</v>
          </cell>
        </row>
        <row r="124">
          <cell r="AB124">
            <v>11</v>
          </cell>
          <cell r="AC124">
            <v>80</v>
          </cell>
          <cell r="AD124">
            <v>436.748148148148</v>
          </cell>
          <cell r="AE124">
            <v>48.975</v>
          </cell>
          <cell r="AF124">
            <v>242.198148148148</v>
          </cell>
          <cell r="AG124">
            <v>0</v>
          </cell>
          <cell r="AH124">
            <v>170.125</v>
          </cell>
          <cell r="AI124">
            <v>488.217592592593</v>
          </cell>
          <cell r="AJ124">
            <v>10.0759259259259</v>
          </cell>
          <cell r="AK124">
            <v>1347.36481481482</v>
          </cell>
        </row>
        <row r="125">
          <cell r="A125">
            <v>0</v>
          </cell>
        </row>
        <row r="125">
          <cell r="D125">
            <v>36920</v>
          </cell>
        </row>
        <row r="125">
          <cell r="F125">
            <v>1700646</v>
          </cell>
          <cell r="G125">
            <v>211.9</v>
          </cell>
          <cell r="H125">
            <v>233151</v>
          </cell>
          <cell r="I125">
            <v>1275</v>
          </cell>
          <cell r="J125">
            <v>1379499</v>
          </cell>
          <cell r="K125">
            <v>449068</v>
          </cell>
          <cell r="L125">
            <v>52893</v>
          </cell>
          <cell r="M125">
            <v>261333</v>
          </cell>
          <cell r="N125">
            <v>0</v>
          </cell>
          <cell r="O125">
            <v>183069</v>
          </cell>
          <cell r="P125">
            <v>535917</v>
          </cell>
          <cell r="Q125">
            <v>10107</v>
          </cell>
          <cell r="R125">
            <v>1439494</v>
          </cell>
          <cell r="S125">
            <v>1481.44</v>
          </cell>
          <cell r="T125">
            <v>-14236</v>
          </cell>
          <cell r="U125">
            <v>7674</v>
          </cell>
          <cell r="V125">
            <v>-1</v>
          </cell>
        </row>
        <row r="125">
          <cell r="X125">
            <v>1486.9</v>
          </cell>
          <cell r="Y125">
            <v>1193</v>
          </cell>
          <cell r="Z125">
            <v>293.9</v>
          </cell>
        </row>
        <row r="125">
          <cell r="AB125">
            <v>11</v>
          </cell>
          <cell r="AC125">
            <v>71</v>
          </cell>
          <cell r="AD125">
            <v>415.803703703704</v>
          </cell>
          <cell r="AE125">
            <v>48.975</v>
          </cell>
          <cell r="AF125">
            <v>241.975</v>
          </cell>
          <cell r="AG125">
            <v>0</v>
          </cell>
          <cell r="AH125">
            <v>169.508333333333</v>
          </cell>
          <cell r="AI125">
            <v>496.219444444444</v>
          </cell>
          <cell r="AJ125">
            <v>9.35833333333333</v>
          </cell>
          <cell r="AK125">
            <v>1332.86481481482</v>
          </cell>
        </row>
        <row r="126">
          <cell r="A126">
            <v>0</v>
          </cell>
        </row>
        <row r="126">
          <cell r="D126">
            <v>36921</v>
          </cell>
        </row>
        <row r="126">
          <cell r="F126">
            <v>1683020</v>
          </cell>
          <cell r="G126">
            <v>221</v>
          </cell>
          <cell r="H126">
            <v>243329</v>
          </cell>
          <cell r="I126">
            <v>1254.9</v>
          </cell>
          <cell r="J126">
            <v>1358737</v>
          </cell>
          <cell r="K126">
            <v>569255</v>
          </cell>
          <cell r="L126">
            <v>49010</v>
          </cell>
          <cell r="M126">
            <v>296923</v>
          </cell>
          <cell r="N126">
            <v>0</v>
          </cell>
          <cell r="O126">
            <v>173104</v>
          </cell>
          <cell r="P126">
            <v>513663</v>
          </cell>
          <cell r="Q126">
            <v>10706</v>
          </cell>
          <cell r="R126">
            <v>1563651</v>
          </cell>
          <cell r="S126">
            <v>1404.13</v>
          </cell>
          <cell r="T126">
            <v>-9131</v>
          </cell>
          <cell r="U126">
            <v>7632</v>
          </cell>
          <cell r="V126">
            <v>-42</v>
          </cell>
        </row>
        <row r="126">
          <cell r="X126">
            <v>1475.9</v>
          </cell>
          <cell r="Y126">
            <v>1191.9</v>
          </cell>
          <cell r="Z126">
            <v>284</v>
          </cell>
        </row>
        <row r="126">
          <cell r="AB126">
            <v>11</v>
          </cell>
          <cell r="AC126">
            <v>52</v>
          </cell>
          <cell r="AD126">
            <v>527.087962962963</v>
          </cell>
          <cell r="AE126">
            <v>45.3796296296296</v>
          </cell>
          <cell r="AF126">
            <v>274.928703703704</v>
          </cell>
          <cell r="AG126">
            <v>0</v>
          </cell>
          <cell r="AH126">
            <v>160.281481481481</v>
          </cell>
          <cell r="AI126">
            <v>475.613888888889</v>
          </cell>
          <cell r="AJ126">
            <v>9.91296296296296</v>
          </cell>
          <cell r="AK126">
            <v>1447.825</v>
          </cell>
        </row>
        <row r="127">
          <cell r="A127">
            <v>0</v>
          </cell>
        </row>
        <row r="127">
          <cell r="D127">
            <v>36922</v>
          </cell>
        </row>
        <row r="127">
          <cell r="F127">
            <v>1634436</v>
          </cell>
          <cell r="G127">
            <v>216.4</v>
          </cell>
          <cell r="H127">
            <v>238636</v>
          </cell>
          <cell r="I127">
            <v>1212.5</v>
          </cell>
          <cell r="J127">
            <v>1313478</v>
          </cell>
          <cell r="K127">
            <v>533391</v>
          </cell>
          <cell r="L127">
            <v>58892</v>
          </cell>
          <cell r="M127">
            <v>333758</v>
          </cell>
          <cell r="N127">
            <v>0</v>
          </cell>
          <cell r="O127">
            <v>173975</v>
          </cell>
          <cell r="P127">
            <v>381080</v>
          </cell>
          <cell r="Q127">
            <v>10110</v>
          </cell>
          <cell r="R127">
            <v>1432314</v>
          </cell>
          <cell r="S127">
            <v>1404.13</v>
          </cell>
          <cell r="T127">
            <v>11916</v>
          </cell>
          <cell r="U127">
            <v>7604</v>
          </cell>
          <cell r="V127">
            <v>-28</v>
          </cell>
        </row>
        <row r="127">
          <cell r="X127">
            <v>1428.9</v>
          </cell>
          <cell r="Y127">
            <v>1170.5</v>
          </cell>
          <cell r="Z127">
            <v>258.4</v>
          </cell>
        </row>
        <row r="127">
          <cell r="AB127">
            <v>11</v>
          </cell>
          <cell r="AC127">
            <v>31</v>
          </cell>
          <cell r="AD127">
            <v>493.880555555556</v>
          </cell>
          <cell r="AE127">
            <v>54.5296296296296</v>
          </cell>
          <cell r="AF127">
            <v>309.035185185185</v>
          </cell>
          <cell r="AG127">
            <v>0</v>
          </cell>
          <cell r="AH127">
            <v>161.087962962963</v>
          </cell>
          <cell r="AI127">
            <v>352.851851851852</v>
          </cell>
          <cell r="AJ127">
            <v>9.36111111111111</v>
          </cell>
          <cell r="AK127">
            <v>1326.21666666667</v>
          </cell>
        </row>
        <row r="128">
          <cell r="A128">
            <v>0</v>
          </cell>
        </row>
        <row r="128">
          <cell r="D128">
            <v>36923</v>
          </cell>
        </row>
        <row r="128">
          <cell r="F128">
            <v>1676507</v>
          </cell>
          <cell r="G128">
            <v>213.1</v>
          </cell>
          <cell r="H128">
            <v>234932</v>
          </cell>
          <cell r="I128">
            <v>1246.1</v>
          </cell>
          <cell r="J128">
            <v>1347741</v>
          </cell>
          <cell r="K128">
            <v>449232</v>
          </cell>
          <cell r="L128">
            <v>89581</v>
          </cell>
          <cell r="M128">
            <v>220992</v>
          </cell>
          <cell r="N128">
            <v>0</v>
          </cell>
          <cell r="O128">
            <v>201817</v>
          </cell>
          <cell r="P128">
            <v>631605</v>
          </cell>
          <cell r="Q128">
            <v>33860</v>
          </cell>
          <cell r="R128">
            <v>1537506</v>
          </cell>
          <cell r="S128">
            <v>1563.73</v>
          </cell>
          <cell r="T128">
            <v>2833</v>
          </cell>
          <cell r="U128">
            <v>7408</v>
          </cell>
          <cell r="V128">
            <v>-196</v>
          </cell>
        </row>
        <row r="128">
          <cell r="X128">
            <v>1459.2</v>
          </cell>
          <cell r="Y128">
            <v>1193.1</v>
          </cell>
          <cell r="Z128">
            <v>266.1</v>
          </cell>
        </row>
        <row r="128">
          <cell r="AB128">
            <v>14</v>
          </cell>
          <cell r="AC128">
            <v>39</v>
          </cell>
          <cell r="AD128">
            <v>415.955555555556</v>
          </cell>
          <cell r="AE128">
            <v>82.9453703703704</v>
          </cell>
          <cell r="AF128">
            <v>204.622222222222</v>
          </cell>
          <cell r="AG128">
            <v>0</v>
          </cell>
          <cell r="AH128">
            <v>186.867592592593</v>
          </cell>
          <cell r="AI128">
            <v>584.819444444445</v>
          </cell>
          <cell r="AJ128">
            <v>31.3518518518519</v>
          </cell>
          <cell r="AK128">
            <v>1423.61666666667</v>
          </cell>
        </row>
        <row r="129">
          <cell r="A129">
            <v>0</v>
          </cell>
        </row>
        <row r="129">
          <cell r="D129">
            <v>36924</v>
          </cell>
        </row>
        <row r="129">
          <cell r="F129">
            <v>1760648</v>
          </cell>
          <cell r="G129">
            <v>237</v>
          </cell>
          <cell r="H129">
            <v>261438</v>
          </cell>
          <cell r="I129">
            <v>1215.4</v>
          </cell>
          <cell r="J129">
            <v>1422903</v>
          </cell>
          <cell r="K129">
            <v>487229</v>
          </cell>
          <cell r="L129">
            <v>93331</v>
          </cell>
          <cell r="M129">
            <v>157739</v>
          </cell>
          <cell r="N129">
            <v>0</v>
          </cell>
          <cell r="O129">
            <v>195115</v>
          </cell>
          <cell r="P129">
            <v>648078</v>
          </cell>
          <cell r="Q129">
            <v>54955</v>
          </cell>
          <cell r="R129">
            <v>1543116</v>
          </cell>
          <cell r="S129">
            <v>1563</v>
          </cell>
          <cell r="T129">
            <v>-10726</v>
          </cell>
          <cell r="U129">
            <v>7303</v>
          </cell>
          <cell r="V129">
            <v>-105</v>
          </cell>
        </row>
        <row r="129">
          <cell r="X129">
            <v>1452.4</v>
          </cell>
          <cell r="Y129">
            <v>1127.4</v>
          </cell>
          <cell r="Z129">
            <v>325</v>
          </cell>
        </row>
        <row r="129">
          <cell r="AB129">
            <v>14</v>
          </cell>
          <cell r="AC129">
            <v>74</v>
          </cell>
          <cell r="AD129">
            <v>451.137962962963</v>
          </cell>
          <cell r="AE129">
            <v>86.4175925925926</v>
          </cell>
          <cell r="AF129">
            <v>146.05462962963</v>
          </cell>
          <cell r="AG129">
            <v>0</v>
          </cell>
          <cell r="AH129">
            <v>180.662037037037</v>
          </cell>
          <cell r="AI129">
            <v>600.072222222222</v>
          </cell>
          <cell r="AJ129">
            <v>50.8842592592593</v>
          </cell>
          <cell r="AK129">
            <v>1428.81111111111</v>
          </cell>
        </row>
        <row r="130">
          <cell r="A130">
            <v>0</v>
          </cell>
        </row>
        <row r="130">
          <cell r="D130">
            <v>36925</v>
          </cell>
        </row>
        <row r="130">
          <cell r="F130">
            <v>1770004</v>
          </cell>
          <cell r="G130">
            <v>223</v>
          </cell>
          <cell r="H130">
            <v>246025</v>
          </cell>
          <cell r="I130">
            <v>1326.2</v>
          </cell>
          <cell r="J130">
            <v>1432707</v>
          </cell>
          <cell r="K130">
            <v>364459</v>
          </cell>
          <cell r="L130">
            <v>138013</v>
          </cell>
          <cell r="M130">
            <v>188728</v>
          </cell>
          <cell r="N130">
            <v>0</v>
          </cell>
          <cell r="O130">
            <v>145989</v>
          </cell>
          <cell r="P130">
            <v>633097</v>
          </cell>
          <cell r="Q130">
            <v>39809</v>
          </cell>
          <cell r="R130">
            <v>1372082</v>
          </cell>
          <cell r="S130">
            <v>1421.4</v>
          </cell>
          <cell r="T130">
            <v>12560</v>
          </cell>
          <cell r="U130">
            <v>7347</v>
          </cell>
          <cell r="V130">
            <v>44</v>
          </cell>
        </row>
        <row r="130">
          <cell r="X130">
            <v>1549.2</v>
          </cell>
          <cell r="Y130">
            <v>1239.2</v>
          </cell>
          <cell r="Z130">
            <v>310</v>
          </cell>
        </row>
        <row r="130">
          <cell r="AB130">
            <v>14</v>
          </cell>
          <cell r="AC130">
            <v>73</v>
          </cell>
          <cell r="AD130">
            <v>337.462037037037</v>
          </cell>
          <cell r="AE130">
            <v>127.789814814815</v>
          </cell>
          <cell r="AF130">
            <v>174.748148148148</v>
          </cell>
          <cell r="AG130">
            <v>0</v>
          </cell>
          <cell r="AH130">
            <v>135.175</v>
          </cell>
          <cell r="AI130">
            <v>586.200925925926</v>
          </cell>
          <cell r="AJ130">
            <v>36.8601851851852</v>
          </cell>
          <cell r="AK130">
            <v>1270.4462962963</v>
          </cell>
        </row>
        <row r="131">
          <cell r="A131">
            <v>0</v>
          </cell>
        </row>
        <row r="131">
          <cell r="D131">
            <v>36926</v>
          </cell>
        </row>
        <row r="131">
          <cell r="F131">
            <v>1783309</v>
          </cell>
          <cell r="G131">
            <v>224.1</v>
          </cell>
          <cell r="H131">
            <v>246675</v>
          </cell>
          <cell r="I131">
            <v>1336.4</v>
          </cell>
          <cell r="J131">
            <v>1445256</v>
          </cell>
          <cell r="K131">
            <v>367685</v>
          </cell>
          <cell r="L131">
            <v>138013</v>
          </cell>
          <cell r="M131">
            <v>190640</v>
          </cell>
          <cell r="N131">
            <v>0</v>
          </cell>
          <cell r="O131">
            <v>145173</v>
          </cell>
          <cell r="P131">
            <v>627776</v>
          </cell>
          <cell r="Q131">
            <v>40054</v>
          </cell>
          <cell r="R131">
            <v>1371328</v>
          </cell>
          <cell r="S131">
            <v>1421.4</v>
          </cell>
          <cell r="T131">
            <v>-5372</v>
          </cell>
          <cell r="U131">
            <v>7398</v>
          </cell>
          <cell r="V131">
            <v>51</v>
          </cell>
        </row>
        <row r="131">
          <cell r="X131">
            <v>1560.5</v>
          </cell>
          <cell r="Y131">
            <v>1248.4</v>
          </cell>
          <cell r="Z131">
            <v>312.1</v>
          </cell>
        </row>
        <row r="131">
          <cell r="AB131">
            <v>14</v>
          </cell>
          <cell r="AC131">
            <v>74</v>
          </cell>
          <cell r="AD131">
            <v>340.449074074074</v>
          </cell>
          <cell r="AE131">
            <v>127.789814814815</v>
          </cell>
          <cell r="AF131">
            <v>176.518518518519</v>
          </cell>
          <cell r="AG131">
            <v>0</v>
          </cell>
          <cell r="AH131">
            <v>134.419444444444</v>
          </cell>
          <cell r="AI131">
            <v>581.274074074074</v>
          </cell>
          <cell r="AJ131">
            <v>37.087037037037</v>
          </cell>
          <cell r="AK131">
            <v>1269.74814814815</v>
          </cell>
        </row>
        <row r="132">
          <cell r="A132">
            <v>0</v>
          </cell>
        </row>
        <row r="132">
          <cell r="D132">
            <v>36927</v>
          </cell>
        </row>
        <row r="132">
          <cell r="F132">
            <v>1766541</v>
          </cell>
          <cell r="G132">
            <v>227.8</v>
          </cell>
          <cell r="H132">
            <v>250714</v>
          </cell>
          <cell r="I132">
            <v>1314.1</v>
          </cell>
          <cell r="J132">
            <v>1423453</v>
          </cell>
          <cell r="K132">
            <v>372947</v>
          </cell>
          <cell r="L132">
            <v>140825</v>
          </cell>
          <cell r="M132">
            <v>193637</v>
          </cell>
          <cell r="N132">
            <v>0</v>
          </cell>
          <cell r="O132">
            <v>145155</v>
          </cell>
          <cell r="P132">
            <v>643841</v>
          </cell>
          <cell r="Q132">
            <v>39353</v>
          </cell>
          <cell r="R132">
            <v>1394933</v>
          </cell>
          <cell r="S132">
            <v>1525</v>
          </cell>
          <cell r="T132">
            <v>8363</v>
          </cell>
          <cell r="U132">
            <v>7501</v>
          </cell>
          <cell r="V132">
            <v>103</v>
          </cell>
        </row>
        <row r="132">
          <cell r="X132">
            <v>1541.9</v>
          </cell>
          <cell r="Y132">
            <v>1229.1</v>
          </cell>
          <cell r="Z132">
            <v>312.8</v>
          </cell>
        </row>
        <row r="132">
          <cell r="AB132">
            <v>14</v>
          </cell>
          <cell r="AC132">
            <v>71</v>
          </cell>
          <cell r="AD132">
            <v>345.321296296296</v>
          </cell>
          <cell r="AE132">
            <v>130.393518518519</v>
          </cell>
          <cell r="AF132">
            <v>179.293518518519</v>
          </cell>
          <cell r="AG132">
            <v>0</v>
          </cell>
          <cell r="AH132">
            <v>134.402777777778</v>
          </cell>
          <cell r="AI132">
            <v>596.149074074074</v>
          </cell>
          <cell r="AJ132">
            <v>36.437962962963</v>
          </cell>
          <cell r="AK132">
            <v>1291.60462962963</v>
          </cell>
        </row>
        <row r="133">
          <cell r="A133">
            <v>0</v>
          </cell>
        </row>
        <row r="133">
          <cell r="D133">
            <v>36928</v>
          </cell>
        </row>
        <row r="133">
          <cell r="F133">
            <v>1802946</v>
          </cell>
          <cell r="G133">
            <v>231.6</v>
          </cell>
          <cell r="H133">
            <v>255319</v>
          </cell>
          <cell r="I133">
            <v>1339.1</v>
          </cell>
          <cell r="J133">
            <v>1449609</v>
          </cell>
          <cell r="K133">
            <v>428295</v>
          </cell>
          <cell r="L133">
            <v>193473</v>
          </cell>
          <cell r="M133">
            <v>254125</v>
          </cell>
          <cell r="N133">
            <v>0</v>
          </cell>
          <cell r="O133">
            <v>162814</v>
          </cell>
          <cell r="P133">
            <v>654017</v>
          </cell>
          <cell r="Q133">
            <v>44320</v>
          </cell>
          <cell r="R133">
            <v>1543571</v>
          </cell>
          <cell r="S133">
            <v>1525</v>
          </cell>
          <cell r="T133">
            <v>-12732</v>
          </cell>
          <cell r="U133">
            <v>7567</v>
          </cell>
          <cell r="V133">
            <v>66</v>
          </cell>
        </row>
        <row r="133">
          <cell r="X133">
            <v>1570.7</v>
          </cell>
          <cell r="Y133">
            <v>1253.1</v>
          </cell>
          <cell r="Z133">
            <v>317.6</v>
          </cell>
        </row>
        <row r="133">
          <cell r="AB133">
            <v>14</v>
          </cell>
          <cell r="AC133">
            <v>72</v>
          </cell>
          <cell r="AD133">
            <v>396.569444444444</v>
          </cell>
          <cell r="AE133">
            <v>179.141666666667</v>
          </cell>
          <cell r="AF133">
            <v>235.300925925926</v>
          </cell>
          <cell r="AG133">
            <v>0</v>
          </cell>
          <cell r="AH133">
            <v>150.753703703704</v>
          </cell>
          <cell r="AI133">
            <v>605.571296296296</v>
          </cell>
          <cell r="AJ133">
            <v>41.037037037037</v>
          </cell>
          <cell r="AK133">
            <v>1429.23240740741</v>
          </cell>
        </row>
        <row r="134">
          <cell r="A134">
            <v>0</v>
          </cell>
        </row>
        <row r="134">
          <cell r="D134">
            <v>36929</v>
          </cell>
        </row>
        <row r="134">
          <cell r="F134">
            <v>1784515</v>
          </cell>
          <cell r="G134">
            <v>230.5</v>
          </cell>
          <cell r="H134">
            <v>254023</v>
          </cell>
          <cell r="I134">
            <v>1307.9</v>
          </cell>
          <cell r="J134">
            <v>1416480</v>
          </cell>
          <cell r="K134">
            <v>421890</v>
          </cell>
          <cell r="L134">
            <v>157323</v>
          </cell>
          <cell r="M134">
            <v>170760</v>
          </cell>
          <cell r="N134">
            <v>0</v>
          </cell>
          <cell r="O134">
            <v>159819</v>
          </cell>
          <cell r="P134">
            <v>713037</v>
          </cell>
          <cell r="Q134">
            <v>42179</v>
          </cell>
          <cell r="R134">
            <v>1507685</v>
          </cell>
          <cell r="S134">
            <v>1615</v>
          </cell>
          <cell r="T134">
            <v>-18468</v>
          </cell>
          <cell r="U134">
            <v>7539</v>
          </cell>
          <cell r="V134">
            <v>-28</v>
          </cell>
        </row>
        <row r="134">
          <cell r="X134">
            <v>1538.4</v>
          </cell>
          <cell r="Y134">
            <v>1238.9</v>
          </cell>
          <cell r="Z134">
            <v>299.5</v>
          </cell>
        </row>
        <row r="134">
          <cell r="AB134">
            <v>14</v>
          </cell>
          <cell r="AC134">
            <v>55</v>
          </cell>
          <cell r="AD134">
            <v>390.638888888889</v>
          </cell>
          <cell r="AE134">
            <v>145.669444444444</v>
          </cell>
          <cell r="AF134">
            <v>158.111111111111</v>
          </cell>
          <cell r="AG134">
            <v>0</v>
          </cell>
          <cell r="AH134">
            <v>147.980555555556</v>
          </cell>
          <cell r="AI134">
            <v>660.219444444444</v>
          </cell>
          <cell r="AJ134">
            <v>39.0546296296296</v>
          </cell>
          <cell r="AK134">
            <v>1396.00462962963</v>
          </cell>
        </row>
        <row r="135">
          <cell r="A135">
            <v>0</v>
          </cell>
        </row>
        <row r="135">
          <cell r="D135">
            <v>36930</v>
          </cell>
        </row>
        <row r="135">
          <cell r="F135">
            <v>1584250</v>
          </cell>
          <cell r="G135">
            <v>185.4</v>
          </cell>
          <cell r="H135">
            <v>205133</v>
          </cell>
          <cell r="I135">
            <v>1198.2</v>
          </cell>
          <cell r="J135">
            <v>1296363</v>
          </cell>
          <cell r="K135">
            <v>413356</v>
          </cell>
          <cell r="L135">
            <v>186710</v>
          </cell>
          <cell r="M135">
            <v>168484</v>
          </cell>
          <cell r="N135">
            <v>0</v>
          </cell>
          <cell r="O135">
            <v>97685</v>
          </cell>
          <cell r="P135">
            <v>678155</v>
          </cell>
          <cell r="Q135">
            <v>42357</v>
          </cell>
          <cell r="R135">
            <v>1400037</v>
          </cell>
          <cell r="S135">
            <v>1615</v>
          </cell>
          <cell r="T135">
            <v>-6129</v>
          </cell>
          <cell r="U135">
            <v>7336</v>
          </cell>
          <cell r="V135">
            <v>-203</v>
          </cell>
        </row>
        <row r="135">
          <cell r="X135">
            <v>1383.6</v>
          </cell>
          <cell r="Y135">
            <v>1157.2</v>
          </cell>
          <cell r="Z135">
            <v>226.4</v>
          </cell>
        </row>
        <row r="135">
          <cell r="AB135">
            <v>14</v>
          </cell>
          <cell r="AC135">
            <v>27</v>
          </cell>
          <cell r="AD135">
            <v>382.737037037037</v>
          </cell>
          <cell r="AE135">
            <v>172.87962962963</v>
          </cell>
          <cell r="AF135">
            <v>156.003703703704</v>
          </cell>
          <cell r="AG135">
            <v>0</v>
          </cell>
          <cell r="AH135">
            <v>90.4490740740741</v>
          </cell>
          <cell r="AI135">
            <v>627.921296296296</v>
          </cell>
          <cell r="AJ135">
            <v>39.2194444444444</v>
          </cell>
          <cell r="AK135">
            <v>1296.33055555556</v>
          </cell>
        </row>
        <row r="136">
          <cell r="A136">
            <v>0</v>
          </cell>
        </row>
        <row r="136">
          <cell r="D136">
            <v>36931</v>
          </cell>
        </row>
        <row r="136">
          <cell r="F136">
            <v>1612696</v>
          </cell>
          <cell r="G136">
            <v>204</v>
          </cell>
          <cell r="H136">
            <v>225986</v>
          </cell>
          <cell r="I136">
            <v>1264</v>
          </cell>
          <cell r="J136">
            <v>1368955</v>
          </cell>
          <cell r="K136">
            <v>0</v>
          </cell>
          <cell r="L136">
            <v>161830</v>
          </cell>
          <cell r="M136">
            <v>181352</v>
          </cell>
          <cell r="N136">
            <v>0</v>
          </cell>
          <cell r="O136">
            <v>160501</v>
          </cell>
          <cell r="P136">
            <v>697878</v>
          </cell>
          <cell r="Q136">
            <v>0</v>
          </cell>
          <cell r="R136">
            <v>1039731</v>
          </cell>
          <cell r="S136">
            <v>1615</v>
          </cell>
          <cell r="T136">
            <v>-63295</v>
          </cell>
          <cell r="U136">
            <v>7314</v>
          </cell>
          <cell r="V136">
            <v>-22</v>
          </cell>
        </row>
        <row r="136">
          <cell r="X136">
            <v>1468</v>
          </cell>
          <cell r="Y136">
            <v>1222</v>
          </cell>
          <cell r="Z136">
            <v>246</v>
          </cell>
        </row>
        <row r="136">
          <cell r="AB136">
            <v>14</v>
          </cell>
          <cell r="AC136">
            <v>28</v>
          </cell>
          <cell r="AD136">
            <v>0</v>
          </cell>
          <cell r="AE136">
            <v>149.842592592593</v>
          </cell>
          <cell r="AF136">
            <v>167.918518518519</v>
          </cell>
          <cell r="AG136">
            <v>0</v>
          </cell>
          <cell r="AH136">
            <v>148.612037037037</v>
          </cell>
          <cell r="AI136">
            <v>646.183333333333</v>
          </cell>
          <cell r="AJ136">
            <v>0</v>
          </cell>
          <cell r="AK136">
            <v>962.713888888889</v>
          </cell>
        </row>
        <row r="137">
          <cell r="A137">
            <v>0</v>
          </cell>
        </row>
        <row r="137">
          <cell r="D137">
            <v>36932</v>
          </cell>
        </row>
        <row r="137">
          <cell r="F137">
            <v>1688432</v>
          </cell>
          <cell r="G137">
            <v>194.9</v>
          </cell>
          <cell r="H137">
            <v>215535</v>
          </cell>
          <cell r="I137">
            <v>1278.7</v>
          </cell>
          <cell r="J137">
            <v>1382226</v>
          </cell>
          <cell r="K137">
            <v>413118</v>
          </cell>
          <cell r="L137">
            <v>177927</v>
          </cell>
          <cell r="M137">
            <v>197711</v>
          </cell>
          <cell r="N137">
            <v>0</v>
          </cell>
          <cell r="O137">
            <v>125022</v>
          </cell>
          <cell r="P137">
            <v>656983</v>
          </cell>
          <cell r="Q137">
            <v>41487</v>
          </cell>
          <cell r="R137">
            <v>1434321</v>
          </cell>
          <cell r="S137">
            <v>1615</v>
          </cell>
          <cell r="T137">
            <v>-3316</v>
          </cell>
          <cell r="U137">
            <v>7322</v>
          </cell>
          <cell r="V137">
            <v>8</v>
          </cell>
        </row>
        <row r="137">
          <cell r="X137">
            <v>1473.6</v>
          </cell>
          <cell r="Y137">
            <v>1230.7</v>
          </cell>
          <cell r="Z137">
            <v>242.9</v>
          </cell>
        </row>
        <row r="137">
          <cell r="AB137">
            <v>14</v>
          </cell>
          <cell r="AC137">
            <v>34</v>
          </cell>
          <cell r="AD137">
            <v>382.516666666667</v>
          </cell>
          <cell r="AE137">
            <v>164.747222222222</v>
          </cell>
          <cell r="AF137">
            <v>183.065740740741</v>
          </cell>
          <cell r="AG137">
            <v>0</v>
          </cell>
          <cell r="AH137">
            <v>115.761111111111</v>
          </cell>
          <cell r="AI137">
            <v>608.317592592593</v>
          </cell>
          <cell r="AJ137">
            <v>38.4138888888889</v>
          </cell>
          <cell r="AK137">
            <v>1328.075</v>
          </cell>
        </row>
        <row r="138">
          <cell r="A138">
            <v>0</v>
          </cell>
        </row>
        <row r="138">
          <cell r="D138">
            <v>36933</v>
          </cell>
        </row>
        <row r="138">
          <cell r="F138">
            <v>1721489</v>
          </cell>
          <cell r="G138">
            <v>191.4</v>
          </cell>
          <cell r="H138">
            <v>211571</v>
          </cell>
          <cell r="I138">
            <v>1322.1</v>
          </cell>
          <cell r="J138">
            <v>1426332</v>
          </cell>
          <cell r="K138">
            <v>416650</v>
          </cell>
          <cell r="L138">
            <v>177927</v>
          </cell>
          <cell r="M138">
            <v>198550</v>
          </cell>
          <cell r="N138">
            <v>0</v>
          </cell>
          <cell r="O138">
            <v>125124</v>
          </cell>
          <cell r="P138">
            <v>663527</v>
          </cell>
          <cell r="Q138">
            <v>42235</v>
          </cell>
          <cell r="R138">
            <v>1446086</v>
          </cell>
          <cell r="S138">
            <v>1615</v>
          </cell>
          <cell r="T138">
            <v>-3316</v>
          </cell>
          <cell r="U138">
            <v>7322</v>
          </cell>
          <cell r="V138">
            <v>0</v>
          </cell>
        </row>
        <row r="138">
          <cell r="X138">
            <v>1513.5</v>
          </cell>
          <cell r="Y138">
            <v>1263.1</v>
          </cell>
          <cell r="Z138">
            <v>250.4</v>
          </cell>
        </row>
        <row r="138">
          <cell r="AB138">
            <v>14</v>
          </cell>
          <cell r="AC138">
            <v>45</v>
          </cell>
          <cell r="AD138">
            <v>385.787037037037</v>
          </cell>
          <cell r="AE138">
            <v>164.747222222222</v>
          </cell>
          <cell r="AF138">
            <v>183.842592592593</v>
          </cell>
          <cell r="AG138">
            <v>0</v>
          </cell>
          <cell r="AH138">
            <v>115.855555555556</v>
          </cell>
          <cell r="AI138">
            <v>614.376851851852</v>
          </cell>
          <cell r="AJ138">
            <v>39.1064814814815</v>
          </cell>
          <cell r="AK138">
            <v>1338.96851851852</v>
          </cell>
        </row>
        <row r="139">
          <cell r="A139">
            <v>0</v>
          </cell>
        </row>
        <row r="139">
          <cell r="D139">
            <v>36934</v>
          </cell>
        </row>
        <row r="139">
          <cell r="F139">
            <v>1687858</v>
          </cell>
          <cell r="G139">
            <v>180.6</v>
          </cell>
          <cell r="H139">
            <v>198191</v>
          </cell>
          <cell r="I139">
            <v>1305.4</v>
          </cell>
          <cell r="J139">
            <v>1408470</v>
          </cell>
          <cell r="K139">
            <v>412515</v>
          </cell>
          <cell r="L139">
            <v>177927</v>
          </cell>
          <cell r="M139">
            <v>196392</v>
          </cell>
          <cell r="N139">
            <v>0</v>
          </cell>
          <cell r="O139">
            <v>131486</v>
          </cell>
          <cell r="P139">
            <v>656376</v>
          </cell>
          <cell r="Q139">
            <v>42336</v>
          </cell>
          <cell r="R139">
            <v>1439105</v>
          </cell>
          <cell r="S139">
            <v>1615</v>
          </cell>
          <cell r="T139">
            <v>-47103</v>
          </cell>
          <cell r="U139">
            <v>7257</v>
          </cell>
          <cell r="V139">
            <v>-65</v>
          </cell>
        </row>
        <row r="139">
          <cell r="X139">
            <v>1486</v>
          </cell>
          <cell r="Y139">
            <v>1252.4</v>
          </cell>
          <cell r="Z139">
            <v>233.6</v>
          </cell>
        </row>
        <row r="139">
          <cell r="AB139">
            <v>14</v>
          </cell>
          <cell r="AC139">
            <v>39</v>
          </cell>
          <cell r="AD139">
            <v>381.958333333333</v>
          </cell>
          <cell r="AE139">
            <v>164.747222222222</v>
          </cell>
          <cell r="AF139">
            <v>181.844444444444</v>
          </cell>
          <cell r="AG139">
            <v>0</v>
          </cell>
          <cell r="AH139">
            <v>121.746296296296</v>
          </cell>
          <cell r="AI139">
            <v>607.755555555556</v>
          </cell>
          <cell r="AJ139">
            <v>39.2</v>
          </cell>
          <cell r="AK139">
            <v>1332.50462962963</v>
          </cell>
        </row>
        <row r="140">
          <cell r="A140">
            <v>0</v>
          </cell>
        </row>
        <row r="140">
          <cell r="D140">
            <v>36935</v>
          </cell>
        </row>
        <row r="140">
          <cell r="F140">
            <v>1775758</v>
          </cell>
          <cell r="G140">
            <v>198</v>
          </cell>
          <cell r="H140">
            <v>217412</v>
          </cell>
          <cell r="I140">
            <v>1361.2</v>
          </cell>
          <cell r="J140">
            <v>1467607</v>
          </cell>
          <cell r="K140">
            <v>381585</v>
          </cell>
          <cell r="L140">
            <v>182075</v>
          </cell>
          <cell r="M140">
            <v>154833</v>
          </cell>
          <cell r="N140">
            <v>0</v>
          </cell>
          <cell r="O140">
            <v>152313</v>
          </cell>
          <cell r="P140">
            <v>759277</v>
          </cell>
          <cell r="Q140">
            <v>34088</v>
          </cell>
          <cell r="R140">
            <v>1482096</v>
          </cell>
          <cell r="S140">
            <v>1615</v>
          </cell>
          <cell r="T140">
            <v>49355</v>
          </cell>
          <cell r="U140">
            <v>7188</v>
          </cell>
          <cell r="V140">
            <v>-69</v>
          </cell>
        </row>
        <row r="140">
          <cell r="X140">
            <v>1559.2</v>
          </cell>
          <cell r="Y140">
            <v>1252.2</v>
          </cell>
          <cell r="Z140">
            <v>307</v>
          </cell>
        </row>
        <row r="140">
          <cell r="AB140">
            <v>14</v>
          </cell>
          <cell r="AC140">
            <v>95</v>
          </cell>
          <cell r="AD140">
            <v>353.319444444444</v>
          </cell>
          <cell r="AE140">
            <v>168.587962962963</v>
          </cell>
          <cell r="AF140">
            <v>143.363888888889</v>
          </cell>
          <cell r="AG140">
            <v>0</v>
          </cell>
          <cell r="AH140">
            <v>141.030555555556</v>
          </cell>
          <cell r="AI140">
            <v>703.034259259259</v>
          </cell>
          <cell r="AJ140">
            <v>31.562962962963</v>
          </cell>
          <cell r="AK140">
            <v>1372.31111111111</v>
          </cell>
        </row>
        <row r="141">
          <cell r="A141">
            <v>0</v>
          </cell>
        </row>
        <row r="141">
          <cell r="D141">
            <v>36936</v>
          </cell>
        </row>
        <row r="141">
          <cell r="F141">
            <v>1722891</v>
          </cell>
          <cell r="G141">
            <v>201.1</v>
          </cell>
          <cell r="H141">
            <v>219821</v>
          </cell>
          <cell r="I141">
            <v>1311.1</v>
          </cell>
          <cell r="J141">
            <v>1415249</v>
          </cell>
          <cell r="K141">
            <v>382500</v>
          </cell>
          <cell r="L141">
            <v>183602</v>
          </cell>
          <cell r="M141">
            <v>195234</v>
          </cell>
          <cell r="N141">
            <v>64544</v>
          </cell>
          <cell r="O141">
            <v>173208</v>
          </cell>
          <cell r="P141">
            <v>678790</v>
          </cell>
          <cell r="Q141">
            <v>32193</v>
          </cell>
          <cell r="R141">
            <v>1526469</v>
          </cell>
          <cell r="S141">
            <v>1615</v>
          </cell>
          <cell r="T141">
            <v>-6568</v>
          </cell>
          <cell r="U141">
            <v>7051</v>
          </cell>
          <cell r="V141">
            <v>-137</v>
          </cell>
        </row>
        <row r="141">
          <cell r="X141">
            <v>1512.2</v>
          </cell>
          <cell r="Y141">
            <v>1260.1</v>
          </cell>
          <cell r="Z141">
            <v>252.1</v>
          </cell>
        </row>
        <row r="141">
          <cell r="AB141">
            <v>14</v>
          </cell>
          <cell r="AC141">
            <v>37</v>
          </cell>
          <cell r="AD141">
            <v>354.166666666667</v>
          </cell>
          <cell r="AE141">
            <v>170.001851851852</v>
          </cell>
          <cell r="AF141">
            <v>180.772222222222</v>
          </cell>
          <cell r="AG141">
            <v>59.762962962963</v>
          </cell>
          <cell r="AH141">
            <v>160.377777777778</v>
          </cell>
          <cell r="AI141">
            <v>628.509259259259</v>
          </cell>
          <cell r="AJ141">
            <v>29.8083333333333</v>
          </cell>
          <cell r="AK141">
            <v>1413.39722222222</v>
          </cell>
        </row>
        <row r="142">
          <cell r="A142">
            <v>0</v>
          </cell>
        </row>
        <row r="142">
          <cell r="D142">
            <v>36937</v>
          </cell>
        </row>
        <row r="142">
          <cell r="F142">
            <v>1770020</v>
          </cell>
          <cell r="G142">
            <v>202</v>
          </cell>
          <cell r="H142">
            <v>221989</v>
          </cell>
          <cell r="I142">
            <v>1350.3</v>
          </cell>
          <cell r="J142">
            <v>1455773</v>
          </cell>
          <cell r="K142">
            <v>393239</v>
          </cell>
          <cell r="L142">
            <v>151156</v>
          </cell>
          <cell r="M142">
            <v>155476</v>
          </cell>
          <cell r="N142">
            <v>327</v>
          </cell>
          <cell r="O142">
            <v>184293</v>
          </cell>
          <cell r="P142">
            <v>741267</v>
          </cell>
          <cell r="Q142">
            <v>9988</v>
          </cell>
          <cell r="R142">
            <v>1484590</v>
          </cell>
          <cell r="S142">
            <v>1656</v>
          </cell>
          <cell r="T142">
            <v>-64040</v>
          </cell>
          <cell r="U142">
            <v>7161</v>
          </cell>
          <cell r="V142">
            <v>110</v>
          </cell>
        </row>
        <row r="142">
          <cell r="X142">
            <v>1552.3</v>
          </cell>
          <cell r="Y142">
            <v>1268.3</v>
          </cell>
          <cell r="Z142">
            <v>284</v>
          </cell>
        </row>
        <row r="142">
          <cell r="AB142">
            <v>14</v>
          </cell>
          <cell r="AC142">
            <v>68</v>
          </cell>
          <cell r="AD142">
            <v>364.110185185185</v>
          </cell>
          <cell r="AE142">
            <v>139.959259259259</v>
          </cell>
          <cell r="AF142">
            <v>143.959259259259</v>
          </cell>
          <cell r="AG142">
            <v>0.302777777777778</v>
          </cell>
          <cell r="AH142">
            <v>170.641666666667</v>
          </cell>
          <cell r="AI142">
            <v>686.358333333333</v>
          </cell>
          <cell r="AJ142">
            <v>9.24814814814815</v>
          </cell>
          <cell r="AK142">
            <v>1374.62037037037</v>
          </cell>
        </row>
        <row r="143">
          <cell r="A143">
            <v>0</v>
          </cell>
        </row>
        <row r="143">
          <cell r="D143">
            <v>36938</v>
          </cell>
        </row>
        <row r="143">
          <cell r="F143">
            <v>1755947</v>
          </cell>
          <cell r="G143">
            <v>215</v>
          </cell>
          <cell r="H143">
            <v>236165</v>
          </cell>
          <cell r="I143">
            <v>1323.1</v>
          </cell>
          <cell r="J143">
            <v>1428540</v>
          </cell>
          <cell r="K143">
            <v>405136</v>
          </cell>
          <cell r="L143">
            <v>171513</v>
          </cell>
          <cell r="M143">
            <v>1322</v>
          </cell>
          <cell r="N143">
            <v>234894</v>
          </cell>
          <cell r="O143">
            <v>146256</v>
          </cell>
          <cell r="P143">
            <v>669864</v>
          </cell>
          <cell r="Q143">
            <v>10012</v>
          </cell>
          <cell r="R143">
            <v>1467484</v>
          </cell>
          <cell r="S143">
            <v>1656.3</v>
          </cell>
          <cell r="T143">
            <v>65644</v>
          </cell>
          <cell r="U143">
            <v>7123</v>
          </cell>
          <cell r="V143">
            <v>-38</v>
          </cell>
        </row>
        <row r="143">
          <cell r="X143">
            <v>1538.1</v>
          </cell>
          <cell r="Y143">
            <v>1260.1</v>
          </cell>
          <cell r="Z143">
            <v>278</v>
          </cell>
        </row>
        <row r="143">
          <cell r="AB143">
            <v>14</v>
          </cell>
          <cell r="AC143">
            <v>49</v>
          </cell>
          <cell r="AD143">
            <v>375.125925925926</v>
          </cell>
          <cell r="AE143">
            <v>158.808333333333</v>
          </cell>
          <cell r="AF143">
            <v>1.22407407407407</v>
          </cell>
          <cell r="AG143">
            <v>217.494444444444</v>
          </cell>
          <cell r="AH143">
            <v>135.422222222222</v>
          </cell>
          <cell r="AI143">
            <v>620.244444444444</v>
          </cell>
          <cell r="AJ143">
            <v>9.27037037037037</v>
          </cell>
          <cell r="AK143">
            <v>1358.78148148148</v>
          </cell>
        </row>
        <row r="144">
          <cell r="A144">
            <v>0</v>
          </cell>
        </row>
        <row r="144">
          <cell r="D144">
            <v>36939</v>
          </cell>
        </row>
        <row r="144">
          <cell r="F144">
            <v>1825803</v>
          </cell>
          <cell r="G144">
            <v>233.2</v>
          </cell>
          <cell r="H144">
            <v>256544</v>
          </cell>
          <cell r="I144">
            <v>1356.6</v>
          </cell>
          <cell r="J144">
            <v>1463555</v>
          </cell>
          <cell r="K144">
            <v>404583</v>
          </cell>
          <cell r="L144">
            <v>170747</v>
          </cell>
          <cell r="M144">
            <v>1395</v>
          </cell>
          <cell r="N144">
            <v>235513</v>
          </cell>
          <cell r="O144">
            <v>154186</v>
          </cell>
          <cell r="P144">
            <v>707523</v>
          </cell>
          <cell r="Q144">
            <v>10012</v>
          </cell>
          <cell r="R144">
            <v>1513212</v>
          </cell>
        </row>
        <row r="144">
          <cell r="T144">
            <v>1327</v>
          </cell>
          <cell r="U144">
            <v>7159</v>
          </cell>
          <cell r="V144">
            <v>36</v>
          </cell>
        </row>
        <row r="144">
          <cell r="X144">
            <v>1589.8</v>
          </cell>
          <cell r="Y144">
            <v>1276.6</v>
          </cell>
          <cell r="Z144">
            <v>313.2</v>
          </cell>
        </row>
        <row r="144">
          <cell r="AB144">
            <v>16</v>
          </cell>
          <cell r="AC144">
            <v>64</v>
          </cell>
          <cell r="AD144">
            <v>374.613888888889</v>
          </cell>
          <cell r="AE144">
            <v>158.099074074074</v>
          </cell>
          <cell r="AF144">
            <v>1.29166666666667</v>
          </cell>
          <cell r="AG144">
            <v>218.067592592593</v>
          </cell>
          <cell r="AH144">
            <v>142.764814814815</v>
          </cell>
          <cell r="AI144">
            <v>655.113888888889</v>
          </cell>
          <cell r="AJ144">
            <v>9.27037037037037</v>
          </cell>
          <cell r="AK144">
            <v>1401.12222222222</v>
          </cell>
        </row>
        <row r="145">
          <cell r="A145">
            <v>0</v>
          </cell>
        </row>
        <row r="145">
          <cell r="D145">
            <v>36940</v>
          </cell>
        </row>
        <row r="145">
          <cell r="F145">
            <v>1826566</v>
          </cell>
          <cell r="G145">
            <v>232.8</v>
          </cell>
          <cell r="H145">
            <v>256529</v>
          </cell>
          <cell r="I145">
            <v>1371.6</v>
          </cell>
          <cell r="J145">
            <v>1480264</v>
          </cell>
          <cell r="K145">
            <v>401502</v>
          </cell>
          <cell r="L145">
            <v>168414</v>
          </cell>
          <cell r="M145">
            <v>187382</v>
          </cell>
          <cell r="N145">
            <v>0</v>
          </cell>
          <cell r="O145">
            <v>108033</v>
          </cell>
          <cell r="P145">
            <v>716434</v>
          </cell>
          <cell r="Q145">
            <v>36713</v>
          </cell>
          <cell r="R145">
            <v>1450064</v>
          </cell>
        </row>
        <row r="145">
          <cell r="T145">
            <v>1329</v>
          </cell>
          <cell r="U145">
            <v>7214</v>
          </cell>
          <cell r="V145">
            <v>55</v>
          </cell>
        </row>
        <row r="145">
          <cell r="X145">
            <v>1604.4</v>
          </cell>
          <cell r="Y145">
            <v>1286.6</v>
          </cell>
          <cell r="Z145">
            <v>317.8</v>
          </cell>
        </row>
        <row r="145">
          <cell r="AB145">
            <v>16</v>
          </cell>
          <cell r="AC145">
            <v>69</v>
          </cell>
          <cell r="AD145">
            <v>371.761111111111</v>
          </cell>
          <cell r="AE145">
            <v>155.938888888889</v>
          </cell>
          <cell r="AF145">
            <v>173.501851851852</v>
          </cell>
          <cell r="AG145">
            <v>0</v>
          </cell>
          <cell r="AH145">
            <v>100.030555555556</v>
          </cell>
          <cell r="AI145">
            <v>663.364814814815</v>
          </cell>
          <cell r="AJ145">
            <v>33.9935185185185</v>
          </cell>
          <cell r="AK145">
            <v>1342.65185185185</v>
          </cell>
        </row>
        <row r="146">
          <cell r="A146">
            <v>0</v>
          </cell>
        </row>
        <row r="146">
          <cell r="D146">
            <v>36941</v>
          </cell>
        </row>
        <row r="146">
          <cell r="F146">
            <v>1811115</v>
          </cell>
          <cell r="G146">
            <v>233.8</v>
          </cell>
          <cell r="H146">
            <v>257177</v>
          </cell>
          <cell r="I146">
            <v>1352.8</v>
          </cell>
          <cell r="J146">
            <v>1459616</v>
          </cell>
          <cell r="K146">
            <v>352787</v>
          </cell>
          <cell r="L146">
            <v>168414</v>
          </cell>
          <cell r="M146">
            <v>187174</v>
          </cell>
          <cell r="N146">
            <v>0</v>
          </cell>
          <cell r="O146">
            <v>116316</v>
          </cell>
          <cell r="P146">
            <v>753109</v>
          </cell>
          <cell r="Q146">
            <v>15118</v>
          </cell>
          <cell r="R146">
            <v>1424504</v>
          </cell>
        </row>
        <row r="146">
          <cell r="T146">
            <v>1327</v>
          </cell>
          <cell r="U146">
            <v>7278</v>
          </cell>
          <cell r="V146">
            <v>64</v>
          </cell>
        </row>
        <row r="146">
          <cell r="X146">
            <v>1586.6</v>
          </cell>
          <cell r="Y146">
            <v>1267.8</v>
          </cell>
          <cell r="Z146">
            <v>318.8</v>
          </cell>
        </row>
        <row r="146">
          <cell r="AB146">
            <v>16</v>
          </cell>
          <cell r="AC146">
            <v>69</v>
          </cell>
          <cell r="AD146">
            <v>326.65462962963</v>
          </cell>
          <cell r="AE146">
            <v>155.938888888889</v>
          </cell>
          <cell r="AF146">
            <v>173.309259259259</v>
          </cell>
          <cell r="AG146">
            <v>0</v>
          </cell>
          <cell r="AH146">
            <v>107.7</v>
          </cell>
          <cell r="AI146">
            <v>697.323148148148</v>
          </cell>
          <cell r="AJ146">
            <v>13.9981481481481</v>
          </cell>
          <cell r="AK146">
            <v>1318.98518518519</v>
          </cell>
        </row>
        <row r="147">
          <cell r="A147">
            <v>0</v>
          </cell>
        </row>
        <row r="147">
          <cell r="D147">
            <v>36942</v>
          </cell>
        </row>
        <row r="147">
          <cell r="F147">
            <v>1785649</v>
          </cell>
          <cell r="G147">
            <v>232.4</v>
          </cell>
          <cell r="H147">
            <v>255549</v>
          </cell>
          <cell r="I147">
            <v>1333.1</v>
          </cell>
          <cell r="J147">
            <v>1437067</v>
          </cell>
          <cell r="K147">
            <v>448602</v>
          </cell>
          <cell r="L147">
            <v>168247</v>
          </cell>
          <cell r="M147">
            <v>187273</v>
          </cell>
          <cell r="N147">
            <v>0</v>
          </cell>
          <cell r="O147">
            <v>116403</v>
          </cell>
          <cell r="P147">
            <v>714400</v>
          </cell>
          <cell r="Q147">
            <v>14818</v>
          </cell>
          <cell r="R147">
            <v>1481496</v>
          </cell>
          <cell r="S147">
            <v>1656.3</v>
          </cell>
          <cell r="T147">
            <v>1424</v>
          </cell>
          <cell r="U147">
            <v>7255</v>
          </cell>
          <cell r="V147">
            <v>-23</v>
          </cell>
        </row>
        <row r="147">
          <cell r="X147">
            <v>1565.5</v>
          </cell>
          <cell r="Y147">
            <v>1231.1</v>
          </cell>
          <cell r="Z147">
            <v>334.4</v>
          </cell>
        </row>
        <row r="147">
          <cell r="AB147">
            <v>21</v>
          </cell>
          <cell r="AC147">
            <v>81</v>
          </cell>
          <cell r="AD147">
            <v>415.372222222222</v>
          </cell>
          <cell r="AE147">
            <v>155.784259259259</v>
          </cell>
          <cell r="AF147">
            <v>173.400925925926</v>
          </cell>
          <cell r="AG147">
            <v>0</v>
          </cell>
          <cell r="AH147">
            <v>107.780555555556</v>
          </cell>
          <cell r="AI147">
            <v>661.481481481482</v>
          </cell>
          <cell r="AJ147">
            <v>13.7203703703704</v>
          </cell>
          <cell r="AK147">
            <v>1371.75555555556</v>
          </cell>
        </row>
        <row r="148">
          <cell r="A148">
            <v>0</v>
          </cell>
        </row>
        <row r="148">
          <cell r="D148">
            <v>36943</v>
          </cell>
        </row>
        <row r="148">
          <cell r="F148">
            <v>1780428</v>
          </cell>
          <cell r="G148">
            <v>236.6</v>
          </cell>
          <cell r="H148">
            <v>259249</v>
          </cell>
          <cell r="I148">
            <v>1325.8</v>
          </cell>
          <cell r="J148">
            <v>1430527</v>
          </cell>
          <cell r="K148">
            <v>378031</v>
          </cell>
          <cell r="L148">
            <v>167453</v>
          </cell>
          <cell r="M148">
            <v>298450</v>
          </cell>
          <cell r="N148">
            <v>0</v>
          </cell>
          <cell r="O148">
            <v>150759</v>
          </cell>
          <cell r="P148">
            <v>727311</v>
          </cell>
          <cell r="Q148">
            <v>0</v>
          </cell>
          <cell r="R148">
            <v>1554551</v>
          </cell>
          <cell r="S148">
            <v>1656.3</v>
          </cell>
          <cell r="T148">
            <v>-45646</v>
          </cell>
          <cell r="U148">
            <v>7208</v>
          </cell>
          <cell r="V148">
            <v>-47</v>
          </cell>
        </row>
        <row r="148">
          <cell r="X148">
            <v>1562.4</v>
          </cell>
          <cell r="Y148">
            <v>1262.8</v>
          </cell>
          <cell r="Z148">
            <v>299.6</v>
          </cell>
        </row>
        <row r="148">
          <cell r="AB148">
            <v>21</v>
          </cell>
          <cell r="AC148">
            <v>42</v>
          </cell>
          <cell r="AD148">
            <v>350.028703703704</v>
          </cell>
          <cell r="AE148">
            <v>155.049074074074</v>
          </cell>
          <cell r="AF148">
            <v>276.342592592593</v>
          </cell>
          <cell r="AG148">
            <v>0</v>
          </cell>
          <cell r="AH148">
            <v>139.591666666667</v>
          </cell>
          <cell r="AI148">
            <v>673.436111111111</v>
          </cell>
          <cell r="AJ148">
            <v>0</v>
          </cell>
          <cell r="AK148">
            <v>1439.39907407407</v>
          </cell>
        </row>
        <row r="149">
          <cell r="A149">
            <v>0</v>
          </cell>
        </row>
        <row r="149">
          <cell r="D149">
            <v>36944</v>
          </cell>
        </row>
        <row r="149">
          <cell r="F149">
            <v>1830092</v>
          </cell>
          <cell r="G149">
            <v>251.7</v>
          </cell>
          <cell r="H149">
            <v>276396</v>
          </cell>
          <cell r="I149">
            <v>1348.3</v>
          </cell>
          <cell r="J149">
            <v>1455389</v>
          </cell>
          <cell r="K149">
            <v>391229</v>
          </cell>
          <cell r="L149">
            <v>131613</v>
          </cell>
          <cell r="M149">
            <v>272031</v>
          </cell>
          <cell r="N149">
            <v>0</v>
          </cell>
          <cell r="O149">
            <v>143806</v>
          </cell>
          <cell r="P149">
            <v>732276</v>
          </cell>
          <cell r="Q149">
            <v>15867</v>
          </cell>
          <cell r="R149">
            <v>1555209</v>
          </cell>
          <cell r="S149">
            <v>1594.2</v>
          </cell>
          <cell r="T149">
            <v>-20603</v>
          </cell>
          <cell r="U149">
            <v>7174</v>
          </cell>
          <cell r="V149">
            <v>-34</v>
          </cell>
        </row>
        <row r="149">
          <cell r="X149">
            <v>1600</v>
          </cell>
          <cell r="Y149">
            <v>1271.3</v>
          </cell>
          <cell r="Z149">
            <v>328.7</v>
          </cell>
        </row>
        <row r="149">
          <cell r="AB149">
            <v>16</v>
          </cell>
          <cell r="AC149">
            <v>61</v>
          </cell>
          <cell r="AD149">
            <v>362.249074074074</v>
          </cell>
          <cell r="AE149">
            <v>121.863888888889</v>
          </cell>
          <cell r="AF149">
            <v>251.880555555556</v>
          </cell>
          <cell r="AG149">
            <v>0</v>
          </cell>
          <cell r="AH149">
            <v>133.153703703704</v>
          </cell>
          <cell r="AI149">
            <v>678.033333333333</v>
          </cell>
          <cell r="AJ149">
            <v>14.6916666666667</v>
          </cell>
          <cell r="AK149">
            <v>1440.00833333333</v>
          </cell>
        </row>
        <row r="150">
          <cell r="A150">
            <v>0</v>
          </cell>
        </row>
        <row r="150">
          <cell r="D150">
            <v>36945</v>
          </cell>
        </row>
        <row r="150">
          <cell r="F150">
            <v>1679638</v>
          </cell>
          <cell r="G150">
            <v>209.4</v>
          </cell>
          <cell r="H150">
            <v>230367</v>
          </cell>
          <cell r="I150">
            <v>1259.8</v>
          </cell>
          <cell r="J150">
            <v>1358827</v>
          </cell>
          <cell r="K150">
            <v>411101</v>
          </cell>
          <cell r="L150">
            <v>146008</v>
          </cell>
          <cell r="M150">
            <v>206140</v>
          </cell>
          <cell r="N150">
            <v>0</v>
          </cell>
          <cell r="O150">
            <v>116296</v>
          </cell>
          <cell r="P150">
            <v>696453</v>
          </cell>
          <cell r="Q150">
            <v>40017</v>
          </cell>
          <cell r="R150">
            <v>1470007</v>
          </cell>
          <cell r="S150">
            <v>1527.76</v>
          </cell>
          <cell r="T150">
            <v>-48093</v>
          </cell>
          <cell r="U150">
            <v>7095</v>
          </cell>
          <cell r="V150">
            <v>-79</v>
          </cell>
        </row>
        <row r="150">
          <cell r="X150">
            <v>1469.2</v>
          </cell>
          <cell r="Y150">
            <v>1185.8</v>
          </cell>
          <cell r="Z150">
            <v>283.4</v>
          </cell>
        </row>
        <row r="150">
          <cell r="AB150">
            <v>16</v>
          </cell>
          <cell r="AC150">
            <v>58</v>
          </cell>
          <cell r="AD150">
            <v>380.649074074074</v>
          </cell>
          <cell r="AE150">
            <v>135.192592592593</v>
          </cell>
          <cell r="AF150">
            <v>190.87037037037</v>
          </cell>
          <cell r="AG150">
            <v>0</v>
          </cell>
          <cell r="AH150">
            <v>107.681481481481</v>
          </cell>
          <cell r="AI150">
            <v>644.863888888889</v>
          </cell>
          <cell r="AJ150">
            <v>37.0527777777778</v>
          </cell>
          <cell r="AK150">
            <v>1361.11759259259</v>
          </cell>
        </row>
        <row r="151">
          <cell r="A151">
            <v>0</v>
          </cell>
        </row>
        <row r="151">
          <cell r="D151">
            <v>36946</v>
          </cell>
        </row>
        <row r="151">
          <cell r="F151">
            <v>1694472</v>
          </cell>
          <cell r="G151">
            <v>253.3</v>
          </cell>
          <cell r="H151">
            <v>278762</v>
          </cell>
          <cell r="I151">
            <v>1242.4</v>
          </cell>
          <cell r="J151">
            <v>1339769</v>
          </cell>
          <cell r="K151">
            <v>318135</v>
          </cell>
          <cell r="L151">
            <v>165058</v>
          </cell>
          <cell r="M151">
            <v>142592</v>
          </cell>
          <cell r="N151">
            <v>0</v>
          </cell>
          <cell r="O151">
            <v>126008</v>
          </cell>
          <cell r="P151">
            <v>662690</v>
          </cell>
          <cell r="Q151">
            <v>23557</v>
          </cell>
          <cell r="R151">
            <v>1272982</v>
          </cell>
          <cell r="S151">
            <v>1527.76</v>
          </cell>
          <cell r="T151">
            <v>-18070</v>
          </cell>
          <cell r="U151">
            <v>7251</v>
          </cell>
          <cell r="V151">
            <v>156</v>
          </cell>
        </row>
        <row r="151">
          <cell r="X151">
            <v>1495.7</v>
          </cell>
          <cell r="Y151">
            <v>1158.4</v>
          </cell>
          <cell r="Z151">
            <v>337.3</v>
          </cell>
        </row>
        <row r="151">
          <cell r="AB151">
            <v>16</v>
          </cell>
          <cell r="AC151">
            <v>68</v>
          </cell>
          <cell r="AD151">
            <v>294.569444444444</v>
          </cell>
          <cell r="AE151">
            <v>152.831481481482</v>
          </cell>
          <cell r="AF151">
            <v>132.02962962963</v>
          </cell>
          <cell r="AG151">
            <v>0</v>
          </cell>
          <cell r="AH151">
            <v>116.674074074074</v>
          </cell>
          <cell r="AI151">
            <v>613.601851851852</v>
          </cell>
          <cell r="AJ151">
            <v>21.812037037037</v>
          </cell>
          <cell r="AK151">
            <v>1178.68703703704</v>
          </cell>
        </row>
        <row r="152">
          <cell r="A152">
            <v>0</v>
          </cell>
        </row>
        <row r="152">
          <cell r="D152">
            <v>36947</v>
          </cell>
        </row>
        <row r="152">
          <cell r="F152">
            <v>1652964</v>
          </cell>
          <cell r="G152">
            <v>236.1</v>
          </cell>
          <cell r="H152">
            <v>259385</v>
          </cell>
          <cell r="I152">
            <v>1209.5</v>
          </cell>
          <cell r="J152">
            <v>1304626</v>
          </cell>
          <cell r="K152">
            <v>499915</v>
          </cell>
          <cell r="L152">
            <v>165058</v>
          </cell>
          <cell r="M152">
            <v>137935</v>
          </cell>
          <cell r="N152">
            <v>0</v>
          </cell>
          <cell r="O152">
            <v>135044</v>
          </cell>
          <cell r="P152">
            <v>627202</v>
          </cell>
          <cell r="Q152">
            <v>25344</v>
          </cell>
          <cell r="R152">
            <v>1425440</v>
          </cell>
          <cell r="S152">
            <v>1527.76</v>
          </cell>
          <cell r="T152">
            <v>-22683</v>
          </cell>
          <cell r="U152">
            <v>7197</v>
          </cell>
          <cell r="V152">
            <v>-54</v>
          </cell>
        </row>
        <row r="152">
          <cell r="X152">
            <v>1445.6</v>
          </cell>
          <cell r="Y152">
            <v>1140.5</v>
          </cell>
          <cell r="Z152">
            <v>305.1</v>
          </cell>
        </row>
        <row r="152">
          <cell r="AB152">
            <v>16</v>
          </cell>
          <cell r="AC152">
            <v>53</v>
          </cell>
          <cell r="AD152">
            <v>462.884259259259</v>
          </cell>
          <cell r="AE152">
            <v>152.831481481482</v>
          </cell>
          <cell r="AF152">
            <v>127.717592592593</v>
          </cell>
          <cell r="AG152">
            <v>0</v>
          </cell>
          <cell r="AH152">
            <v>125.040740740741</v>
          </cell>
          <cell r="AI152">
            <v>580.742592592593</v>
          </cell>
          <cell r="AJ152">
            <v>23.4666666666667</v>
          </cell>
          <cell r="AK152">
            <v>1319.85185185185</v>
          </cell>
        </row>
        <row r="153">
          <cell r="A153">
            <v>0</v>
          </cell>
        </row>
        <row r="153">
          <cell r="D153">
            <v>36948</v>
          </cell>
        </row>
        <row r="153">
          <cell r="F153">
            <v>1628478</v>
          </cell>
          <cell r="G153">
            <v>215.3</v>
          </cell>
          <cell r="H153">
            <v>238669</v>
          </cell>
          <cell r="I153">
            <v>1209.7</v>
          </cell>
          <cell r="J153">
            <v>1305090</v>
          </cell>
          <cell r="K153">
            <v>438645</v>
          </cell>
          <cell r="L153">
            <v>165058</v>
          </cell>
          <cell r="M153">
            <v>135066</v>
          </cell>
          <cell r="N153">
            <v>0</v>
          </cell>
          <cell r="O153">
            <v>135027</v>
          </cell>
          <cell r="P153">
            <v>637236</v>
          </cell>
          <cell r="Q153">
            <v>25464</v>
          </cell>
          <cell r="R153">
            <v>1371438</v>
          </cell>
          <cell r="S153">
            <v>1527.76</v>
          </cell>
          <cell r="T153">
            <v>-22432</v>
          </cell>
          <cell r="U153">
            <v>7238</v>
          </cell>
          <cell r="V153">
            <v>41</v>
          </cell>
        </row>
        <row r="153">
          <cell r="X153">
            <v>1425</v>
          </cell>
          <cell r="Y153">
            <v>1141.7</v>
          </cell>
          <cell r="Z153">
            <v>283.3</v>
          </cell>
        </row>
        <row r="153">
          <cell r="AB153">
            <v>16</v>
          </cell>
          <cell r="AC153">
            <v>52</v>
          </cell>
          <cell r="AD153">
            <v>406.152777777778</v>
          </cell>
          <cell r="AE153">
            <v>152.831481481482</v>
          </cell>
          <cell r="AF153">
            <v>125.061111111111</v>
          </cell>
          <cell r="AG153">
            <v>0</v>
          </cell>
          <cell r="AH153">
            <v>125.025</v>
          </cell>
          <cell r="AI153">
            <v>590.033333333333</v>
          </cell>
          <cell r="AJ153">
            <v>23.5777777777778</v>
          </cell>
          <cell r="AK153">
            <v>1269.85</v>
          </cell>
        </row>
        <row r="154">
          <cell r="A154">
            <v>0</v>
          </cell>
        </row>
        <row r="154">
          <cell r="D154">
            <v>36949</v>
          </cell>
        </row>
        <row r="154">
          <cell r="F154">
            <v>1609697</v>
          </cell>
          <cell r="G154">
            <v>236.8</v>
          </cell>
          <cell r="H154">
            <v>261852</v>
          </cell>
          <cell r="I154">
            <v>1168.4</v>
          </cell>
          <cell r="J154">
            <v>1264011</v>
          </cell>
          <cell r="K154">
            <v>417320</v>
          </cell>
          <cell r="L154">
            <v>125008</v>
          </cell>
          <cell r="M154">
            <v>187400</v>
          </cell>
          <cell r="N154">
            <v>0</v>
          </cell>
          <cell r="O154">
            <v>119966</v>
          </cell>
          <cell r="P154">
            <v>604520</v>
          </cell>
          <cell r="Q154">
            <v>25562</v>
          </cell>
          <cell r="R154">
            <v>1354768</v>
          </cell>
          <cell r="S154">
            <v>1619.55</v>
          </cell>
          <cell r="T154">
            <v>62876</v>
          </cell>
          <cell r="U154">
            <v>7305</v>
          </cell>
          <cell r="V154">
            <v>67</v>
          </cell>
        </row>
        <row r="154">
          <cell r="X154">
            <v>1405.2</v>
          </cell>
          <cell r="Y154">
            <v>1120.4</v>
          </cell>
          <cell r="Z154">
            <v>284.8</v>
          </cell>
        </row>
        <row r="154">
          <cell r="AB154">
            <v>16</v>
          </cell>
          <cell r="AC154">
            <v>32</v>
          </cell>
          <cell r="AD154">
            <v>386.407407407407</v>
          </cell>
          <cell r="AE154">
            <v>115.748148148148</v>
          </cell>
          <cell r="AF154">
            <v>173.518518518519</v>
          </cell>
          <cell r="AG154">
            <v>0</v>
          </cell>
          <cell r="AH154">
            <v>111.07962962963</v>
          </cell>
          <cell r="AI154">
            <v>559.740740740741</v>
          </cell>
          <cell r="AJ154">
            <v>23.6685185185185</v>
          </cell>
          <cell r="AK154">
            <v>1254.41481481482</v>
          </cell>
        </row>
        <row r="155">
          <cell r="A155">
            <v>0</v>
          </cell>
        </row>
        <row r="155">
          <cell r="D155">
            <v>36950</v>
          </cell>
        </row>
        <row r="155">
          <cell r="F155">
            <v>1655221</v>
          </cell>
          <cell r="G155">
            <v>244.2</v>
          </cell>
          <cell r="H155">
            <v>268844</v>
          </cell>
          <cell r="I155">
            <v>1220.8</v>
          </cell>
          <cell r="J155">
            <v>1319954</v>
          </cell>
          <cell r="K155">
            <v>406991</v>
          </cell>
          <cell r="L155">
            <v>123167</v>
          </cell>
          <cell r="M155">
            <v>217233</v>
          </cell>
          <cell r="N155">
            <v>0</v>
          </cell>
          <cell r="O155">
            <v>122711</v>
          </cell>
          <cell r="P155">
            <v>648791</v>
          </cell>
          <cell r="Q155">
            <v>25631</v>
          </cell>
          <cell r="R155">
            <v>1421357</v>
          </cell>
          <cell r="S155">
            <v>1619.55</v>
          </cell>
          <cell r="T155">
            <v>4377</v>
          </cell>
          <cell r="U155">
            <v>7320</v>
          </cell>
          <cell r="V155">
            <v>15</v>
          </cell>
        </row>
        <row r="155">
          <cell r="X155">
            <v>1465</v>
          </cell>
          <cell r="Y155">
            <v>1149.8</v>
          </cell>
          <cell r="Z155">
            <v>315.2</v>
          </cell>
        </row>
        <row r="155">
          <cell r="AB155">
            <v>23</v>
          </cell>
          <cell r="AC155">
            <v>48</v>
          </cell>
          <cell r="AD155">
            <v>376.843518518519</v>
          </cell>
          <cell r="AE155">
            <v>114.043518518519</v>
          </cell>
          <cell r="AF155">
            <v>201.141666666667</v>
          </cell>
          <cell r="AG155">
            <v>0</v>
          </cell>
          <cell r="AH155">
            <v>113.621296296296</v>
          </cell>
          <cell r="AI155">
            <v>600.732407407407</v>
          </cell>
          <cell r="AJ155">
            <v>23.7324074074074</v>
          </cell>
          <cell r="AK155">
            <v>1316.0712962963</v>
          </cell>
        </row>
        <row r="156">
          <cell r="A156">
            <v>0</v>
          </cell>
        </row>
        <row r="156">
          <cell r="D156">
            <v>36951</v>
          </cell>
        </row>
        <row r="156">
          <cell r="F156">
            <v>1625136</v>
          </cell>
          <cell r="G156">
            <v>258.6</v>
          </cell>
          <cell r="H156">
            <v>284499</v>
          </cell>
          <cell r="I156">
            <v>1186.9</v>
          </cell>
          <cell r="J156">
            <v>1271264</v>
          </cell>
          <cell r="K156">
            <v>440898</v>
          </cell>
        </row>
        <row r="156">
          <cell r="M156">
            <v>158649</v>
          </cell>
          <cell r="N156">
            <v>0</v>
          </cell>
          <cell r="O156">
            <v>93569</v>
          </cell>
          <cell r="P156">
            <v>770976</v>
          </cell>
        </row>
        <row r="156">
          <cell r="R156">
            <v>1464092</v>
          </cell>
          <cell r="S156">
            <v>1619.55</v>
          </cell>
          <cell r="T156">
            <v>32214</v>
          </cell>
          <cell r="U156">
            <v>7266</v>
          </cell>
          <cell r="V156">
            <v>-54</v>
          </cell>
        </row>
        <row r="156">
          <cell r="X156">
            <v>1445.5</v>
          </cell>
          <cell r="Y156">
            <v>1081.9</v>
          </cell>
          <cell r="Z156">
            <v>363.6</v>
          </cell>
        </row>
        <row r="156">
          <cell r="AB156">
            <v>23</v>
          </cell>
          <cell r="AC156">
            <v>82</v>
          </cell>
          <cell r="AD156">
            <v>408.238888888889</v>
          </cell>
          <cell r="AE156">
            <v>0</v>
          </cell>
          <cell r="AF156">
            <v>146.897222222222</v>
          </cell>
          <cell r="AG156">
            <v>0</v>
          </cell>
          <cell r="AH156">
            <v>86.637962962963</v>
          </cell>
          <cell r="AI156">
            <v>713.866666666667</v>
          </cell>
          <cell r="AJ156">
            <v>0</v>
          </cell>
          <cell r="AK156">
            <v>1355.64074074074</v>
          </cell>
        </row>
        <row r="157">
          <cell r="A157">
            <v>0</v>
          </cell>
        </row>
        <row r="157">
          <cell r="D157">
            <v>36952</v>
          </cell>
        </row>
        <row r="157">
          <cell r="F157">
            <v>1696437</v>
          </cell>
          <cell r="G157">
            <v>263.2</v>
          </cell>
          <cell r="H157">
            <v>289696</v>
          </cell>
          <cell r="I157">
            <v>1222.3</v>
          </cell>
          <cell r="J157">
            <v>1320872</v>
          </cell>
          <cell r="K157">
            <v>455837</v>
          </cell>
        </row>
        <row r="157">
          <cell r="M157">
            <v>166062</v>
          </cell>
          <cell r="N157">
            <v>0</v>
          </cell>
          <cell r="O157">
            <v>92401</v>
          </cell>
          <cell r="P157">
            <v>789468</v>
          </cell>
        </row>
        <row r="157">
          <cell r="R157">
            <v>1503768</v>
          </cell>
          <cell r="S157">
            <v>1619.55</v>
          </cell>
          <cell r="T157">
            <v>-47522</v>
          </cell>
          <cell r="U157">
            <v>7281</v>
          </cell>
          <cell r="V157">
            <v>15</v>
          </cell>
        </row>
        <row r="157">
          <cell r="X157">
            <v>1485.5</v>
          </cell>
          <cell r="Y157">
            <v>1145.3</v>
          </cell>
          <cell r="Z157">
            <v>340.2</v>
          </cell>
        </row>
        <row r="157">
          <cell r="AB157">
            <v>19</v>
          </cell>
          <cell r="AC157">
            <v>58</v>
          </cell>
          <cell r="AD157">
            <v>422.071296296296</v>
          </cell>
          <cell r="AE157">
            <v>0</v>
          </cell>
          <cell r="AF157">
            <v>153.761111111111</v>
          </cell>
          <cell r="AG157">
            <v>0</v>
          </cell>
          <cell r="AH157">
            <v>85.5564814814815</v>
          </cell>
          <cell r="AI157">
            <v>730.988888888889</v>
          </cell>
          <cell r="AJ157">
            <v>0</v>
          </cell>
          <cell r="AK157">
            <v>1392.37777777778</v>
          </cell>
        </row>
        <row r="158">
          <cell r="A158">
            <v>0</v>
          </cell>
        </row>
        <row r="158">
          <cell r="D158">
            <v>36953</v>
          </cell>
        </row>
        <row r="158">
          <cell r="F158">
            <v>1682215</v>
          </cell>
          <cell r="G158">
            <v>225.1</v>
          </cell>
          <cell r="H158">
            <v>246570</v>
          </cell>
          <cell r="I158">
            <v>1246.9</v>
          </cell>
          <cell r="J158">
            <v>1347842</v>
          </cell>
          <cell r="K158">
            <v>358757</v>
          </cell>
          <cell r="L158">
            <v>128927</v>
          </cell>
          <cell r="M158">
            <v>160754</v>
          </cell>
          <cell r="N158">
            <v>0</v>
          </cell>
          <cell r="O158">
            <v>81292</v>
          </cell>
          <cell r="P158">
            <v>749716</v>
          </cell>
        </row>
        <row r="158">
          <cell r="R158">
            <v>1350519</v>
          </cell>
          <cell r="S158">
            <v>1619.55</v>
          </cell>
          <cell r="T158">
            <v>49889</v>
          </cell>
          <cell r="U158">
            <v>7385</v>
          </cell>
          <cell r="V158">
            <v>104</v>
          </cell>
        </row>
        <row r="158">
          <cell r="X158">
            <v>1472</v>
          </cell>
          <cell r="Y158">
            <v>1175.9</v>
          </cell>
          <cell r="Z158">
            <v>296.1</v>
          </cell>
        </row>
        <row r="158">
          <cell r="AB158">
            <v>19</v>
          </cell>
          <cell r="AC158">
            <v>52</v>
          </cell>
          <cell r="AD158">
            <v>332.182407407407</v>
          </cell>
          <cell r="AE158">
            <v>119.376851851852</v>
          </cell>
          <cell r="AF158">
            <v>148.846296296296</v>
          </cell>
          <cell r="AG158">
            <v>0</v>
          </cell>
          <cell r="AH158">
            <v>75.2703703703704</v>
          </cell>
          <cell r="AI158">
            <v>694.181481481482</v>
          </cell>
          <cell r="AJ158">
            <v>0</v>
          </cell>
          <cell r="AK158">
            <v>1250.48055555556</v>
          </cell>
        </row>
        <row r="159">
          <cell r="A159">
            <v>0</v>
          </cell>
        </row>
        <row r="159">
          <cell r="D159">
            <v>36954</v>
          </cell>
        </row>
        <row r="159">
          <cell r="F159">
            <v>1673118</v>
          </cell>
          <cell r="G159">
            <v>242.3</v>
          </cell>
          <cell r="H159">
            <v>265869</v>
          </cell>
          <cell r="I159">
            <v>1221.8</v>
          </cell>
          <cell r="J159">
            <v>1319940</v>
          </cell>
          <cell r="K159">
            <v>358779</v>
          </cell>
          <cell r="L159">
            <v>128927</v>
          </cell>
          <cell r="M159">
            <v>160631</v>
          </cell>
          <cell r="N159">
            <v>0</v>
          </cell>
          <cell r="O159">
            <v>73919</v>
          </cell>
          <cell r="P159">
            <v>711899</v>
          </cell>
        </row>
        <row r="159">
          <cell r="R159">
            <v>1305228</v>
          </cell>
          <cell r="S159">
            <v>1619.55</v>
          </cell>
          <cell r="T159">
            <v>6447</v>
          </cell>
          <cell r="U159">
            <v>7460</v>
          </cell>
          <cell r="V159">
            <v>75</v>
          </cell>
        </row>
        <row r="159">
          <cell r="X159">
            <v>1464.1</v>
          </cell>
          <cell r="Y159">
            <v>1150.8</v>
          </cell>
          <cell r="Z159">
            <v>313.3</v>
          </cell>
        </row>
        <row r="159">
          <cell r="AB159">
            <v>19</v>
          </cell>
          <cell r="AC159">
            <v>52</v>
          </cell>
          <cell r="AD159">
            <v>332.202777777778</v>
          </cell>
          <cell r="AE159">
            <v>119.376851851852</v>
          </cell>
          <cell r="AF159">
            <v>148.732407407407</v>
          </cell>
          <cell r="AG159">
            <v>0</v>
          </cell>
          <cell r="AH159">
            <v>68.4435185185185</v>
          </cell>
          <cell r="AI159">
            <v>659.165740740741</v>
          </cell>
          <cell r="AJ159">
            <v>0</v>
          </cell>
          <cell r="AK159">
            <v>1208.54444444444</v>
          </cell>
        </row>
        <row r="160">
          <cell r="A160">
            <v>0</v>
          </cell>
        </row>
        <row r="160">
          <cell r="D160">
            <v>36955</v>
          </cell>
        </row>
        <row r="160">
          <cell r="F160">
            <v>1687697</v>
          </cell>
          <cell r="G160">
            <v>231.7</v>
          </cell>
          <cell r="H160">
            <v>258978</v>
          </cell>
          <cell r="I160">
            <v>1240.7</v>
          </cell>
          <cell r="J160">
            <v>1340650</v>
          </cell>
          <cell r="K160">
            <v>380866</v>
          </cell>
          <cell r="L160">
            <v>128927</v>
          </cell>
          <cell r="M160">
            <v>160526</v>
          </cell>
          <cell r="N160">
            <v>0</v>
          </cell>
          <cell r="O160">
            <v>81266</v>
          </cell>
          <cell r="P160">
            <v>712063</v>
          </cell>
        </row>
        <row r="160">
          <cell r="R160">
            <v>1334721</v>
          </cell>
          <cell r="S160">
            <v>1619.55</v>
          </cell>
          <cell r="T160">
            <v>6768</v>
          </cell>
          <cell r="U160">
            <v>7573</v>
          </cell>
          <cell r="V160">
            <v>113</v>
          </cell>
        </row>
        <row r="160">
          <cell r="X160">
            <v>1472.4</v>
          </cell>
          <cell r="Y160">
            <v>1171.7</v>
          </cell>
          <cell r="Z160">
            <v>300.7</v>
          </cell>
        </row>
        <row r="160">
          <cell r="AB160">
            <v>19</v>
          </cell>
          <cell r="AC160">
            <v>50</v>
          </cell>
          <cell r="AD160">
            <v>352.653703703704</v>
          </cell>
          <cell r="AE160">
            <v>119.376851851852</v>
          </cell>
          <cell r="AF160">
            <v>148.635185185185</v>
          </cell>
          <cell r="AG160">
            <v>0</v>
          </cell>
          <cell r="AH160">
            <v>75.2462962962963</v>
          </cell>
          <cell r="AI160">
            <v>659.317592592593</v>
          </cell>
          <cell r="AJ160">
            <v>0</v>
          </cell>
          <cell r="AK160">
            <v>1235.85277777778</v>
          </cell>
        </row>
        <row r="161">
          <cell r="A161">
            <v>0</v>
          </cell>
        </row>
        <row r="161">
          <cell r="D161">
            <v>36956</v>
          </cell>
        </row>
        <row r="161">
          <cell r="F161">
            <v>1671918</v>
          </cell>
          <cell r="G161">
            <v>252.5</v>
          </cell>
          <cell r="H161">
            <v>279485</v>
          </cell>
          <cell r="I161">
            <v>1210.2</v>
          </cell>
          <cell r="J161">
            <v>1305188</v>
          </cell>
          <cell r="K161">
            <v>451063</v>
          </cell>
          <cell r="L161">
            <v>68209</v>
          </cell>
          <cell r="M161">
            <v>189948</v>
          </cell>
          <cell r="N161">
            <v>0</v>
          </cell>
          <cell r="O161">
            <v>60319</v>
          </cell>
          <cell r="P161">
            <v>656682</v>
          </cell>
          <cell r="Q161">
            <v>0</v>
          </cell>
          <cell r="R161">
            <v>1358012</v>
          </cell>
          <cell r="S161">
            <v>1619.55</v>
          </cell>
          <cell r="T161">
            <v>36870</v>
          </cell>
          <cell r="U161">
            <v>7682</v>
          </cell>
          <cell r="V161">
            <v>109</v>
          </cell>
        </row>
        <row r="161">
          <cell r="X161">
            <v>1462.7</v>
          </cell>
          <cell r="Y161">
            <v>1130.2</v>
          </cell>
          <cell r="Z161">
            <v>332.5</v>
          </cell>
        </row>
        <row r="161">
          <cell r="AB161">
            <v>19</v>
          </cell>
          <cell r="AC161">
            <v>61</v>
          </cell>
          <cell r="AD161">
            <v>417.650925925926</v>
          </cell>
          <cell r="AE161">
            <v>63.1564814814815</v>
          </cell>
          <cell r="AF161">
            <v>175.877777777778</v>
          </cell>
          <cell r="AG161">
            <v>0</v>
          </cell>
          <cell r="AH161">
            <v>55.8509259259259</v>
          </cell>
          <cell r="AI161">
            <v>608.038888888889</v>
          </cell>
          <cell r="AJ161">
            <v>0</v>
          </cell>
          <cell r="AK161">
            <v>1257.41851851852</v>
          </cell>
        </row>
        <row r="162">
          <cell r="A162">
            <v>0</v>
          </cell>
        </row>
        <row r="162">
          <cell r="D162">
            <v>36957</v>
          </cell>
        </row>
        <row r="162">
          <cell r="F162">
            <v>1713061</v>
          </cell>
          <cell r="G162">
            <v>253.8</v>
          </cell>
          <cell r="H162">
            <v>279545</v>
          </cell>
          <cell r="I162">
            <v>1246.3</v>
          </cell>
          <cell r="J162">
            <v>1343613</v>
          </cell>
          <cell r="K162">
            <v>477651</v>
          </cell>
          <cell r="L162">
            <v>53821</v>
          </cell>
          <cell r="M162">
            <v>274883</v>
          </cell>
          <cell r="N162">
            <v>0</v>
          </cell>
          <cell r="O162">
            <v>154647</v>
          </cell>
          <cell r="P162">
            <v>829961</v>
          </cell>
          <cell r="Q162">
            <v>0</v>
          </cell>
          <cell r="R162">
            <v>1737142</v>
          </cell>
          <cell r="S162">
            <v>1659.38</v>
          </cell>
          <cell r="T162">
            <v>13322</v>
          </cell>
          <cell r="U162">
            <v>7720</v>
          </cell>
          <cell r="V162">
            <v>38</v>
          </cell>
        </row>
        <row r="162">
          <cell r="X162">
            <v>1500.1</v>
          </cell>
          <cell r="Y162">
            <v>1134.3</v>
          </cell>
          <cell r="Z162">
            <v>365.8</v>
          </cell>
        </row>
        <row r="162">
          <cell r="AB162">
            <v>19</v>
          </cell>
          <cell r="AC162">
            <v>93</v>
          </cell>
          <cell r="AD162">
            <v>442.269444444444</v>
          </cell>
          <cell r="AE162">
            <v>49.8342592592593</v>
          </cell>
          <cell r="AF162">
            <v>254.521296296296</v>
          </cell>
          <cell r="AG162">
            <v>0</v>
          </cell>
          <cell r="AH162">
            <v>143.191666666667</v>
          </cell>
          <cell r="AI162">
            <v>768.482407407407</v>
          </cell>
          <cell r="AJ162">
            <v>0</v>
          </cell>
          <cell r="AK162">
            <v>1608.46481481481</v>
          </cell>
        </row>
        <row r="163">
          <cell r="A163">
            <v>0</v>
          </cell>
        </row>
        <row r="163">
          <cell r="D163">
            <v>36958</v>
          </cell>
        </row>
        <row r="163">
          <cell r="F163">
            <v>1747771</v>
          </cell>
          <cell r="G163">
            <v>262.6</v>
          </cell>
          <cell r="H163">
            <v>290189</v>
          </cell>
          <cell r="I163">
            <v>1266.6</v>
          </cell>
          <cell r="J163">
            <v>1366378</v>
          </cell>
          <cell r="K163">
            <v>518970</v>
          </cell>
          <cell r="L163">
            <v>42576</v>
          </cell>
          <cell r="M163">
            <v>341695</v>
          </cell>
          <cell r="N163">
            <v>0</v>
          </cell>
          <cell r="O163">
            <v>164943</v>
          </cell>
          <cell r="P163">
            <v>698501</v>
          </cell>
          <cell r="Q163">
            <v>0</v>
          </cell>
          <cell r="R163">
            <v>1724109</v>
          </cell>
          <cell r="S163">
            <v>1659.3</v>
          </cell>
          <cell r="T163">
            <v>-63809</v>
          </cell>
          <cell r="U163">
            <v>7588</v>
          </cell>
          <cell r="V163">
            <v>-132</v>
          </cell>
        </row>
        <row r="163">
          <cell r="X163">
            <v>1529.2</v>
          </cell>
          <cell r="Y163">
            <v>1166.6</v>
          </cell>
          <cell r="Z163">
            <v>362.6</v>
          </cell>
        </row>
        <row r="163">
          <cell r="AB163">
            <v>19</v>
          </cell>
          <cell r="AC163">
            <v>81</v>
          </cell>
          <cell r="AD163">
            <v>480.527777777778</v>
          </cell>
          <cell r="AE163">
            <v>39.4222222222222</v>
          </cell>
          <cell r="AF163">
            <v>316.384259259259</v>
          </cell>
          <cell r="AG163">
            <v>0</v>
          </cell>
          <cell r="AH163">
            <v>152.725</v>
          </cell>
          <cell r="AI163">
            <v>646.760185185185</v>
          </cell>
          <cell r="AJ163">
            <v>0</v>
          </cell>
          <cell r="AK163">
            <v>1596.39722222222</v>
          </cell>
        </row>
        <row r="164">
          <cell r="A164">
            <v>0</v>
          </cell>
        </row>
        <row r="164">
          <cell r="D164">
            <v>36959</v>
          </cell>
        </row>
        <row r="164">
          <cell r="F164">
            <v>1813240</v>
          </cell>
          <cell r="G164">
            <v>270.5</v>
          </cell>
          <cell r="H164">
            <v>293781</v>
          </cell>
          <cell r="I164">
            <v>1321.3</v>
          </cell>
          <cell r="J164">
            <v>1427491</v>
          </cell>
          <cell r="K164">
            <v>432699</v>
          </cell>
          <cell r="L164">
            <v>81215</v>
          </cell>
          <cell r="M164">
            <v>341882</v>
          </cell>
          <cell r="N164">
            <v>0</v>
          </cell>
          <cell r="O164">
            <v>71832</v>
          </cell>
          <cell r="P164">
            <v>721743</v>
          </cell>
        </row>
        <row r="164">
          <cell r="R164">
            <v>1568156</v>
          </cell>
          <cell r="S164">
            <v>1659.38</v>
          </cell>
          <cell r="T164">
            <v>-12719</v>
          </cell>
          <cell r="U164">
            <v>7568</v>
          </cell>
          <cell r="V164">
            <v>-20</v>
          </cell>
        </row>
        <row r="164">
          <cell r="X164">
            <v>1591.8</v>
          </cell>
          <cell r="Y164">
            <v>1242.3</v>
          </cell>
          <cell r="Z164">
            <v>349.5</v>
          </cell>
        </row>
        <row r="164">
          <cell r="AB164">
            <v>19</v>
          </cell>
          <cell r="AC164">
            <v>60</v>
          </cell>
          <cell r="AD164">
            <v>400.647222222222</v>
          </cell>
          <cell r="AE164">
            <v>75.1990740740741</v>
          </cell>
          <cell r="AF164">
            <v>316.557407407407</v>
          </cell>
          <cell r="AG164">
            <v>0</v>
          </cell>
          <cell r="AH164">
            <v>66.5111111111111</v>
          </cell>
          <cell r="AI164">
            <v>668.280555555556</v>
          </cell>
          <cell r="AJ164">
            <v>0</v>
          </cell>
          <cell r="AK164">
            <v>1451.9962962963</v>
          </cell>
        </row>
        <row r="165">
          <cell r="A165">
            <v>0</v>
          </cell>
        </row>
        <row r="165">
          <cell r="D165">
            <v>36960</v>
          </cell>
        </row>
        <row r="165">
          <cell r="F165">
            <v>1829170</v>
          </cell>
          <cell r="G165">
            <v>278.4</v>
          </cell>
          <cell r="H165">
            <v>307702</v>
          </cell>
          <cell r="I165">
            <v>1311.2</v>
          </cell>
          <cell r="J165">
            <v>1415096</v>
          </cell>
          <cell r="K165">
            <v>426889</v>
          </cell>
          <cell r="L165">
            <v>110470</v>
          </cell>
          <cell r="M165">
            <v>281730</v>
          </cell>
          <cell r="N165">
            <v>0</v>
          </cell>
          <cell r="O165">
            <v>71888</v>
          </cell>
          <cell r="P165">
            <v>724199</v>
          </cell>
          <cell r="Q165">
            <v>0</v>
          </cell>
          <cell r="R165">
            <v>1504706</v>
          </cell>
          <cell r="S165">
            <v>1659.38</v>
          </cell>
          <cell r="T165">
            <v>-17339</v>
          </cell>
          <cell r="U165">
            <v>7485</v>
          </cell>
          <cell r="V165">
            <v>-83</v>
          </cell>
        </row>
        <row r="165">
          <cell r="X165">
            <v>1589.6</v>
          </cell>
          <cell r="Y165">
            <v>1224.2</v>
          </cell>
          <cell r="Z165">
            <v>365.4</v>
          </cell>
        </row>
        <row r="165">
          <cell r="AB165">
            <v>19</v>
          </cell>
          <cell r="AC165">
            <v>68</v>
          </cell>
          <cell r="AD165">
            <v>395.267592592593</v>
          </cell>
          <cell r="AE165">
            <v>102.287037037037</v>
          </cell>
          <cell r="AF165">
            <v>260.861111111111</v>
          </cell>
          <cell r="AG165">
            <v>0</v>
          </cell>
          <cell r="AH165">
            <v>66.562962962963</v>
          </cell>
          <cell r="AI165">
            <v>670.55462962963</v>
          </cell>
          <cell r="AJ165">
            <v>0</v>
          </cell>
          <cell r="AK165">
            <v>1393.2462962963</v>
          </cell>
        </row>
        <row r="166">
          <cell r="A166">
            <v>0</v>
          </cell>
        </row>
        <row r="166">
          <cell r="D166">
            <v>36961</v>
          </cell>
        </row>
        <row r="166">
          <cell r="F166">
            <v>1827297</v>
          </cell>
          <cell r="G166">
            <v>261.5</v>
          </cell>
          <cell r="H166">
            <v>288876</v>
          </cell>
          <cell r="I166">
            <v>1337.4</v>
          </cell>
          <cell r="J166">
            <v>1443067</v>
          </cell>
          <cell r="K166">
            <v>437907</v>
          </cell>
          <cell r="L166">
            <v>110470</v>
          </cell>
          <cell r="M166">
            <v>296202</v>
          </cell>
          <cell r="N166">
            <v>0</v>
          </cell>
          <cell r="O166">
            <v>117745</v>
          </cell>
          <cell r="P166">
            <v>768858</v>
          </cell>
          <cell r="Q166">
            <v>0</v>
          </cell>
          <cell r="R166">
            <v>1620712</v>
          </cell>
          <cell r="S166">
            <v>1659.38</v>
          </cell>
          <cell r="T166">
            <v>-22469</v>
          </cell>
          <cell r="U166">
            <v>7460</v>
          </cell>
          <cell r="V166">
            <v>-25</v>
          </cell>
        </row>
        <row r="166">
          <cell r="X166">
            <v>1598.9</v>
          </cell>
          <cell r="Y166">
            <v>1250.4</v>
          </cell>
          <cell r="Z166">
            <v>348.5</v>
          </cell>
        </row>
        <row r="166">
          <cell r="AB166">
            <v>19</v>
          </cell>
          <cell r="AC166">
            <v>68</v>
          </cell>
          <cell r="AD166">
            <v>405.469444444444</v>
          </cell>
          <cell r="AE166">
            <v>102.287037037037</v>
          </cell>
          <cell r="AF166">
            <v>274.261111111111</v>
          </cell>
          <cell r="AG166">
            <v>0</v>
          </cell>
          <cell r="AH166">
            <v>109.023148148148</v>
          </cell>
          <cell r="AI166">
            <v>711.905555555556</v>
          </cell>
          <cell r="AJ166">
            <v>0</v>
          </cell>
          <cell r="AK166">
            <v>1500.65925925926</v>
          </cell>
        </row>
        <row r="167">
          <cell r="A167">
            <v>0</v>
          </cell>
        </row>
        <row r="167">
          <cell r="D167">
            <v>36962</v>
          </cell>
        </row>
        <row r="167">
          <cell r="F167">
            <v>1813405</v>
          </cell>
          <cell r="G167">
            <v>263.6</v>
          </cell>
          <cell r="H167">
            <v>290685</v>
          </cell>
          <cell r="I167">
            <v>1323.9</v>
          </cell>
          <cell r="J167">
            <v>1428082</v>
          </cell>
          <cell r="K167">
            <v>471600</v>
          </cell>
          <cell r="L167">
            <v>106970</v>
          </cell>
          <cell r="M167">
            <v>297234</v>
          </cell>
          <cell r="N167">
            <v>0</v>
          </cell>
          <cell r="O167">
            <v>117819</v>
          </cell>
          <cell r="P167">
            <v>769066</v>
          </cell>
          <cell r="Q167">
            <v>0</v>
          </cell>
          <cell r="R167">
            <v>1655719</v>
          </cell>
          <cell r="S167">
            <v>1659.38</v>
          </cell>
          <cell r="T167">
            <v>-18116</v>
          </cell>
          <cell r="U167">
            <v>7410</v>
          </cell>
          <cell r="V167">
            <v>-50</v>
          </cell>
        </row>
        <row r="167">
          <cell r="X167">
            <v>1587.5</v>
          </cell>
          <cell r="Y167">
            <v>1236.9</v>
          </cell>
          <cell r="Z167">
            <v>350.6</v>
          </cell>
        </row>
        <row r="167">
          <cell r="AB167">
            <v>19</v>
          </cell>
          <cell r="AC167">
            <v>68</v>
          </cell>
          <cell r="AD167">
            <v>436.666666666667</v>
          </cell>
          <cell r="AE167">
            <v>99.0462962962963</v>
          </cell>
          <cell r="AF167">
            <v>275.216666666667</v>
          </cell>
          <cell r="AG167">
            <v>0</v>
          </cell>
          <cell r="AH167">
            <v>109.091666666667</v>
          </cell>
          <cell r="AI167">
            <v>712.098148148148</v>
          </cell>
          <cell r="AJ167">
            <v>0</v>
          </cell>
          <cell r="AK167">
            <v>1533.07314814815</v>
          </cell>
        </row>
        <row r="168">
          <cell r="A168">
            <v>0</v>
          </cell>
        </row>
        <row r="168">
          <cell r="D168">
            <v>36963</v>
          </cell>
        </row>
        <row r="168">
          <cell r="F168">
            <v>1763104</v>
          </cell>
          <cell r="G168">
            <v>262.4</v>
          </cell>
          <cell r="H168">
            <v>289097</v>
          </cell>
          <cell r="I168">
            <v>1291.7</v>
          </cell>
          <cell r="J168">
            <v>1395513</v>
          </cell>
          <cell r="K168">
            <v>480668</v>
          </cell>
          <cell r="L168">
            <v>171970</v>
          </cell>
          <cell r="M168">
            <v>197455</v>
          </cell>
          <cell r="N168">
            <v>0</v>
          </cell>
          <cell r="O168">
            <v>95214</v>
          </cell>
          <cell r="P168">
            <v>694496</v>
          </cell>
          <cell r="Q168">
            <v>0</v>
          </cell>
          <cell r="R168">
            <v>1467833</v>
          </cell>
          <cell r="S168">
            <v>1659.38</v>
          </cell>
          <cell r="T168">
            <v>5242</v>
          </cell>
          <cell r="U168">
            <v>7347</v>
          </cell>
          <cell r="V168">
            <v>-63</v>
          </cell>
        </row>
        <row r="168">
          <cell r="X168">
            <v>1554.1</v>
          </cell>
          <cell r="Y168">
            <v>1223.7</v>
          </cell>
          <cell r="Z168">
            <v>330.4</v>
          </cell>
        </row>
        <row r="168">
          <cell r="AB168">
            <v>19</v>
          </cell>
          <cell r="AC168">
            <v>49</v>
          </cell>
          <cell r="AD168">
            <v>445.062962962963</v>
          </cell>
          <cell r="AE168">
            <v>159.231481481482</v>
          </cell>
          <cell r="AF168">
            <v>182.828703703704</v>
          </cell>
          <cell r="AG168">
            <v>0</v>
          </cell>
          <cell r="AH168">
            <v>88.1611111111111</v>
          </cell>
          <cell r="AI168">
            <v>643.051851851852</v>
          </cell>
          <cell r="AJ168">
            <v>0</v>
          </cell>
          <cell r="AK168">
            <v>1359.10462962963</v>
          </cell>
        </row>
        <row r="169">
          <cell r="A169">
            <v>0</v>
          </cell>
        </row>
        <row r="169">
          <cell r="D169">
            <v>36964</v>
          </cell>
        </row>
        <row r="169">
          <cell r="F169">
            <v>1861583</v>
          </cell>
          <cell r="G169">
            <v>302.3</v>
          </cell>
          <cell r="H169">
            <v>333424</v>
          </cell>
          <cell r="I169">
            <v>1370.7</v>
          </cell>
          <cell r="J169">
            <v>1479112</v>
          </cell>
          <cell r="K169">
            <v>457568</v>
          </cell>
          <cell r="L169">
            <v>167232</v>
          </cell>
          <cell r="M169">
            <v>189963</v>
          </cell>
          <cell r="N169">
            <v>0</v>
          </cell>
          <cell r="O169">
            <v>103642</v>
          </cell>
          <cell r="P169">
            <v>752687</v>
          </cell>
          <cell r="Q169">
            <v>0</v>
          </cell>
          <cell r="R169">
            <v>1503860</v>
          </cell>
          <cell r="S169">
            <v>1706.79</v>
          </cell>
          <cell r="T169">
            <v>3866</v>
          </cell>
          <cell r="U169">
            <v>7416</v>
          </cell>
          <cell r="V169">
            <v>69</v>
          </cell>
        </row>
        <row r="169">
          <cell r="X169">
            <v>1673</v>
          </cell>
          <cell r="Y169">
            <v>1250.7</v>
          </cell>
          <cell r="Z169">
            <v>422.3</v>
          </cell>
        </row>
        <row r="169">
          <cell r="AB169">
            <v>25</v>
          </cell>
          <cell r="AC169">
            <v>95</v>
          </cell>
          <cell r="AD169">
            <v>423.674074074074</v>
          </cell>
          <cell r="AE169">
            <v>154.844444444444</v>
          </cell>
          <cell r="AF169">
            <v>175.891666666667</v>
          </cell>
          <cell r="AG169">
            <v>0</v>
          </cell>
          <cell r="AH169">
            <v>95.9648148148148</v>
          </cell>
          <cell r="AI169">
            <v>696.932407407407</v>
          </cell>
          <cell r="AJ169">
            <v>0</v>
          </cell>
          <cell r="AK169">
            <v>1392.46296296296</v>
          </cell>
        </row>
        <row r="170">
          <cell r="A170">
            <v>0</v>
          </cell>
        </row>
        <row r="170">
          <cell r="D170">
            <v>36965</v>
          </cell>
        </row>
        <row r="170">
          <cell r="F170">
            <v>1819509</v>
          </cell>
          <cell r="G170">
            <v>250.5</v>
          </cell>
          <cell r="H170">
            <v>274884</v>
          </cell>
          <cell r="I170">
            <v>1342.5</v>
          </cell>
          <cell r="J170">
            <v>1449678</v>
          </cell>
          <cell r="K170">
            <v>451260</v>
          </cell>
          <cell r="L170">
            <v>184734</v>
          </cell>
          <cell r="M170">
            <v>268661</v>
          </cell>
          <cell r="N170">
            <v>0</v>
          </cell>
          <cell r="O170">
            <v>123994</v>
          </cell>
          <cell r="P170">
            <v>739428</v>
          </cell>
          <cell r="Q170">
            <v>0</v>
          </cell>
          <cell r="R170">
            <v>1583343</v>
          </cell>
          <cell r="S170">
            <v>1706.79</v>
          </cell>
          <cell r="T170">
            <v>3805</v>
          </cell>
          <cell r="U170">
            <v>7381</v>
          </cell>
          <cell r="V170">
            <v>-35</v>
          </cell>
        </row>
        <row r="170">
          <cell r="X170">
            <v>1593</v>
          </cell>
          <cell r="Y170">
            <v>1258.5</v>
          </cell>
          <cell r="Z170">
            <v>334.5</v>
          </cell>
        </row>
        <row r="170">
          <cell r="AB170">
            <v>23</v>
          </cell>
          <cell r="AC170">
            <v>61</v>
          </cell>
          <cell r="AD170">
            <v>417.833333333333</v>
          </cell>
          <cell r="AE170">
            <v>171.05</v>
          </cell>
          <cell r="AF170">
            <v>248.760185185185</v>
          </cell>
          <cell r="AG170">
            <v>0</v>
          </cell>
          <cell r="AH170">
            <v>114.809259259259</v>
          </cell>
          <cell r="AI170">
            <v>684.655555555556</v>
          </cell>
          <cell r="AJ170">
            <v>0</v>
          </cell>
          <cell r="AK170">
            <v>1466.05833333333</v>
          </cell>
        </row>
        <row r="171">
          <cell r="A171">
            <v>0</v>
          </cell>
        </row>
        <row r="171">
          <cell r="D171">
            <v>36966</v>
          </cell>
        </row>
        <row r="171">
          <cell r="F171">
            <v>1885934</v>
          </cell>
          <cell r="G171">
            <v>253.4</v>
          </cell>
          <cell r="H171">
            <v>278342</v>
          </cell>
          <cell r="I171">
            <v>1395</v>
          </cell>
          <cell r="J171">
            <v>1506805</v>
          </cell>
          <cell r="K171">
            <v>438697</v>
          </cell>
          <cell r="L171">
            <v>179734</v>
          </cell>
          <cell r="M171">
            <v>231972</v>
          </cell>
          <cell r="N171">
            <v>0</v>
          </cell>
          <cell r="O171">
            <v>93078</v>
          </cell>
          <cell r="P171">
            <v>708058</v>
          </cell>
          <cell r="Q171">
            <v>0</v>
          </cell>
          <cell r="R171">
            <v>1471805</v>
          </cell>
          <cell r="S171">
            <v>1706.79</v>
          </cell>
          <cell r="T171">
            <v>13445</v>
          </cell>
          <cell r="U171">
            <v>7455</v>
          </cell>
          <cell r="V171">
            <v>74</v>
          </cell>
        </row>
        <row r="171">
          <cell r="X171">
            <v>1648.4</v>
          </cell>
          <cell r="Y171">
            <v>1283</v>
          </cell>
          <cell r="Z171">
            <v>365.4</v>
          </cell>
        </row>
        <row r="171">
          <cell r="AB171">
            <v>23</v>
          </cell>
          <cell r="AC171">
            <v>89</v>
          </cell>
          <cell r="AD171">
            <v>406.200925925926</v>
          </cell>
          <cell r="AE171">
            <v>166.42037037037</v>
          </cell>
          <cell r="AF171">
            <v>214.788888888889</v>
          </cell>
          <cell r="AG171">
            <v>0</v>
          </cell>
          <cell r="AH171">
            <v>86.1833333333333</v>
          </cell>
          <cell r="AI171">
            <v>655.609259259259</v>
          </cell>
          <cell r="AJ171">
            <v>0</v>
          </cell>
          <cell r="AK171">
            <v>1362.78240740741</v>
          </cell>
        </row>
        <row r="172">
          <cell r="A172">
            <v>0</v>
          </cell>
        </row>
        <row r="172">
          <cell r="D172">
            <v>36967</v>
          </cell>
        </row>
        <row r="172">
          <cell r="F172">
            <v>1852033</v>
          </cell>
          <cell r="G172">
            <v>256</v>
          </cell>
          <cell r="H172">
            <v>281525</v>
          </cell>
          <cell r="I172">
            <v>1362.2</v>
          </cell>
          <cell r="J172">
            <v>1471971</v>
          </cell>
          <cell r="K172">
            <v>374781</v>
          </cell>
          <cell r="L172">
            <v>151667</v>
          </cell>
          <cell r="M172">
            <v>210718</v>
          </cell>
          <cell r="N172">
            <v>0</v>
          </cell>
          <cell r="O172">
            <v>94453</v>
          </cell>
          <cell r="P172">
            <v>722713</v>
          </cell>
          <cell r="Q172">
            <v>0</v>
          </cell>
          <cell r="R172">
            <v>1402665</v>
          </cell>
          <cell r="S172">
            <v>1706.79</v>
          </cell>
          <cell r="T172">
            <v>-59746</v>
          </cell>
          <cell r="U172">
            <v>7591</v>
          </cell>
          <cell r="V172">
            <v>136</v>
          </cell>
        </row>
        <row r="172">
          <cell r="X172">
            <v>1618.2</v>
          </cell>
          <cell r="Y172">
            <v>1263.2</v>
          </cell>
          <cell r="Z172">
            <v>355</v>
          </cell>
        </row>
        <row r="172">
          <cell r="AB172">
            <v>23</v>
          </cell>
          <cell r="AC172">
            <v>76</v>
          </cell>
          <cell r="AD172">
            <v>347.019444444444</v>
          </cell>
          <cell r="AE172">
            <v>140.432407407407</v>
          </cell>
          <cell r="AF172">
            <v>195.109259259259</v>
          </cell>
          <cell r="AG172">
            <v>0</v>
          </cell>
          <cell r="AH172">
            <v>87.4564814814815</v>
          </cell>
          <cell r="AI172">
            <v>669.178703703704</v>
          </cell>
          <cell r="AJ172">
            <v>0</v>
          </cell>
          <cell r="AK172">
            <v>1298.76388888889</v>
          </cell>
        </row>
        <row r="173">
          <cell r="A173">
            <v>0</v>
          </cell>
        </row>
        <row r="173">
          <cell r="D173">
            <v>36968</v>
          </cell>
        </row>
        <row r="173">
          <cell r="F173">
            <v>1851401</v>
          </cell>
          <cell r="G173">
            <v>368.3</v>
          </cell>
          <cell r="H173">
            <v>294706</v>
          </cell>
          <cell r="I173">
            <v>1351.3</v>
          </cell>
          <cell r="J173">
            <v>1460084</v>
          </cell>
          <cell r="K173">
            <v>452995</v>
          </cell>
          <cell r="L173">
            <v>151667</v>
          </cell>
          <cell r="M173">
            <v>232399</v>
          </cell>
          <cell r="N173">
            <v>0</v>
          </cell>
          <cell r="O173">
            <v>94388</v>
          </cell>
          <cell r="P173">
            <v>762921</v>
          </cell>
          <cell r="Q173">
            <v>0</v>
          </cell>
          <cell r="R173">
            <v>1542703</v>
          </cell>
          <cell r="S173">
            <v>1706.79</v>
          </cell>
          <cell r="T173">
            <v>64120</v>
          </cell>
          <cell r="U173">
            <v>7579</v>
          </cell>
          <cell r="V173">
            <v>-12</v>
          </cell>
        </row>
        <row r="173">
          <cell r="X173">
            <v>1719.6</v>
          </cell>
          <cell r="Y173">
            <v>1253.3</v>
          </cell>
          <cell r="Z173">
            <v>466.3</v>
          </cell>
        </row>
        <row r="173">
          <cell r="AB173">
            <v>23</v>
          </cell>
          <cell r="AC173">
            <v>75</v>
          </cell>
          <cell r="AD173">
            <v>419.439814814815</v>
          </cell>
          <cell r="AE173">
            <v>140.432407407407</v>
          </cell>
          <cell r="AF173">
            <v>215.184259259259</v>
          </cell>
          <cell r="AG173">
            <v>0</v>
          </cell>
          <cell r="AH173">
            <v>87.3962962962963</v>
          </cell>
          <cell r="AI173">
            <v>706.408333333333</v>
          </cell>
          <cell r="AJ173">
            <v>0</v>
          </cell>
          <cell r="AK173">
            <v>1428.4287037037</v>
          </cell>
        </row>
        <row r="174">
          <cell r="A174">
            <v>0</v>
          </cell>
        </row>
        <row r="174">
          <cell r="D174">
            <v>36969</v>
          </cell>
        </row>
        <row r="174">
          <cell r="F174">
            <v>1861064</v>
          </cell>
          <cell r="G174">
            <v>257.2</v>
          </cell>
          <cell r="H174">
            <v>283768</v>
          </cell>
          <cell r="I174">
            <v>1371</v>
          </cell>
          <cell r="J174">
            <v>1480180</v>
          </cell>
          <cell r="K174">
            <v>450556</v>
          </cell>
          <cell r="L174">
            <v>151667</v>
          </cell>
          <cell r="M174">
            <v>243887</v>
          </cell>
          <cell r="N174">
            <v>0</v>
          </cell>
          <cell r="O174">
            <v>94292</v>
          </cell>
          <cell r="P174">
            <v>739868</v>
          </cell>
          <cell r="Q174">
            <v>0</v>
          </cell>
          <cell r="R174">
            <v>1528603</v>
          </cell>
          <cell r="S174">
            <v>1706.79</v>
          </cell>
          <cell r="T174">
            <v>-8686</v>
          </cell>
          <cell r="U174">
            <v>7605</v>
          </cell>
          <cell r="V174">
            <v>26</v>
          </cell>
        </row>
        <row r="174">
          <cell r="X174">
            <v>1628.2</v>
          </cell>
          <cell r="Y174">
            <v>1272</v>
          </cell>
          <cell r="Z174">
            <v>356.2</v>
          </cell>
        </row>
        <row r="174">
          <cell r="AB174">
            <v>23</v>
          </cell>
          <cell r="AC174">
            <v>76</v>
          </cell>
          <cell r="AD174">
            <v>417.181481481481</v>
          </cell>
          <cell r="AE174">
            <v>140.432407407407</v>
          </cell>
          <cell r="AF174">
            <v>225.821296296296</v>
          </cell>
          <cell r="AG174">
            <v>0</v>
          </cell>
          <cell r="AH174">
            <v>87.3074074074074</v>
          </cell>
          <cell r="AI174">
            <v>685.062962962963</v>
          </cell>
          <cell r="AJ174">
            <v>0</v>
          </cell>
          <cell r="AK174">
            <v>1415.37314814815</v>
          </cell>
        </row>
        <row r="175">
          <cell r="A175">
            <v>0</v>
          </cell>
        </row>
        <row r="175">
          <cell r="D175">
            <v>36970</v>
          </cell>
        </row>
        <row r="175">
          <cell r="F175">
            <v>1808728</v>
          </cell>
          <cell r="G175">
            <v>193.9</v>
          </cell>
          <cell r="H175">
            <v>212976</v>
          </cell>
          <cell r="I175">
            <v>1389.5</v>
          </cell>
          <cell r="J175">
            <v>1501367</v>
          </cell>
          <cell r="K175">
            <v>503420</v>
          </cell>
          <cell r="L175">
            <v>151667</v>
          </cell>
          <cell r="M175">
            <v>246988</v>
          </cell>
          <cell r="N175">
            <v>0</v>
          </cell>
          <cell r="O175">
            <v>112140</v>
          </cell>
          <cell r="P175">
            <v>764244</v>
          </cell>
          <cell r="Q175">
            <v>0</v>
          </cell>
          <cell r="R175">
            <v>1626792</v>
          </cell>
          <cell r="S175">
            <v>1706.7</v>
          </cell>
          <cell r="T175">
            <v>25675</v>
          </cell>
          <cell r="U175">
            <v>7521</v>
          </cell>
          <cell r="V175">
            <v>-84</v>
          </cell>
        </row>
        <row r="175">
          <cell r="X175">
            <v>1583.4</v>
          </cell>
          <cell r="Y175">
            <v>1303.5</v>
          </cell>
          <cell r="Z175">
            <v>279.9</v>
          </cell>
        </row>
        <row r="175">
          <cell r="AB175">
            <v>23</v>
          </cell>
          <cell r="AC175">
            <v>63</v>
          </cell>
          <cell r="AD175">
            <v>466.12962962963</v>
          </cell>
          <cell r="AE175">
            <v>140.432407407407</v>
          </cell>
          <cell r="AF175">
            <v>228.692592592593</v>
          </cell>
          <cell r="AG175">
            <v>0</v>
          </cell>
          <cell r="AH175">
            <v>103.833333333333</v>
          </cell>
          <cell r="AI175">
            <v>707.633333333333</v>
          </cell>
          <cell r="AJ175">
            <v>0</v>
          </cell>
          <cell r="AK175">
            <v>1506.28888888889</v>
          </cell>
        </row>
        <row r="176">
          <cell r="A176">
            <v>0</v>
          </cell>
        </row>
        <row r="176">
          <cell r="D176">
            <v>36971</v>
          </cell>
        </row>
        <row r="176">
          <cell r="F176">
            <v>1814256</v>
          </cell>
          <cell r="G176">
            <v>224.1</v>
          </cell>
          <cell r="H176">
            <v>248102</v>
          </cell>
          <cell r="I176">
            <v>1371.8</v>
          </cell>
          <cell r="J176">
            <v>1485006</v>
          </cell>
          <cell r="K176">
            <v>483429</v>
          </cell>
          <cell r="L176">
            <v>161615</v>
          </cell>
          <cell r="M176">
            <v>272660</v>
          </cell>
          <cell r="N176">
            <v>0</v>
          </cell>
          <cell r="O176">
            <v>120168</v>
          </cell>
          <cell r="P176">
            <v>743757</v>
          </cell>
          <cell r="Q176">
            <v>0</v>
          </cell>
          <cell r="R176">
            <v>1620014</v>
          </cell>
          <cell r="S176">
            <v>1706.79</v>
          </cell>
          <cell r="T176">
            <v>3040</v>
          </cell>
          <cell r="U176">
            <v>7435</v>
          </cell>
          <cell r="V176">
            <v>-86</v>
          </cell>
        </row>
        <row r="176">
          <cell r="X176">
            <v>1595.9</v>
          </cell>
          <cell r="Y176">
            <v>1290.8</v>
          </cell>
          <cell r="Z176">
            <v>305.1</v>
          </cell>
        </row>
        <row r="176">
          <cell r="AB176">
            <v>23</v>
          </cell>
          <cell r="AC176">
            <v>58</v>
          </cell>
          <cell r="AD176">
            <v>447.619444444444</v>
          </cell>
          <cell r="AE176">
            <v>149.643518518519</v>
          </cell>
          <cell r="AF176">
            <v>252.462962962963</v>
          </cell>
          <cell r="AG176">
            <v>0</v>
          </cell>
          <cell r="AH176">
            <v>111.266666666667</v>
          </cell>
          <cell r="AI176">
            <v>688.663888888889</v>
          </cell>
          <cell r="AJ176">
            <v>0</v>
          </cell>
          <cell r="AK176">
            <v>1500.01296296296</v>
          </cell>
        </row>
        <row r="177">
          <cell r="A177">
            <v>0</v>
          </cell>
        </row>
        <row r="177">
          <cell r="D177">
            <v>36972</v>
          </cell>
        </row>
        <row r="177">
          <cell r="F177">
            <v>1877299</v>
          </cell>
          <cell r="G177">
            <v>232.8</v>
          </cell>
          <cell r="H177">
            <v>256833</v>
          </cell>
          <cell r="I177">
            <v>1422.7</v>
          </cell>
          <cell r="J177">
            <v>1541381</v>
          </cell>
          <cell r="K177">
            <v>449714</v>
          </cell>
          <cell r="L177">
            <v>178770</v>
          </cell>
          <cell r="M177">
            <v>296035</v>
          </cell>
          <cell r="N177">
            <v>0</v>
          </cell>
          <cell r="O177">
            <v>124157</v>
          </cell>
          <cell r="P177">
            <v>732073</v>
          </cell>
          <cell r="Q177">
            <v>0</v>
          </cell>
          <cell r="R177">
            <v>1601979</v>
          </cell>
          <cell r="S177">
            <v>1706.79</v>
          </cell>
          <cell r="T177">
            <v>514</v>
          </cell>
          <cell r="U177">
            <v>7415</v>
          </cell>
          <cell r="V177">
            <v>-20</v>
          </cell>
        </row>
        <row r="177">
          <cell r="X177">
            <v>1655.5</v>
          </cell>
          <cell r="Y177">
            <v>1343.7</v>
          </cell>
          <cell r="Z177">
            <v>311.8</v>
          </cell>
        </row>
        <row r="177">
          <cell r="AB177">
            <v>20</v>
          </cell>
          <cell r="AC177">
            <v>59</v>
          </cell>
          <cell r="AD177">
            <v>416.401851851852</v>
          </cell>
          <cell r="AE177">
            <v>165.527777777778</v>
          </cell>
          <cell r="AF177">
            <v>274.106481481481</v>
          </cell>
          <cell r="AG177">
            <v>0</v>
          </cell>
          <cell r="AH177">
            <v>114.960185185185</v>
          </cell>
          <cell r="AI177">
            <v>677.84537037037</v>
          </cell>
          <cell r="AJ177">
            <v>0</v>
          </cell>
          <cell r="AK177">
            <v>1483.31388888889</v>
          </cell>
        </row>
        <row r="178">
          <cell r="A178">
            <v>0</v>
          </cell>
        </row>
        <row r="178">
          <cell r="D178">
            <v>36973</v>
          </cell>
        </row>
        <row r="178">
          <cell r="F178">
            <v>1757439</v>
          </cell>
          <cell r="G178">
            <v>212.3</v>
          </cell>
          <cell r="H178">
            <v>233472</v>
          </cell>
          <cell r="I178">
            <v>1320</v>
          </cell>
          <cell r="J178">
            <v>1422505</v>
          </cell>
          <cell r="K178">
            <v>460989</v>
          </cell>
          <cell r="L178">
            <v>185151</v>
          </cell>
          <cell r="M178">
            <v>240763</v>
          </cell>
          <cell r="N178">
            <v>0</v>
          </cell>
          <cell r="O178">
            <v>84265</v>
          </cell>
          <cell r="P178">
            <v>736011</v>
          </cell>
          <cell r="Q178">
            <v>0</v>
          </cell>
          <cell r="R178">
            <v>1522028</v>
          </cell>
          <cell r="S178">
            <v>1596.96</v>
          </cell>
          <cell r="T178">
            <v>-25811</v>
          </cell>
          <cell r="U178">
            <v>7395</v>
          </cell>
          <cell r="V178">
            <v>-20</v>
          </cell>
        </row>
        <row r="178">
          <cell r="X178">
            <v>1532.3</v>
          </cell>
          <cell r="Y178">
            <v>1258</v>
          </cell>
          <cell r="Z178">
            <v>274.3</v>
          </cell>
        </row>
        <row r="178">
          <cell r="AB178">
            <v>20</v>
          </cell>
          <cell r="AC178">
            <v>42</v>
          </cell>
          <cell r="AD178">
            <v>426.841666666667</v>
          </cell>
          <cell r="AE178">
            <v>171.436111111111</v>
          </cell>
          <cell r="AF178">
            <v>222.928703703704</v>
          </cell>
          <cell r="AG178">
            <v>0</v>
          </cell>
          <cell r="AH178">
            <v>78.0231481481482</v>
          </cell>
          <cell r="AI178">
            <v>681.491666666667</v>
          </cell>
          <cell r="AJ178">
            <v>0</v>
          </cell>
          <cell r="AK178">
            <v>1409.28518518519</v>
          </cell>
        </row>
        <row r="179">
          <cell r="A179">
            <v>0</v>
          </cell>
        </row>
        <row r="179">
          <cell r="D179">
            <v>36974</v>
          </cell>
        </row>
        <row r="179">
          <cell r="G179">
            <v>166.9</v>
          </cell>
          <cell r="H179">
            <v>182480</v>
          </cell>
          <cell r="I179">
            <v>1360.6</v>
          </cell>
          <cell r="J179">
            <v>1464097</v>
          </cell>
          <cell r="K179">
            <v>492471</v>
          </cell>
          <cell r="L179">
            <v>161019</v>
          </cell>
          <cell r="M179">
            <v>215000</v>
          </cell>
          <cell r="N179">
            <v>0</v>
          </cell>
          <cell r="O179">
            <v>0</v>
          </cell>
          <cell r="P179">
            <v>730000</v>
          </cell>
          <cell r="Q179">
            <v>0</v>
          </cell>
          <cell r="R179">
            <v>1437471</v>
          </cell>
          <cell r="S179">
            <v>1596.96</v>
          </cell>
          <cell r="T179">
            <v>774</v>
          </cell>
          <cell r="U179">
            <v>7399</v>
          </cell>
          <cell r="V179">
            <v>4</v>
          </cell>
        </row>
        <row r="179">
          <cell r="X179">
            <v>1527.5</v>
          </cell>
          <cell r="Y179">
            <v>1292.6</v>
          </cell>
          <cell r="Z179">
            <v>234.9</v>
          </cell>
        </row>
        <row r="179">
          <cell r="AB179">
            <v>18</v>
          </cell>
          <cell r="AC179">
            <v>50</v>
          </cell>
          <cell r="AD179">
            <v>455.991666666667</v>
          </cell>
          <cell r="AE179">
            <v>149.091666666667</v>
          </cell>
          <cell r="AF179">
            <v>199.074074074074</v>
          </cell>
          <cell r="AG179">
            <v>0</v>
          </cell>
          <cell r="AH179">
            <v>0</v>
          </cell>
          <cell r="AI179">
            <v>675.925925925926</v>
          </cell>
          <cell r="AJ179">
            <v>0</v>
          </cell>
          <cell r="AK179">
            <v>1330.99166666667</v>
          </cell>
        </row>
        <row r="180">
          <cell r="A180">
            <v>0</v>
          </cell>
        </row>
        <row r="180">
          <cell r="D180">
            <v>36975</v>
          </cell>
        </row>
        <row r="180">
          <cell r="G180">
            <v>246</v>
          </cell>
          <cell r="H180">
            <v>266994</v>
          </cell>
          <cell r="I180">
            <v>1383.2</v>
          </cell>
          <cell r="J180">
            <v>1496231</v>
          </cell>
          <cell r="K180">
            <v>540730</v>
          </cell>
          <cell r="L180">
            <v>160019</v>
          </cell>
          <cell r="M180">
            <v>214403</v>
          </cell>
          <cell r="N180">
            <v>0</v>
          </cell>
          <cell r="O180">
            <v>88761</v>
          </cell>
          <cell r="P180">
            <v>726298</v>
          </cell>
          <cell r="Q180">
            <v>0</v>
          </cell>
          <cell r="R180">
            <v>1570192</v>
          </cell>
          <cell r="S180">
            <v>1596.96</v>
          </cell>
          <cell r="T180">
            <v>-4663</v>
          </cell>
          <cell r="U180">
            <v>7432.5</v>
          </cell>
          <cell r="V180">
            <v>33.5</v>
          </cell>
        </row>
        <row r="180">
          <cell r="X180">
            <v>1629.2</v>
          </cell>
          <cell r="Y180">
            <v>1315.2</v>
          </cell>
          <cell r="Z180">
            <v>314</v>
          </cell>
        </row>
        <row r="180">
          <cell r="AB180">
            <v>16</v>
          </cell>
          <cell r="AC180">
            <v>52</v>
          </cell>
          <cell r="AD180">
            <v>500.675925925926</v>
          </cell>
          <cell r="AE180">
            <v>148.165740740741</v>
          </cell>
          <cell r="AF180">
            <v>198.521296296296</v>
          </cell>
          <cell r="AG180">
            <v>0</v>
          </cell>
          <cell r="AH180">
            <v>82.1861111111111</v>
          </cell>
          <cell r="AI180">
            <v>672.498148148148</v>
          </cell>
          <cell r="AJ180">
            <v>0</v>
          </cell>
          <cell r="AK180">
            <v>1453.88148148148</v>
          </cell>
        </row>
        <row r="181">
          <cell r="A181">
            <v>0</v>
          </cell>
        </row>
        <row r="181">
          <cell r="D181">
            <v>36976</v>
          </cell>
        </row>
        <row r="181">
          <cell r="G181">
            <v>244.5</v>
          </cell>
          <cell r="H181">
            <v>265273</v>
          </cell>
          <cell r="I181">
            <v>1358</v>
          </cell>
          <cell r="J181">
            <v>1472792</v>
          </cell>
          <cell r="K181">
            <v>456747</v>
          </cell>
          <cell r="L181">
            <v>160019</v>
          </cell>
          <cell r="M181">
            <v>214371</v>
          </cell>
          <cell r="N181">
            <v>0</v>
          </cell>
          <cell r="O181">
            <v>88688</v>
          </cell>
          <cell r="P181">
            <v>726114</v>
          </cell>
          <cell r="Q181">
            <v>0</v>
          </cell>
          <cell r="R181">
            <v>1485920</v>
          </cell>
          <cell r="S181">
            <v>1596.96</v>
          </cell>
          <cell r="T181">
            <v>15231</v>
          </cell>
          <cell r="U181">
            <v>7473.4</v>
          </cell>
          <cell r="V181">
            <v>40.8999999999996</v>
          </cell>
        </row>
        <row r="181">
          <cell r="X181">
            <v>1602.5</v>
          </cell>
          <cell r="Y181">
            <v>1292</v>
          </cell>
          <cell r="Z181">
            <v>310.5</v>
          </cell>
        </row>
        <row r="181">
          <cell r="AB181">
            <v>16</v>
          </cell>
          <cell r="AC181">
            <v>50</v>
          </cell>
          <cell r="AD181">
            <v>422.913888888889</v>
          </cell>
          <cell r="AE181">
            <v>148.165740740741</v>
          </cell>
          <cell r="AF181">
            <v>198.491666666667</v>
          </cell>
          <cell r="AG181">
            <v>0</v>
          </cell>
          <cell r="AH181">
            <v>82.1185185185185</v>
          </cell>
          <cell r="AI181">
            <v>672.327777777778</v>
          </cell>
          <cell r="AJ181">
            <v>0</v>
          </cell>
          <cell r="AK181">
            <v>1375.85185185185</v>
          </cell>
        </row>
        <row r="182">
          <cell r="A182">
            <v>0</v>
          </cell>
        </row>
        <row r="182">
          <cell r="D182">
            <v>36977</v>
          </cell>
        </row>
        <row r="182">
          <cell r="G182">
            <v>244.2</v>
          </cell>
          <cell r="H182">
            <v>265506</v>
          </cell>
          <cell r="I182">
            <v>1393.1</v>
          </cell>
          <cell r="J182">
            <v>1507394</v>
          </cell>
          <cell r="K182">
            <v>438817</v>
          </cell>
          <cell r="L182">
            <v>172897</v>
          </cell>
          <cell r="M182">
            <v>266252</v>
          </cell>
          <cell r="N182">
            <v>0</v>
          </cell>
          <cell r="O182">
            <v>86609</v>
          </cell>
          <cell r="P182">
            <v>694457</v>
          </cell>
          <cell r="Q182">
            <v>0</v>
          </cell>
          <cell r="R182">
            <v>1486135</v>
          </cell>
          <cell r="S182">
            <v>1596.96</v>
          </cell>
          <cell r="T182">
            <v>-4405</v>
          </cell>
          <cell r="U182">
            <v>7618</v>
          </cell>
          <cell r="V182">
            <v>144.6</v>
          </cell>
        </row>
        <row r="182">
          <cell r="X182">
            <v>1637.3</v>
          </cell>
          <cell r="Y182">
            <v>1332.1</v>
          </cell>
          <cell r="Z182">
            <v>305.2</v>
          </cell>
        </row>
        <row r="182">
          <cell r="AB182">
            <v>17</v>
          </cell>
          <cell r="AC182">
            <v>44</v>
          </cell>
          <cell r="AD182">
            <v>406.312037037037</v>
          </cell>
          <cell r="AE182">
            <v>160.089814814815</v>
          </cell>
          <cell r="AF182">
            <v>246.52962962963</v>
          </cell>
          <cell r="AG182">
            <v>0</v>
          </cell>
          <cell r="AH182">
            <v>80.1935185185185</v>
          </cell>
          <cell r="AI182">
            <v>643.015740740741</v>
          </cell>
          <cell r="AJ182">
            <v>0</v>
          </cell>
          <cell r="AK182">
            <v>1376.05092592593</v>
          </cell>
        </row>
        <row r="183">
          <cell r="A183">
            <v>0</v>
          </cell>
        </row>
        <row r="183">
          <cell r="D183">
            <v>36978</v>
          </cell>
        </row>
        <row r="183">
          <cell r="G183">
            <v>253.1</v>
          </cell>
          <cell r="H183">
            <v>269925</v>
          </cell>
          <cell r="I183">
            <v>1395.3</v>
          </cell>
          <cell r="J183">
            <v>1509116</v>
          </cell>
          <cell r="K183">
            <v>517213</v>
          </cell>
          <cell r="L183">
            <v>165206</v>
          </cell>
          <cell r="M183">
            <v>255309</v>
          </cell>
          <cell r="N183">
            <v>0</v>
          </cell>
          <cell r="O183">
            <v>80558</v>
          </cell>
          <cell r="P183">
            <v>702889</v>
          </cell>
          <cell r="Q183">
            <v>0</v>
          </cell>
          <cell r="R183">
            <v>1555969</v>
          </cell>
          <cell r="S183">
            <v>1596.96</v>
          </cell>
          <cell r="T183">
            <v>-5546</v>
          </cell>
          <cell r="U183">
            <v>7618.9</v>
          </cell>
          <cell r="V183">
            <v>0.899999999999636</v>
          </cell>
        </row>
        <row r="183">
          <cell r="X183">
            <v>1648.4</v>
          </cell>
          <cell r="Y183">
            <v>1326.3</v>
          </cell>
          <cell r="Z183">
            <v>322.1</v>
          </cell>
        </row>
        <row r="183">
          <cell r="AB183">
            <v>16</v>
          </cell>
          <cell r="AC183">
            <v>53</v>
          </cell>
          <cell r="AD183">
            <v>478.900925925926</v>
          </cell>
          <cell r="AE183">
            <v>152.968518518519</v>
          </cell>
          <cell r="AF183">
            <v>236.397222222222</v>
          </cell>
          <cell r="AG183">
            <v>0</v>
          </cell>
          <cell r="AH183">
            <v>74.5907407407407</v>
          </cell>
          <cell r="AI183">
            <v>650.823148148148</v>
          </cell>
          <cell r="AJ183">
            <v>0</v>
          </cell>
          <cell r="AK183">
            <v>1440.71203703704</v>
          </cell>
        </row>
        <row r="184">
          <cell r="A184">
            <v>0</v>
          </cell>
        </row>
        <row r="184">
          <cell r="D184">
            <v>36979</v>
          </cell>
        </row>
        <row r="184">
          <cell r="G184">
            <v>262.5</v>
          </cell>
          <cell r="H184">
            <v>285750</v>
          </cell>
          <cell r="I184">
            <v>1392.2</v>
          </cell>
          <cell r="J184">
            <v>1505158</v>
          </cell>
          <cell r="K184">
            <v>526872</v>
          </cell>
          <cell r="L184">
            <v>173928</v>
          </cell>
          <cell r="M184">
            <v>223495</v>
          </cell>
          <cell r="N184">
            <v>0</v>
          </cell>
          <cell r="O184">
            <v>112447</v>
          </cell>
          <cell r="P184">
            <v>725957</v>
          </cell>
          <cell r="Q184">
            <v>0</v>
          </cell>
          <cell r="R184">
            <v>1588771</v>
          </cell>
          <cell r="S184">
            <v>1570.34</v>
          </cell>
          <cell r="T184">
            <v>44657</v>
          </cell>
          <cell r="U184">
            <v>7655.1</v>
          </cell>
          <cell r="V184">
            <v>36.2000000000007</v>
          </cell>
        </row>
        <row r="184">
          <cell r="X184">
            <v>1654.7</v>
          </cell>
          <cell r="Y184">
            <v>1322.2</v>
          </cell>
          <cell r="Z184">
            <v>332.5</v>
          </cell>
        </row>
        <row r="184">
          <cell r="AB184">
            <v>16</v>
          </cell>
          <cell r="AC184">
            <v>54</v>
          </cell>
          <cell r="AD184">
            <v>487.844444444444</v>
          </cell>
          <cell r="AE184">
            <v>161.044444444444</v>
          </cell>
          <cell r="AF184">
            <v>206.939814814815</v>
          </cell>
          <cell r="AG184">
            <v>0</v>
          </cell>
          <cell r="AH184">
            <v>104.117592592593</v>
          </cell>
          <cell r="AI184">
            <v>672.182407407407</v>
          </cell>
          <cell r="AJ184">
            <v>0</v>
          </cell>
          <cell r="AK184">
            <v>1471.08425925926</v>
          </cell>
        </row>
        <row r="185">
          <cell r="A185">
            <v>0</v>
          </cell>
        </row>
        <row r="185">
          <cell r="D185">
            <v>36980</v>
          </cell>
        </row>
        <row r="185">
          <cell r="G185">
            <v>248</v>
          </cell>
          <cell r="H185">
            <v>274351</v>
          </cell>
          <cell r="I185">
            <v>1418.6</v>
          </cell>
          <cell r="J185">
            <v>1536109</v>
          </cell>
          <cell r="K185">
            <v>488899</v>
          </cell>
          <cell r="L185">
            <v>164328</v>
          </cell>
          <cell r="M185">
            <v>214441</v>
          </cell>
          <cell r="N185">
            <v>0</v>
          </cell>
          <cell r="O185">
            <v>90816</v>
          </cell>
          <cell r="P185">
            <v>681781</v>
          </cell>
          <cell r="Q185">
            <v>0</v>
          </cell>
          <cell r="R185">
            <v>1475937</v>
          </cell>
          <cell r="S185">
            <v>1570.34</v>
          </cell>
          <cell r="T185">
            <v>54248</v>
          </cell>
          <cell r="U185">
            <v>7706.9</v>
          </cell>
          <cell r="V185">
            <v>51.7999999999993</v>
          </cell>
        </row>
        <row r="185">
          <cell r="X185">
            <v>1666.6</v>
          </cell>
          <cell r="Y185">
            <v>1357.6</v>
          </cell>
          <cell r="Z185">
            <v>309</v>
          </cell>
        </row>
        <row r="185">
          <cell r="AB185">
            <v>17</v>
          </cell>
          <cell r="AC185">
            <v>44</v>
          </cell>
          <cell r="AD185">
            <v>452.684259259259</v>
          </cell>
          <cell r="AE185">
            <v>152.155555555556</v>
          </cell>
          <cell r="AF185">
            <v>198.556481481481</v>
          </cell>
          <cell r="AG185">
            <v>0</v>
          </cell>
          <cell r="AH185">
            <v>84.0888888888889</v>
          </cell>
          <cell r="AI185">
            <v>631.278703703704</v>
          </cell>
          <cell r="AJ185">
            <v>0</v>
          </cell>
          <cell r="AK185">
            <v>1366.60833333333</v>
          </cell>
        </row>
        <row r="186">
          <cell r="A186">
            <v>0</v>
          </cell>
        </row>
        <row r="186">
          <cell r="D186">
            <v>36981</v>
          </cell>
        </row>
        <row r="186">
          <cell r="G186">
            <v>235.4</v>
          </cell>
          <cell r="H186">
            <v>260450</v>
          </cell>
          <cell r="I186">
            <v>1403.3</v>
          </cell>
          <cell r="J186">
            <v>1517924</v>
          </cell>
          <cell r="K186">
            <v>491574</v>
          </cell>
          <cell r="L186">
            <v>174180</v>
          </cell>
          <cell r="M186">
            <v>213683</v>
          </cell>
          <cell r="N186">
            <v>0</v>
          </cell>
          <cell r="O186">
            <v>102855</v>
          </cell>
          <cell r="P186">
            <v>695353</v>
          </cell>
          <cell r="Q186">
            <v>0</v>
          </cell>
          <cell r="R186">
            <v>1503465</v>
          </cell>
          <cell r="S186">
            <v>1570.34</v>
          </cell>
          <cell r="T186">
            <v>24560</v>
          </cell>
          <cell r="U186">
            <v>7727.6</v>
          </cell>
          <cell r="V186">
            <v>20.7000000000007</v>
          </cell>
        </row>
        <row r="186">
          <cell r="X186">
            <v>1638.7</v>
          </cell>
          <cell r="Y186">
            <v>1344.3</v>
          </cell>
          <cell r="Z186">
            <v>294.4</v>
          </cell>
        </row>
        <row r="186">
          <cell r="AB186">
            <v>16</v>
          </cell>
          <cell r="AC186">
            <v>43</v>
          </cell>
          <cell r="AD186">
            <v>455.161111111111</v>
          </cell>
          <cell r="AE186">
            <v>161.277777777778</v>
          </cell>
          <cell r="AF186">
            <v>197.85462962963</v>
          </cell>
          <cell r="AG186">
            <v>0</v>
          </cell>
          <cell r="AH186">
            <v>95.2361111111111</v>
          </cell>
          <cell r="AI186">
            <v>643.84537037037</v>
          </cell>
          <cell r="AJ186">
            <v>0</v>
          </cell>
          <cell r="AK186">
            <v>1392.09722222222</v>
          </cell>
        </row>
        <row r="187">
          <cell r="A187">
            <v>0</v>
          </cell>
        </row>
        <row r="187">
          <cell r="D187">
            <v>36982</v>
          </cell>
        </row>
        <row r="187">
          <cell r="G187">
            <v>295</v>
          </cell>
          <cell r="H187">
            <v>318002</v>
          </cell>
          <cell r="I187">
            <v>1406.9</v>
          </cell>
          <cell r="J187">
            <v>1525180</v>
          </cell>
          <cell r="K187">
            <v>459378</v>
          </cell>
          <cell r="L187">
            <v>173768</v>
          </cell>
          <cell r="M187">
            <v>280252</v>
          </cell>
          <cell r="N187">
            <v>0</v>
          </cell>
          <cell r="O187">
            <v>149599</v>
          </cell>
          <cell r="P187">
            <v>744956</v>
          </cell>
          <cell r="Q187">
            <v>0</v>
          </cell>
          <cell r="R187">
            <v>1634185</v>
          </cell>
          <cell r="S187">
            <v>1570.34</v>
          </cell>
          <cell r="T187">
            <v>-2216</v>
          </cell>
          <cell r="U187">
            <v>7672</v>
          </cell>
          <cell r="V187">
            <v>-55.6000000000004</v>
          </cell>
        </row>
        <row r="187">
          <cell r="X187">
            <v>1701.9</v>
          </cell>
          <cell r="Y187">
            <v>1294.9</v>
          </cell>
          <cell r="Z187">
            <v>367</v>
          </cell>
          <cell r="AA187">
            <v>40</v>
          </cell>
          <cell r="AB187">
            <v>16</v>
          </cell>
          <cell r="AC187">
            <v>56</v>
          </cell>
          <cell r="AD187">
            <v>425.35</v>
          </cell>
          <cell r="AE187">
            <v>160.896296296296</v>
          </cell>
          <cell r="AF187">
            <v>259.492592592593</v>
          </cell>
          <cell r="AG187">
            <v>0</v>
          </cell>
          <cell r="AH187">
            <v>138.517592592593</v>
          </cell>
          <cell r="AI187">
            <v>689.774074074074</v>
          </cell>
          <cell r="AJ187">
            <v>0</v>
          </cell>
          <cell r="AK187">
            <v>1513.13425925926</v>
          </cell>
        </row>
        <row r="188">
          <cell r="A188">
            <v>0</v>
          </cell>
        </row>
        <row r="188">
          <cell r="D188">
            <v>36983</v>
          </cell>
        </row>
        <row r="188">
          <cell r="G188">
            <v>280.2</v>
          </cell>
          <cell r="H188">
            <v>305003</v>
          </cell>
          <cell r="I188">
            <v>1404.9</v>
          </cell>
          <cell r="J188">
            <v>1522417</v>
          </cell>
          <cell r="K188">
            <v>498703</v>
          </cell>
          <cell r="L188">
            <v>173390</v>
          </cell>
          <cell r="M188">
            <v>281796</v>
          </cell>
          <cell r="N188">
            <v>0</v>
          </cell>
          <cell r="O188">
            <v>139608</v>
          </cell>
          <cell r="P188">
            <v>720844</v>
          </cell>
          <cell r="Q188">
            <v>0</v>
          </cell>
          <cell r="R188">
            <v>1640951</v>
          </cell>
          <cell r="S188">
            <v>1570.34</v>
          </cell>
          <cell r="T188">
            <v>-7952</v>
          </cell>
          <cell r="U188">
            <v>7597.6</v>
          </cell>
          <cell r="V188">
            <v>-74.3999999999996</v>
          </cell>
        </row>
        <row r="188">
          <cell r="X188">
            <v>1685.1</v>
          </cell>
          <cell r="Y188">
            <v>1291.9</v>
          </cell>
          <cell r="Z188">
            <v>353.2</v>
          </cell>
          <cell r="AA188">
            <v>40</v>
          </cell>
          <cell r="AB188">
            <v>16</v>
          </cell>
          <cell r="AC188">
            <v>57</v>
          </cell>
          <cell r="AD188">
            <v>461.762037037037</v>
          </cell>
          <cell r="AE188">
            <v>160.546296296296</v>
          </cell>
          <cell r="AF188">
            <v>260.922222222222</v>
          </cell>
          <cell r="AG188">
            <v>0</v>
          </cell>
          <cell r="AH188">
            <v>129.266666666667</v>
          </cell>
          <cell r="AI188">
            <v>667.448148148148</v>
          </cell>
          <cell r="AJ188">
            <v>0</v>
          </cell>
          <cell r="AK188">
            <v>1519.39907407407</v>
          </cell>
        </row>
        <row r="189">
          <cell r="A189">
            <v>0</v>
          </cell>
        </row>
        <row r="189">
          <cell r="D189">
            <v>36984</v>
          </cell>
        </row>
        <row r="189">
          <cell r="G189">
            <v>216.8</v>
          </cell>
          <cell r="H189">
            <v>377.8</v>
          </cell>
          <cell r="I189">
            <v>1377.8</v>
          </cell>
          <cell r="J189">
            <v>1495983</v>
          </cell>
          <cell r="K189">
            <v>491957</v>
          </cell>
          <cell r="L189">
            <v>195515</v>
          </cell>
          <cell r="M189">
            <v>223414</v>
          </cell>
          <cell r="N189">
            <v>0</v>
          </cell>
          <cell r="O189">
            <v>142680</v>
          </cell>
          <cell r="P189">
            <v>752076</v>
          </cell>
          <cell r="Q189">
            <v>0</v>
          </cell>
          <cell r="R189">
            <v>1610127</v>
          </cell>
          <cell r="S189">
            <v>1570.34</v>
          </cell>
          <cell r="T189">
            <v>614</v>
          </cell>
          <cell r="U189">
            <v>7520</v>
          </cell>
          <cell r="V189">
            <v>-77.6000000000004</v>
          </cell>
        </row>
        <row r="189">
          <cell r="X189">
            <v>1594.6</v>
          </cell>
          <cell r="Y189">
            <v>1255.8</v>
          </cell>
          <cell r="Z189">
            <v>298.8</v>
          </cell>
          <cell r="AA189">
            <v>40</v>
          </cell>
          <cell r="AB189">
            <v>26</v>
          </cell>
          <cell r="AC189">
            <v>56</v>
          </cell>
          <cell r="AD189">
            <v>455.515740740741</v>
          </cell>
          <cell r="AE189">
            <v>181.032407407407</v>
          </cell>
          <cell r="AF189">
            <v>206.864814814815</v>
          </cell>
          <cell r="AG189">
            <v>0</v>
          </cell>
          <cell r="AH189">
            <v>132.111111111111</v>
          </cell>
          <cell r="AI189">
            <v>696.366666666667</v>
          </cell>
          <cell r="AJ189">
            <v>0</v>
          </cell>
          <cell r="AK189">
            <v>1490.85833333333</v>
          </cell>
        </row>
        <row r="190">
          <cell r="A190">
            <v>0</v>
          </cell>
        </row>
        <row r="190">
          <cell r="D190">
            <v>36985</v>
          </cell>
        </row>
        <row r="190">
          <cell r="G190">
            <v>280.2</v>
          </cell>
          <cell r="H190">
            <v>305003</v>
          </cell>
          <cell r="I190">
            <v>1404.9</v>
          </cell>
          <cell r="J190">
            <v>1522417</v>
          </cell>
          <cell r="K190">
            <v>498703</v>
          </cell>
          <cell r="L190">
            <v>173390</v>
          </cell>
          <cell r="M190">
            <v>281796</v>
          </cell>
          <cell r="N190">
            <v>0</v>
          </cell>
          <cell r="O190">
            <v>139608</v>
          </cell>
          <cell r="P190">
            <v>720844</v>
          </cell>
          <cell r="Q190">
            <v>0</v>
          </cell>
          <cell r="R190">
            <v>1640951</v>
          </cell>
          <cell r="S190">
            <v>1570.4</v>
          </cell>
          <cell r="T190">
            <v>-7952</v>
          </cell>
          <cell r="U190">
            <v>7597.6</v>
          </cell>
          <cell r="V190">
            <v>77.6000000000004</v>
          </cell>
        </row>
        <row r="190">
          <cell r="X190">
            <v>1685.1</v>
          </cell>
          <cell r="Y190">
            <v>1283.9</v>
          </cell>
          <cell r="Z190">
            <v>361.2</v>
          </cell>
          <cell r="AA190">
            <v>40</v>
          </cell>
          <cell r="AB190">
            <v>26</v>
          </cell>
          <cell r="AC190">
            <v>55</v>
          </cell>
          <cell r="AD190">
            <v>461.762037037037</v>
          </cell>
          <cell r="AE190">
            <v>160.546296296296</v>
          </cell>
          <cell r="AF190">
            <v>260.922222222222</v>
          </cell>
          <cell r="AG190">
            <v>0</v>
          </cell>
          <cell r="AH190">
            <v>129.266666666667</v>
          </cell>
          <cell r="AI190">
            <v>667.448148148148</v>
          </cell>
          <cell r="AJ190">
            <v>0</v>
          </cell>
          <cell r="AK190">
            <v>1519.39907407407</v>
          </cell>
        </row>
        <row r="191">
          <cell r="A191">
            <v>0</v>
          </cell>
        </row>
        <row r="191">
          <cell r="D191">
            <v>36986</v>
          </cell>
        </row>
        <row r="191">
          <cell r="G191">
            <v>299</v>
          </cell>
          <cell r="H191">
            <v>322759</v>
          </cell>
          <cell r="I191">
            <v>1304.8</v>
          </cell>
          <cell r="J191">
            <v>1414352</v>
          </cell>
          <cell r="K191">
            <v>388163</v>
          </cell>
          <cell r="L191">
            <v>206103</v>
          </cell>
          <cell r="M191">
            <v>253935</v>
          </cell>
          <cell r="N191">
            <v>0</v>
          </cell>
          <cell r="O191">
            <v>153554</v>
          </cell>
          <cell r="P191">
            <v>717144</v>
          </cell>
          <cell r="Q191">
            <v>0</v>
          </cell>
          <cell r="R191">
            <v>1512796</v>
          </cell>
          <cell r="S191">
            <v>1570.34</v>
          </cell>
          <cell r="T191">
            <v>18986</v>
          </cell>
          <cell r="U191">
            <v>7595.7</v>
          </cell>
          <cell r="V191">
            <v>-1.90000000000055</v>
          </cell>
        </row>
        <row r="191">
          <cell r="X191">
            <v>1603.8</v>
          </cell>
          <cell r="Y191">
            <v>1180.8</v>
          </cell>
          <cell r="Z191">
            <v>383</v>
          </cell>
          <cell r="AA191">
            <v>40</v>
          </cell>
          <cell r="AB191">
            <v>26</v>
          </cell>
          <cell r="AC191">
            <v>58</v>
          </cell>
          <cell r="AD191">
            <v>359.410185185185</v>
          </cell>
          <cell r="AE191">
            <v>190.836111111111</v>
          </cell>
          <cell r="AF191">
            <v>235.125</v>
          </cell>
          <cell r="AG191">
            <v>0</v>
          </cell>
          <cell r="AH191">
            <v>142.17962962963</v>
          </cell>
          <cell r="AI191">
            <v>664.022222222222</v>
          </cell>
          <cell r="AJ191">
            <v>0</v>
          </cell>
          <cell r="AK191">
            <v>1400.73703703704</v>
          </cell>
        </row>
        <row r="192">
          <cell r="A192">
            <v>0</v>
          </cell>
        </row>
        <row r="192">
          <cell r="D192">
            <v>36987</v>
          </cell>
        </row>
        <row r="192">
          <cell r="G192">
            <v>295.7</v>
          </cell>
          <cell r="H192">
            <v>313024</v>
          </cell>
          <cell r="I192">
            <v>1363</v>
          </cell>
          <cell r="J192">
            <v>1476052</v>
          </cell>
          <cell r="K192">
            <v>425481</v>
          </cell>
          <cell r="L192">
            <v>178064</v>
          </cell>
          <cell r="M192">
            <v>195991</v>
          </cell>
          <cell r="N192">
            <v>0</v>
          </cell>
          <cell r="O192">
            <v>172355</v>
          </cell>
          <cell r="P192">
            <v>737835</v>
          </cell>
          <cell r="Q192">
            <v>0</v>
          </cell>
          <cell r="R192">
            <v>1531662</v>
          </cell>
          <cell r="S192">
            <v>1520.86</v>
          </cell>
          <cell r="T192">
            <v>-740</v>
          </cell>
          <cell r="U192">
            <v>7694</v>
          </cell>
          <cell r="V192">
            <v>98.3000000000002</v>
          </cell>
        </row>
        <row r="192">
          <cell r="X192">
            <v>1658.7</v>
          </cell>
          <cell r="Y192">
            <v>1239</v>
          </cell>
          <cell r="Z192">
            <v>379.7</v>
          </cell>
          <cell r="AA192">
            <v>40</v>
          </cell>
          <cell r="AB192">
            <v>26</v>
          </cell>
          <cell r="AC192">
            <v>58</v>
          </cell>
          <cell r="AD192">
            <v>393.963888888889</v>
          </cell>
          <cell r="AE192">
            <v>164.874074074074</v>
          </cell>
          <cell r="AF192">
            <v>181.473148148148</v>
          </cell>
          <cell r="AG192">
            <v>0</v>
          </cell>
          <cell r="AH192">
            <v>159.587962962963</v>
          </cell>
          <cell r="AI192">
            <v>683.180555555556</v>
          </cell>
          <cell r="AJ192">
            <v>0</v>
          </cell>
          <cell r="AK192">
            <v>1418.20555555556</v>
          </cell>
        </row>
        <row r="193">
          <cell r="A193">
            <v>0</v>
          </cell>
        </row>
        <row r="193">
          <cell r="D193">
            <v>36988</v>
          </cell>
        </row>
        <row r="193">
          <cell r="G193">
            <v>215.3</v>
          </cell>
          <cell r="H193">
            <v>200041</v>
          </cell>
          <cell r="I193">
            <v>1343.6</v>
          </cell>
          <cell r="J193">
            <v>1453964</v>
          </cell>
          <cell r="K193">
            <v>435748</v>
          </cell>
          <cell r="L193">
            <v>114512</v>
          </cell>
          <cell r="M193">
            <v>153998</v>
          </cell>
          <cell r="N193">
            <v>0</v>
          </cell>
          <cell r="O193">
            <v>152555</v>
          </cell>
          <cell r="P193">
            <v>742388</v>
          </cell>
          <cell r="Q193">
            <v>28059</v>
          </cell>
          <cell r="R193">
            <v>1512748</v>
          </cell>
          <cell r="S193">
            <v>1520.86</v>
          </cell>
          <cell r="T193">
            <v>10196</v>
          </cell>
          <cell r="U193">
            <v>7862</v>
          </cell>
          <cell r="V193">
            <v>168</v>
          </cell>
        </row>
        <row r="193">
          <cell r="X193">
            <v>1558.9</v>
          </cell>
          <cell r="Y193">
            <v>1220.6</v>
          </cell>
          <cell r="Z193">
            <v>298.3</v>
          </cell>
          <cell r="AA193">
            <v>40</v>
          </cell>
          <cell r="AB193">
            <v>26</v>
          </cell>
          <cell r="AC193">
            <v>57</v>
          </cell>
          <cell r="AD193">
            <v>403.47037037037</v>
          </cell>
          <cell r="AE193">
            <v>106.02962962963</v>
          </cell>
          <cell r="AF193">
            <v>142.590740740741</v>
          </cell>
          <cell r="AG193">
            <v>0</v>
          </cell>
          <cell r="AH193">
            <v>141.25462962963</v>
          </cell>
          <cell r="AI193">
            <v>687.396296296296</v>
          </cell>
          <cell r="AJ193">
            <v>25.9805555555556</v>
          </cell>
          <cell r="AK193">
            <v>1400.69259259259</v>
          </cell>
        </row>
        <row r="194">
          <cell r="A194">
            <v>0</v>
          </cell>
        </row>
        <row r="194">
          <cell r="D194">
            <v>36989</v>
          </cell>
        </row>
        <row r="194">
          <cell r="G194">
            <v>284.7</v>
          </cell>
          <cell r="H194">
            <v>307657</v>
          </cell>
          <cell r="I194">
            <v>1301.6</v>
          </cell>
          <cell r="J194">
            <v>1409375</v>
          </cell>
          <cell r="K194">
            <v>463179</v>
          </cell>
          <cell r="L194">
            <v>114512</v>
          </cell>
          <cell r="M194">
            <v>138315</v>
          </cell>
          <cell r="N194">
            <v>0</v>
          </cell>
          <cell r="O194">
            <v>160898</v>
          </cell>
          <cell r="P194">
            <v>783007</v>
          </cell>
          <cell r="Q194">
            <v>0</v>
          </cell>
          <cell r="R194">
            <v>1545399</v>
          </cell>
          <cell r="S194">
            <v>1520.86</v>
          </cell>
          <cell r="T194">
            <v>25123</v>
          </cell>
          <cell r="U194">
            <v>7786</v>
          </cell>
          <cell r="V194">
            <v>-76</v>
          </cell>
        </row>
        <row r="194">
          <cell r="X194">
            <v>1586.3</v>
          </cell>
          <cell r="Y194">
            <v>1177.6</v>
          </cell>
          <cell r="Z194">
            <v>368.7</v>
          </cell>
          <cell r="AA194">
            <v>40</v>
          </cell>
          <cell r="AB194">
            <v>26</v>
          </cell>
          <cell r="AC194">
            <v>58</v>
          </cell>
          <cell r="AD194">
            <v>428.869444444444</v>
          </cell>
          <cell r="AE194">
            <v>106.02962962963</v>
          </cell>
          <cell r="AF194">
            <v>128.069444444444</v>
          </cell>
          <cell r="AG194">
            <v>0</v>
          </cell>
          <cell r="AH194">
            <v>148.97962962963</v>
          </cell>
          <cell r="AI194">
            <v>725.006481481482</v>
          </cell>
          <cell r="AJ194">
            <v>0</v>
          </cell>
          <cell r="AK194">
            <v>1430.925</v>
          </cell>
        </row>
        <row r="195">
          <cell r="A195">
            <v>0</v>
          </cell>
        </row>
        <row r="195">
          <cell r="D195">
            <v>36990</v>
          </cell>
        </row>
        <row r="195">
          <cell r="G195">
            <v>180.8</v>
          </cell>
          <cell r="H195">
            <v>194424</v>
          </cell>
          <cell r="I195">
            <v>1373.4</v>
          </cell>
          <cell r="J195">
            <v>1489350</v>
          </cell>
          <cell r="K195">
            <v>504031</v>
          </cell>
          <cell r="L195">
            <v>108612</v>
          </cell>
          <cell r="M195">
            <v>138104</v>
          </cell>
          <cell r="N195">
            <v>0</v>
          </cell>
          <cell r="O195">
            <v>179878</v>
          </cell>
          <cell r="P195">
            <v>779316</v>
          </cell>
          <cell r="Q195">
            <v>0</v>
          </cell>
          <cell r="R195">
            <v>1601329</v>
          </cell>
          <cell r="S195">
            <v>1520.86</v>
          </cell>
          <cell r="T195">
            <v>10371</v>
          </cell>
          <cell r="U195">
            <v>7698.3</v>
          </cell>
          <cell r="V195">
            <v>-87.6999999999998</v>
          </cell>
        </row>
        <row r="195">
          <cell r="X195">
            <v>1554.2</v>
          </cell>
          <cell r="Y195">
            <v>1240.4</v>
          </cell>
          <cell r="Z195">
            <v>273.8</v>
          </cell>
          <cell r="AA195">
            <v>40</v>
          </cell>
          <cell r="AB195">
            <v>26</v>
          </cell>
          <cell r="AC195">
            <v>67</v>
          </cell>
          <cell r="AD195">
            <v>466.69537037037</v>
          </cell>
          <cell r="AE195">
            <v>100.566666666667</v>
          </cell>
          <cell r="AF195">
            <v>127.874074074074</v>
          </cell>
          <cell r="AG195">
            <v>0</v>
          </cell>
          <cell r="AH195">
            <v>166.553703703704</v>
          </cell>
          <cell r="AI195">
            <v>721.588888888889</v>
          </cell>
          <cell r="AJ195">
            <v>0</v>
          </cell>
          <cell r="AK195">
            <v>1482.71203703704</v>
          </cell>
        </row>
        <row r="196">
          <cell r="A196">
            <v>0</v>
          </cell>
        </row>
        <row r="196">
          <cell r="D196">
            <v>36991</v>
          </cell>
        </row>
        <row r="196">
          <cell r="G196">
            <v>214</v>
          </cell>
          <cell r="H196">
            <v>233487</v>
          </cell>
          <cell r="I196">
            <v>1352.5</v>
          </cell>
          <cell r="J196">
            <v>1465873</v>
          </cell>
          <cell r="K196">
            <v>455890</v>
          </cell>
          <cell r="L196">
            <v>101528</v>
          </cell>
          <cell r="M196">
            <v>143997</v>
          </cell>
          <cell r="N196">
            <v>0</v>
          </cell>
          <cell r="O196">
            <v>169381</v>
          </cell>
          <cell r="P196">
            <v>701506</v>
          </cell>
          <cell r="Q196">
            <v>13632</v>
          </cell>
          <cell r="R196">
            <v>1484406</v>
          </cell>
          <cell r="S196">
            <v>1520.86</v>
          </cell>
          <cell r="T196">
            <v>-876</v>
          </cell>
          <cell r="U196">
            <v>7701.5</v>
          </cell>
          <cell r="V196">
            <v>3.19999999999982</v>
          </cell>
        </row>
        <row r="196">
          <cell r="X196">
            <v>1566.5</v>
          </cell>
          <cell r="Y196">
            <v>1225.5</v>
          </cell>
          <cell r="Z196">
            <v>301</v>
          </cell>
          <cell r="AA196">
            <v>40</v>
          </cell>
          <cell r="AB196">
            <v>20</v>
          </cell>
          <cell r="AC196">
            <v>67</v>
          </cell>
          <cell r="AD196">
            <v>422.12037037037</v>
          </cell>
          <cell r="AE196">
            <v>94.0074074074074</v>
          </cell>
          <cell r="AF196">
            <v>133.330555555556</v>
          </cell>
          <cell r="AG196">
            <v>0</v>
          </cell>
          <cell r="AH196">
            <v>156.834259259259</v>
          </cell>
          <cell r="AI196">
            <v>649.542592592593</v>
          </cell>
          <cell r="AJ196">
            <v>12.6222222222222</v>
          </cell>
          <cell r="AK196">
            <v>1374.45</v>
          </cell>
        </row>
        <row r="197">
          <cell r="A197">
            <v>0</v>
          </cell>
        </row>
        <row r="197">
          <cell r="D197">
            <v>36992</v>
          </cell>
        </row>
        <row r="197">
          <cell r="G197">
            <v>200.3</v>
          </cell>
          <cell r="H197">
            <v>217409</v>
          </cell>
          <cell r="I197">
            <v>1308.7</v>
          </cell>
          <cell r="J197">
            <v>1422517</v>
          </cell>
          <cell r="K197">
            <v>436869</v>
          </cell>
          <cell r="L197">
            <v>111840</v>
          </cell>
          <cell r="M197">
            <v>157657</v>
          </cell>
          <cell r="N197">
            <v>0</v>
          </cell>
          <cell r="O197">
            <v>183108</v>
          </cell>
          <cell r="P197">
            <v>671204</v>
          </cell>
          <cell r="Q197">
            <v>19479</v>
          </cell>
          <cell r="R197">
            <v>1468317</v>
          </cell>
          <cell r="S197">
            <v>1597.36</v>
          </cell>
          <cell r="T197">
            <v>-112</v>
          </cell>
          <cell r="U197">
            <v>7616.3</v>
          </cell>
          <cell r="V197">
            <v>-85.1999999999998</v>
          </cell>
        </row>
        <row r="197">
          <cell r="X197">
            <v>1509</v>
          </cell>
          <cell r="Y197">
            <v>1180.7</v>
          </cell>
          <cell r="Z197">
            <v>288.3</v>
          </cell>
          <cell r="AA197">
            <v>40</v>
          </cell>
          <cell r="AB197">
            <v>20</v>
          </cell>
          <cell r="AC197">
            <v>68</v>
          </cell>
          <cell r="AD197">
            <v>404.508333333333</v>
          </cell>
          <cell r="AE197">
            <v>103.555555555556</v>
          </cell>
          <cell r="AF197">
            <v>145.978703703704</v>
          </cell>
          <cell r="AG197">
            <v>0</v>
          </cell>
          <cell r="AH197">
            <v>169.544444444444</v>
          </cell>
          <cell r="AI197">
            <v>621.485185185185</v>
          </cell>
          <cell r="AJ197">
            <v>18.0361111111111</v>
          </cell>
          <cell r="AK197">
            <v>1359.55277777778</v>
          </cell>
        </row>
        <row r="198">
          <cell r="A198">
            <v>0</v>
          </cell>
        </row>
        <row r="198">
          <cell r="D198">
            <v>36993</v>
          </cell>
        </row>
        <row r="198">
          <cell r="G198">
            <v>197.8</v>
          </cell>
          <cell r="H198">
            <v>214320</v>
          </cell>
          <cell r="I198">
            <v>1379.5</v>
          </cell>
          <cell r="J198">
            <v>1495002</v>
          </cell>
          <cell r="K198">
            <v>525475</v>
          </cell>
          <cell r="L198">
            <v>121191</v>
          </cell>
          <cell r="M198">
            <v>236675</v>
          </cell>
          <cell r="N198">
            <v>0</v>
          </cell>
          <cell r="O198">
            <v>137505</v>
          </cell>
          <cell r="P198">
            <v>756489</v>
          </cell>
          <cell r="Q198">
            <v>14917</v>
          </cell>
          <cell r="R198">
            <v>1671061</v>
          </cell>
          <cell r="S198">
            <v>1597.36</v>
          </cell>
          <cell r="T198">
            <v>7511</v>
          </cell>
          <cell r="U198">
            <v>7456.9</v>
          </cell>
          <cell r="V198">
            <v>-159.400000000001</v>
          </cell>
        </row>
        <row r="198">
          <cell r="X198">
            <v>1577.3</v>
          </cell>
          <cell r="Y198">
            <v>1251.5</v>
          </cell>
          <cell r="Z198">
            <v>285.8</v>
          </cell>
          <cell r="AA198">
            <v>40</v>
          </cell>
          <cell r="AB198">
            <v>20</v>
          </cell>
          <cell r="AC198">
            <v>68</v>
          </cell>
          <cell r="AD198">
            <v>486.550925925926</v>
          </cell>
          <cell r="AE198">
            <v>112.213888888889</v>
          </cell>
          <cell r="AF198">
            <v>219.143518518519</v>
          </cell>
          <cell r="AG198">
            <v>0</v>
          </cell>
          <cell r="AH198">
            <v>127.319444444444</v>
          </cell>
          <cell r="AI198">
            <v>700.452777777778</v>
          </cell>
          <cell r="AJ198">
            <v>13.812037037037</v>
          </cell>
          <cell r="AK198">
            <v>1547.2787037037</v>
          </cell>
        </row>
        <row r="199">
          <cell r="A199">
            <v>0</v>
          </cell>
        </row>
        <row r="199">
          <cell r="D199">
            <v>36994</v>
          </cell>
        </row>
        <row r="199">
          <cell r="G199">
            <v>213.6</v>
          </cell>
          <cell r="H199">
            <v>233922</v>
          </cell>
          <cell r="I199">
            <v>1394.3</v>
          </cell>
          <cell r="J199">
            <v>1510148</v>
          </cell>
          <cell r="K199">
            <v>473778</v>
          </cell>
          <cell r="L199">
            <v>122389</v>
          </cell>
          <cell r="M199">
            <v>223347</v>
          </cell>
          <cell r="N199">
            <v>0</v>
          </cell>
          <cell r="O199">
            <v>160016</v>
          </cell>
          <cell r="P199">
            <v>767106</v>
          </cell>
          <cell r="Q199">
            <v>0</v>
          </cell>
          <cell r="R199">
            <v>1624247</v>
          </cell>
          <cell r="S199">
            <v>1574.23</v>
          </cell>
          <cell r="T199">
            <v>-4046</v>
          </cell>
          <cell r="U199">
            <v>7391.6</v>
          </cell>
          <cell r="V199">
            <v>-65.2999999999993</v>
          </cell>
        </row>
        <row r="199">
          <cell r="X199">
            <v>1607.9</v>
          </cell>
          <cell r="Y199">
            <v>1286.3</v>
          </cell>
          <cell r="Z199">
            <v>281.6</v>
          </cell>
          <cell r="AA199">
            <v>40</v>
          </cell>
          <cell r="AB199">
            <v>20</v>
          </cell>
          <cell r="AC199">
            <v>48</v>
          </cell>
          <cell r="AD199">
            <v>438.683333333333</v>
          </cell>
          <cell r="AE199">
            <v>113.323148148148</v>
          </cell>
          <cell r="AF199">
            <v>206.802777777778</v>
          </cell>
          <cell r="AG199">
            <v>0</v>
          </cell>
          <cell r="AH199">
            <v>148.162962962963</v>
          </cell>
          <cell r="AI199">
            <v>710.283333333333</v>
          </cell>
          <cell r="AJ199">
            <v>0</v>
          </cell>
          <cell r="AK199">
            <v>1503.93240740741</v>
          </cell>
        </row>
        <row r="200">
          <cell r="A200">
            <v>0</v>
          </cell>
        </row>
        <row r="200">
          <cell r="D200">
            <v>36995</v>
          </cell>
        </row>
        <row r="200">
          <cell r="G200">
            <v>220.6</v>
          </cell>
          <cell r="H200">
            <v>240669</v>
          </cell>
          <cell r="I200">
            <v>1381.3</v>
          </cell>
          <cell r="J200">
            <v>1496706</v>
          </cell>
          <cell r="K200">
            <v>425557</v>
          </cell>
          <cell r="L200">
            <v>122389</v>
          </cell>
          <cell r="M200">
            <v>228644</v>
          </cell>
          <cell r="N200">
            <v>0</v>
          </cell>
          <cell r="O200">
            <v>159429</v>
          </cell>
          <cell r="P200">
            <v>703682</v>
          </cell>
          <cell r="Q200">
            <v>0</v>
          </cell>
          <cell r="R200">
            <v>1517312</v>
          </cell>
          <cell r="S200">
            <v>1574.23</v>
          </cell>
          <cell r="T200">
            <v>-6284</v>
          </cell>
          <cell r="U200">
            <v>7403.1</v>
          </cell>
          <cell r="V200">
            <v>11.5</v>
          </cell>
        </row>
        <row r="200">
          <cell r="X200">
            <v>1601.9</v>
          </cell>
          <cell r="Y200">
            <v>1274.3</v>
          </cell>
          <cell r="Z200">
            <v>287.6</v>
          </cell>
          <cell r="AA200">
            <v>40</v>
          </cell>
          <cell r="AB200">
            <v>20</v>
          </cell>
          <cell r="AC200">
            <v>47</v>
          </cell>
          <cell r="AD200">
            <v>394.034259259259</v>
          </cell>
          <cell r="AE200">
            <v>113.323148148148</v>
          </cell>
          <cell r="AF200">
            <v>211.707407407407</v>
          </cell>
          <cell r="AG200">
            <v>0</v>
          </cell>
          <cell r="AH200">
            <v>147.619444444444</v>
          </cell>
          <cell r="AI200">
            <v>651.557407407407</v>
          </cell>
          <cell r="AJ200">
            <v>0</v>
          </cell>
          <cell r="AK200">
            <v>1404.91851851852</v>
          </cell>
        </row>
        <row r="201">
          <cell r="A201">
            <v>0</v>
          </cell>
        </row>
        <row r="201">
          <cell r="D201">
            <v>36996</v>
          </cell>
        </row>
        <row r="201">
          <cell r="G201">
            <v>218.3</v>
          </cell>
          <cell r="H201">
            <v>233576</v>
          </cell>
          <cell r="I201">
            <v>1379.5</v>
          </cell>
          <cell r="J201">
            <v>1498317</v>
          </cell>
          <cell r="K201">
            <v>428945</v>
          </cell>
          <cell r="L201">
            <v>121740</v>
          </cell>
          <cell r="M201">
            <v>224502</v>
          </cell>
          <cell r="N201">
            <v>0</v>
          </cell>
          <cell r="O201">
            <v>159402</v>
          </cell>
          <cell r="P201">
            <v>742896</v>
          </cell>
          <cell r="Q201">
            <v>0</v>
          </cell>
          <cell r="R201">
            <v>1555745</v>
          </cell>
          <cell r="S201">
            <v>1574.23</v>
          </cell>
          <cell r="T201">
            <v>-5672</v>
          </cell>
          <cell r="U201">
            <v>7384.9</v>
          </cell>
          <cell r="V201">
            <v>-18.2000000000007</v>
          </cell>
        </row>
        <row r="201">
          <cell r="X201">
            <v>1597.8</v>
          </cell>
          <cell r="Y201">
            <v>1273.5</v>
          </cell>
          <cell r="Z201">
            <v>284.3</v>
          </cell>
          <cell r="AA201">
            <v>40</v>
          </cell>
          <cell r="AB201">
            <v>20</v>
          </cell>
          <cell r="AC201">
            <v>46</v>
          </cell>
          <cell r="AD201">
            <v>397.171296296296</v>
          </cell>
          <cell r="AE201">
            <v>112.722222222222</v>
          </cell>
          <cell r="AF201">
            <v>207.872222222222</v>
          </cell>
          <cell r="AG201">
            <v>0</v>
          </cell>
          <cell r="AH201">
            <v>147.594444444444</v>
          </cell>
          <cell r="AI201">
            <v>687.866666666667</v>
          </cell>
          <cell r="AJ201">
            <v>0</v>
          </cell>
          <cell r="AK201">
            <v>1440.50462962963</v>
          </cell>
        </row>
        <row r="202">
          <cell r="A202">
            <v>0</v>
          </cell>
        </row>
        <row r="202">
          <cell r="D202">
            <v>36997</v>
          </cell>
        </row>
        <row r="202">
          <cell r="G202">
            <v>219.4</v>
          </cell>
          <cell r="H202">
            <v>235724</v>
          </cell>
          <cell r="I202">
            <v>1378.5</v>
          </cell>
          <cell r="J202">
            <v>1497075</v>
          </cell>
          <cell r="K202">
            <v>445358</v>
          </cell>
          <cell r="L202">
            <v>122389</v>
          </cell>
          <cell r="M202">
            <v>222374</v>
          </cell>
          <cell r="N202">
            <v>0</v>
          </cell>
          <cell r="O202">
            <v>149763</v>
          </cell>
          <cell r="P202">
            <v>743237</v>
          </cell>
          <cell r="Q202">
            <v>0</v>
          </cell>
          <cell r="R202">
            <v>1560732</v>
          </cell>
          <cell r="S202">
            <v>1574.2</v>
          </cell>
          <cell r="T202">
            <v>3836</v>
          </cell>
          <cell r="U202">
            <v>7412</v>
          </cell>
          <cell r="V202">
            <v>27.1000000000004</v>
          </cell>
        </row>
        <row r="202">
          <cell r="X202">
            <v>1597.9</v>
          </cell>
          <cell r="Y202">
            <v>1273.5</v>
          </cell>
          <cell r="Z202">
            <v>284.4</v>
          </cell>
          <cell r="AA202">
            <v>40</v>
          </cell>
          <cell r="AB202">
            <v>19</v>
          </cell>
          <cell r="AC202">
            <v>46</v>
          </cell>
          <cell r="AD202">
            <v>412.368518518519</v>
          </cell>
          <cell r="AE202">
            <v>113.323148148148</v>
          </cell>
          <cell r="AF202">
            <v>205.901851851852</v>
          </cell>
          <cell r="AG202">
            <v>0</v>
          </cell>
          <cell r="AH202">
            <v>138.669444444444</v>
          </cell>
          <cell r="AI202">
            <v>688.182407407407</v>
          </cell>
          <cell r="AJ202">
            <v>0</v>
          </cell>
          <cell r="AK202">
            <v>1445.12222222222</v>
          </cell>
        </row>
        <row r="203">
          <cell r="A203">
            <v>0</v>
          </cell>
        </row>
        <row r="203">
          <cell r="D203">
            <v>36998</v>
          </cell>
        </row>
        <row r="203">
          <cell r="G203">
            <v>236.3</v>
          </cell>
          <cell r="H203">
            <v>253848</v>
          </cell>
          <cell r="I203">
            <v>1405.5</v>
          </cell>
          <cell r="J203">
            <v>1524961</v>
          </cell>
          <cell r="K203">
            <v>444706</v>
          </cell>
          <cell r="L203">
            <v>114212</v>
          </cell>
          <cell r="M203">
            <v>237495</v>
          </cell>
          <cell r="N203">
            <v>0</v>
          </cell>
          <cell r="O203">
            <v>134269</v>
          </cell>
          <cell r="P203">
            <v>767367</v>
          </cell>
          <cell r="Q203">
            <v>0</v>
          </cell>
          <cell r="R203">
            <v>1583837</v>
          </cell>
          <cell r="S203">
            <v>1574.23</v>
          </cell>
          <cell r="T203">
            <v>17706</v>
          </cell>
          <cell r="U203">
            <v>7418.1</v>
          </cell>
          <cell r="V203">
            <v>6.10000000000036</v>
          </cell>
        </row>
        <row r="203">
          <cell r="X203">
            <v>1641.8</v>
          </cell>
          <cell r="Y203">
            <v>1287.5</v>
          </cell>
          <cell r="Z203">
            <v>314.3</v>
          </cell>
          <cell r="AA203">
            <v>40</v>
          </cell>
          <cell r="AB203">
            <v>20</v>
          </cell>
          <cell r="AC203">
            <v>58</v>
          </cell>
          <cell r="AD203">
            <v>411.764814814815</v>
          </cell>
          <cell r="AE203">
            <v>105.751851851852</v>
          </cell>
          <cell r="AF203">
            <v>219.902777777778</v>
          </cell>
          <cell r="AG203">
            <v>0</v>
          </cell>
          <cell r="AH203">
            <v>124.323148148148</v>
          </cell>
          <cell r="AI203">
            <v>710.525</v>
          </cell>
          <cell r="AJ203">
            <v>0</v>
          </cell>
          <cell r="AK203">
            <v>1466.51574074074</v>
          </cell>
        </row>
        <row r="204">
          <cell r="A204">
            <v>0</v>
          </cell>
        </row>
        <row r="204">
          <cell r="D204">
            <v>36999</v>
          </cell>
        </row>
        <row r="204">
          <cell r="G204">
            <v>189</v>
          </cell>
          <cell r="H204">
            <v>188061</v>
          </cell>
          <cell r="I204">
            <v>1372.1</v>
          </cell>
          <cell r="J204">
            <v>1492356</v>
          </cell>
          <cell r="K204">
            <v>363415</v>
          </cell>
          <cell r="L204">
            <v>165766</v>
          </cell>
          <cell r="M204">
            <v>212048</v>
          </cell>
          <cell r="N204">
            <v>0</v>
          </cell>
          <cell r="O204">
            <v>144609</v>
          </cell>
          <cell r="P204">
            <v>558319</v>
          </cell>
          <cell r="Q204">
            <v>0</v>
          </cell>
          <cell r="R204">
            <v>1278391</v>
          </cell>
          <cell r="S204">
            <v>1574.23</v>
          </cell>
          <cell r="T204">
            <v>-11816</v>
          </cell>
          <cell r="U204">
            <v>7661.2</v>
          </cell>
          <cell r="V204">
            <v>243.099999999999</v>
          </cell>
        </row>
        <row r="204">
          <cell r="X204">
            <v>1561.1</v>
          </cell>
          <cell r="Y204">
            <v>1253.1</v>
          </cell>
          <cell r="Z204">
            <v>268</v>
          </cell>
          <cell r="AA204">
            <v>40</v>
          </cell>
          <cell r="AB204">
            <v>20</v>
          </cell>
          <cell r="AC204">
            <v>59</v>
          </cell>
          <cell r="AD204">
            <v>336.49537037037</v>
          </cell>
          <cell r="AE204">
            <v>153.487037037037</v>
          </cell>
          <cell r="AF204">
            <v>196.340740740741</v>
          </cell>
          <cell r="AG204">
            <v>0</v>
          </cell>
          <cell r="AH204">
            <v>133.897222222222</v>
          </cell>
          <cell r="AI204">
            <v>516.962037037037</v>
          </cell>
          <cell r="AJ204">
            <v>0</v>
          </cell>
          <cell r="AK204">
            <v>1183.69537037037</v>
          </cell>
        </row>
        <row r="205">
          <cell r="A205">
            <v>0</v>
          </cell>
        </row>
        <row r="205">
          <cell r="D205">
            <v>37000</v>
          </cell>
        </row>
        <row r="205">
          <cell r="G205">
            <v>230.5</v>
          </cell>
          <cell r="H205">
            <v>245215</v>
          </cell>
          <cell r="I205">
            <v>1412.9</v>
          </cell>
          <cell r="J205">
            <v>1538160</v>
          </cell>
          <cell r="K205">
            <v>412719</v>
          </cell>
          <cell r="L205">
            <v>192027</v>
          </cell>
          <cell r="M205">
            <v>144636</v>
          </cell>
          <cell r="N205">
            <v>0</v>
          </cell>
          <cell r="O205">
            <v>118350</v>
          </cell>
          <cell r="P205">
            <v>765569</v>
          </cell>
          <cell r="Q205">
            <v>0</v>
          </cell>
          <cell r="R205">
            <v>1441274</v>
          </cell>
          <cell r="S205">
            <v>1551.37</v>
          </cell>
          <cell r="T205">
            <v>-35686</v>
          </cell>
          <cell r="U205">
            <v>7573.1</v>
          </cell>
          <cell r="V205">
            <v>-88.0999999999995</v>
          </cell>
        </row>
        <row r="205">
          <cell r="X205">
            <v>1643.4</v>
          </cell>
          <cell r="Y205">
            <v>1313.9</v>
          </cell>
          <cell r="Z205">
            <v>289.5</v>
          </cell>
          <cell r="AA205">
            <v>40</v>
          </cell>
          <cell r="AB205">
            <v>0</v>
          </cell>
          <cell r="AC205">
            <v>59</v>
          </cell>
          <cell r="AD205">
            <v>382.147222222222</v>
          </cell>
          <cell r="AE205">
            <v>177.802777777778</v>
          </cell>
          <cell r="AF205">
            <v>133.922222222222</v>
          </cell>
          <cell r="AG205">
            <v>0</v>
          </cell>
          <cell r="AH205">
            <v>109.583333333333</v>
          </cell>
          <cell r="AI205">
            <v>708.860185185185</v>
          </cell>
          <cell r="AJ205">
            <v>0</v>
          </cell>
          <cell r="AK205">
            <v>1334.51296296296</v>
          </cell>
        </row>
        <row r="206">
          <cell r="A206">
            <v>0</v>
          </cell>
        </row>
        <row r="206">
          <cell r="D206">
            <v>37001</v>
          </cell>
        </row>
        <row r="206">
          <cell r="G206">
            <v>215.8</v>
          </cell>
          <cell r="H206">
            <v>233002</v>
          </cell>
          <cell r="I206">
            <v>1402.2</v>
          </cell>
          <cell r="J206">
            <v>1521337</v>
          </cell>
          <cell r="K206">
            <v>435566</v>
          </cell>
          <cell r="L206">
            <v>205027</v>
          </cell>
          <cell r="M206">
            <v>131652</v>
          </cell>
          <cell r="N206">
            <v>0</v>
          </cell>
          <cell r="O206">
            <v>121005</v>
          </cell>
          <cell r="P206">
            <v>752687</v>
          </cell>
          <cell r="Q206">
            <v>0</v>
          </cell>
          <cell r="R206">
            <v>1440910</v>
          </cell>
          <cell r="S206">
            <v>1551.37</v>
          </cell>
          <cell r="T206">
            <v>8751</v>
          </cell>
          <cell r="U206">
            <v>7622</v>
          </cell>
          <cell r="V206">
            <v>48.8999999999996</v>
          </cell>
        </row>
        <row r="206">
          <cell r="X206">
            <v>1618</v>
          </cell>
          <cell r="Y206">
            <v>1308.2</v>
          </cell>
          <cell r="Z206">
            <v>269.8</v>
          </cell>
          <cell r="AA206">
            <v>40</v>
          </cell>
          <cell r="AB206">
            <v>0</v>
          </cell>
          <cell r="AC206">
            <v>54</v>
          </cell>
          <cell r="AD206">
            <v>403.301851851852</v>
          </cell>
          <cell r="AE206">
            <v>189.839814814815</v>
          </cell>
          <cell r="AF206">
            <v>121.9</v>
          </cell>
          <cell r="AG206">
            <v>0</v>
          </cell>
          <cell r="AH206">
            <v>112.041666666667</v>
          </cell>
          <cell r="AI206">
            <v>696.932407407407</v>
          </cell>
          <cell r="AJ206">
            <v>0</v>
          </cell>
          <cell r="AK206">
            <v>1334.17592592593</v>
          </cell>
        </row>
        <row r="207">
          <cell r="A207">
            <v>0</v>
          </cell>
        </row>
        <row r="207">
          <cell r="D207">
            <v>37002</v>
          </cell>
        </row>
        <row r="207">
          <cell r="G207">
            <v>206</v>
          </cell>
          <cell r="H207">
            <v>206846</v>
          </cell>
          <cell r="I207">
            <v>1398</v>
          </cell>
          <cell r="J207">
            <v>1516942</v>
          </cell>
          <cell r="K207">
            <v>437772</v>
          </cell>
          <cell r="L207">
            <v>233897</v>
          </cell>
          <cell r="M207">
            <v>131864</v>
          </cell>
          <cell r="N207">
            <v>0</v>
          </cell>
          <cell r="O207">
            <v>121127</v>
          </cell>
          <cell r="P207">
            <v>746003</v>
          </cell>
          <cell r="Q207">
            <v>0</v>
          </cell>
          <cell r="R207">
            <v>1436766</v>
          </cell>
          <cell r="S207">
            <v>1551.37</v>
          </cell>
          <cell r="T207">
            <v>-16528</v>
          </cell>
          <cell r="U207">
            <v>7673</v>
          </cell>
          <cell r="V207">
            <v>51</v>
          </cell>
        </row>
        <row r="207">
          <cell r="X207">
            <v>1604</v>
          </cell>
          <cell r="Y207">
            <v>1312</v>
          </cell>
          <cell r="Z207">
            <v>252</v>
          </cell>
          <cell r="AA207">
            <v>40</v>
          </cell>
          <cell r="AB207">
            <v>0</v>
          </cell>
          <cell r="AC207">
            <v>46</v>
          </cell>
          <cell r="AD207">
            <v>405.344444444444</v>
          </cell>
          <cell r="AE207">
            <v>216.571296296296</v>
          </cell>
          <cell r="AF207">
            <v>122.096296296296</v>
          </cell>
          <cell r="AG207">
            <v>0</v>
          </cell>
          <cell r="AH207">
            <v>112.15462962963</v>
          </cell>
          <cell r="AI207">
            <v>690.743518518519</v>
          </cell>
          <cell r="AJ207">
            <v>0</v>
          </cell>
          <cell r="AK207">
            <v>1330.33888888889</v>
          </cell>
        </row>
        <row r="208">
          <cell r="A208">
            <v>0</v>
          </cell>
        </row>
        <row r="208">
          <cell r="D208">
            <v>37003</v>
          </cell>
        </row>
        <row r="208">
          <cell r="G208">
            <v>210.9</v>
          </cell>
          <cell r="H208">
            <v>221446</v>
          </cell>
          <cell r="I208">
            <v>1405.5</v>
          </cell>
          <cell r="J208">
            <v>1524996</v>
          </cell>
          <cell r="K208">
            <v>424353</v>
          </cell>
          <cell r="L208">
            <v>234696</v>
          </cell>
          <cell r="M208">
            <v>129037</v>
          </cell>
          <cell r="N208">
            <v>0</v>
          </cell>
          <cell r="O208">
            <v>129222</v>
          </cell>
          <cell r="P208">
            <v>748447</v>
          </cell>
          <cell r="Q208">
            <v>0</v>
          </cell>
          <cell r="R208">
            <v>1431059</v>
          </cell>
          <cell r="S208">
            <v>1551.37</v>
          </cell>
          <cell r="T208">
            <v>1127</v>
          </cell>
          <cell r="U208">
            <v>7719.4</v>
          </cell>
          <cell r="V208">
            <v>46.3999999999996</v>
          </cell>
        </row>
        <row r="208">
          <cell r="X208">
            <v>1616.4</v>
          </cell>
          <cell r="Y208">
            <v>1319.5</v>
          </cell>
          <cell r="Z208">
            <v>256.9</v>
          </cell>
          <cell r="AA208">
            <v>40</v>
          </cell>
          <cell r="AB208">
            <v>0</v>
          </cell>
          <cell r="AC208">
            <v>46</v>
          </cell>
          <cell r="AD208">
            <v>392.919444444444</v>
          </cell>
          <cell r="AE208">
            <v>217.311111111111</v>
          </cell>
          <cell r="AF208">
            <v>119.478703703704</v>
          </cell>
          <cell r="AG208">
            <v>0</v>
          </cell>
          <cell r="AH208">
            <v>119.65</v>
          </cell>
          <cell r="AI208">
            <v>693.006481481482</v>
          </cell>
          <cell r="AJ208">
            <v>0</v>
          </cell>
          <cell r="AK208">
            <v>1325.05462962963</v>
          </cell>
        </row>
        <row r="209">
          <cell r="A209">
            <v>0</v>
          </cell>
        </row>
        <row r="209">
          <cell r="D209">
            <v>37004</v>
          </cell>
        </row>
        <row r="209">
          <cell r="G209">
            <v>207.5</v>
          </cell>
          <cell r="H209">
            <v>220785</v>
          </cell>
          <cell r="I209">
            <v>1390.1</v>
          </cell>
          <cell r="J209">
            <v>1508862</v>
          </cell>
          <cell r="K209">
            <v>425887</v>
          </cell>
          <cell r="L209">
            <v>234696</v>
          </cell>
          <cell r="M209">
            <v>129070</v>
          </cell>
          <cell r="N209">
            <v>42016</v>
          </cell>
          <cell r="O209">
            <v>119707</v>
          </cell>
          <cell r="P209">
            <v>713882</v>
          </cell>
          <cell r="Q209">
            <v>0</v>
          </cell>
          <cell r="R209">
            <v>1430562</v>
          </cell>
          <cell r="S209">
            <v>1551.37</v>
          </cell>
          <cell r="T209">
            <v>-6119</v>
          </cell>
          <cell r="U209">
            <v>7781</v>
          </cell>
          <cell r="V209">
            <v>61.6000000000004</v>
          </cell>
        </row>
        <row r="209">
          <cell r="X209">
            <v>1597.6</v>
          </cell>
          <cell r="Y209">
            <v>1304.1</v>
          </cell>
          <cell r="Z209">
            <v>253.5</v>
          </cell>
          <cell r="AA209">
            <v>40</v>
          </cell>
          <cell r="AB209">
            <v>0</v>
          </cell>
          <cell r="AC209">
            <v>46</v>
          </cell>
          <cell r="AD209">
            <v>394.339814814815</v>
          </cell>
          <cell r="AE209">
            <v>217.311111111111</v>
          </cell>
          <cell r="AF209">
            <v>119.509259259259</v>
          </cell>
          <cell r="AG209">
            <v>38.9037037037037</v>
          </cell>
          <cell r="AH209">
            <v>110.839814814815</v>
          </cell>
          <cell r="AI209">
            <v>661.001851851852</v>
          </cell>
          <cell r="AJ209">
            <v>0</v>
          </cell>
          <cell r="AK209">
            <v>1324.59444444444</v>
          </cell>
        </row>
        <row r="210">
          <cell r="A210">
            <v>0</v>
          </cell>
        </row>
        <row r="210">
          <cell r="D210">
            <v>37005</v>
          </cell>
        </row>
        <row r="210">
          <cell r="G210">
            <v>207.2</v>
          </cell>
          <cell r="H210">
            <v>221075</v>
          </cell>
          <cell r="I210">
            <v>1319.2</v>
          </cell>
          <cell r="J210">
            <v>1429351</v>
          </cell>
          <cell r="K210">
            <v>465854</v>
          </cell>
          <cell r="L210">
            <v>203460</v>
          </cell>
          <cell r="M210">
            <v>151920</v>
          </cell>
          <cell r="N210">
            <v>43706</v>
          </cell>
          <cell r="O210">
            <v>70756</v>
          </cell>
          <cell r="P210">
            <v>710695</v>
          </cell>
          <cell r="Q210">
            <v>0</v>
          </cell>
          <cell r="R210">
            <v>1442931</v>
          </cell>
          <cell r="S210">
            <v>1598.83</v>
          </cell>
          <cell r="T210">
            <v>-9076</v>
          </cell>
          <cell r="U210">
            <v>7734.1</v>
          </cell>
          <cell r="V210">
            <v>-46.8999999999996</v>
          </cell>
        </row>
        <row r="210">
          <cell r="X210">
            <v>1526.4</v>
          </cell>
          <cell r="Y210">
            <v>1225.2</v>
          </cell>
          <cell r="Z210">
            <v>251.2</v>
          </cell>
          <cell r="AA210">
            <v>50</v>
          </cell>
          <cell r="AB210">
            <v>0</v>
          </cell>
          <cell r="AC210">
            <v>44</v>
          </cell>
          <cell r="AD210">
            <v>431.346296296296</v>
          </cell>
          <cell r="AE210">
            <v>188.388888888889</v>
          </cell>
          <cell r="AF210">
            <v>140.666666666667</v>
          </cell>
          <cell r="AG210">
            <v>40.4685185185185</v>
          </cell>
          <cell r="AH210">
            <v>65.5148148148148</v>
          </cell>
          <cell r="AI210">
            <v>658.050925925926</v>
          </cell>
          <cell r="AJ210">
            <v>0</v>
          </cell>
          <cell r="AK210">
            <v>1336.04722222222</v>
          </cell>
        </row>
        <row r="211">
          <cell r="A211">
            <v>0</v>
          </cell>
        </row>
        <row r="211">
          <cell r="D211">
            <v>37006</v>
          </cell>
        </row>
        <row r="211">
          <cell r="G211">
            <v>215.8</v>
          </cell>
          <cell r="H211">
            <v>230211</v>
          </cell>
          <cell r="I211">
            <v>1386</v>
          </cell>
          <cell r="J211">
            <v>1503405</v>
          </cell>
          <cell r="K211">
            <v>494970</v>
          </cell>
          <cell r="L211">
            <v>170849</v>
          </cell>
          <cell r="M211">
            <v>131567</v>
          </cell>
          <cell r="N211">
            <v>17010</v>
          </cell>
          <cell r="O211">
            <v>186240</v>
          </cell>
          <cell r="P211">
            <v>721910</v>
          </cell>
          <cell r="Q211">
            <v>0</v>
          </cell>
          <cell r="R211">
            <v>1551697</v>
          </cell>
          <cell r="S211">
            <v>1604.86</v>
          </cell>
          <cell r="T211">
            <v>41481</v>
          </cell>
          <cell r="U211">
            <v>7659</v>
          </cell>
          <cell r="V211">
            <v>-75.1000000000004</v>
          </cell>
        </row>
        <row r="211">
          <cell r="X211">
            <v>1601.8</v>
          </cell>
          <cell r="Y211">
            <v>1318</v>
          </cell>
          <cell r="Z211">
            <v>233.8</v>
          </cell>
          <cell r="AA211">
            <v>50</v>
          </cell>
          <cell r="AB211">
            <v>0</v>
          </cell>
          <cell r="AC211">
            <v>18</v>
          </cell>
          <cell r="AD211">
            <v>458.305555555556</v>
          </cell>
          <cell r="AE211">
            <v>158.193518518519</v>
          </cell>
          <cell r="AF211">
            <v>121.821296296296</v>
          </cell>
          <cell r="AG211">
            <v>15.75</v>
          </cell>
          <cell r="AH211">
            <v>172.444444444444</v>
          </cell>
          <cell r="AI211">
            <v>668.435185185185</v>
          </cell>
          <cell r="AJ211">
            <v>0</v>
          </cell>
          <cell r="AK211">
            <v>1436.75648148148</v>
          </cell>
        </row>
        <row r="212">
          <cell r="A212">
            <v>0</v>
          </cell>
        </row>
        <row r="212">
          <cell r="D212">
            <v>37007</v>
          </cell>
        </row>
        <row r="212">
          <cell r="G212">
            <v>217.5</v>
          </cell>
          <cell r="H212">
            <v>232199</v>
          </cell>
          <cell r="I212">
            <v>1386.1</v>
          </cell>
          <cell r="J212">
            <v>1500648</v>
          </cell>
          <cell r="K212">
            <v>515384</v>
          </cell>
          <cell r="L212">
            <v>210603</v>
          </cell>
          <cell r="M212">
            <v>142041</v>
          </cell>
          <cell r="N212">
            <v>39014</v>
          </cell>
          <cell r="O212">
            <v>132810</v>
          </cell>
          <cell r="P212">
            <v>717712</v>
          </cell>
          <cell r="Q212">
            <v>0</v>
          </cell>
          <cell r="R212">
            <v>1546961</v>
          </cell>
          <cell r="S212">
            <v>1604.86</v>
          </cell>
          <cell r="T212">
            <v>-9283</v>
          </cell>
          <cell r="U212">
            <v>7525</v>
          </cell>
          <cell r="V212">
            <v>-134</v>
          </cell>
        </row>
        <row r="212">
          <cell r="X212">
            <v>1603.6</v>
          </cell>
          <cell r="Y212">
            <v>1276.1</v>
          </cell>
          <cell r="Z212">
            <v>277.5</v>
          </cell>
          <cell r="AA212">
            <v>50</v>
          </cell>
          <cell r="AB212">
            <v>0</v>
          </cell>
          <cell r="AC212">
            <v>60</v>
          </cell>
          <cell r="AD212">
            <v>477.207407407407</v>
          </cell>
          <cell r="AE212">
            <v>195.002777777778</v>
          </cell>
          <cell r="AF212">
            <v>131.519444444444</v>
          </cell>
          <cell r="AG212">
            <v>36.1240740740741</v>
          </cell>
          <cell r="AH212">
            <v>122.972222222222</v>
          </cell>
          <cell r="AI212">
            <v>664.548148148148</v>
          </cell>
          <cell r="AJ212">
            <v>0</v>
          </cell>
          <cell r="AK212">
            <v>1432.3712962963</v>
          </cell>
        </row>
        <row r="213">
          <cell r="A213">
            <v>0</v>
          </cell>
        </row>
        <row r="213">
          <cell r="D213">
            <v>37008</v>
          </cell>
        </row>
        <row r="213">
          <cell r="G213">
            <v>210</v>
          </cell>
          <cell r="H213">
            <v>233921</v>
          </cell>
          <cell r="I213">
            <v>1369.5</v>
          </cell>
          <cell r="J213">
            <v>1486536</v>
          </cell>
          <cell r="K213">
            <v>536539</v>
          </cell>
          <cell r="L213">
            <v>216712</v>
          </cell>
          <cell r="M213">
            <v>104632</v>
          </cell>
          <cell r="N213">
            <v>72747</v>
          </cell>
          <cell r="O213">
            <v>93258</v>
          </cell>
          <cell r="P213">
            <v>693308</v>
          </cell>
          <cell r="Q213">
            <v>0</v>
          </cell>
          <cell r="R213">
            <v>1500484</v>
          </cell>
          <cell r="S213">
            <v>1604.86</v>
          </cell>
          <cell r="T213">
            <v>-17028</v>
          </cell>
          <cell r="U213">
            <v>7497</v>
          </cell>
          <cell r="V213">
            <v>-28</v>
          </cell>
        </row>
        <row r="213">
          <cell r="X213">
            <v>1579.5</v>
          </cell>
          <cell r="Y213">
            <v>1273.5</v>
          </cell>
          <cell r="Z213">
            <v>256</v>
          </cell>
          <cell r="AA213">
            <v>50</v>
          </cell>
          <cell r="AB213">
            <v>0</v>
          </cell>
          <cell r="AC213">
            <v>46</v>
          </cell>
          <cell r="AD213">
            <v>496.79537037037</v>
          </cell>
          <cell r="AE213">
            <v>200.659259259259</v>
          </cell>
          <cell r="AF213">
            <v>96.8814814814815</v>
          </cell>
          <cell r="AG213">
            <v>67.3583333333333</v>
          </cell>
          <cell r="AH213">
            <v>86.35</v>
          </cell>
          <cell r="AI213">
            <v>641.951851851852</v>
          </cell>
          <cell r="AJ213">
            <v>0</v>
          </cell>
          <cell r="AK213">
            <v>1389.33703703704</v>
          </cell>
        </row>
        <row r="214">
          <cell r="A214">
            <v>0</v>
          </cell>
        </row>
        <row r="214">
          <cell r="D214">
            <v>37009</v>
          </cell>
        </row>
        <row r="214">
          <cell r="G214">
            <v>175.8</v>
          </cell>
          <cell r="H214">
            <v>190296</v>
          </cell>
          <cell r="I214">
            <v>1357.6</v>
          </cell>
          <cell r="J214">
            <v>1469829</v>
          </cell>
          <cell r="K214">
            <v>475420</v>
          </cell>
          <cell r="L214">
            <v>210254</v>
          </cell>
          <cell r="M214">
            <v>112376</v>
          </cell>
          <cell r="N214">
            <v>50453</v>
          </cell>
          <cell r="O214">
            <v>84744</v>
          </cell>
          <cell r="P214">
            <v>720575</v>
          </cell>
          <cell r="Q214">
            <v>0</v>
          </cell>
          <cell r="R214">
            <v>1443568</v>
          </cell>
          <cell r="S214">
            <v>1604.86</v>
          </cell>
          <cell r="T214">
            <v>-4972</v>
          </cell>
          <cell r="U214">
            <v>7450.3</v>
          </cell>
          <cell r="V214">
            <v>-46.6999999999998</v>
          </cell>
        </row>
        <row r="214">
          <cell r="X214">
            <v>1533.4</v>
          </cell>
          <cell r="Y214">
            <v>1260.6</v>
          </cell>
          <cell r="Z214">
            <v>222.8</v>
          </cell>
          <cell r="AA214">
            <v>50</v>
          </cell>
          <cell r="AB214">
            <v>0</v>
          </cell>
          <cell r="AC214">
            <v>47</v>
          </cell>
          <cell r="AD214">
            <v>440.203703703704</v>
          </cell>
          <cell r="AE214">
            <v>194.67962962963</v>
          </cell>
          <cell r="AF214">
            <v>104.051851851852</v>
          </cell>
          <cell r="AG214">
            <v>46.7157407407407</v>
          </cell>
          <cell r="AH214">
            <v>78.4666666666667</v>
          </cell>
          <cell r="AI214">
            <v>667.199074074074</v>
          </cell>
          <cell r="AJ214">
            <v>0</v>
          </cell>
          <cell r="AK214">
            <v>1336.63703703704</v>
          </cell>
        </row>
        <row r="215">
          <cell r="A215">
            <v>0</v>
          </cell>
        </row>
        <row r="215">
          <cell r="D215">
            <v>37010</v>
          </cell>
        </row>
        <row r="215">
          <cell r="G215">
            <v>190.1</v>
          </cell>
          <cell r="H215">
            <v>204481</v>
          </cell>
          <cell r="I215">
            <v>1348.6</v>
          </cell>
          <cell r="J215">
            <v>1454955</v>
          </cell>
          <cell r="K215">
            <v>475031</v>
          </cell>
          <cell r="L215">
            <v>210254</v>
          </cell>
          <cell r="M215">
            <v>113184</v>
          </cell>
          <cell r="N215">
            <v>50608</v>
          </cell>
          <cell r="O215">
            <v>84809</v>
          </cell>
          <cell r="P215">
            <v>683351</v>
          </cell>
          <cell r="Q215">
            <v>0</v>
          </cell>
          <cell r="R215">
            <v>1406983</v>
          </cell>
          <cell r="S215">
            <v>1604.86</v>
          </cell>
          <cell r="T215">
            <v>-4941</v>
          </cell>
          <cell r="U215">
            <v>7464.1</v>
          </cell>
          <cell r="V215">
            <v>13.8000000000002</v>
          </cell>
        </row>
        <row r="215">
          <cell r="X215">
            <v>1538.7</v>
          </cell>
          <cell r="Y215">
            <v>1252.6</v>
          </cell>
          <cell r="Z215">
            <v>236.1</v>
          </cell>
          <cell r="AA215">
            <v>50</v>
          </cell>
          <cell r="AB215">
            <v>0</v>
          </cell>
          <cell r="AC215">
            <v>46</v>
          </cell>
          <cell r="AD215">
            <v>439.843518518519</v>
          </cell>
          <cell r="AE215">
            <v>194.67962962963</v>
          </cell>
          <cell r="AF215">
            <v>104.8</v>
          </cell>
          <cell r="AG215">
            <v>46.8592592592593</v>
          </cell>
          <cell r="AH215">
            <v>78.5268518518518</v>
          </cell>
          <cell r="AI215">
            <v>632.732407407407</v>
          </cell>
          <cell r="AJ215">
            <v>0</v>
          </cell>
          <cell r="AK215">
            <v>1302.76203703704</v>
          </cell>
        </row>
        <row r="216">
          <cell r="A216">
            <v>0</v>
          </cell>
        </row>
        <row r="216">
          <cell r="D216">
            <v>37011</v>
          </cell>
        </row>
        <row r="216">
          <cell r="G216">
            <v>188.4</v>
          </cell>
          <cell r="H216">
            <v>204916</v>
          </cell>
          <cell r="I216">
            <v>1349.3</v>
          </cell>
          <cell r="J216">
            <v>1456078</v>
          </cell>
          <cell r="K216">
            <v>477996</v>
          </cell>
          <cell r="L216">
            <v>212361</v>
          </cell>
          <cell r="M216">
            <v>114141</v>
          </cell>
          <cell r="N216">
            <v>47048</v>
          </cell>
          <cell r="O216">
            <v>74878</v>
          </cell>
          <cell r="P216">
            <v>682259</v>
          </cell>
          <cell r="Q216">
            <v>0</v>
          </cell>
          <cell r="R216">
            <v>1396322</v>
          </cell>
          <cell r="S216">
            <v>1604.86</v>
          </cell>
          <cell r="T216">
            <v>83488</v>
          </cell>
          <cell r="U216">
            <v>7559.1</v>
          </cell>
          <cell r="V216">
            <v>95</v>
          </cell>
        </row>
        <row r="216">
          <cell r="X216">
            <v>1537.7</v>
          </cell>
          <cell r="Y216">
            <v>1253.3</v>
          </cell>
          <cell r="Z216">
            <v>234.4</v>
          </cell>
          <cell r="AA216">
            <v>50</v>
          </cell>
          <cell r="AB216">
            <v>0</v>
          </cell>
          <cell r="AC216">
            <v>46</v>
          </cell>
          <cell r="AD216">
            <v>442.588888888889</v>
          </cell>
          <cell r="AE216">
            <v>196.630555555556</v>
          </cell>
          <cell r="AF216">
            <v>105.686111111111</v>
          </cell>
          <cell r="AG216">
            <v>43.562962962963</v>
          </cell>
          <cell r="AH216">
            <v>69.3314814814815</v>
          </cell>
          <cell r="AI216">
            <v>631.721296296296</v>
          </cell>
          <cell r="AJ216">
            <v>0</v>
          </cell>
          <cell r="AK216">
            <v>1292.89074074074</v>
          </cell>
        </row>
        <row r="217">
          <cell r="A217">
            <v>0</v>
          </cell>
        </row>
        <row r="217">
          <cell r="D217">
            <v>37012</v>
          </cell>
        </row>
        <row r="217">
          <cell r="G217">
            <v>170.1</v>
          </cell>
          <cell r="H217">
            <v>183232</v>
          </cell>
          <cell r="I217">
            <v>1298.1</v>
          </cell>
          <cell r="J217">
            <v>1407007</v>
          </cell>
          <cell r="K217">
            <v>316323</v>
          </cell>
          <cell r="L217">
            <v>220637</v>
          </cell>
          <cell r="M217">
            <v>104076</v>
          </cell>
          <cell r="N217">
            <v>9208</v>
          </cell>
          <cell r="O217">
            <v>84545</v>
          </cell>
          <cell r="P217">
            <v>697932</v>
          </cell>
          <cell r="Q217">
            <v>15157</v>
          </cell>
          <cell r="R217">
            <v>1227241</v>
          </cell>
          <cell r="S217">
            <v>1447.93</v>
          </cell>
          <cell r="T217">
            <v>109288</v>
          </cell>
          <cell r="U217">
            <v>7799.5</v>
          </cell>
          <cell r="V217">
            <v>240.4</v>
          </cell>
        </row>
        <row r="217">
          <cell r="X217">
            <v>1468.2</v>
          </cell>
          <cell r="Y217">
            <v>1196.1</v>
          </cell>
          <cell r="Z217">
            <v>215.1</v>
          </cell>
          <cell r="AA217">
            <v>57</v>
          </cell>
          <cell r="AB217">
            <v>0</v>
          </cell>
          <cell r="AC217">
            <v>45</v>
          </cell>
          <cell r="AD217">
            <v>292.891666666667</v>
          </cell>
          <cell r="AE217">
            <v>204.293518518519</v>
          </cell>
          <cell r="AF217">
            <v>96.3666666666667</v>
          </cell>
          <cell r="AG217">
            <v>8.52592592592593</v>
          </cell>
          <cell r="AH217">
            <v>78.2824074074074</v>
          </cell>
          <cell r="AI217">
            <v>646.233333333333</v>
          </cell>
          <cell r="AJ217">
            <v>14.0342592592593</v>
          </cell>
          <cell r="AK217">
            <v>1136.33425925926</v>
          </cell>
        </row>
        <row r="218">
          <cell r="A218">
            <v>0</v>
          </cell>
        </row>
        <row r="218">
          <cell r="D218">
            <v>37013</v>
          </cell>
        </row>
        <row r="218">
          <cell r="G218">
            <v>155.1</v>
          </cell>
          <cell r="H218">
            <v>169152</v>
          </cell>
          <cell r="I218">
            <v>1341.2</v>
          </cell>
          <cell r="J218">
            <v>1455109</v>
          </cell>
          <cell r="K218">
            <v>410775</v>
          </cell>
          <cell r="L218">
            <v>120609</v>
          </cell>
          <cell r="M218">
            <v>147870</v>
          </cell>
          <cell r="N218">
            <v>343</v>
          </cell>
          <cell r="O218">
            <v>108313</v>
          </cell>
          <cell r="P218">
            <v>752146</v>
          </cell>
          <cell r="Q218">
            <v>14931</v>
          </cell>
          <cell r="R218">
            <v>1434378</v>
          </cell>
          <cell r="S218">
            <v>1466.95</v>
          </cell>
          <cell r="T218">
            <v>102111</v>
          </cell>
          <cell r="U218">
            <v>7786.3</v>
          </cell>
          <cell r="V218">
            <v>-13.1999999999998</v>
          </cell>
        </row>
        <row r="218">
          <cell r="X218">
            <v>1496.3</v>
          </cell>
          <cell r="Y218">
            <v>1239.2</v>
          </cell>
          <cell r="Z218">
            <v>200.1</v>
          </cell>
          <cell r="AA218">
            <v>57</v>
          </cell>
          <cell r="AB218">
            <v>0</v>
          </cell>
          <cell r="AC218">
            <v>45</v>
          </cell>
          <cell r="AD218">
            <v>380.347222222222</v>
          </cell>
          <cell r="AE218">
            <v>111.675</v>
          </cell>
          <cell r="AF218">
            <v>136.916666666667</v>
          </cell>
          <cell r="AG218">
            <v>0.317592592592593</v>
          </cell>
          <cell r="AH218">
            <v>100.289814814815</v>
          </cell>
          <cell r="AI218">
            <v>696.431481481482</v>
          </cell>
          <cell r="AJ218">
            <v>13.825</v>
          </cell>
          <cell r="AK218">
            <v>1328.12777777778</v>
          </cell>
        </row>
        <row r="219">
          <cell r="A219">
            <v>0</v>
          </cell>
        </row>
        <row r="219">
          <cell r="D219">
            <v>37014</v>
          </cell>
        </row>
        <row r="219">
          <cell r="G219">
            <v>129.2</v>
          </cell>
          <cell r="H219">
            <v>132042</v>
          </cell>
          <cell r="I219">
            <v>1353.4</v>
          </cell>
          <cell r="J219">
            <v>1465930</v>
          </cell>
          <cell r="K219">
            <v>264778</v>
          </cell>
          <cell r="L219">
            <v>104845</v>
          </cell>
          <cell r="M219">
            <v>33458</v>
          </cell>
          <cell r="N219">
            <v>0</v>
          </cell>
          <cell r="O219">
            <v>19057</v>
          </cell>
          <cell r="P219">
            <v>726835</v>
          </cell>
          <cell r="Q219">
            <v>30273</v>
          </cell>
          <cell r="R219">
            <v>1074401</v>
          </cell>
          <cell r="S219">
            <v>1466.95</v>
          </cell>
          <cell r="T219">
            <v>50280</v>
          </cell>
          <cell r="U219">
            <v>7649.6</v>
          </cell>
          <cell r="V219">
            <v>-136.7</v>
          </cell>
        </row>
        <row r="219">
          <cell r="X219">
            <v>1482.6</v>
          </cell>
          <cell r="Y219">
            <v>1251.4</v>
          </cell>
          <cell r="Z219">
            <v>174.2</v>
          </cell>
          <cell r="AA219">
            <v>57</v>
          </cell>
          <cell r="AB219">
            <v>0</v>
          </cell>
          <cell r="AC219">
            <v>45</v>
          </cell>
          <cell r="AD219">
            <v>245.164814814815</v>
          </cell>
          <cell r="AE219">
            <v>97.0787037037037</v>
          </cell>
          <cell r="AF219">
            <v>30.9796296296296</v>
          </cell>
          <cell r="AG219">
            <v>0</v>
          </cell>
          <cell r="AH219">
            <v>17.6453703703704</v>
          </cell>
          <cell r="AI219">
            <v>672.99537037037</v>
          </cell>
          <cell r="AJ219">
            <v>28.0305555555556</v>
          </cell>
          <cell r="AK219">
            <v>994.815740740741</v>
          </cell>
        </row>
        <row r="220">
          <cell r="A220">
            <v>0</v>
          </cell>
        </row>
        <row r="220">
          <cell r="D220">
            <v>37015</v>
          </cell>
        </row>
        <row r="220">
          <cell r="G220">
            <v>163.4</v>
          </cell>
          <cell r="H220">
            <v>180560</v>
          </cell>
          <cell r="I220">
            <v>1338.6</v>
          </cell>
          <cell r="J220">
            <v>1468245</v>
          </cell>
          <cell r="K220">
            <v>437836</v>
          </cell>
          <cell r="L220">
            <v>112067</v>
          </cell>
          <cell r="M220">
            <v>93151</v>
          </cell>
          <cell r="N220">
            <v>51301</v>
          </cell>
          <cell r="O220">
            <v>118264</v>
          </cell>
          <cell r="P220">
            <v>706130</v>
          </cell>
          <cell r="Q220">
            <v>15100</v>
          </cell>
          <cell r="R220">
            <v>1421782</v>
          </cell>
          <cell r="S220">
            <v>1494.18</v>
          </cell>
          <cell r="T220">
            <v>109041</v>
          </cell>
          <cell r="U220">
            <v>7677.9</v>
          </cell>
          <cell r="V220">
            <v>28.2999999999993</v>
          </cell>
        </row>
        <row r="220">
          <cell r="X220">
            <v>1502</v>
          </cell>
          <cell r="Y220">
            <v>1236.6</v>
          </cell>
          <cell r="Z220">
            <v>208.4</v>
          </cell>
          <cell r="AA220">
            <v>57</v>
          </cell>
          <cell r="AB220">
            <v>0</v>
          </cell>
          <cell r="AC220">
            <v>45</v>
          </cell>
          <cell r="AD220">
            <v>405.403703703704</v>
          </cell>
          <cell r="AE220">
            <v>103.765740740741</v>
          </cell>
          <cell r="AF220">
            <v>86.2509259259259</v>
          </cell>
          <cell r="AG220">
            <v>47.5009259259259</v>
          </cell>
          <cell r="AH220">
            <v>109.503703703704</v>
          </cell>
          <cell r="AI220">
            <v>653.824074074074</v>
          </cell>
          <cell r="AJ220">
            <v>13.9814814814815</v>
          </cell>
          <cell r="AK220">
            <v>1316.46481481481</v>
          </cell>
        </row>
        <row r="221">
          <cell r="A221">
            <v>0</v>
          </cell>
        </row>
        <row r="221">
          <cell r="D221">
            <v>37016</v>
          </cell>
        </row>
        <row r="221">
          <cell r="G221">
            <v>182.5</v>
          </cell>
          <cell r="H221">
            <v>199913</v>
          </cell>
          <cell r="I221">
            <v>1375.3</v>
          </cell>
          <cell r="J221">
            <v>1509194</v>
          </cell>
          <cell r="K221">
            <v>387955</v>
          </cell>
          <cell r="L221">
            <v>142233</v>
          </cell>
          <cell r="M221">
            <v>123147</v>
          </cell>
          <cell r="N221">
            <v>74980</v>
          </cell>
          <cell r="O221">
            <v>130703</v>
          </cell>
          <cell r="P221">
            <v>715393</v>
          </cell>
          <cell r="Q221">
            <v>0</v>
          </cell>
          <cell r="R221">
            <v>1432178</v>
          </cell>
          <cell r="S221">
            <v>1537.99</v>
          </cell>
          <cell r="T221">
            <v>121396</v>
          </cell>
          <cell r="U221">
            <v>7741.4</v>
          </cell>
          <cell r="V221">
            <v>63.5</v>
          </cell>
        </row>
        <row r="221">
          <cell r="X221">
            <v>1557.8</v>
          </cell>
          <cell r="Y221">
            <v>1263.3</v>
          </cell>
          <cell r="Z221">
            <v>237.5</v>
          </cell>
          <cell r="AA221">
            <v>57</v>
          </cell>
          <cell r="AB221">
            <v>0</v>
          </cell>
          <cell r="AC221">
            <v>55</v>
          </cell>
          <cell r="AD221">
            <v>359.217592592593</v>
          </cell>
          <cell r="AE221">
            <v>131.697222222222</v>
          </cell>
          <cell r="AF221">
            <v>114.025</v>
          </cell>
          <cell r="AG221">
            <v>69.4259259259259</v>
          </cell>
          <cell r="AH221">
            <v>121.021296296296</v>
          </cell>
          <cell r="AI221">
            <v>662.400925925926</v>
          </cell>
          <cell r="AJ221">
            <v>0</v>
          </cell>
          <cell r="AK221">
            <v>1326.09074074074</v>
          </cell>
        </row>
        <row r="222">
          <cell r="A222">
            <v>0</v>
          </cell>
        </row>
        <row r="222">
          <cell r="D222">
            <v>37017</v>
          </cell>
        </row>
        <row r="222">
          <cell r="G222">
            <v>185.9</v>
          </cell>
          <cell r="H222">
            <v>200723</v>
          </cell>
          <cell r="I222">
            <v>1407.4</v>
          </cell>
          <cell r="J222">
            <v>1531015</v>
          </cell>
          <cell r="K222">
            <v>374181</v>
          </cell>
          <cell r="L222">
            <v>142026</v>
          </cell>
          <cell r="M222">
            <v>119506</v>
          </cell>
          <cell r="N222">
            <v>74874</v>
          </cell>
          <cell r="O222">
            <v>135643</v>
          </cell>
          <cell r="P222">
            <v>714464</v>
          </cell>
          <cell r="Q222">
            <v>29709</v>
          </cell>
          <cell r="R222">
            <v>1448377</v>
          </cell>
          <cell r="S222">
            <v>1537.99</v>
          </cell>
          <cell r="T222">
            <v>146548</v>
          </cell>
          <cell r="U222">
            <v>7730.6</v>
          </cell>
          <cell r="V222">
            <v>-10.7999999999993</v>
          </cell>
        </row>
        <row r="222">
          <cell r="X222">
            <v>1593.3</v>
          </cell>
          <cell r="Y222">
            <v>1294.4</v>
          </cell>
          <cell r="Z222">
            <v>241.9</v>
          </cell>
          <cell r="AA222">
            <v>57</v>
          </cell>
          <cell r="AB222">
            <v>0</v>
          </cell>
          <cell r="AC222">
            <v>56</v>
          </cell>
          <cell r="AD222">
            <v>346.463888888889</v>
          </cell>
          <cell r="AE222">
            <v>131.505555555556</v>
          </cell>
          <cell r="AF222">
            <v>110.653703703704</v>
          </cell>
          <cell r="AG222">
            <v>69.3277777777778</v>
          </cell>
          <cell r="AH222">
            <v>125.59537037037</v>
          </cell>
          <cell r="AI222">
            <v>661.540740740741</v>
          </cell>
          <cell r="AJ222">
            <v>27.5083333333333</v>
          </cell>
          <cell r="AK222">
            <v>1341.08981481482</v>
          </cell>
        </row>
        <row r="223">
          <cell r="A223">
            <v>0</v>
          </cell>
        </row>
        <row r="223">
          <cell r="D223">
            <v>37018</v>
          </cell>
        </row>
        <row r="223">
          <cell r="G223">
            <v>166.5</v>
          </cell>
          <cell r="H223">
            <v>180842</v>
          </cell>
          <cell r="I223">
            <v>1401.3</v>
          </cell>
          <cell r="J223">
            <v>1525001</v>
          </cell>
          <cell r="K223">
            <v>379293</v>
          </cell>
          <cell r="L223">
            <v>141924</v>
          </cell>
          <cell r="M223">
            <v>172413</v>
          </cell>
          <cell r="N223">
            <v>41895</v>
          </cell>
          <cell r="O223">
            <v>141203</v>
          </cell>
          <cell r="P223">
            <v>718003</v>
          </cell>
          <cell r="Q223">
            <v>425</v>
          </cell>
          <cell r="R223">
            <v>1453232</v>
          </cell>
          <cell r="S223">
            <v>1537.99</v>
          </cell>
          <cell r="T223">
            <v>153312</v>
          </cell>
          <cell r="U223">
            <v>7750.2</v>
          </cell>
          <cell r="V223">
            <v>19.5999999999995</v>
          </cell>
        </row>
        <row r="223">
          <cell r="X223">
            <v>1567.8</v>
          </cell>
          <cell r="Y223">
            <v>1279.3</v>
          </cell>
          <cell r="Z223">
            <v>231.5</v>
          </cell>
          <cell r="AA223">
            <v>57</v>
          </cell>
          <cell r="AB223">
            <v>0</v>
          </cell>
          <cell r="AC223">
            <v>65</v>
          </cell>
          <cell r="AD223">
            <v>351.197222222222</v>
          </cell>
          <cell r="AE223">
            <v>131.411111111111</v>
          </cell>
          <cell r="AF223">
            <v>159.641666666667</v>
          </cell>
          <cell r="AG223">
            <v>38.7916666666667</v>
          </cell>
          <cell r="AH223">
            <v>130.743518518519</v>
          </cell>
          <cell r="AI223">
            <v>664.817592592593</v>
          </cell>
          <cell r="AJ223">
            <v>0.393518518518519</v>
          </cell>
          <cell r="AK223">
            <v>1345.58518518519</v>
          </cell>
        </row>
        <row r="224">
          <cell r="A224">
            <v>0</v>
          </cell>
        </row>
        <row r="224">
          <cell r="D224">
            <v>37019</v>
          </cell>
        </row>
        <row r="224">
          <cell r="G224">
            <v>151.5</v>
          </cell>
          <cell r="H224">
            <v>159858</v>
          </cell>
          <cell r="I224">
            <v>1365</v>
          </cell>
          <cell r="J224">
            <v>1484266</v>
          </cell>
          <cell r="K224">
            <v>418796</v>
          </cell>
          <cell r="L224">
            <v>137624</v>
          </cell>
          <cell r="M224">
            <v>148397</v>
          </cell>
          <cell r="N224">
            <v>93</v>
          </cell>
          <cell r="O224">
            <v>159924</v>
          </cell>
          <cell r="P224">
            <v>719516</v>
          </cell>
          <cell r="Q224">
            <v>28380</v>
          </cell>
          <cell r="R224">
            <v>1475106</v>
          </cell>
          <cell r="S224">
            <v>1537.99</v>
          </cell>
          <cell r="T224">
            <v>83295</v>
          </cell>
          <cell r="U224">
            <v>7614</v>
          </cell>
          <cell r="V224">
            <v>-136.2</v>
          </cell>
        </row>
        <row r="224">
          <cell r="X224">
            <v>1516.5</v>
          </cell>
          <cell r="Y224">
            <v>1243</v>
          </cell>
          <cell r="Z224">
            <v>216.5</v>
          </cell>
          <cell r="AA224">
            <v>57</v>
          </cell>
          <cell r="AB224">
            <v>0</v>
          </cell>
          <cell r="AC224">
            <v>65</v>
          </cell>
          <cell r="AD224">
            <v>387.774074074074</v>
          </cell>
          <cell r="AE224">
            <v>127.42962962963</v>
          </cell>
          <cell r="AF224">
            <v>137.40462962963</v>
          </cell>
          <cell r="AG224">
            <v>0.0861111111111111</v>
          </cell>
          <cell r="AH224">
            <v>148.077777777778</v>
          </cell>
          <cell r="AI224">
            <v>666.218518518519</v>
          </cell>
          <cell r="AJ224">
            <v>26.2777777777778</v>
          </cell>
          <cell r="AK224">
            <v>1365.83888888889</v>
          </cell>
        </row>
        <row r="225">
          <cell r="A225">
            <v>0</v>
          </cell>
        </row>
        <row r="225">
          <cell r="D225">
            <v>37020</v>
          </cell>
        </row>
        <row r="225">
          <cell r="G225">
            <v>139.1</v>
          </cell>
          <cell r="H225">
            <v>150465</v>
          </cell>
          <cell r="I225">
            <v>1344</v>
          </cell>
          <cell r="J225">
            <v>1463077</v>
          </cell>
          <cell r="K225">
            <v>387680</v>
          </cell>
          <cell r="L225">
            <v>197731</v>
          </cell>
          <cell r="M225">
            <v>149490</v>
          </cell>
          <cell r="N225">
            <v>27</v>
          </cell>
          <cell r="O225">
            <v>80120</v>
          </cell>
          <cell r="P225">
            <v>736441</v>
          </cell>
          <cell r="Q225">
            <v>0</v>
          </cell>
          <cell r="R225">
            <v>1353758</v>
          </cell>
          <cell r="S225">
            <v>1582</v>
          </cell>
          <cell r="T225">
            <v>77368</v>
          </cell>
          <cell r="U225">
            <v>7647.3</v>
          </cell>
          <cell r="V225">
            <v>33.3000000000002</v>
          </cell>
        </row>
        <row r="225">
          <cell r="X225">
            <v>1483.1</v>
          </cell>
          <cell r="Y225">
            <v>1269</v>
          </cell>
          <cell r="Z225">
            <v>157.1</v>
          </cell>
          <cell r="AA225">
            <v>57</v>
          </cell>
          <cell r="AB225">
            <v>0</v>
          </cell>
          <cell r="AC225">
            <v>18</v>
          </cell>
          <cell r="AD225">
            <v>358.962962962963</v>
          </cell>
          <cell r="AE225">
            <v>183.084259259259</v>
          </cell>
          <cell r="AF225">
            <v>138.416666666667</v>
          </cell>
          <cell r="AG225">
            <v>0.025</v>
          </cell>
          <cell r="AH225">
            <v>74.1851851851852</v>
          </cell>
          <cell r="AI225">
            <v>681.889814814815</v>
          </cell>
          <cell r="AJ225">
            <v>0</v>
          </cell>
          <cell r="AK225">
            <v>1253.47962962963</v>
          </cell>
        </row>
        <row r="226">
          <cell r="A226">
            <v>1</v>
          </cell>
        </row>
        <row r="226">
          <cell r="D226">
            <v>37021</v>
          </cell>
        </row>
        <row r="226">
          <cell r="G226">
            <v>150.4</v>
          </cell>
          <cell r="H226">
            <v>163534</v>
          </cell>
          <cell r="I226">
            <v>1349.9</v>
          </cell>
          <cell r="J226">
            <v>1467958</v>
          </cell>
          <cell r="K226">
            <v>402637</v>
          </cell>
          <cell r="L226">
            <v>191902</v>
          </cell>
          <cell r="M226">
            <v>127445</v>
          </cell>
          <cell r="N226">
            <v>76816</v>
          </cell>
          <cell r="O226">
            <v>73789</v>
          </cell>
          <cell r="P226">
            <v>729710</v>
          </cell>
          <cell r="Q226">
            <v>13261</v>
          </cell>
          <cell r="R226">
            <v>1423658</v>
          </cell>
          <cell r="S226">
            <v>1535.04</v>
          </cell>
          <cell r="T226">
            <v>66898</v>
          </cell>
          <cell r="U226">
            <v>7542.2</v>
          </cell>
          <cell r="V226">
            <v>-105.1</v>
          </cell>
        </row>
        <row r="226">
          <cell r="X226">
            <v>1500.3</v>
          </cell>
          <cell r="Y226">
            <v>1274.9</v>
          </cell>
          <cell r="Z226">
            <v>168.4</v>
          </cell>
          <cell r="AA226">
            <v>57</v>
          </cell>
          <cell r="AB226">
            <v>0</v>
          </cell>
          <cell r="AC226">
            <v>18</v>
          </cell>
          <cell r="AD226">
            <v>372.812037037037</v>
          </cell>
          <cell r="AE226">
            <v>177.687037037037</v>
          </cell>
          <cell r="AF226">
            <v>118.00462962963</v>
          </cell>
          <cell r="AG226">
            <v>71.1259259259259</v>
          </cell>
          <cell r="AH226">
            <v>68.3231481481482</v>
          </cell>
          <cell r="AI226">
            <v>675.657407407407</v>
          </cell>
          <cell r="AJ226">
            <v>12.2787037037037</v>
          </cell>
          <cell r="AK226">
            <v>1318.20185185185</v>
          </cell>
        </row>
        <row r="227">
          <cell r="A227">
            <v>0</v>
          </cell>
        </row>
        <row r="227">
          <cell r="D227">
            <v>37022</v>
          </cell>
        </row>
        <row r="227">
          <cell r="G227">
            <v>215.4</v>
          </cell>
          <cell r="H227">
            <v>235094</v>
          </cell>
          <cell r="I227">
            <v>1410.8</v>
          </cell>
          <cell r="J227">
            <v>1531758</v>
          </cell>
          <cell r="K227">
            <v>392923</v>
          </cell>
          <cell r="L227">
            <v>205870</v>
          </cell>
          <cell r="M227">
            <v>162571</v>
          </cell>
          <cell r="N227">
            <v>15814</v>
          </cell>
          <cell r="O227">
            <v>107427</v>
          </cell>
          <cell r="P227">
            <v>770061</v>
          </cell>
          <cell r="Q227">
            <v>37862</v>
          </cell>
          <cell r="R227">
            <v>1486658</v>
          </cell>
          <cell r="S227">
            <v>1582</v>
          </cell>
          <cell r="T227">
            <v>49322</v>
          </cell>
          <cell r="U227">
            <v>7502.8</v>
          </cell>
          <cell r="V227">
            <v>-39.3999999999996</v>
          </cell>
        </row>
        <row r="227">
          <cell r="X227">
            <v>1626.2</v>
          </cell>
          <cell r="Y227">
            <v>1338.8</v>
          </cell>
          <cell r="Z227">
            <v>230.4</v>
          </cell>
          <cell r="AA227">
            <v>57</v>
          </cell>
          <cell r="AB227">
            <v>0</v>
          </cell>
          <cell r="AC227">
            <v>15</v>
          </cell>
          <cell r="AD227">
            <v>363.817592592593</v>
          </cell>
          <cell r="AE227">
            <v>190.62037037037</v>
          </cell>
          <cell r="AF227">
            <v>150.528703703704</v>
          </cell>
          <cell r="AG227">
            <v>14.6425925925926</v>
          </cell>
          <cell r="AH227">
            <v>99.4694444444445</v>
          </cell>
          <cell r="AI227">
            <v>713.019444444444</v>
          </cell>
          <cell r="AJ227">
            <v>35.0574074074074</v>
          </cell>
          <cell r="AK227">
            <v>1376.53518518519</v>
          </cell>
        </row>
        <row r="228">
          <cell r="A228">
            <v>0</v>
          </cell>
        </row>
        <row r="228">
          <cell r="D228">
            <v>37023</v>
          </cell>
        </row>
        <row r="228">
          <cell r="G228">
            <v>207</v>
          </cell>
          <cell r="H228">
            <v>226981</v>
          </cell>
          <cell r="I228">
            <v>1377</v>
          </cell>
          <cell r="J228">
            <v>1496336</v>
          </cell>
          <cell r="K228">
            <v>386031</v>
          </cell>
          <cell r="L228">
            <v>211180</v>
          </cell>
          <cell r="M228">
            <v>133205</v>
          </cell>
          <cell r="N228">
            <v>37384</v>
          </cell>
          <cell r="O228">
            <v>79274</v>
          </cell>
          <cell r="P228">
            <v>791055</v>
          </cell>
          <cell r="Q228">
            <v>1510</v>
          </cell>
          <cell r="R228">
            <v>1428459</v>
          </cell>
          <cell r="S228">
            <v>1582</v>
          </cell>
          <cell r="T228">
            <v>43246</v>
          </cell>
          <cell r="U228">
            <v>7483</v>
          </cell>
          <cell r="V228">
            <v>-19.8000000000002</v>
          </cell>
        </row>
        <row r="228">
          <cell r="X228">
            <v>1584</v>
          </cell>
          <cell r="Y228">
            <v>1305</v>
          </cell>
          <cell r="Z228">
            <v>222</v>
          </cell>
          <cell r="AA228">
            <v>57</v>
          </cell>
          <cell r="AB228">
            <v>0</v>
          </cell>
          <cell r="AC228">
            <v>15</v>
          </cell>
          <cell r="AD228">
            <v>357.436111111111</v>
          </cell>
          <cell r="AE228">
            <v>195.537037037037</v>
          </cell>
          <cell r="AF228">
            <v>123.337962962963</v>
          </cell>
          <cell r="AG228">
            <v>34.6148148148148</v>
          </cell>
          <cell r="AH228">
            <v>73.4018518518518</v>
          </cell>
          <cell r="AI228">
            <v>732.458333333333</v>
          </cell>
          <cell r="AJ228">
            <v>1.39814814814815</v>
          </cell>
          <cell r="AK228">
            <v>1322.64722222222</v>
          </cell>
        </row>
        <row r="229">
          <cell r="A229">
            <v>0</v>
          </cell>
        </row>
        <row r="229">
          <cell r="D229">
            <v>37024</v>
          </cell>
        </row>
        <row r="229">
          <cell r="G229">
            <v>204</v>
          </cell>
          <cell r="H229">
            <v>220038</v>
          </cell>
          <cell r="I229">
            <v>1388.3</v>
          </cell>
          <cell r="J229">
            <v>1507094</v>
          </cell>
          <cell r="K229">
            <v>392900</v>
          </cell>
          <cell r="L229">
            <v>213880</v>
          </cell>
          <cell r="M229">
            <v>131901</v>
          </cell>
          <cell r="N229">
            <v>38681</v>
          </cell>
          <cell r="O229">
            <v>78906</v>
          </cell>
          <cell r="P229">
            <v>780148</v>
          </cell>
          <cell r="Q229">
            <v>14818</v>
          </cell>
          <cell r="R229">
            <v>1437354</v>
          </cell>
          <cell r="S229">
            <v>1582</v>
          </cell>
          <cell r="T229">
            <v>40747</v>
          </cell>
          <cell r="U229">
            <v>7500.3</v>
          </cell>
          <cell r="V229">
            <v>17.3000000000002</v>
          </cell>
        </row>
        <row r="229">
          <cell r="X229">
            <v>1592.3</v>
          </cell>
          <cell r="Y229">
            <v>1316.3</v>
          </cell>
          <cell r="Z229">
            <v>219</v>
          </cell>
          <cell r="AA229">
            <v>57</v>
          </cell>
          <cell r="AB229">
            <v>0</v>
          </cell>
          <cell r="AC229">
            <v>15</v>
          </cell>
          <cell r="AD229">
            <v>363.796296296296</v>
          </cell>
          <cell r="AE229">
            <v>198.037037037037</v>
          </cell>
          <cell r="AF229">
            <v>122.130555555556</v>
          </cell>
          <cell r="AG229">
            <v>35.8157407407407</v>
          </cell>
          <cell r="AH229">
            <v>73.0611111111111</v>
          </cell>
          <cell r="AI229">
            <v>722.359259259259</v>
          </cell>
          <cell r="AJ229">
            <v>13.7203703703704</v>
          </cell>
          <cell r="AK229">
            <v>1330.88333333333</v>
          </cell>
        </row>
        <row r="230">
          <cell r="A230">
            <v>0</v>
          </cell>
        </row>
        <row r="230">
          <cell r="D230">
            <v>37025</v>
          </cell>
        </row>
        <row r="230">
          <cell r="G230">
            <v>203.7</v>
          </cell>
          <cell r="H230">
            <v>222338</v>
          </cell>
          <cell r="I230">
            <v>1428.3</v>
          </cell>
          <cell r="J230">
            <v>1551129</v>
          </cell>
          <cell r="K230">
            <v>403538</v>
          </cell>
          <cell r="L230">
            <v>213880</v>
          </cell>
          <cell r="M230">
            <v>151233</v>
          </cell>
          <cell r="N230">
            <v>13633</v>
          </cell>
          <cell r="O230">
            <v>69854</v>
          </cell>
          <cell r="P230">
            <v>778934</v>
          </cell>
          <cell r="Q230">
            <v>15335</v>
          </cell>
          <cell r="R230">
            <v>1432527</v>
          </cell>
          <cell r="S230">
            <v>1582</v>
          </cell>
          <cell r="T230">
            <v>42544</v>
          </cell>
          <cell r="U230">
            <v>7583.2</v>
          </cell>
          <cell r="V230">
            <v>82.8999999999996</v>
          </cell>
          <cell r="W230">
            <v>0.18</v>
          </cell>
          <cell r="X230">
            <v>1632</v>
          </cell>
          <cell r="Y230">
            <v>1356.3</v>
          </cell>
          <cell r="Z230">
            <v>218.7</v>
          </cell>
          <cell r="AA230">
            <v>57</v>
          </cell>
          <cell r="AB230">
            <v>0</v>
          </cell>
          <cell r="AC230">
            <v>15</v>
          </cell>
          <cell r="AD230">
            <v>373.646296296296</v>
          </cell>
          <cell r="AE230">
            <v>198.037037037037</v>
          </cell>
          <cell r="AF230">
            <v>140.030555555556</v>
          </cell>
          <cell r="AG230">
            <v>12.6231481481481</v>
          </cell>
          <cell r="AH230">
            <v>64.6796296296296</v>
          </cell>
          <cell r="AI230">
            <v>721.235185185185</v>
          </cell>
          <cell r="AJ230">
            <v>14.1990740740741</v>
          </cell>
          <cell r="AK230">
            <v>1326.41388888889</v>
          </cell>
        </row>
        <row r="231">
          <cell r="A231">
            <v>0</v>
          </cell>
        </row>
        <row r="231">
          <cell r="D231">
            <v>37026</v>
          </cell>
        </row>
        <row r="231">
          <cell r="G231">
            <v>180.4</v>
          </cell>
          <cell r="H231">
            <v>196076</v>
          </cell>
          <cell r="I231">
            <v>1234.6</v>
          </cell>
          <cell r="J231">
            <v>1338912</v>
          </cell>
          <cell r="K231">
            <v>403996</v>
          </cell>
          <cell r="L231">
            <v>216855</v>
          </cell>
          <cell r="M231">
            <v>114081</v>
          </cell>
          <cell r="N231">
            <v>0</v>
          </cell>
          <cell r="O231">
            <v>40224</v>
          </cell>
          <cell r="P231">
            <v>752145</v>
          </cell>
          <cell r="Q231">
            <v>15159</v>
          </cell>
          <cell r="R231">
            <v>1325605</v>
          </cell>
          <cell r="S231">
            <v>1404.25</v>
          </cell>
          <cell r="T231">
            <v>44109</v>
          </cell>
          <cell r="U231">
            <v>7540.2</v>
          </cell>
          <cell r="V231">
            <v>-43</v>
          </cell>
          <cell r="W231">
            <v>0.05</v>
          </cell>
          <cell r="X231">
            <v>1415</v>
          </cell>
          <cell r="Y231">
            <v>1157.6</v>
          </cell>
          <cell r="Z231">
            <v>200.4</v>
          </cell>
          <cell r="AA231">
            <v>57</v>
          </cell>
          <cell r="AB231">
            <v>0</v>
          </cell>
          <cell r="AC231">
            <v>20</v>
          </cell>
          <cell r="AD231">
            <v>374.07037037037</v>
          </cell>
          <cell r="AE231">
            <v>200.791666666667</v>
          </cell>
          <cell r="AF231">
            <v>105.630555555556</v>
          </cell>
          <cell r="AG231">
            <v>0</v>
          </cell>
          <cell r="AH231">
            <v>37.2444444444445</v>
          </cell>
          <cell r="AI231">
            <v>696.430555555556</v>
          </cell>
          <cell r="AJ231">
            <v>14.0361111111111</v>
          </cell>
          <cell r="AK231">
            <v>1227.41203703704</v>
          </cell>
        </row>
        <row r="232">
          <cell r="A232">
            <v>0</v>
          </cell>
        </row>
        <row r="232">
          <cell r="D232">
            <v>37027</v>
          </cell>
        </row>
        <row r="232">
          <cell r="G232">
            <v>124</v>
          </cell>
          <cell r="H232">
            <v>130241</v>
          </cell>
          <cell r="I232">
            <v>1393.1</v>
          </cell>
          <cell r="J232">
            <v>1512253</v>
          </cell>
          <cell r="K232">
            <v>372285</v>
          </cell>
          <cell r="L232">
            <v>208896</v>
          </cell>
          <cell r="M232">
            <v>121408</v>
          </cell>
          <cell r="N232">
            <v>0</v>
          </cell>
          <cell r="O232">
            <v>16403</v>
          </cell>
          <cell r="P232">
            <v>761701</v>
          </cell>
          <cell r="Q232">
            <v>47175</v>
          </cell>
          <cell r="R232">
            <v>1318972</v>
          </cell>
          <cell r="S232">
            <v>1404.25</v>
          </cell>
          <cell r="T232">
            <v>24019</v>
          </cell>
          <cell r="U232">
            <v>7660.1</v>
          </cell>
          <cell r="V232">
            <v>119.900000000001</v>
          </cell>
          <cell r="W232">
            <v>0.05</v>
          </cell>
          <cell r="X232">
            <v>1517.1</v>
          </cell>
          <cell r="Y232">
            <v>1313.1</v>
          </cell>
          <cell r="Z232">
            <v>147</v>
          </cell>
          <cell r="AA232">
            <v>57</v>
          </cell>
          <cell r="AB232">
            <v>0</v>
          </cell>
          <cell r="AC232">
            <v>23</v>
          </cell>
          <cell r="AD232">
            <v>344.708333333333</v>
          </cell>
          <cell r="AE232">
            <v>193.422222222222</v>
          </cell>
          <cell r="AF232">
            <v>112.414814814815</v>
          </cell>
          <cell r="AG232">
            <v>0</v>
          </cell>
          <cell r="AH232">
            <v>15.187962962963</v>
          </cell>
          <cell r="AI232">
            <v>705.278703703704</v>
          </cell>
          <cell r="AJ232">
            <v>43.6805555555556</v>
          </cell>
          <cell r="AK232">
            <v>1221.27037037037</v>
          </cell>
        </row>
        <row r="233">
          <cell r="A233">
            <v>0</v>
          </cell>
        </row>
        <row r="233">
          <cell r="D233">
            <v>37028</v>
          </cell>
        </row>
        <row r="233">
          <cell r="G233">
            <v>166.2</v>
          </cell>
          <cell r="H233">
            <v>184254</v>
          </cell>
          <cell r="I233">
            <v>1387.5</v>
          </cell>
          <cell r="J233">
            <v>1508629</v>
          </cell>
          <cell r="K233">
            <v>407839</v>
          </cell>
          <cell r="L233">
            <v>193319</v>
          </cell>
          <cell r="M233">
            <v>106815</v>
          </cell>
          <cell r="N233">
            <v>38198</v>
          </cell>
          <cell r="O233">
            <v>59917</v>
          </cell>
          <cell r="P233">
            <v>768754</v>
          </cell>
          <cell r="Q233">
            <v>15288</v>
          </cell>
          <cell r="R233">
            <v>1396811</v>
          </cell>
          <cell r="S233">
            <v>1471</v>
          </cell>
          <cell r="T233">
            <v>66053</v>
          </cell>
          <cell r="U233">
            <v>7708</v>
          </cell>
          <cell r="V233">
            <v>47.8999999999996</v>
          </cell>
          <cell r="W233">
            <v>0.1</v>
          </cell>
          <cell r="X233">
            <v>1553.7</v>
          </cell>
          <cell r="Y233">
            <v>1307.5</v>
          </cell>
          <cell r="Z233">
            <v>189.2</v>
          </cell>
          <cell r="AA233">
            <v>57</v>
          </cell>
          <cell r="AB233">
            <v>0</v>
          </cell>
          <cell r="AC233">
            <v>23</v>
          </cell>
          <cell r="AD233">
            <v>377.628703703704</v>
          </cell>
          <cell r="AE233">
            <v>178.999074074074</v>
          </cell>
          <cell r="AF233">
            <v>98.9027777777778</v>
          </cell>
          <cell r="AG233">
            <v>35.3685185185185</v>
          </cell>
          <cell r="AH233">
            <v>55.4787037037037</v>
          </cell>
          <cell r="AI233">
            <v>711.809259259259</v>
          </cell>
          <cell r="AJ233">
            <v>14.1555555555556</v>
          </cell>
          <cell r="AK233">
            <v>1293.34351851852</v>
          </cell>
        </row>
        <row r="234">
          <cell r="A234">
            <v>0</v>
          </cell>
        </row>
        <row r="234">
          <cell r="D234">
            <v>37029</v>
          </cell>
        </row>
        <row r="234">
          <cell r="G234">
            <v>137.5</v>
          </cell>
          <cell r="H234">
            <v>143866</v>
          </cell>
          <cell r="I234">
            <v>1419.8</v>
          </cell>
          <cell r="J234">
            <v>1541669</v>
          </cell>
          <cell r="K234">
            <v>368969</v>
          </cell>
          <cell r="L234">
            <v>192300</v>
          </cell>
          <cell r="M234">
            <v>86294</v>
          </cell>
          <cell r="N234">
            <v>52036</v>
          </cell>
          <cell r="O234">
            <v>84757</v>
          </cell>
          <cell r="P234">
            <v>764435</v>
          </cell>
          <cell r="Q234">
            <v>44907</v>
          </cell>
          <cell r="R234">
            <v>1401398</v>
          </cell>
          <cell r="S234">
            <v>1487.13</v>
          </cell>
          <cell r="T234">
            <v>85835</v>
          </cell>
          <cell r="U234">
            <v>7732.4</v>
          </cell>
          <cell r="V234">
            <v>24.3999999999996</v>
          </cell>
          <cell r="W234">
            <v>0.11</v>
          </cell>
          <cell r="X234">
            <v>1557.3</v>
          </cell>
          <cell r="Y234">
            <v>1339.8</v>
          </cell>
          <cell r="Z234">
            <v>160.5</v>
          </cell>
          <cell r="AA234">
            <v>57</v>
          </cell>
          <cell r="AB234">
            <v>0</v>
          </cell>
          <cell r="AC234">
            <v>23</v>
          </cell>
          <cell r="AD234">
            <v>341.637962962963</v>
          </cell>
          <cell r="AE234">
            <v>178.055555555556</v>
          </cell>
          <cell r="AF234">
            <v>79.9018518518518</v>
          </cell>
          <cell r="AG234">
            <v>48.1814814814815</v>
          </cell>
          <cell r="AH234">
            <v>78.4787037037037</v>
          </cell>
          <cell r="AI234">
            <v>707.810185185185</v>
          </cell>
          <cell r="AJ234">
            <v>41.5805555555556</v>
          </cell>
          <cell r="AK234">
            <v>1297.59074074074</v>
          </cell>
        </row>
        <row r="235">
          <cell r="A235">
            <v>0</v>
          </cell>
        </row>
        <row r="235">
          <cell r="D235">
            <v>37030</v>
          </cell>
        </row>
        <row r="235">
          <cell r="G235">
            <v>132</v>
          </cell>
          <cell r="H235">
            <v>137940</v>
          </cell>
          <cell r="I235">
            <v>1430.8</v>
          </cell>
          <cell r="J235">
            <v>1554316</v>
          </cell>
          <cell r="K235">
            <v>360334</v>
          </cell>
          <cell r="L235">
            <v>201518</v>
          </cell>
          <cell r="M235">
            <v>102918</v>
          </cell>
          <cell r="N235">
            <v>49361</v>
          </cell>
          <cell r="O235">
            <v>126444</v>
          </cell>
          <cell r="P235">
            <v>779397</v>
          </cell>
          <cell r="Q235">
            <v>43877</v>
          </cell>
          <cell r="R235">
            <v>1462331</v>
          </cell>
          <cell r="S235">
            <v>1497.87</v>
          </cell>
          <cell r="T235">
            <v>87654</v>
          </cell>
          <cell r="U235">
            <v>7740.6</v>
          </cell>
          <cell r="V235">
            <v>8.20000000000073</v>
          </cell>
          <cell r="W235">
            <v>0.12</v>
          </cell>
          <cell r="X235">
            <v>1562.8</v>
          </cell>
          <cell r="Y235">
            <v>1350.8</v>
          </cell>
          <cell r="Z235">
            <v>155</v>
          </cell>
          <cell r="AA235">
            <v>57</v>
          </cell>
          <cell r="AB235">
            <v>0</v>
          </cell>
          <cell r="AC235">
            <v>23</v>
          </cell>
          <cell r="AD235">
            <v>333.642592592593</v>
          </cell>
          <cell r="AE235">
            <v>186.590740740741</v>
          </cell>
          <cell r="AF235">
            <v>95.2944444444445</v>
          </cell>
          <cell r="AG235">
            <v>45.7046296296296</v>
          </cell>
          <cell r="AH235">
            <v>117.077777777778</v>
          </cell>
          <cell r="AI235">
            <v>721.663888888889</v>
          </cell>
          <cell r="AJ235">
            <v>40.6268518518519</v>
          </cell>
          <cell r="AK235">
            <v>1354.01018518519</v>
          </cell>
        </row>
        <row r="236">
          <cell r="A236">
            <v>0</v>
          </cell>
        </row>
        <row r="236">
          <cell r="D236">
            <v>37031</v>
          </cell>
        </row>
        <row r="236">
          <cell r="G236">
            <v>170.7</v>
          </cell>
          <cell r="H236">
            <v>190503</v>
          </cell>
          <cell r="I236">
            <v>1418.4</v>
          </cell>
          <cell r="J236">
            <v>1542337</v>
          </cell>
          <cell r="K236">
            <v>360664</v>
          </cell>
          <cell r="L236">
            <v>191518</v>
          </cell>
          <cell r="M236">
            <v>126961</v>
          </cell>
          <cell r="N236">
            <v>25006</v>
          </cell>
          <cell r="O236">
            <v>128148</v>
          </cell>
          <cell r="P236">
            <v>757183</v>
          </cell>
          <cell r="Q236">
            <v>35210</v>
          </cell>
          <cell r="R236">
            <v>1433172</v>
          </cell>
          <cell r="S236">
            <v>1497.87</v>
          </cell>
          <cell r="T236">
            <v>93267</v>
          </cell>
          <cell r="U236">
            <v>7740.6</v>
          </cell>
          <cell r="V236">
            <v>0</v>
          </cell>
          <cell r="W236">
            <v>0.12</v>
          </cell>
          <cell r="X236">
            <v>1589.1</v>
          </cell>
          <cell r="Y236">
            <v>1342.4</v>
          </cell>
          <cell r="Z236">
            <v>189.7</v>
          </cell>
          <cell r="AA236">
            <v>57</v>
          </cell>
          <cell r="AB236">
            <v>0</v>
          </cell>
          <cell r="AC236">
            <v>19</v>
          </cell>
          <cell r="AD236">
            <v>333.948148148148</v>
          </cell>
          <cell r="AE236">
            <v>177.331481481482</v>
          </cell>
          <cell r="AF236">
            <v>117.556481481481</v>
          </cell>
          <cell r="AG236">
            <v>23.1537037037037</v>
          </cell>
          <cell r="AH236">
            <v>118.655555555556</v>
          </cell>
          <cell r="AI236">
            <v>701.09537037037</v>
          </cell>
          <cell r="AJ236">
            <v>32.6018518518519</v>
          </cell>
          <cell r="AK236">
            <v>1327.01111111111</v>
          </cell>
        </row>
        <row r="237">
          <cell r="A237">
            <v>0</v>
          </cell>
        </row>
        <row r="237">
          <cell r="D237">
            <v>37032</v>
          </cell>
        </row>
        <row r="237">
          <cell r="G237">
            <v>165.4</v>
          </cell>
          <cell r="H237">
            <v>179702</v>
          </cell>
          <cell r="I237">
            <v>1416.5</v>
          </cell>
          <cell r="J237">
            <v>1540012</v>
          </cell>
          <cell r="K237">
            <v>365870</v>
          </cell>
          <cell r="L237">
            <v>190977</v>
          </cell>
          <cell r="M237">
            <v>151212</v>
          </cell>
          <cell r="N237">
            <v>0</v>
          </cell>
          <cell r="O237">
            <v>116015</v>
          </cell>
          <cell r="P237">
            <v>761925</v>
          </cell>
          <cell r="Q237">
            <v>10867</v>
          </cell>
          <cell r="R237">
            <v>1405889</v>
          </cell>
          <cell r="S237">
            <v>1497.87</v>
          </cell>
          <cell r="T237">
            <v>93907</v>
          </cell>
          <cell r="U237">
            <v>7900.3</v>
          </cell>
          <cell r="V237">
            <v>159.7</v>
          </cell>
          <cell r="W237">
            <v>0.12</v>
          </cell>
          <cell r="X237">
            <v>1581.9</v>
          </cell>
          <cell r="Y237">
            <v>1340.5</v>
          </cell>
          <cell r="Z237">
            <v>184.4</v>
          </cell>
          <cell r="AA237">
            <v>57</v>
          </cell>
          <cell r="AB237">
            <v>0</v>
          </cell>
          <cell r="AC237">
            <v>19</v>
          </cell>
          <cell r="AD237">
            <v>338.768518518519</v>
          </cell>
          <cell r="AE237">
            <v>176.830555555556</v>
          </cell>
          <cell r="AF237">
            <v>140.011111111111</v>
          </cell>
          <cell r="AG237">
            <v>0</v>
          </cell>
          <cell r="AH237">
            <v>107.421296296296</v>
          </cell>
          <cell r="AI237">
            <v>705.486111111111</v>
          </cell>
          <cell r="AJ237">
            <v>10.062037037037</v>
          </cell>
          <cell r="AK237">
            <v>1301.74907407407</v>
          </cell>
        </row>
        <row r="238">
          <cell r="A238">
            <v>0</v>
          </cell>
        </row>
        <row r="238">
          <cell r="D238">
            <v>37033</v>
          </cell>
        </row>
        <row r="238">
          <cell r="G238">
            <v>166.7</v>
          </cell>
          <cell r="H238">
            <v>180930</v>
          </cell>
          <cell r="I238">
            <v>1393.4</v>
          </cell>
          <cell r="J238">
            <v>1517083</v>
          </cell>
          <cell r="K238">
            <v>356461</v>
          </cell>
          <cell r="L238">
            <v>200018</v>
          </cell>
          <cell r="M238">
            <v>138141</v>
          </cell>
          <cell r="N238">
            <v>44291</v>
          </cell>
          <cell r="O238">
            <v>113903</v>
          </cell>
          <cell r="P238">
            <v>767981</v>
          </cell>
          <cell r="Q238">
            <v>14850</v>
          </cell>
          <cell r="R238">
            <v>1435627</v>
          </cell>
          <cell r="S238">
            <v>1498</v>
          </cell>
          <cell r="T238">
            <v>88796</v>
          </cell>
          <cell r="U238">
            <v>7891.2</v>
          </cell>
          <cell r="V238">
            <v>-9.10000000000036</v>
          </cell>
          <cell r="W238">
            <v>0.12</v>
          </cell>
          <cell r="X238">
            <v>1560.1</v>
          </cell>
          <cell r="Y238">
            <v>1317.4</v>
          </cell>
          <cell r="Z238">
            <v>185.7</v>
          </cell>
          <cell r="AA238">
            <v>57</v>
          </cell>
          <cell r="AB238">
            <v>0</v>
          </cell>
          <cell r="AC238">
            <v>19</v>
          </cell>
          <cell r="AD238">
            <v>330.056481481481</v>
          </cell>
          <cell r="AE238">
            <v>185.201851851852</v>
          </cell>
          <cell r="AF238">
            <v>127.908333333333</v>
          </cell>
          <cell r="AG238">
            <v>41.0101851851852</v>
          </cell>
          <cell r="AH238">
            <v>105.465740740741</v>
          </cell>
          <cell r="AI238">
            <v>711.093518518519</v>
          </cell>
          <cell r="AJ238">
            <v>13.75</v>
          </cell>
          <cell r="AK238">
            <v>1329.28425925926</v>
          </cell>
        </row>
        <row r="239">
          <cell r="A239">
            <v>0</v>
          </cell>
        </row>
        <row r="239">
          <cell r="D239">
            <v>37034</v>
          </cell>
        </row>
        <row r="239">
          <cell r="G239">
            <v>168.9</v>
          </cell>
          <cell r="H239">
            <v>183025</v>
          </cell>
          <cell r="I239">
            <v>1273.2</v>
          </cell>
          <cell r="J239">
            <v>1383768</v>
          </cell>
          <cell r="K239">
            <v>372696</v>
          </cell>
          <cell r="L239">
            <v>194018</v>
          </cell>
          <cell r="M239">
            <v>176151</v>
          </cell>
          <cell r="N239">
            <v>97</v>
          </cell>
          <cell r="O239">
            <v>104162</v>
          </cell>
          <cell r="P239">
            <v>733348</v>
          </cell>
          <cell r="Q239">
            <v>15334</v>
          </cell>
          <cell r="R239">
            <v>1401788</v>
          </cell>
          <cell r="S239">
            <v>1497.87</v>
          </cell>
          <cell r="T239">
            <v>84635</v>
          </cell>
          <cell r="U239">
            <v>7759.4</v>
          </cell>
          <cell r="V239">
            <v>-131.8</v>
          </cell>
          <cell r="W239">
            <v>0.12</v>
          </cell>
          <cell r="X239">
            <v>1442.1</v>
          </cell>
          <cell r="Y239">
            <v>1200.2</v>
          </cell>
          <cell r="Z239">
            <v>184.9</v>
          </cell>
          <cell r="AA239">
            <v>57</v>
          </cell>
          <cell r="AB239">
            <v>0</v>
          </cell>
          <cell r="AC239">
            <v>16</v>
          </cell>
          <cell r="AD239">
            <v>345.088888888889</v>
          </cell>
          <cell r="AE239">
            <v>179.646296296296</v>
          </cell>
          <cell r="AF239">
            <v>163.102777777778</v>
          </cell>
          <cell r="AG239">
            <v>0.0898148148148148</v>
          </cell>
          <cell r="AH239">
            <v>96.4462962962963</v>
          </cell>
          <cell r="AI239">
            <v>679.025925925926</v>
          </cell>
          <cell r="AJ239">
            <v>14.1981481481481</v>
          </cell>
          <cell r="AK239">
            <v>1297.95185185185</v>
          </cell>
        </row>
        <row r="240">
          <cell r="A240">
            <v>0</v>
          </cell>
        </row>
        <row r="240">
          <cell r="D240">
            <v>37035</v>
          </cell>
        </row>
        <row r="240">
          <cell r="G240">
            <v>160.8</v>
          </cell>
          <cell r="H240">
            <v>175102</v>
          </cell>
          <cell r="I240">
            <v>1394.7</v>
          </cell>
          <cell r="J240">
            <v>1521747</v>
          </cell>
          <cell r="K240">
            <v>382568</v>
          </cell>
          <cell r="L240">
            <v>200977</v>
          </cell>
          <cell r="M240">
            <v>152181</v>
          </cell>
          <cell r="N240">
            <v>0</v>
          </cell>
          <cell r="O240">
            <v>125075</v>
          </cell>
          <cell r="P240">
            <v>725700</v>
          </cell>
          <cell r="Q240">
            <v>15212</v>
          </cell>
          <cell r="R240">
            <v>1400736</v>
          </cell>
          <cell r="S240">
            <v>1497.87</v>
          </cell>
          <cell r="T240">
            <v>36868</v>
          </cell>
          <cell r="U240">
            <v>7804.3</v>
          </cell>
          <cell r="V240">
            <v>44.9000000000005</v>
          </cell>
          <cell r="W240">
            <v>0.12</v>
          </cell>
          <cell r="X240">
            <v>1555.5</v>
          </cell>
          <cell r="Y240">
            <v>1314.7</v>
          </cell>
          <cell r="Z240">
            <v>183.8</v>
          </cell>
          <cell r="AA240">
            <v>57</v>
          </cell>
          <cell r="AB240">
            <v>0</v>
          </cell>
          <cell r="AC240">
            <v>23</v>
          </cell>
          <cell r="AD240">
            <v>354.22962962963</v>
          </cell>
          <cell r="AE240">
            <v>186.089814814815</v>
          </cell>
          <cell r="AF240">
            <v>140.908333333333</v>
          </cell>
          <cell r="AG240">
            <v>0</v>
          </cell>
          <cell r="AH240">
            <v>115.810185185185</v>
          </cell>
          <cell r="AI240">
            <v>671.944444444445</v>
          </cell>
          <cell r="AJ240">
            <v>14.0851851851852</v>
          </cell>
          <cell r="AK240">
            <v>1296.97777777778</v>
          </cell>
        </row>
        <row r="241">
          <cell r="A241">
            <v>0</v>
          </cell>
        </row>
        <row r="241">
          <cell r="D241">
            <v>37036</v>
          </cell>
        </row>
        <row r="241">
          <cell r="G241">
            <v>149.7</v>
          </cell>
          <cell r="H241">
            <v>156319</v>
          </cell>
          <cell r="I241">
            <v>1439.5</v>
          </cell>
          <cell r="J241">
            <v>1570515</v>
          </cell>
          <cell r="K241">
            <v>394351</v>
          </cell>
          <cell r="L241">
            <v>213610</v>
          </cell>
          <cell r="M241">
            <v>145313</v>
          </cell>
          <cell r="N241">
            <v>39696</v>
          </cell>
          <cell r="O241">
            <v>87386</v>
          </cell>
          <cell r="P241">
            <v>736697</v>
          </cell>
          <cell r="Q241">
            <v>48227</v>
          </cell>
          <cell r="R241">
            <v>1451670</v>
          </cell>
          <cell r="S241">
            <v>1608.82</v>
          </cell>
          <cell r="T241">
            <v>-134516</v>
          </cell>
          <cell r="U241">
            <v>7878.3</v>
          </cell>
          <cell r="V241">
            <v>74</v>
          </cell>
          <cell r="W241">
            <v>0.2</v>
          </cell>
          <cell r="X241">
            <v>1589.2</v>
          </cell>
          <cell r="Y241">
            <v>1363.5</v>
          </cell>
          <cell r="Z241">
            <v>168.7</v>
          </cell>
          <cell r="AA241">
            <v>57</v>
          </cell>
          <cell r="AB241">
            <v>0</v>
          </cell>
          <cell r="AC241">
            <v>19</v>
          </cell>
          <cell r="AD241">
            <v>365.139814814815</v>
          </cell>
          <cell r="AE241">
            <v>197.787037037037</v>
          </cell>
          <cell r="AF241">
            <v>134.549074074074</v>
          </cell>
          <cell r="AG241">
            <v>36.7555555555556</v>
          </cell>
          <cell r="AH241">
            <v>80.912962962963</v>
          </cell>
          <cell r="AI241">
            <v>682.126851851852</v>
          </cell>
          <cell r="AJ241">
            <v>44.6546296296296</v>
          </cell>
          <cell r="AK241">
            <v>1344.13888888889</v>
          </cell>
        </row>
        <row r="242">
          <cell r="A242">
            <v>0</v>
          </cell>
        </row>
        <row r="242">
          <cell r="D242">
            <v>37037</v>
          </cell>
        </row>
        <row r="242">
          <cell r="G242">
            <v>180.3</v>
          </cell>
          <cell r="H242">
            <v>201920</v>
          </cell>
          <cell r="I242">
            <v>1453.7</v>
          </cell>
          <cell r="J242">
            <v>1580552</v>
          </cell>
          <cell r="K242">
            <v>357637</v>
          </cell>
          <cell r="L242">
            <v>215337</v>
          </cell>
          <cell r="M242">
            <v>120405</v>
          </cell>
          <cell r="N242">
            <v>24204</v>
          </cell>
          <cell r="O242">
            <v>122470</v>
          </cell>
          <cell r="P242">
            <v>759890</v>
          </cell>
          <cell r="Q242">
            <v>15837</v>
          </cell>
          <cell r="R242">
            <v>1400443</v>
          </cell>
          <cell r="S242">
            <v>1537.99</v>
          </cell>
          <cell r="T242">
            <v>-124405</v>
          </cell>
          <cell r="U242">
            <v>7996</v>
          </cell>
          <cell r="V242">
            <v>117.7</v>
          </cell>
          <cell r="W242">
            <v>0</v>
          </cell>
          <cell r="X242">
            <v>1634</v>
          </cell>
          <cell r="Y242">
            <v>1377.7</v>
          </cell>
          <cell r="Z242">
            <v>199.3</v>
          </cell>
          <cell r="AA242">
            <v>57</v>
          </cell>
          <cell r="AB242">
            <v>0</v>
          </cell>
          <cell r="AC242">
            <v>19</v>
          </cell>
          <cell r="AD242">
            <v>331.14537037037</v>
          </cell>
          <cell r="AE242">
            <v>199.386111111111</v>
          </cell>
          <cell r="AF242">
            <v>111.486111111111</v>
          </cell>
          <cell r="AG242">
            <v>22.4111111111111</v>
          </cell>
          <cell r="AH242">
            <v>113.398148148148</v>
          </cell>
          <cell r="AI242">
            <v>703.601851851852</v>
          </cell>
          <cell r="AJ242">
            <v>14.6638888888889</v>
          </cell>
          <cell r="AK242">
            <v>1296.70648148148</v>
          </cell>
        </row>
        <row r="243">
          <cell r="A243">
            <v>0</v>
          </cell>
        </row>
        <row r="243">
          <cell r="D243">
            <v>37038</v>
          </cell>
        </row>
        <row r="243">
          <cell r="G243">
            <v>175.8</v>
          </cell>
          <cell r="H243">
            <v>190637</v>
          </cell>
          <cell r="I243">
            <v>1401.1</v>
          </cell>
          <cell r="J243">
            <v>1522740</v>
          </cell>
          <cell r="K243">
            <v>355754</v>
          </cell>
          <cell r="L243">
            <v>216296</v>
          </cell>
          <cell r="M243">
            <v>119168</v>
          </cell>
          <cell r="N243">
            <v>24095</v>
          </cell>
          <cell r="O243">
            <v>122534</v>
          </cell>
          <cell r="P243">
            <v>748719</v>
          </cell>
          <cell r="Q243">
            <v>15715</v>
          </cell>
          <cell r="R243">
            <v>1385985</v>
          </cell>
          <cell r="S243">
            <v>1537.99</v>
          </cell>
          <cell r="T243">
            <v>-113244</v>
          </cell>
          <cell r="U243">
            <v>8043.8</v>
          </cell>
          <cell r="V243">
            <v>47.8000000000002</v>
          </cell>
          <cell r="W243">
            <v>0</v>
          </cell>
          <cell r="X243">
            <v>1576.9</v>
          </cell>
          <cell r="Y243">
            <v>1330.1</v>
          </cell>
          <cell r="Z243">
            <v>189.8</v>
          </cell>
          <cell r="AA243">
            <v>57</v>
          </cell>
          <cell r="AB243">
            <v>0</v>
          </cell>
          <cell r="AC243">
            <v>14</v>
          </cell>
          <cell r="AD243">
            <v>329.401851851852</v>
          </cell>
          <cell r="AE243">
            <v>200.274074074074</v>
          </cell>
          <cell r="AF243">
            <v>110.340740740741</v>
          </cell>
          <cell r="AG243">
            <v>22.3101851851852</v>
          </cell>
          <cell r="AH243">
            <v>113.457407407407</v>
          </cell>
          <cell r="AI243">
            <v>693.258333333333</v>
          </cell>
          <cell r="AJ243">
            <v>14.5509259259259</v>
          </cell>
          <cell r="AK243">
            <v>1283.31944444444</v>
          </cell>
        </row>
        <row r="244">
          <cell r="A244">
            <v>0</v>
          </cell>
        </row>
        <row r="244">
          <cell r="D244">
            <v>37039</v>
          </cell>
        </row>
        <row r="244">
          <cell r="G244">
            <v>182.9</v>
          </cell>
          <cell r="H244">
            <v>200152</v>
          </cell>
          <cell r="I244">
            <v>1381.8</v>
          </cell>
          <cell r="J244">
            <v>1501555</v>
          </cell>
          <cell r="K244">
            <v>354230</v>
          </cell>
          <cell r="L244">
            <v>215337</v>
          </cell>
          <cell r="M244">
            <v>120321</v>
          </cell>
          <cell r="N244">
            <v>25076</v>
          </cell>
          <cell r="O244">
            <v>123081</v>
          </cell>
          <cell r="P244">
            <v>755080</v>
          </cell>
          <cell r="Q244">
            <v>15788</v>
          </cell>
          <cell r="R244">
            <v>1393576</v>
          </cell>
          <cell r="S244">
            <v>1537.99</v>
          </cell>
          <cell r="T244">
            <v>59774</v>
          </cell>
          <cell r="U244">
            <v>8107.2</v>
          </cell>
          <cell r="V244">
            <v>63.3999999999996</v>
          </cell>
          <cell r="W244">
            <v>0</v>
          </cell>
          <cell r="X244">
            <v>1564.7</v>
          </cell>
          <cell r="Y244">
            <v>1310.8</v>
          </cell>
          <cell r="Z244">
            <v>196.9</v>
          </cell>
          <cell r="AA244">
            <v>57</v>
          </cell>
          <cell r="AB244">
            <v>0</v>
          </cell>
          <cell r="AC244">
            <v>14</v>
          </cell>
          <cell r="AD244">
            <v>327.990740740741</v>
          </cell>
          <cell r="AE244">
            <v>199.386111111111</v>
          </cell>
          <cell r="AF244">
            <v>111.408333333333</v>
          </cell>
          <cell r="AG244">
            <v>23.2185185185185</v>
          </cell>
          <cell r="AH244">
            <v>113.963888888889</v>
          </cell>
          <cell r="AI244">
            <v>699.148148148148</v>
          </cell>
          <cell r="AJ244">
            <v>14.6185185185185</v>
          </cell>
          <cell r="AK244">
            <v>1290.34814814815</v>
          </cell>
        </row>
        <row r="245">
          <cell r="A245">
            <v>0</v>
          </cell>
        </row>
        <row r="245">
          <cell r="D245">
            <v>37040</v>
          </cell>
        </row>
        <row r="245">
          <cell r="G245">
            <v>177.1</v>
          </cell>
          <cell r="H245">
            <v>191451</v>
          </cell>
          <cell r="I245">
            <v>1395.3</v>
          </cell>
          <cell r="J245">
            <v>1510866</v>
          </cell>
          <cell r="K245">
            <v>365337</v>
          </cell>
          <cell r="L245">
            <v>215337</v>
          </cell>
          <cell r="M245">
            <v>146034</v>
          </cell>
          <cell r="N245">
            <v>0</v>
          </cell>
          <cell r="O245">
            <v>113087</v>
          </cell>
          <cell r="P245">
            <v>761549</v>
          </cell>
          <cell r="Q245">
            <v>16025</v>
          </cell>
          <cell r="R245">
            <v>1402032</v>
          </cell>
          <cell r="S245">
            <v>1537.99</v>
          </cell>
          <cell r="T245">
            <v>73956</v>
          </cell>
          <cell r="U245">
            <v>8235.6</v>
          </cell>
          <cell r="V245">
            <v>128.400000000001</v>
          </cell>
          <cell r="W245">
            <v>0.15</v>
          </cell>
          <cell r="X245">
            <v>1572.4</v>
          </cell>
          <cell r="Y245">
            <v>1324.3</v>
          </cell>
          <cell r="Z245">
            <v>191.1</v>
          </cell>
          <cell r="AA245">
            <v>57</v>
          </cell>
          <cell r="AB245">
            <v>0</v>
          </cell>
          <cell r="AC245">
            <v>14</v>
          </cell>
          <cell r="AD245">
            <v>338.275</v>
          </cell>
          <cell r="AE245">
            <v>199.386111111111</v>
          </cell>
          <cell r="AF245">
            <v>135.216666666667</v>
          </cell>
          <cell r="AG245">
            <v>0</v>
          </cell>
          <cell r="AH245">
            <v>104.710185185185</v>
          </cell>
          <cell r="AI245">
            <v>705.137962962963</v>
          </cell>
          <cell r="AJ245">
            <v>14.837962962963</v>
          </cell>
          <cell r="AK245">
            <v>1298.17777777778</v>
          </cell>
        </row>
        <row r="246">
          <cell r="A246">
            <v>0</v>
          </cell>
        </row>
        <row r="246">
          <cell r="D246">
            <v>37041</v>
          </cell>
        </row>
        <row r="246">
          <cell r="G246">
            <v>206.6</v>
          </cell>
          <cell r="H246">
            <v>222924</v>
          </cell>
          <cell r="I246">
            <v>1389.6</v>
          </cell>
          <cell r="J246">
            <v>1501116</v>
          </cell>
          <cell r="K246">
            <v>407377</v>
          </cell>
          <cell r="L246">
            <v>185796</v>
          </cell>
          <cell r="M246">
            <v>131976</v>
          </cell>
          <cell r="N246">
            <v>48102</v>
          </cell>
          <cell r="O246">
            <v>119669</v>
          </cell>
          <cell r="P246">
            <v>762209</v>
          </cell>
          <cell r="Q246">
            <v>14918</v>
          </cell>
          <cell r="R246">
            <v>1484251</v>
          </cell>
          <cell r="S246">
            <v>1537.99</v>
          </cell>
          <cell r="T246">
            <v>67415</v>
          </cell>
          <cell r="U246">
            <v>8185.6</v>
          </cell>
          <cell r="V246">
            <v>-50</v>
          </cell>
          <cell r="W246">
            <v>0.15</v>
          </cell>
          <cell r="X246">
            <v>1596.2</v>
          </cell>
          <cell r="Y246">
            <v>1318.6</v>
          </cell>
          <cell r="Z246">
            <v>220.6</v>
          </cell>
          <cell r="AA246">
            <v>57</v>
          </cell>
          <cell r="AB246">
            <v>0</v>
          </cell>
          <cell r="AC246">
            <v>14</v>
          </cell>
          <cell r="AD246">
            <v>377.200925925926</v>
          </cell>
          <cell r="AE246">
            <v>172.033333333333</v>
          </cell>
          <cell r="AF246">
            <v>122.2</v>
          </cell>
          <cell r="AG246">
            <v>44.5388888888889</v>
          </cell>
          <cell r="AH246">
            <v>110.80462962963</v>
          </cell>
          <cell r="AI246">
            <v>705.749074074074</v>
          </cell>
          <cell r="AJ246">
            <v>13.812962962963</v>
          </cell>
          <cell r="AK246">
            <v>1374.30648148148</v>
          </cell>
        </row>
        <row r="247">
          <cell r="A247">
            <v>0</v>
          </cell>
        </row>
        <row r="247">
          <cell r="D247">
            <v>37042</v>
          </cell>
        </row>
        <row r="247">
          <cell r="G247">
            <v>164.7</v>
          </cell>
          <cell r="H247">
            <v>175845</v>
          </cell>
          <cell r="I247">
            <v>1365.4</v>
          </cell>
          <cell r="J247">
            <v>1452373</v>
          </cell>
          <cell r="K247">
            <v>376957</v>
          </cell>
          <cell r="L247">
            <v>178518</v>
          </cell>
          <cell r="M247">
            <v>121782</v>
          </cell>
          <cell r="N247">
            <v>96</v>
          </cell>
          <cell r="O247">
            <v>115666</v>
          </cell>
          <cell r="P247">
            <v>753750</v>
          </cell>
          <cell r="Q247">
            <v>15278</v>
          </cell>
          <cell r="R247">
            <v>1383529</v>
          </cell>
          <cell r="S247">
            <v>1404.25</v>
          </cell>
          <cell r="T247">
            <v>-26778</v>
          </cell>
          <cell r="U247">
            <v>8812</v>
          </cell>
          <cell r="V247">
            <v>626.4</v>
          </cell>
          <cell r="W247">
            <v>0.05</v>
          </cell>
          <cell r="X247">
            <v>1530.1</v>
          </cell>
          <cell r="Y247">
            <v>1294.4</v>
          </cell>
          <cell r="Z247">
            <v>178.7</v>
          </cell>
          <cell r="AA247">
            <v>57</v>
          </cell>
          <cell r="AB247">
            <v>0</v>
          </cell>
          <cell r="AC247">
            <v>14</v>
          </cell>
          <cell r="AD247">
            <v>349.034259259259</v>
          </cell>
          <cell r="AE247">
            <v>165.294444444444</v>
          </cell>
          <cell r="AF247">
            <v>112.761111111111</v>
          </cell>
          <cell r="AG247">
            <v>0.0888888888888889</v>
          </cell>
          <cell r="AH247">
            <v>107.098148148148</v>
          </cell>
          <cell r="AI247">
            <v>697.916666666667</v>
          </cell>
          <cell r="AJ247">
            <v>14.1462962962963</v>
          </cell>
          <cell r="AK247">
            <v>1281.04537037037</v>
          </cell>
        </row>
        <row r="248">
          <cell r="A248">
            <v>0</v>
          </cell>
        </row>
        <row r="248">
          <cell r="D248">
            <v>37043</v>
          </cell>
        </row>
        <row r="248">
          <cell r="G248">
            <v>147.5</v>
          </cell>
          <cell r="H248">
            <v>165720</v>
          </cell>
          <cell r="I248">
            <v>1306.9</v>
          </cell>
          <cell r="J248">
            <v>1409792</v>
          </cell>
          <cell r="K248">
            <v>376815</v>
          </cell>
          <cell r="L248">
            <v>215088</v>
          </cell>
          <cell r="M248">
            <v>94566</v>
          </cell>
          <cell r="N248">
            <v>0</v>
          </cell>
          <cell r="O248">
            <v>69312</v>
          </cell>
          <cell r="P248">
            <v>740064</v>
          </cell>
          <cell r="Q248">
            <v>29553</v>
          </cell>
          <cell r="R248">
            <v>1310310</v>
          </cell>
          <cell r="S248">
            <v>1404.25</v>
          </cell>
          <cell r="T248">
            <v>131486</v>
          </cell>
          <cell r="U248">
            <v>8104</v>
          </cell>
          <cell r="V248">
            <v>-708</v>
          </cell>
          <cell r="W248">
            <v>0.05</v>
          </cell>
          <cell r="X248">
            <v>1454.4</v>
          </cell>
          <cell r="Y248">
            <v>1235.9</v>
          </cell>
          <cell r="Z248">
            <v>161.5</v>
          </cell>
          <cell r="AA248">
            <v>57</v>
          </cell>
          <cell r="AB248">
            <v>0</v>
          </cell>
          <cell r="AC248">
            <v>14</v>
          </cell>
          <cell r="AD248">
            <v>348.902777777778</v>
          </cell>
          <cell r="AE248">
            <v>199.155555555556</v>
          </cell>
          <cell r="AF248">
            <v>87.5611111111111</v>
          </cell>
          <cell r="AG248">
            <v>0</v>
          </cell>
          <cell r="AH248">
            <v>64.1777777777778</v>
          </cell>
          <cell r="AI248">
            <v>685.244444444444</v>
          </cell>
          <cell r="AJ248">
            <v>27.3638888888889</v>
          </cell>
          <cell r="AK248">
            <v>1213.25</v>
          </cell>
        </row>
        <row r="249">
          <cell r="A249">
            <v>0</v>
          </cell>
        </row>
        <row r="249">
          <cell r="D249">
            <v>37044</v>
          </cell>
        </row>
        <row r="249">
          <cell r="G249">
            <v>150.4</v>
          </cell>
          <cell r="H249">
            <v>168456</v>
          </cell>
          <cell r="I249">
            <v>1783.7</v>
          </cell>
          <cell r="J249">
            <v>1930838</v>
          </cell>
          <cell r="K249">
            <v>348395</v>
          </cell>
          <cell r="L249">
            <v>157252</v>
          </cell>
          <cell r="M249">
            <v>105936</v>
          </cell>
          <cell r="N249">
            <v>0</v>
          </cell>
          <cell r="O249">
            <v>80364</v>
          </cell>
          <cell r="P249">
            <v>764123</v>
          </cell>
          <cell r="Q249">
            <v>28614</v>
          </cell>
          <cell r="R249">
            <v>1327432</v>
          </cell>
          <cell r="S249">
            <v>1334.09</v>
          </cell>
          <cell r="T249">
            <v>123074</v>
          </cell>
          <cell r="U249">
            <v>8106.4</v>
          </cell>
          <cell r="V249">
            <v>2.39999999999964</v>
          </cell>
          <cell r="W249">
            <v>0</v>
          </cell>
          <cell r="X249">
            <v>1934.1</v>
          </cell>
          <cell r="Y249">
            <v>1712.7</v>
          </cell>
          <cell r="Z249">
            <v>164.4</v>
          </cell>
          <cell r="AA249">
            <v>57</v>
          </cell>
          <cell r="AB249">
            <v>0</v>
          </cell>
          <cell r="AC249">
            <v>14</v>
          </cell>
          <cell r="AD249">
            <v>322.587962962963</v>
          </cell>
          <cell r="AE249">
            <v>145.603703703704</v>
          </cell>
          <cell r="AF249">
            <v>98.0888888888889</v>
          </cell>
          <cell r="AG249">
            <v>0</v>
          </cell>
          <cell r="AH249">
            <v>74.4111111111111</v>
          </cell>
          <cell r="AI249">
            <v>707.521296296296</v>
          </cell>
          <cell r="AJ249">
            <v>26.4944444444444</v>
          </cell>
          <cell r="AK249">
            <v>1229.1037037037</v>
          </cell>
        </row>
        <row r="250">
          <cell r="A250">
            <v>0</v>
          </cell>
        </row>
        <row r="250">
          <cell r="D250">
            <v>37045</v>
          </cell>
        </row>
        <row r="250">
          <cell r="G250">
            <v>111.2</v>
          </cell>
          <cell r="H250">
            <v>125742</v>
          </cell>
          <cell r="I250">
            <v>1286</v>
          </cell>
          <cell r="J250">
            <v>1392827</v>
          </cell>
          <cell r="K250">
            <v>349261</v>
          </cell>
          <cell r="L250">
            <v>158314</v>
          </cell>
          <cell r="M250">
            <v>106154</v>
          </cell>
          <cell r="N250">
            <v>0</v>
          </cell>
          <cell r="O250">
            <v>80478</v>
          </cell>
          <cell r="P250">
            <v>763252</v>
          </cell>
          <cell r="Q250">
            <v>30972</v>
          </cell>
          <cell r="R250">
            <v>1330117</v>
          </cell>
          <cell r="S250">
            <v>1334.09</v>
          </cell>
          <cell r="T250">
            <v>114663</v>
          </cell>
          <cell r="U250">
            <v>8112.3</v>
          </cell>
          <cell r="V250">
            <v>5.90000000000055</v>
          </cell>
          <cell r="W250">
            <v>0</v>
          </cell>
          <cell r="X250">
            <v>1397.2</v>
          </cell>
          <cell r="Y250">
            <v>1215</v>
          </cell>
          <cell r="Z250">
            <v>125.2</v>
          </cell>
          <cell r="AA250">
            <v>57</v>
          </cell>
          <cell r="AB250">
            <v>0</v>
          </cell>
          <cell r="AC250">
            <v>14</v>
          </cell>
          <cell r="AD250">
            <v>323.389814814815</v>
          </cell>
          <cell r="AE250">
            <v>146.587037037037</v>
          </cell>
          <cell r="AF250">
            <v>98.2907407407407</v>
          </cell>
          <cell r="AG250">
            <v>0</v>
          </cell>
          <cell r="AH250">
            <v>74.5166666666667</v>
          </cell>
          <cell r="AI250">
            <v>706.714814814815</v>
          </cell>
          <cell r="AJ250">
            <v>28.6777777777778</v>
          </cell>
          <cell r="AK250">
            <v>1231.58981481481</v>
          </cell>
        </row>
        <row r="251">
          <cell r="A251">
            <v>0</v>
          </cell>
        </row>
        <row r="251">
          <cell r="D251">
            <v>37046</v>
          </cell>
        </row>
        <row r="251">
          <cell r="G251">
            <v>149.5</v>
          </cell>
          <cell r="H251">
            <v>162103</v>
          </cell>
          <cell r="I251">
            <v>1239.9</v>
          </cell>
          <cell r="J251">
            <v>1342405</v>
          </cell>
          <cell r="K251">
            <v>363561</v>
          </cell>
          <cell r="L251">
            <v>106061</v>
          </cell>
          <cell r="M251">
            <v>106061</v>
          </cell>
          <cell r="N251">
            <v>2334</v>
          </cell>
          <cell r="O251">
            <v>7039</v>
          </cell>
          <cell r="P251">
            <v>762540</v>
          </cell>
          <cell r="Q251">
            <v>30050</v>
          </cell>
          <cell r="R251">
            <v>1271585</v>
          </cell>
          <cell r="S251">
            <v>1334.09</v>
          </cell>
          <cell r="T251">
            <v>-59619</v>
          </cell>
          <cell r="U251">
            <v>7913.8</v>
          </cell>
          <cell r="V251">
            <v>-198.5</v>
          </cell>
          <cell r="W251">
            <v>0</v>
          </cell>
          <cell r="X251">
            <v>1389.4</v>
          </cell>
          <cell r="Y251">
            <v>1158.9</v>
          </cell>
          <cell r="Z251">
            <v>173.5</v>
          </cell>
          <cell r="AA251">
            <v>57</v>
          </cell>
          <cell r="AB251">
            <v>0</v>
          </cell>
          <cell r="AC251">
            <v>24</v>
          </cell>
          <cell r="AD251">
            <v>336.630555555556</v>
          </cell>
          <cell r="AE251">
            <v>98.2046296296296</v>
          </cell>
          <cell r="AF251">
            <v>98.2046296296296</v>
          </cell>
          <cell r="AG251">
            <v>2.16111111111111</v>
          </cell>
          <cell r="AH251">
            <v>6.51759259259259</v>
          </cell>
          <cell r="AI251">
            <v>706.055555555556</v>
          </cell>
          <cell r="AJ251">
            <v>27.8240740740741</v>
          </cell>
          <cell r="AK251">
            <v>1177.39351851852</v>
          </cell>
        </row>
        <row r="252">
          <cell r="A252">
            <v>0</v>
          </cell>
        </row>
        <row r="252">
          <cell r="D252">
            <v>37047</v>
          </cell>
        </row>
        <row r="252">
          <cell r="G252">
            <v>153.7</v>
          </cell>
          <cell r="H252">
            <v>180115</v>
          </cell>
          <cell r="I252">
            <v>675.6</v>
          </cell>
          <cell r="J252">
            <v>769225</v>
          </cell>
          <cell r="K252">
            <v>372799</v>
          </cell>
          <cell r="L252">
            <v>150419</v>
          </cell>
          <cell r="M252">
            <v>110292</v>
          </cell>
          <cell r="N252">
            <v>0</v>
          </cell>
          <cell r="O252">
            <v>96141</v>
          </cell>
          <cell r="P252">
            <v>167</v>
          </cell>
          <cell r="Q252">
            <v>34218</v>
          </cell>
          <cell r="R252">
            <v>613617</v>
          </cell>
          <cell r="S252">
            <v>1334.09</v>
          </cell>
          <cell r="T252">
            <v>-43022</v>
          </cell>
          <cell r="U252">
            <v>8031.8</v>
          </cell>
          <cell r="V252">
            <v>118</v>
          </cell>
          <cell r="W252">
            <v>0</v>
          </cell>
          <cell r="X252">
            <v>829.3</v>
          </cell>
          <cell r="Y252">
            <v>599.6</v>
          </cell>
          <cell r="Z252">
            <v>172.7</v>
          </cell>
          <cell r="AA252">
            <v>57</v>
          </cell>
          <cell r="AB252">
            <v>0</v>
          </cell>
          <cell r="AC252">
            <v>19</v>
          </cell>
          <cell r="AD252">
            <v>345.184259259259</v>
          </cell>
          <cell r="AE252">
            <v>139.276851851852</v>
          </cell>
          <cell r="AF252">
            <v>102.122222222222</v>
          </cell>
          <cell r="AG252">
            <v>0</v>
          </cell>
          <cell r="AH252">
            <v>89.0194444444445</v>
          </cell>
          <cell r="AI252">
            <v>0.15462962962963</v>
          </cell>
          <cell r="AJ252">
            <v>31.6833333333333</v>
          </cell>
          <cell r="AK252">
            <v>568.163888888889</v>
          </cell>
        </row>
        <row r="253">
          <cell r="A253">
            <v>0</v>
          </cell>
        </row>
        <row r="253">
          <cell r="D253">
            <v>37048</v>
          </cell>
        </row>
        <row r="253">
          <cell r="G253">
            <v>109.2</v>
          </cell>
          <cell r="H253">
            <v>111602</v>
          </cell>
          <cell r="I253">
            <v>784</v>
          </cell>
          <cell r="J253">
            <v>851628</v>
          </cell>
          <cell r="K253">
            <v>351684</v>
          </cell>
          <cell r="L253">
            <v>100776</v>
          </cell>
          <cell r="M253">
            <v>96987</v>
          </cell>
          <cell r="N253">
            <v>0</v>
          </cell>
          <cell r="O253">
            <v>146432</v>
          </cell>
          <cell r="P253">
            <v>394369</v>
          </cell>
          <cell r="Q253">
            <v>33705</v>
          </cell>
          <cell r="R253">
            <v>1023177</v>
          </cell>
          <cell r="S253">
            <v>1334.09</v>
          </cell>
          <cell r="T253">
            <v>-37359</v>
          </cell>
          <cell r="U253">
            <v>7701.7</v>
          </cell>
          <cell r="V253">
            <v>-330.1</v>
          </cell>
          <cell r="W253">
            <v>0</v>
          </cell>
          <cell r="X253">
            <v>893.2</v>
          </cell>
          <cell r="Y253">
            <v>708</v>
          </cell>
          <cell r="Z253">
            <v>128.2</v>
          </cell>
          <cell r="AA253">
            <v>57</v>
          </cell>
          <cell r="AB253">
            <v>0</v>
          </cell>
          <cell r="AC253">
            <v>19</v>
          </cell>
          <cell r="AD253">
            <v>325.633333333333</v>
          </cell>
          <cell r="AE253">
            <v>93.3111111111111</v>
          </cell>
          <cell r="AF253">
            <v>89.8027777777778</v>
          </cell>
          <cell r="AG253">
            <v>0</v>
          </cell>
          <cell r="AH253">
            <v>135.585185185185</v>
          </cell>
          <cell r="AI253">
            <v>365.156481481482</v>
          </cell>
          <cell r="AJ253">
            <v>31.2083333333333</v>
          </cell>
          <cell r="AK253">
            <v>947.386111111111</v>
          </cell>
        </row>
        <row r="254">
          <cell r="A254">
            <v>0</v>
          </cell>
        </row>
        <row r="254">
          <cell r="D254">
            <v>37049</v>
          </cell>
        </row>
        <row r="254">
          <cell r="G254">
            <v>181.8</v>
          </cell>
          <cell r="H254">
            <v>197851</v>
          </cell>
          <cell r="I254">
            <v>1063</v>
          </cell>
          <cell r="J254">
            <v>1151353</v>
          </cell>
          <cell r="K254">
            <v>361755</v>
          </cell>
          <cell r="L254">
            <v>102561</v>
          </cell>
          <cell r="M254">
            <v>93467</v>
          </cell>
          <cell r="N254">
            <v>0</v>
          </cell>
          <cell r="O254">
            <v>152591</v>
          </cell>
          <cell r="P254">
            <v>685244</v>
          </cell>
          <cell r="Q254">
            <v>31509</v>
          </cell>
          <cell r="R254">
            <v>1324566</v>
          </cell>
          <cell r="S254">
            <v>1334.09</v>
          </cell>
          <cell r="T254">
            <v>43486</v>
          </cell>
          <cell r="U254">
            <v>7814</v>
          </cell>
          <cell r="V254">
            <v>112.3</v>
          </cell>
          <cell r="W254">
            <v>0</v>
          </cell>
          <cell r="X254">
            <v>1244.8</v>
          </cell>
          <cell r="Y254">
            <v>987</v>
          </cell>
          <cell r="Z254">
            <v>200.8</v>
          </cell>
          <cell r="AA254">
            <v>57</v>
          </cell>
          <cell r="AB254">
            <v>0</v>
          </cell>
          <cell r="AC254">
            <v>19</v>
          </cell>
          <cell r="AD254">
            <v>334.958333333333</v>
          </cell>
          <cell r="AE254">
            <v>94.9638888888889</v>
          </cell>
          <cell r="AF254">
            <v>86.5435185185185</v>
          </cell>
          <cell r="AG254">
            <v>0</v>
          </cell>
          <cell r="AH254">
            <v>141.287962962963</v>
          </cell>
          <cell r="AI254">
            <v>634.485185185185</v>
          </cell>
          <cell r="AJ254">
            <v>29.175</v>
          </cell>
          <cell r="AK254">
            <v>1226.45</v>
          </cell>
        </row>
        <row r="255">
          <cell r="A255">
            <v>0</v>
          </cell>
        </row>
        <row r="255">
          <cell r="D255">
            <v>37050</v>
          </cell>
        </row>
        <row r="255">
          <cell r="G255">
            <v>129.7</v>
          </cell>
          <cell r="H255">
            <v>144265</v>
          </cell>
          <cell r="I255">
            <v>1384.4</v>
          </cell>
          <cell r="J255">
            <v>1504832</v>
          </cell>
          <cell r="K255">
            <v>403141</v>
          </cell>
          <cell r="L255">
            <v>109516</v>
          </cell>
          <cell r="M255">
            <v>110684</v>
          </cell>
          <cell r="N255">
            <v>0</v>
          </cell>
          <cell r="O255">
            <v>136978</v>
          </cell>
          <cell r="P255">
            <v>688135</v>
          </cell>
          <cell r="Q255">
            <v>41776</v>
          </cell>
          <cell r="R255">
            <v>1380714</v>
          </cell>
          <cell r="S255">
            <v>1334.09</v>
          </cell>
          <cell r="T255">
            <v>36661</v>
          </cell>
          <cell r="U255">
            <v>7821.8</v>
          </cell>
          <cell r="V255">
            <v>7.80000000000018</v>
          </cell>
          <cell r="W255">
            <v>0</v>
          </cell>
          <cell r="X255">
            <v>1514.1</v>
          </cell>
          <cell r="Y255">
            <v>1308.4</v>
          </cell>
          <cell r="Z255">
            <v>148.7</v>
          </cell>
          <cell r="AA255">
            <v>57</v>
          </cell>
          <cell r="AB255">
            <v>0</v>
          </cell>
          <cell r="AC255">
            <v>19</v>
          </cell>
          <cell r="AD255">
            <v>373.278703703704</v>
          </cell>
          <cell r="AE255">
            <v>101.403703703704</v>
          </cell>
          <cell r="AF255">
            <v>102.485185185185</v>
          </cell>
          <cell r="AG255">
            <v>0</v>
          </cell>
          <cell r="AH255">
            <v>126.831481481481</v>
          </cell>
          <cell r="AI255">
            <v>637.162037037037</v>
          </cell>
          <cell r="AJ255">
            <v>38.6814814814815</v>
          </cell>
          <cell r="AK255">
            <v>1278.43888888889</v>
          </cell>
        </row>
        <row r="256">
          <cell r="A256">
            <v>0</v>
          </cell>
        </row>
        <row r="256">
          <cell r="D256">
            <v>37051</v>
          </cell>
        </row>
        <row r="256">
          <cell r="G256">
            <v>182.9</v>
          </cell>
          <cell r="H256">
            <v>205333</v>
          </cell>
          <cell r="I256">
            <v>1408.7</v>
          </cell>
          <cell r="J256">
            <v>1530597</v>
          </cell>
          <cell r="K256">
            <v>326015</v>
          </cell>
          <cell r="L256">
            <v>166025</v>
          </cell>
          <cell r="M256">
            <v>105250</v>
          </cell>
          <cell r="N256">
            <v>0</v>
          </cell>
          <cell r="O256">
            <v>166576</v>
          </cell>
          <cell r="P256">
            <v>741974</v>
          </cell>
          <cell r="Q256">
            <v>59738</v>
          </cell>
          <cell r="R256">
            <v>1399553</v>
          </cell>
          <cell r="S256">
            <v>1471.12</v>
          </cell>
          <cell r="T256">
            <v>46118</v>
          </cell>
          <cell r="U256">
            <v>7850.8</v>
          </cell>
          <cell r="V256">
            <v>29</v>
          </cell>
          <cell r="W256">
            <v>0.1</v>
          </cell>
          <cell r="X256">
            <v>1591.6</v>
          </cell>
          <cell r="Y256">
            <v>1332.7</v>
          </cell>
          <cell r="Z256">
            <v>201.9</v>
          </cell>
          <cell r="AA256">
            <v>57</v>
          </cell>
          <cell r="AB256">
            <v>0</v>
          </cell>
          <cell r="AC256">
            <v>19</v>
          </cell>
          <cell r="AD256">
            <v>301.865740740741</v>
          </cell>
          <cell r="AE256">
            <v>153.726851851852</v>
          </cell>
          <cell r="AF256">
            <v>97.4537037037037</v>
          </cell>
          <cell r="AG256">
            <v>0</v>
          </cell>
          <cell r="AH256">
            <v>154.237037037037</v>
          </cell>
          <cell r="AI256">
            <v>687.012962962963</v>
          </cell>
          <cell r="AJ256">
            <v>55.312962962963</v>
          </cell>
          <cell r="AK256">
            <v>1295.88240740741</v>
          </cell>
        </row>
        <row r="257">
          <cell r="A257">
            <v>0</v>
          </cell>
        </row>
        <row r="257">
          <cell r="D257">
            <v>37052</v>
          </cell>
        </row>
        <row r="257">
          <cell r="G257">
            <v>194.2</v>
          </cell>
          <cell r="H257">
            <v>210253</v>
          </cell>
          <cell r="I257">
            <v>1397</v>
          </cell>
          <cell r="J257">
            <v>1516896</v>
          </cell>
          <cell r="K257">
            <v>305274</v>
          </cell>
          <cell r="L257">
            <v>164922</v>
          </cell>
          <cell r="M257">
            <v>105946</v>
          </cell>
          <cell r="N257">
            <v>0</v>
          </cell>
          <cell r="O257">
            <v>139862</v>
          </cell>
          <cell r="P257">
            <v>728031</v>
          </cell>
          <cell r="Q257">
            <v>48135</v>
          </cell>
          <cell r="R257">
            <v>1327248</v>
          </cell>
          <cell r="S257">
            <v>1471.12</v>
          </cell>
          <cell r="T257">
            <v>69949</v>
          </cell>
          <cell r="U257">
            <v>7977.3</v>
          </cell>
          <cell r="V257">
            <v>126.5</v>
          </cell>
          <cell r="W257">
            <v>0.1</v>
          </cell>
          <cell r="X257">
            <v>1591.2</v>
          </cell>
          <cell r="Y257">
            <v>1321</v>
          </cell>
          <cell r="Z257">
            <v>213.2</v>
          </cell>
          <cell r="AA257">
            <v>57</v>
          </cell>
          <cell r="AB257">
            <v>0</v>
          </cell>
          <cell r="AC257">
            <v>19</v>
          </cell>
          <cell r="AD257">
            <v>282.661111111111</v>
          </cell>
          <cell r="AE257">
            <v>152.705555555556</v>
          </cell>
          <cell r="AF257">
            <v>98.0981481481482</v>
          </cell>
          <cell r="AG257">
            <v>0</v>
          </cell>
          <cell r="AH257">
            <v>129.501851851852</v>
          </cell>
          <cell r="AI257">
            <v>674.102777777778</v>
          </cell>
          <cell r="AJ257">
            <v>44.5694444444444</v>
          </cell>
          <cell r="AK257">
            <v>1228.93333333333</v>
          </cell>
        </row>
        <row r="258">
          <cell r="A258">
            <v>0</v>
          </cell>
        </row>
        <row r="258">
          <cell r="D258">
            <v>37053</v>
          </cell>
        </row>
        <row r="258">
          <cell r="G258">
            <v>187.7</v>
          </cell>
          <cell r="H258">
            <v>203411</v>
          </cell>
          <cell r="I258">
            <v>1362.7</v>
          </cell>
          <cell r="J258">
            <v>1480331</v>
          </cell>
          <cell r="K258">
            <v>338381</v>
          </cell>
          <cell r="L258">
            <v>164922</v>
          </cell>
          <cell r="M258">
            <v>119065</v>
          </cell>
          <cell r="N258">
            <v>43</v>
          </cell>
          <cell r="O258">
            <v>166620</v>
          </cell>
          <cell r="P258">
            <v>637737</v>
          </cell>
          <cell r="Q258">
            <v>48633</v>
          </cell>
          <cell r="R258">
            <v>1310479</v>
          </cell>
          <cell r="S258">
            <v>1471.12</v>
          </cell>
          <cell r="T258">
            <v>74888</v>
          </cell>
          <cell r="U258">
            <v>8118.5</v>
          </cell>
          <cell r="V258">
            <v>141.2</v>
          </cell>
          <cell r="W258">
            <v>0.1</v>
          </cell>
          <cell r="X258">
            <v>1550.4</v>
          </cell>
          <cell r="Y258">
            <v>1286.7</v>
          </cell>
          <cell r="Z258">
            <v>206.7</v>
          </cell>
          <cell r="AA258">
            <v>57</v>
          </cell>
          <cell r="AB258">
            <v>0</v>
          </cell>
          <cell r="AC258">
            <v>19</v>
          </cell>
          <cell r="AD258">
            <v>313.315740740741</v>
          </cell>
          <cell r="AE258">
            <v>152.705555555556</v>
          </cell>
          <cell r="AF258">
            <v>110.24537037037</v>
          </cell>
          <cell r="AG258">
            <v>0.0398148148148148</v>
          </cell>
          <cell r="AH258">
            <v>154.277777777778</v>
          </cell>
          <cell r="AI258">
            <v>590.497222222222</v>
          </cell>
          <cell r="AJ258">
            <v>45.0305555555556</v>
          </cell>
          <cell r="AK258">
            <v>1213.40648148148</v>
          </cell>
        </row>
        <row r="259">
          <cell r="A259">
            <v>0</v>
          </cell>
        </row>
        <row r="259">
          <cell r="D259">
            <v>37054</v>
          </cell>
        </row>
        <row r="259">
          <cell r="G259">
            <v>177.7</v>
          </cell>
          <cell r="H259">
            <v>192898</v>
          </cell>
          <cell r="I259">
            <v>1359.5</v>
          </cell>
          <cell r="J259">
            <v>1472672</v>
          </cell>
          <cell r="K259">
            <v>270563</v>
          </cell>
          <cell r="L259">
            <v>201330</v>
          </cell>
          <cell r="M259">
            <v>102705</v>
          </cell>
          <cell r="N259">
            <v>0</v>
          </cell>
          <cell r="O259">
            <v>218511</v>
          </cell>
          <cell r="P259">
            <v>766535</v>
          </cell>
          <cell r="Q259">
            <v>67885</v>
          </cell>
          <cell r="R259">
            <v>1426199</v>
          </cell>
          <cell r="S259">
            <v>1471.12</v>
          </cell>
          <cell r="T259">
            <v>170886</v>
          </cell>
          <cell r="U259">
            <v>8093.1</v>
          </cell>
          <cell r="V259">
            <v>-25.3999999999996</v>
          </cell>
          <cell r="W259">
            <v>0.1</v>
          </cell>
          <cell r="X259">
            <v>1537.2</v>
          </cell>
          <cell r="Y259">
            <v>1283.5</v>
          </cell>
          <cell r="Z259">
            <v>196.7</v>
          </cell>
          <cell r="AA259">
            <v>57</v>
          </cell>
          <cell r="AB259">
            <v>0</v>
          </cell>
          <cell r="AC259">
            <v>19</v>
          </cell>
          <cell r="AD259">
            <v>250.521296296296</v>
          </cell>
          <cell r="AE259">
            <v>186.416666666667</v>
          </cell>
          <cell r="AF259">
            <v>95.0972222222222</v>
          </cell>
          <cell r="AG259">
            <v>0</v>
          </cell>
          <cell r="AH259">
            <v>202.325</v>
          </cell>
          <cell r="AI259">
            <v>709.75462962963</v>
          </cell>
          <cell r="AJ259">
            <v>62.8564814814815</v>
          </cell>
          <cell r="AK259">
            <v>1320.55462962963</v>
          </cell>
        </row>
        <row r="260">
          <cell r="A260">
            <v>0</v>
          </cell>
        </row>
        <row r="260">
          <cell r="D260">
            <v>37055</v>
          </cell>
        </row>
        <row r="260">
          <cell r="G260">
            <v>189</v>
          </cell>
          <cell r="H260">
            <v>206814</v>
          </cell>
          <cell r="I260">
            <v>1369.5</v>
          </cell>
          <cell r="J260">
            <v>1486102</v>
          </cell>
          <cell r="K260">
            <v>323516</v>
          </cell>
          <cell r="L260">
            <v>169227</v>
          </cell>
          <cell r="M260">
            <v>93724</v>
          </cell>
          <cell r="N260">
            <v>47217</v>
          </cell>
          <cell r="O260">
            <v>214367</v>
          </cell>
          <cell r="P260">
            <v>734814</v>
          </cell>
          <cell r="Q260">
            <v>55901</v>
          </cell>
          <cell r="R260">
            <v>1469539</v>
          </cell>
          <cell r="S260">
            <v>1471.12</v>
          </cell>
          <cell r="T260">
            <v>19935</v>
          </cell>
          <cell r="U260">
            <v>7860</v>
          </cell>
          <cell r="V260">
            <v>-233.1</v>
          </cell>
          <cell r="W260">
            <v>0.1</v>
          </cell>
          <cell r="X260">
            <v>1558.5</v>
          </cell>
          <cell r="Y260">
            <v>1293.5</v>
          </cell>
          <cell r="Z260">
            <v>208</v>
          </cell>
          <cell r="AA260">
            <v>57</v>
          </cell>
          <cell r="AB260">
            <v>0</v>
          </cell>
          <cell r="AC260">
            <v>19</v>
          </cell>
          <cell r="AD260">
            <v>299.551851851852</v>
          </cell>
          <cell r="AE260">
            <v>156.691666666667</v>
          </cell>
          <cell r="AF260">
            <v>86.7814814814815</v>
          </cell>
          <cell r="AG260">
            <v>43.7194444444444</v>
          </cell>
          <cell r="AH260">
            <v>198.487962962963</v>
          </cell>
          <cell r="AI260">
            <v>680.383333333333</v>
          </cell>
          <cell r="AJ260">
            <v>51.7601851851852</v>
          </cell>
          <cell r="AK260">
            <v>1360.68425925926</v>
          </cell>
        </row>
        <row r="261">
          <cell r="A261">
            <v>0</v>
          </cell>
        </row>
        <row r="261">
          <cell r="D261">
            <v>37056</v>
          </cell>
        </row>
        <row r="261">
          <cell r="G261">
            <v>188.9</v>
          </cell>
          <cell r="H261">
            <v>205281</v>
          </cell>
          <cell r="I261">
            <v>1281</v>
          </cell>
          <cell r="J261">
            <v>1388532</v>
          </cell>
          <cell r="K261">
            <v>414639</v>
          </cell>
          <cell r="L261">
            <v>129016</v>
          </cell>
          <cell r="M261">
            <v>98677</v>
          </cell>
          <cell r="N261">
            <v>11</v>
          </cell>
          <cell r="O261">
            <v>212368</v>
          </cell>
          <cell r="P261">
            <v>728739</v>
          </cell>
          <cell r="Q261">
            <v>56608</v>
          </cell>
          <cell r="R261">
            <v>1511042</v>
          </cell>
          <cell r="S261">
            <v>1471.12</v>
          </cell>
          <cell r="T261">
            <v>7206</v>
          </cell>
          <cell r="U261">
            <v>7868.3</v>
          </cell>
          <cell r="V261">
            <v>8.30000000000018</v>
          </cell>
          <cell r="W261">
            <v>0.1</v>
          </cell>
          <cell r="X261">
            <v>1469.9</v>
          </cell>
          <cell r="Y261">
            <v>1205</v>
          </cell>
          <cell r="Z261">
            <v>207.9</v>
          </cell>
          <cell r="AA261">
            <v>57</v>
          </cell>
          <cell r="AB261">
            <v>0</v>
          </cell>
          <cell r="AC261">
            <v>19</v>
          </cell>
          <cell r="AD261">
            <v>383.925</v>
          </cell>
          <cell r="AE261">
            <v>119.459259259259</v>
          </cell>
          <cell r="AF261">
            <v>91.3675925925926</v>
          </cell>
          <cell r="AG261">
            <v>0.0101851851851852</v>
          </cell>
          <cell r="AH261">
            <v>196.637037037037</v>
          </cell>
          <cell r="AI261">
            <v>674.758333333333</v>
          </cell>
          <cell r="AJ261">
            <v>52.4148148148148</v>
          </cell>
          <cell r="AK261">
            <v>1399.11296296296</v>
          </cell>
        </row>
        <row r="262">
          <cell r="A262">
            <v>0</v>
          </cell>
        </row>
        <row r="262">
          <cell r="D262">
            <v>37057</v>
          </cell>
        </row>
        <row r="262">
          <cell r="G262">
            <v>143.5</v>
          </cell>
          <cell r="H262">
            <v>160732</v>
          </cell>
          <cell r="I262">
            <v>1405.4</v>
          </cell>
          <cell r="J262">
            <v>1525391</v>
          </cell>
          <cell r="K262">
            <v>386763</v>
          </cell>
          <cell r="L262">
            <v>145152</v>
          </cell>
          <cell r="M262">
            <v>99750</v>
          </cell>
          <cell r="N262">
            <v>0</v>
          </cell>
          <cell r="O262">
            <v>174452</v>
          </cell>
          <cell r="P262">
            <v>730901</v>
          </cell>
          <cell r="Q262">
            <v>51320</v>
          </cell>
          <cell r="R262">
            <v>1443186</v>
          </cell>
          <cell r="S262">
            <v>1471.12</v>
          </cell>
          <cell r="T262">
            <v>23186</v>
          </cell>
          <cell r="U262">
            <v>7868.3</v>
          </cell>
          <cell r="V262">
            <v>0</v>
          </cell>
          <cell r="W262">
            <v>0.1</v>
          </cell>
          <cell r="X262">
            <v>1548.9</v>
          </cell>
          <cell r="Y262">
            <v>1329.4</v>
          </cell>
          <cell r="Z262">
            <v>162.5</v>
          </cell>
          <cell r="AA262">
            <v>57</v>
          </cell>
          <cell r="AB262">
            <v>0</v>
          </cell>
          <cell r="AC262">
            <v>19</v>
          </cell>
          <cell r="AD262">
            <v>358.113888888889</v>
          </cell>
          <cell r="AE262">
            <v>134.4</v>
          </cell>
          <cell r="AF262">
            <v>92.3611111111111</v>
          </cell>
          <cell r="AG262">
            <v>0</v>
          </cell>
          <cell r="AH262">
            <v>161.52962962963</v>
          </cell>
          <cell r="AI262">
            <v>676.760185185185</v>
          </cell>
          <cell r="AJ262">
            <v>47.5185185185185</v>
          </cell>
          <cell r="AK262">
            <v>1336.28333333333</v>
          </cell>
        </row>
        <row r="263">
          <cell r="A263">
            <v>0</v>
          </cell>
        </row>
        <row r="263">
          <cell r="D263">
            <v>37058</v>
          </cell>
        </row>
        <row r="263">
          <cell r="G263">
            <v>216.4</v>
          </cell>
          <cell r="H263">
            <v>238572</v>
          </cell>
          <cell r="I263">
            <v>1402.5</v>
          </cell>
          <cell r="J263">
            <v>1524108</v>
          </cell>
          <cell r="K263">
            <v>315034</v>
          </cell>
          <cell r="L263">
            <v>144049</v>
          </cell>
          <cell r="M263">
            <v>85697</v>
          </cell>
          <cell r="N263">
            <v>0</v>
          </cell>
          <cell r="O263">
            <v>202894</v>
          </cell>
          <cell r="P263">
            <v>750123</v>
          </cell>
          <cell r="Q263">
            <v>40285</v>
          </cell>
          <cell r="R263">
            <v>1394033</v>
          </cell>
          <cell r="S263">
            <v>1471.12</v>
          </cell>
          <cell r="T263">
            <v>74957</v>
          </cell>
          <cell r="U263">
            <v>7883.8</v>
          </cell>
          <cell r="V263">
            <v>15.5</v>
          </cell>
          <cell r="W263">
            <v>0.1</v>
          </cell>
          <cell r="X263">
            <v>1618.9</v>
          </cell>
          <cell r="Y263">
            <v>1326.5</v>
          </cell>
          <cell r="Z263">
            <v>235.4</v>
          </cell>
          <cell r="AA263">
            <v>57</v>
          </cell>
          <cell r="AB263">
            <v>0</v>
          </cell>
          <cell r="AC263">
            <v>19</v>
          </cell>
          <cell r="AD263">
            <v>291.698148148148</v>
          </cell>
          <cell r="AE263">
            <v>133.378703703704</v>
          </cell>
          <cell r="AF263">
            <v>79.3490740740741</v>
          </cell>
          <cell r="AG263">
            <v>0</v>
          </cell>
          <cell r="AH263">
            <v>187.864814814815</v>
          </cell>
          <cell r="AI263">
            <v>694.558333333333</v>
          </cell>
          <cell r="AJ263">
            <v>37.3009259259259</v>
          </cell>
          <cell r="AK263">
            <v>1290.7712962963</v>
          </cell>
        </row>
        <row r="264">
          <cell r="A264">
            <v>0</v>
          </cell>
        </row>
        <row r="264">
          <cell r="D264">
            <v>37059</v>
          </cell>
        </row>
        <row r="264">
          <cell r="G264">
            <v>220.1</v>
          </cell>
          <cell r="H264">
            <v>235549</v>
          </cell>
          <cell r="I264">
            <v>1367.5</v>
          </cell>
          <cell r="J264">
            <v>1486112</v>
          </cell>
          <cell r="K264">
            <v>316239</v>
          </cell>
          <cell r="L264">
            <v>174049</v>
          </cell>
          <cell r="M264">
            <v>121216</v>
          </cell>
          <cell r="N264">
            <v>0</v>
          </cell>
          <cell r="O264">
            <v>204254</v>
          </cell>
          <cell r="P264">
            <v>740712</v>
          </cell>
          <cell r="Q264">
            <v>40108</v>
          </cell>
          <cell r="R264">
            <v>1422529</v>
          </cell>
          <cell r="S264">
            <v>1471.12</v>
          </cell>
          <cell r="T264">
            <v>99778</v>
          </cell>
          <cell r="U264">
            <v>8105.5</v>
          </cell>
          <cell r="V264">
            <v>221.7</v>
          </cell>
          <cell r="W264">
            <v>0.1</v>
          </cell>
          <cell r="X264">
            <v>1587.6</v>
          </cell>
          <cell r="Y264">
            <v>1291.5</v>
          </cell>
          <cell r="Z264">
            <v>239.1</v>
          </cell>
          <cell r="AA264">
            <v>57</v>
          </cell>
          <cell r="AB264">
            <v>0</v>
          </cell>
          <cell r="AC264">
            <v>19</v>
          </cell>
          <cell r="AD264">
            <v>292.813888888889</v>
          </cell>
          <cell r="AE264">
            <v>161.156481481481</v>
          </cell>
          <cell r="AF264">
            <v>112.237037037037</v>
          </cell>
          <cell r="AG264">
            <v>0</v>
          </cell>
          <cell r="AH264">
            <v>189.124074074074</v>
          </cell>
          <cell r="AI264">
            <v>685.844444444444</v>
          </cell>
          <cell r="AJ264">
            <v>37.137037037037</v>
          </cell>
          <cell r="AK264">
            <v>1317.15648148148</v>
          </cell>
        </row>
        <row r="265">
          <cell r="A265">
            <v>0</v>
          </cell>
        </row>
        <row r="265">
          <cell r="D265">
            <v>37060</v>
          </cell>
        </row>
        <row r="265">
          <cell r="G265">
            <v>219.2</v>
          </cell>
          <cell r="H265">
            <v>234343</v>
          </cell>
          <cell r="I265">
            <v>1349.8</v>
          </cell>
          <cell r="J265">
            <v>1478.745</v>
          </cell>
          <cell r="K265">
            <v>380300</v>
          </cell>
          <cell r="L265">
            <v>160152</v>
          </cell>
          <cell r="M265">
            <v>103188</v>
          </cell>
          <cell r="N265">
            <v>31251</v>
          </cell>
          <cell r="O265">
            <v>192561</v>
          </cell>
          <cell r="P265">
            <v>731098</v>
          </cell>
          <cell r="Q265">
            <v>92511</v>
          </cell>
          <cell r="R265">
            <v>1530909</v>
          </cell>
          <cell r="S265">
            <v>1471.12</v>
          </cell>
          <cell r="T265">
            <v>73400</v>
          </cell>
          <cell r="U265">
            <v>8081.4</v>
          </cell>
          <cell r="V265">
            <v>-24.1000000000004</v>
          </cell>
          <cell r="W265">
            <v>0.1</v>
          </cell>
          <cell r="X265">
            <v>1569</v>
          </cell>
          <cell r="Y265">
            <v>1273.8</v>
          </cell>
          <cell r="Z265">
            <v>238.2</v>
          </cell>
          <cell r="AA265">
            <v>57</v>
          </cell>
          <cell r="AB265">
            <v>0</v>
          </cell>
          <cell r="AC265">
            <v>19</v>
          </cell>
          <cell r="AD265">
            <v>352.12962962963</v>
          </cell>
          <cell r="AE265">
            <v>148.288888888889</v>
          </cell>
          <cell r="AF265">
            <v>95.5444444444445</v>
          </cell>
          <cell r="AG265">
            <v>28.9361111111111</v>
          </cell>
          <cell r="AH265">
            <v>178.297222222222</v>
          </cell>
          <cell r="AI265">
            <v>676.942592592593</v>
          </cell>
          <cell r="AJ265">
            <v>85.6583333333333</v>
          </cell>
          <cell r="AK265">
            <v>1417.50833333333</v>
          </cell>
        </row>
        <row r="266">
          <cell r="A266">
            <v>0</v>
          </cell>
        </row>
        <row r="266">
          <cell r="D266">
            <v>37061</v>
          </cell>
        </row>
        <row r="266">
          <cell r="G266">
            <v>207.4</v>
          </cell>
          <cell r="H266">
            <v>225236</v>
          </cell>
          <cell r="I266">
            <v>1330.6</v>
          </cell>
          <cell r="J266">
            <v>1452201</v>
          </cell>
          <cell r="K266">
            <v>393659</v>
          </cell>
          <cell r="L266">
            <v>144049</v>
          </cell>
          <cell r="M266">
            <v>89447</v>
          </cell>
          <cell r="N266">
            <v>0</v>
          </cell>
          <cell r="O266">
            <v>263814</v>
          </cell>
          <cell r="P266">
            <v>730135</v>
          </cell>
          <cell r="Q266">
            <v>44994</v>
          </cell>
          <cell r="R266">
            <v>1522049</v>
          </cell>
          <cell r="S266">
            <v>1471.12</v>
          </cell>
          <cell r="T266">
            <v>107630</v>
          </cell>
          <cell r="U266">
            <v>8008.6</v>
          </cell>
          <cell r="V266">
            <v>-72.7999999999993</v>
          </cell>
          <cell r="W266">
            <v>0.1</v>
          </cell>
          <cell r="X266">
            <v>1538</v>
          </cell>
          <cell r="Y266">
            <v>1255.6</v>
          </cell>
          <cell r="Z266">
            <v>225.4</v>
          </cell>
          <cell r="AA266">
            <v>57</v>
          </cell>
          <cell r="AB266">
            <v>0</v>
          </cell>
          <cell r="AC266">
            <v>18</v>
          </cell>
          <cell r="AD266">
            <v>364.499074074074</v>
          </cell>
          <cell r="AE266">
            <v>133.378703703704</v>
          </cell>
          <cell r="AF266">
            <v>82.8212962962963</v>
          </cell>
          <cell r="AG266">
            <v>0</v>
          </cell>
          <cell r="AH266">
            <v>244.272222222222</v>
          </cell>
          <cell r="AI266">
            <v>676.050925925926</v>
          </cell>
          <cell r="AJ266">
            <v>41.6611111111111</v>
          </cell>
          <cell r="AK266">
            <v>1409.30462962963</v>
          </cell>
        </row>
        <row r="267">
          <cell r="A267">
            <v>0</v>
          </cell>
        </row>
        <row r="267">
          <cell r="D267">
            <v>37062</v>
          </cell>
        </row>
        <row r="267">
          <cell r="G267">
            <v>211</v>
          </cell>
          <cell r="H267">
            <v>225705</v>
          </cell>
          <cell r="I267">
            <v>1318.3</v>
          </cell>
          <cell r="J267">
            <v>1434013</v>
          </cell>
          <cell r="K267">
            <v>385962</v>
          </cell>
          <cell r="L267">
            <v>120070</v>
          </cell>
          <cell r="M267">
            <v>98764</v>
          </cell>
          <cell r="N267">
            <v>0</v>
          </cell>
          <cell r="O267">
            <v>212081</v>
          </cell>
          <cell r="P267">
            <v>724635</v>
          </cell>
          <cell r="Q267">
            <v>0</v>
          </cell>
          <cell r="R267">
            <v>1421442</v>
          </cell>
          <cell r="S267">
            <v>1471</v>
          </cell>
          <cell r="T267">
            <v>-105517</v>
          </cell>
          <cell r="U267">
            <v>8083.4</v>
          </cell>
          <cell r="V267">
            <v>74.7999999999993</v>
          </cell>
          <cell r="W267">
            <v>0.1</v>
          </cell>
          <cell r="X267">
            <v>1529.3</v>
          </cell>
          <cell r="Y267">
            <v>1243.3</v>
          </cell>
          <cell r="Z267">
            <v>229</v>
          </cell>
          <cell r="AA267">
            <v>57</v>
          </cell>
          <cell r="AB267">
            <v>0</v>
          </cell>
          <cell r="AC267">
            <v>18</v>
          </cell>
          <cell r="AD267">
            <v>357.372222222222</v>
          </cell>
          <cell r="AE267">
            <v>111.175925925926</v>
          </cell>
          <cell r="AF267">
            <v>91.4481481481482</v>
          </cell>
          <cell r="AG267">
            <v>0</v>
          </cell>
          <cell r="AH267">
            <v>196.371296296296</v>
          </cell>
          <cell r="AI267">
            <v>670.958333333333</v>
          </cell>
          <cell r="AJ267">
            <v>0</v>
          </cell>
          <cell r="AK267">
            <v>1316.15</v>
          </cell>
        </row>
        <row r="268">
          <cell r="A268">
            <v>0</v>
          </cell>
        </row>
        <row r="268">
          <cell r="D268">
            <v>37063</v>
          </cell>
        </row>
        <row r="268">
          <cell r="G268">
            <v>213.9</v>
          </cell>
          <cell r="H268">
            <v>228648</v>
          </cell>
          <cell r="I268">
            <v>1296.5</v>
          </cell>
          <cell r="J268">
            <v>1410985</v>
          </cell>
          <cell r="K268">
            <v>365190</v>
          </cell>
          <cell r="L268">
            <v>149173</v>
          </cell>
          <cell r="M268">
            <v>90089</v>
          </cell>
          <cell r="N268">
            <v>0</v>
          </cell>
          <cell r="O268">
            <v>175016</v>
          </cell>
          <cell r="P268">
            <v>755033</v>
          </cell>
          <cell r="Q268">
            <v>105357</v>
          </cell>
          <cell r="R268">
            <v>1490685</v>
          </cell>
          <cell r="S268">
            <v>1471.12</v>
          </cell>
          <cell r="T268">
            <v>820</v>
          </cell>
          <cell r="U268">
            <v>8081.9</v>
          </cell>
          <cell r="V268">
            <v>-1.5</v>
          </cell>
          <cell r="W268">
            <v>0.1</v>
          </cell>
          <cell r="X268">
            <v>1510.4</v>
          </cell>
          <cell r="Y268">
            <v>1221.5</v>
          </cell>
          <cell r="Z268">
            <v>231.9</v>
          </cell>
          <cell r="AA268">
            <v>57</v>
          </cell>
          <cell r="AB268">
            <v>0</v>
          </cell>
          <cell r="AC268">
            <v>18</v>
          </cell>
          <cell r="AD268">
            <v>338.138888888889</v>
          </cell>
          <cell r="AE268">
            <v>138.123148148148</v>
          </cell>
          <cell r="AF268">
            <v>83.4157407407407</v>
          </cell>
          <cell r="AG268">
            <v>0</v>
          </cell>
          <cell r="AH268">
            <v>162.051851851852</v>
          </cell>
          <cell r="AI268">
            <v>699.10462962963</v>
          </cell>
          <cell r="AJ268">
            <v>97.5527777777778</v>
          </cell>
          <cell r="AK268">
            <v>1380.26388888889</v>
          </cell>
        </row>
        <row r="269">
          <cell r="A269">
            <v>0</v>
          </cell>
        </row>
        <row r="269">
          <cell r="D269">
            <v>37064</v>
          </cell>
        </row>
        <row r="269">
          <cell r="G269">
            <v>215.1</v>
          </cell>
          <cell r="H269">
            <v>239432</v>
          </cell>
          <cell r="I269">
            <v>1335.1</v>
          </cell>
          <cell r="J269">
            <v>1452401</v>
          </cell>
          <cell r="K269">
            <v>0</v>
          </cell>
          <cell r="L269">
            <v>146227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1471.12</v>
          </cell>
          <cell r="T269">
            <v>20804</v>
          </cell>
          <cell r="U269">
            <v>8071.2</v>
          </cell>
          <cell r="V269">
            <v>-10.6999999999998</v>
          </cell>
          <cell r="W269">
            <v>0.1</v>
          </cell>
          <cell r="X269">
            <v>1550.2</v>
          </cell>
          <cell r="Y269">
            <v>1260.1</v>
          </cell>
          <cell r="Z269">
            <v>233.1</v>
          </cell>
          <cell r="AA269">
            <v>57</v>
          </cell>
          <cell r="AB269">
            <v>0</v>
          </cell>
          <cell r="AC269">
            <v>18</v>
          </cell>
          <cell r="AD269">
            <v>0</v>
          </cell>
          <cell r="AE269">
            <v>135.39537037037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</row>
        <row r="270">
          <cell r="A270">
            <v>0</v>
          </cell>
        </row>
        <row r="270">
          <cell r="D270">
            <v>37065</v>
          </cell>
        </row>
        <row r="270">
          <cell r="G270">
            <v>192</v>
          </cell>
          <cell r="H270">
            <v>208204</v>
          </cell>
          <cell r="I270">
            <v>1349</v>
          </cell>
          <cell r="J270">
            <v>1465461</v>
          </cell>
          <cell r="K270">
            <v>265975</v>
          </cell>
          <cell r="L270">
            <v>165923</v>
          </cell>
          <cell r="M270">
            <v>93478</v>
          </cell>
          <cell r="N270">
            <v>0</v>
          </cell>
          <cell r="O270">
            <v>245994</v>
          </cell>
          <cell r="P270">
            <v>720088</v>
          </cell>
          <cell r="Q270">
            <v>58886</v>
          </cell>
          <cell r="R270">
            <v>1384421</v>
          </cell>
          <cell r="S270">
            <v>1471.12</v>
          </cell>
          <cell r="T270">
            <v>33096</v>
          </cell>
          <cell r="U270">
            <v>8089.1</v>
          </cell>
          <cell r="V270">
            <v>17.9000000000005</v>
          </cell>
          <cell r="W270">
            <v>0.1</v>
          </cell>
          <cell r="X270">
            <v>1541</v>
          </cell>
          <cell r="Y270">
            <v>1276</v>
          </cell>
          <cell r="Z270">
            <v>208</v>
          </cell>
          <cell r="AA270">
            <v>57</v>
          </cell>
          <cell r="AB270">
            <v>0</v>
          </cell>
          <cell r="AC270">
            <v>16</v>
          </cell>
          <cell r="AD270">
            <v>246.273148148148</v>
          </cell>
          <cell r="AE270">
            <v>153.632407407407</v>
          </cell>
          <cell r="AF270">
            <v>86.5537037037037</v>
          </cell>
          <cell r="AG270">
            <v>0</v>
          </cell>
          <cell r="AH270">
            <v>227.772222222222</v>
          </cell>
          <cell r="AI270">
            <v>666.748148148148</v>
          </cell>
          <cell r="AJ270">
            <v>54.5240740740741</v>
          </cell>
          <cell r="AK270">
            <v>1281.8712962963</v>
          </cell>
        </row>
        <row r="271">
          <cell r="A271">
            <v>0</v>
          </cell>
        </row>
        <row r="271">
          <cell r="D271">
            <v>37066</v>
          </cell>
        </row>
        <row r="271">
          <cell r="G271">
            <v>165.5</v>
          </cell>
          <cell r="H271">
            <v>184201</v>
          </cell>
          <cell r="I271">
            <v>1342.7</v>
          </cell>
          <cell r="J271">
            <v>1452026</v>
          </cell>
          <cell r="K271">
            <v>275966</v>
          </cell>
          <cell r="L271">
            <v>164026</v>
          </cell>
          <cell r="M271">
            <v>93333</v>
          </cell>
          <cell r="N271">
            <v>283</v>
          </cell>
          <cell r="O271">
            <v>247263</v>
          </cell>
          <cell r="P271">
            <v>723884</v>
          </cell>
          <cell r="Q271">
            <v>26133</v>
          </cell>
          <cell r="R271">
            <v>1366862</v>
          </cell>
          <cell r="S271">
            <v>1471.12</v>
          </cell>
          <cell r="T271">
            <v>36912</v>
          </cell>
          <cell r="U271">
            <v>8251.8</v>
          </cell>
          <cell r="V271">
            <v>162.699999999999</v>
          </cell>
          <cell r="W271">
            <v>0.1</v>
          </cell>
          <cell r="X271">
            <v>1508.2</v>
          </cell>
          <cell r="Y271">
            <v>1269.7</v>
          </cell>
          <cell r="Z271">
            <v>181.5</v>
          </cell>
          <cell r="AA271">
            <v>57</v>
          </cell>
          <cell r="AB271">
            <v>0</v>
          </cell>
          <cell r="AC271">
            <v>16</v>
          </cell>
          <cell r="AD271">
            <v>255.524074074074</v>
          </cell>
          <cell r="AE271">
            <v>151.875925925926</v>
          </cell>
          <cell r="AF271">
            <v>86.4194444444445</v>
          </cell>
          <cell r="AG271">
            <v>0.262037037037037</v>
          </cell>
          <cell r="AH271">
            <v>228.947222222222</v>
          </cell>
          <cell r="AI271">
            <v>670.262962962963</v>
          </cell>
          <cell r="AJ271">
            <v>24.1972222222222</v>
          </cell>
          <cell r="AK271">
            <v>1265.61296296296</v>
          </cell>
        </row>
        <row r="272">
          <cell r="A272">
            <v>0</v>
          </cell>
        </row>
        <row r="272">
          <cell r="D272">
            <v>37067</v>
          </cell>
        </row>
        <row r="272">
          <cell r="G272">
            <v>199.7</v>
          </cell>
          <cell r="H272">
            <v>213106</v>
          </cell>
          <cell r="I272">
            <v>1357.2</v>
          </cell>
          <cell r="J272">
            <v>1468720</v>
          </cell>
          <cell r="K272">
            <v>284671</v>
          </cell>
          <cell r="L272">
            <v>163923</v>
          </cell>
          <cell r="M272">
            <v>93211</v>
          </cell>
          <cell r="N272">
            <v>49779</v>
          </cell>
          <cell r="O272">
            <v>258310</v>
          </cell>
          <cell r="P272">
            <v>722644</v>
          </cell>
          <cell r="Q272">
            <v>95514</v>
          </cell>
          <cell r="R272">
            <v>1504129</v>
          </cell>
          <cell r="S272">
            <v>1471.12</v>
          </cell>
          <cell r="T272">
            <v>59862</v>
          </cell>
          <cell r="U272">
            <v>8226.1</v>
          </cell>
          <cell r="V272">
            <v>-25.6999999999989</v>
          </cell>
          <cell r="W272">
            <v>0.1</v>
          </cell>
          <cell r="X272">
            <v>1556.9</v>
          </cell>
          <cell r="Y272">
            <v>1284.2</v>
          </cell>
          <cell r="Z272">
            <v>215.7</v>
          </cell>
          <cell r="AA272">
            <v>57</v>
          </cell>
          <cell r="AB272">
            <v>0</v>
          </cell>
          <cell r="AC272">
            <v>16</v>
          </cell>
          <cell r="AD272">
            <v>263.584259259259</v>
          </cell>
          <cell r="AE272">
            <v>151.780555555556</v>
          </cell>
          <cell r="AF272">
            <v>86.3064814814815</v>
          </cell>
          <cell r="AG272">
            <v>46.0916666666667</v>
          </cell>
          <cell r="AH272">
            <v>239.175925925926</v>
          </cell>
          <cell r="AI272">
            <v>669.114814814815</v>
          </cell>
          <cell r="AJ272">
            <v>88.4388888888889</v>
          </cell>
          <cell r="AK272">
            <v>1392.71203703704</v>
          </cell>
        </row>
        <row r="273">
          <cell r="A273">
            <v>0</v>
          </cell>
        </row>
        <row r="273">
          <cell r="D273">
            <v>37068</v>
          </cell>
        </row>
        <row r="273">
          <cell r="G273">
            <v>201</v>
          </cell>
          <cell r="H273">
            <v>218261</v>
          </cell>
          <cell r="I273">
            <v>1318.3</v>
          </cell>
          <cell r="J273">
            <v>1426463</v>
          </cell>
          <cell r="K273">
            <v>379627</v>
          </cell>
          <cell r="L273">
            <v>143777</v>
          </cell>
          <cell r="M273">
            <v>104364</v>
          </cell>
          <cell r="N273">
            <v>7</v>
          </cell>
          <cell r="O273">
            <v>188705</v>
          </cell>
          <cell r="P273">
            <v>743316</v>
          </cell>
          <cell r="Q273">
            <v>6822</v>
          </cell>
          <cell r="R273">
            <v>1422841</v>
          </cell>
          <cell r="S273">
            <v>1474.75</v>
          </cell>
          <cell r="T273">
            <v>64935</v>
          </cell>
          <cell r="U273">
            <v>8199.1</v>
          </cell>
          <cell r="V273">
            <v>-27</v>
          </cell>
          <cell r="W273">
            <v>0.1</v>
          </cell>
          <cell r="X273">
            <v>1519.3</v>
          </cell>
          <cell r="Y273">
            <v>1245.3</v>
          </cell>
          <cell r="Z273">
            <v>217</v>
          </cell>
          <cell r="AA273">
            <v>57</v>
          </cell>
          <cell r="AB273">
            <v>0</v>
          </cell>
          <cell r="AC273">
            <v>16</v>
          </cell>
          <cell r="AD273">
            <v>351.506481481482</v>
          </cell>
          <cell r="AE273">
            <v>133.126851851852</v>
          </cell>
          <cell r="AF273">
            <v>96.6333333333333</v>
          </cell>
          <cell r="AG273">
            <v>0.00648148148148148</v>
          </cell>
          <cell r="AH273">
            <v>174.726851851852</v>
          </cell>
          <cell r="AI273">
            <v>688.255555555556</v>
          </cell>
          <cell r="AJ273">
            <v>6.31666666666667</v>
          </cell>
          <cell r="AK273">
            <v>1317.44537037037</v>
          </cell>
        </row>
        <row r="274">
          <cell r="A274">
            <v>0</v>
          </cell>
        </row>
        <row r="274">
          <cell r="D274">
            <v>37069</v>
          </cell>
        </row>
        <row r="274">
          <cell r="G274">
            <v>162.5</v>
          </cell>
          <cell r="H274">
            <v>176500</v>
          </cell>
          <cell r="I274">
            <v>1287.9</v>
          </cell>
          <cell r="J274">
            <v>1392735</v>
          </cell>
          <cell r="K274">
            <v>400606</v>
          </cell>
          <cell r="L274">
            <v>147010</v>
          </cell>
          <cell r="M274">
            <v>99064</v>
          </cell>
          <cell r="N274">
            <v>0</v>
          </cell>
          <cell r="O274">
            <v>153852</v>
          </cell>
          <cell r="P274">
            <v>726152</v>
          </cell>
          <cell r="Q274">
            <v>14924</v>
          </cell>
          <cell r="R274">
            <v>1394598</v>
          </cell>
          <cell r="S274">
            <v>1474.75</v>
          </cell>
          <cell r="T274">
            <v>43238</v>
          </cell>
          <cell r="U274">
            <v>8233.7</v>
          </cell>
          <cell r="V274">
            <v>34.6000000000004</v>
          </cell>
          <cell r="W274">
            <v>0.1</v>
          </cell>
          <cell r="X274">
            <v>1450.4</v>
          </cell>
          <cell r="Y274">
            <v>1220.9</v>
          </cell>
          <cell r="Z274">
            <v>172.5</v>
          </cell>
          <cell r="AA274">
            <v>57</v>
          </cell>
          <cell r="AB274">
            <v>0</v>
          </cell>
          <cell r="AC274">
            <v>10</v>
          </cell>
          <cell r="AD274">
            <v>370.931481481481</v>
          </cell>
          <cell r="AE274">
            <v>136.12037037037</v>
          </cell>
          <cell r="AF274">
            <v>91.7259259259259</v>
          </cell>
          <cell r="AG274">
            <v>0</v>
          </cell>
          <cell r="AH274">
            <v>142.455555555556</v>
          </cell>
          <cell r="AI274">
            <v>672.362962962963</v>
          </cell>
          <cell r="AJ274">
            <v>13.8185185185185</v>
          </cell>
          <cell r="AK274">
            <v>1291.29444444444</v>
          </cell>
        </row>
        <row r="275">
          <cell r="A275">
            <v>0</v>
          </cell>
        </row>
        <row r="275">
          <cell r="D275">
            <v>37070</v>
          </cell>
        </row>
        <row r="275">
          <cell r="G275">
            <v>192.5</v>
          </cell>
          <cell r="H275">
            <v>215849</v>
          </cell>
          <cell r="I275">
            <v>1420.1</v>
          </cell>
          <cell r="J275">
            <v>1542607</v>
          </cell>
          <cell r="K275">
            <v>414154</v>
          </cell>
          <cell r="L275">
            <v>142841</v>
          </cell>
          <cell r="M275">
            <v>105454</v>
          </cell>
          <cell r="N275">
            <v>0</v>
          </cell>
          <cell r="O275">
            <v>143524</v>
          </cell>
          <cell r="P275">
            <v>726072</v>
          </cell>
          <cell r="Q275">
            <v>57206</v>
          </cell>
          <cell r="R275">
            <v>1446410</v>
          </cell>
          <cell r="S275">
            <v>1467.5</v>
          </cell>
          <cell r="T275">
            <v>37014</v>
          </cell>
          <cell r="U275">
            <v>8180</v>
          </cell>
          <cell r="V275">
            <v>-53.7000000000007</v>
          </cell>
          <cell r="W275">
            <v>0.1</v>
          </cell>
          <cell r="X275">
            <v>1612.6</v>
          </cell>
          <cell r="Y275">
            <v>1322.1</v>
          </cell>
          <cell r="Z275">
            <v>233.5</v>
          </cell>
          <cell r="AA275">
            <v>57</v>
          </cell>
          <cell r="AB275">
            <v>0</v>
          </cell>
          <cell r="AC275">
            <v>41</v>
          </cell>
          <cell r="AD275">
            <v>383.475925925926</v>
          </cell>
          <cell r="AE275">
            <v>132.260185185185</v>
          </cell>
          <cell r="AF275">
            <v>97.6425925925926</v>
          </cell>
          <cell r="AG275">
            <v>0</v>
          </cell>
          <cell r="AH275">
            <v>132.892592592593</v>
          </cell>
          <cell r="AI275">
            <v>672.288888888889</v>
          </cell>
          <cell r="AJ275">
            <v>52.9685185185185</v>
          </cell>
          <cell r="AK275">
            <v>1339.26851851852</v>
          </cell>
        </row>
        <row r="276">
          <cell r="A276">
            <v>0</v>
          </cell>
        </row>
        <row r="276">
          <cell r="D276">
            <v>37071</v>
          </cell>
        </row>
        <row r="276">
          <cell r="G276">
            <v>117.8</v>
          </cell>
          <cell r="H276">
            <v>134403</v>
          </cell>
          <cell r="I276">
            <v>1304.2</v>
          </cell>
          <cell r="J276">
            <v>1414575</v>
          </cell>
          <cell r="K276">
            <v>367250</v>
          </cell>
          <cell r="L276">
            <v>162123</v>
          </cell>
          <cell r="M276">
            <v>96137</v>
          </cell>
          <cell r="N276">
            <v>0</v>
          </cell>
          <cell r="O276">
            <v>155050</v>
          </cell>
          <cell r="P276">
            <v>775262</v>
          </cell>
          <cell r="Q276">
            <v>83017</v>
          </cell>
          <cell r="R276">
            <v>1476716</v>
          </cell>
          <cell r="S276">
            <v>1467.5</v>
          </cell>
          <cell r="T276">
            <v>38902</v>
          </cell>
          <cell r="U276">
            <v>7951.9</v>
          </cell>
          <cell r="V276">
            <v>-228.1</v>
          </cell>
          <cell r="W276">
            <v>0.1</v>
          </cell>
          <cell r="X276">
            <v>1422</v>
          </cell>
          <cell r="Y276">
            <v>1223.2</v>
          </cell>
          <cell r="Z276">
            <v>141.8</v>
          </cell>
          <cell r="AA276">
            <v>57</v>
          </cell>
          <cell r="AB276">
            <v>0</v>
          </cell>
          <cell r="AC276">
            <v>24</v>
          </cell>
          <cell r="AD276">
            <v>340.046296296296</v>
          </cell>
          <cell r="AE276">
            <v>150.113888888889</v>
          </cell>
          <cell r="AF276">
            <v>89.0157407407407</v>
          </cell>
          <cell r="AG276">
            <v>0</v>
          </cell>
          <cell r="AH276">
            <v>143.564814814815</v>
          </cell>
          <cell r="AI276">
            <v>717.835185185185</v>
          </cell>
          <cell r="AJ276">
            <v>76.8675925925926</v>
          </cell>
          <cell r="AK276">
            <v>1367.32962962963</v>
          </cell>
        </row>
        <row r="277">
          <cell r="A277">
            <v>0</v>
          </cell>
        </row>
        <row r="277">
          <cell r="D277">
            <v>37072</v>
          </cell>
        </row>
        <row r="277">
          <cell r="G277">
            <v>110.1</v>
          </cell>
          <cell r="H277">
            <v>124937</v>
          </cell>
          <cell r="I277">
            <v>1245.1</v>
          </cell>
          <cell r="J277">
            <v>1353815</v>
          </cell>
          <cell r="K277">
            <v>335230</v>
          </cell>
          <cell r="L277">
            <v>187021</v>
          </cell>
          <cell r="M277">
            <v>93080</v>
          </cell>
          <cell r="N277">
            <v>0</v>
          </cell>
          <cell r="O277">
            <v>168094</v>
          </cell>
          <cell r="P277">
            <v>753515</v>
          </cell>
          <cell r="Q277">
            <v>51245</v>
          </cell>
          <cell r="R277">
            <v>1401164</v>
          </cell>
          <cell r="S277">
            <v>1467.5</v>
          </cell>
          <cell r="T277">
            <v>53131</v>
          </cell>
          <cell r="U277">
            <v>7877.2</v>
          </cell>
          <cell r="V277">
            <v>-74.6999999999998</v>
          </cell>
          <cell r="W277">
            <v>0.1</v>
          </cell>
          <cell r="X277">
            <v>1355.2</v>
          </cell>
          <cell r="Y277">
            <v>1170.1</v>
          </cell>
          <cell r="Z277">
            <v>128.1</v>
          </cell>
          <cell r="AA277">
            <v>57</v>
          </cell>
          <cell r="AB277">
            <v>0</v>
          </cell>
          <cell r="AC277">
            <v>18</v>
          </cell>
          <cell r="AD277">
            <v>310.398148148148</v>
          </cell>
          <cell r="AE277">
            <v>173.167592592593</v>
          </cell>
          <cell r="AF277">
            <v>86.1851851851852</v>
          </cell>
          <cell r="AG277">
            <v>0</v>
          </cell>
          <cell r="AH277">
            <v>155.642592592593</v>
          </cell>
          <cell r="AI277">
            <v>697.699074074074</v>
          </cell>
          <cell r="AJ277">
            <v>47.4490740740741</v>
          </cell>
          <cell r="AK277">
            <v>1297.37407407407</v>
          </cell>
        </row>
        <row r="278">
          <cell r="A278">
            <v>0</v>
          </cell>
        </row>
        <row r="278">
          <cell r="D278">
            <v>37073</v>
          </cell>
        </row>
        <row r="278">
          <cell r="G278">
            <v>248.1</v>
          </cell>
          <cell r="H278">
            <v>273610</v>
          </cell>
          <cell r="I278">
            <v>1274.4</v>
          </cell>
          <cell r="J278">
            <v>1385583</v>
          </cell>
          <cell r="K278">
            <v>322273</v>
          </cell>
          <cell r="L278">
            <v>227712</v>
          </cell>
          <cell r="M278">
            <v>125009</v>
          </cell>
          <cell r="N278">
            <v>0</v>
          </cell>
          <cell r="O278">
            <v>132029</v>
          </cell>
          <cell r="P278">
            <v>696920</v>
          </cell>
          <cell r="Q278">
            <v>70082</v>
          </cell>
          <cell r="R278">
            <v>1346313</v>
          </cell>
          <cell r="S278">
            <v>1467.5</v>
          </cell>
          <cell r="T278">
            <v>32263</v>
          </cell>
          <cell r="U278">
            <v>7882</v>
          </cell>
          <cell r="V278">
            <v>4.80000000000018</v>
          </cell>
          <cell r="W278">
            <v>0.1</v>
          </cell>
          <cell r="X278">
            <v>1522.5</v>
          </cell>
          <cell r="Y278">
            <v>1199.4</v>
          </cell>
          <cell r="Z278">
            <v>266.1</v>
          </cell>
          <cell r="AA278">
            <v>57</v>
          </cell>
          <cell r="AB278">
            <v>0</v>
          </cell>
          <cell r="AC278">
            <v>18</v>
          </cell>
          <cell r="AD278">
            <v>298.400925925926</v>
          </cell>
          <cell r="AE278">
            <v>210.844444444444</v>
          </cell>
          <cell r="AF278">
            <v>115.749074074074</v>
          </cell>
          <cell r="AG278">
            <v>0</v>
          </cell>
          <cell r="AH278">
            <v>122.249074074074</v>
          </cell>
          <cell r="AI278">
            <v>645.296296296296</v>
          </cell>
          <cell r="AJ278">
            <v>64.8907407407407</v>
          </cell>
          <cell r="AK278">
            <v>1246.58611111111</v>
          </cell>
        </row>
        <row r="279">
          <cell r="A279">
            <v>0</v>
          </cell>
        </row>
        <row r="279">
          <cell r="D279">
            <v>37074</v>
          </cell>
        </row>
        <row r="279">
          <cell r="G279">
            <v>218.6</v>
          </cell>
          <cell r="H279">
            <v>234374</v>
          </cell>
          <cell r="I279">
            <v>1279.2</v>
          </cell>
          <cell r="J279">
            <v>1389202</v>
          </cell>
          <cell r="K279">
            <v>342666</v>
          </cell>
          <cell r="L279">
            <v>230712</v>
          </cell>
          <cell r="M279">
            <v>124978</v>
          </cell>
          <cell r="N279">
            <v>0</v>
          </cell>
          <cell r="O279">
            <v>122147</v>
          </cell>
          <cell r="P279">
            <v>694971</v>
          </cell>
          <cell r="Q279">
            <v>70060</v>
          </cell>
          <cell r="R279">
            <v>1354822</v>
          </cell>
          <cell r="S279">
            <v>1467.5</v>
          </cell>
          <cell r="T279">
            <v>44551</v>
          </cell>
          <cell r="U279">
            <v>8073.1</v>
          </cell>
          <cell r="V279">
            <v>191.1</v>
          </cell>
          <cell r="W279">
            <v>0.1</v>
          </cell>
          <cell r="X279">
            <v>1497.8</v>
          </cell>
          <cell r="Y279">
            <v>1204.2</v>
          </cell>
          <cell r="Z279">
            <v>236.6</v>
          </cell>
          <cell r="AA279">
            <v>57</v>
          </cell>
          <cell r="AB279">
            <v>0</v>
          </cell>
          <cell r="AC279">
            <v>18</v>
          </cell>
          <cell r="AD279">
            <v>317.283333333333</v>
          </cell>
          <cell r="AE279">
            <v>213.622222222222</v>
          </cell>
          <cell r="AF279">
            <v>115.72037037037</v>
          </cell>
          <cell r="AG279">
            <v>0</v>
          </cell>
          <cell r="AH279">
            <v>113.099074074074</v>
          </cell>
          <cell r="AI279">
            <v>643.491666666667</v>
          </cell>
          <cell r="AJ279">
            <v>64.8703703703704</v>
          </cell>
          <cell r="AK279">
            <v>1254.46481481481</v>
          </cell>
        </row>
        <row r="280">
          <cell r="A280">
            <v>0</v>
          </cell>
        </row>
        <row r="280">
          <cell r="D280">
            <v>37075</v>
          </cell>
        </row>
        <row r="280">
          <cell r="G280">
            <v>202</v>
          </cell>
          <cell r="H280">
            <v>216149</v>
          </cell>
          <cell r="I280">
            <v>1274.4</v>
          </cell>
          <cell r="J280">
            <v>1385040</v>
          </cell>
          <cell r="K280">
            <v>342113</v>
          </cell>
          <cell r="L280">
            <v>135712</v>
          </cell>
          <cell r="M280">
            <v>103884</v>
          </cell>
          <cell r="N280">
            <v>58741</v>
          </cell>
          <cell r="O280">
            <v>148246</v>
          </cell>
          <cell r="P280">
            <v>701432</v>
          </cell>
          <cell r="Q280">
            <v>69957</v>
          </cell>
          <cell r="R280">
            <v>1424373</v>
          </cell>
          <cell r="S280">
            <v>1467.5</v>
          </cell>
          <cell r="T280">
            <v>115878</v>
          </cell>
          <cell r="U280">
            <v>7996.4</v>
          </cell>
          <cell r="V280">
            <v>-76.7000000000007</v>
          </cell>
          <cell r="W280">
            <v>0.1</v>
          </cell>
          <cell r="X280">
            <v>1476.4</v>
          </cell>
          <cell r="Y280">
            <v>1199.4</v>
          </cell>
          <cell r="Z280">
            <v>220</v>
          </cell>
          <cell r="AA280">
            <v>57</v>
          </cell>
          <cell r="AB280">
            <v>0</v>
          </cell>
          <cell r="AC280">
            <v>18</v>
          </cell>
          <cell r="AD280">
            <v>316.771296296296</v>
          </cell>
          <cell r="AE280">
            <v>125.659259259259</v>
          </cell>
          <cell r="AF280">
            <v>96.1888888888889</v>
          </cell>
          <cell r="AG280">
            <v>54.3898148148148</v>
          </cell>
          <cell r="AH280">
            <v>137.264814814815</v>
          </cell>
          <cell r="AI280">
            <v>649.474074074074</v>
          </cell>
          <cell r="AJ280">
            <v>64.775</v>
          </cell>
          <cell r="AK280">
            <v>1318.86388888889</v>
          </cell>
        </row>
        <row r="281">
          <cell r="A281">
            <v>0</v>
          </cell>
        </row>
        <row r="281">
          <cell r="D281">
            <v>37076</v>
          </cell>
        </row>
        <row r="281">
          <cell r="G281">
            <v>200.3</v>
          </cell>
          <cell r="H281">
            <v>213012</v>
          </cell>
          <cell r="I281">
            <v>1278.9</v>
          </cell>
          <cell r="J281">
            <v>1390246</v>
          </cell>
          <cell r="K281">
            <v>326799</v>
          </cell>
          <cell r="L281">
            <v>180531</v>
          </cell>
          <cell r="M281">
            <v>105758</v>
          </cell>
          <cell r="N281">
            <v>53446</v>
          </cell>
          <cell r="O281">
            <v>120265</v>
          </cell>
          <cell r="P281">
            <v>751758</v>
          </cell>
          <cell r="Q281">
            <v>61779</v>
          </cell>
          <cell r="R281">
            <v>1419805</v>
          </cell>
          <cell r="S281">
            <v>1534.21</v>
          </cell>
          <cell r="T281">
            <v>165991</v>
          </cell>
          <cell r="U281">
            <v>7928.2</v>
          </cell>
          <cell r="V281">
            <v>-68.1999999999998</v>
          </cell>
          <cell r="W281">
            <v>0.1</v>
          </cell>
          <cell r="X281">
            <v>1479.2</v>
          </cell>
          <cell r="Y281">
            <v>1203.9</v>
          </cell>
          <cell r="Z281">
            <v>218.3</v>
          </cell>
          <cell r="AA281">
            <v>57</v>
          </cell>
          <cell r="AB281">
            <v>0</v>
          </cell>
          <cell r="AC281">
            <v>18</v>
          </cell>
          <cell r="AD281">
            <v>302.591666666667</v>
          </cell>
          <cell r="AE281">
            <v>167.158333333333</v>
          </cell>
          <cell r="AF281">
            <v>97.9240740740741</v>
          </cell>
          <cell r="AG281">
            <v>49.487037037037</v>
          </cell>
          <cell r="AH281">
            <v>111.356481481481</v>
          </cell>
          <cell r="AI281">
            <v>696.072222222222</v>
          </cell>
          <cell r="AJ281">
            <v>57.2027777777778</v>
          </cell>
          <cell r="AK281">
            <v>1314.63425925926</v>
          </cell>
        </row>
        <row r="282">
          <cell r="A282">
            <v>0</v>
          </cell>
        </row>
        <row r="282">
          <cell r="D282">
            <v>37077</v>
          </cell>
        </row>
        <row r="282">
          <cell r="G282">
            <v>205.1</v>
          </cell>
          <cell r="H282">
            <v>219480</v>
          </cell>
          <cell r="I282">
            <v>1320.6</v>
          </cell>
          <cell r="J282">
            <v>1434531</v>
          </cell>
          <cell r="K282">
            <v>376339</v>
          </cell>
          <cell r="L282">
            <v>185531</v>
          </cell>
          <cell r="M282">
            <v>110249</v>
          </cell>
          <cell r="N282">
            <v>78283</v>
          </cell>
          <cell r="O282">
            <v>110560</v>
          </cell>
          <cell r="P282">
            <v>736059</v>
          </cell>
          <cell r="Q282">
            <v>60069</v>
          </cell>
          <cell r="R282">
            <v>1471559</v>
          </cell>
          <cell r="S282">
            <v>1534.2</v>
          </cell>
          <cell r="T282">
            <v>142107</v>
          </cell>
          <cell r="U282">
            <v>7928.2</v>
          </cell>
          <cell r="V282">
            <v>0</v>
          </cell>
          <cell r="W282">
            <v>0.1</v>
          </cell>
          <cell r="X282">
            <v>1525.7</v>
          </cell>
          <cell r="Y282">
            <v>1245.6</v>
          </cell>
          <cell r="Z282">
            <v>223.1</v>
          </cell>
          <cell r="AA282">
            <v>57</v>
          </cell>
          <cell r="AB282">
            <v>0</v>
          </cell>
          <cell r="AC282">
            <v>18</v>
          </cell>
          <cell r="AD282">
            <v>348.462037037037</v>
          </cell>
          <cell r="AE282">
            <v>171.787962962963</v>
          </cell>
          <cell r="AF282">
            <v>102.082407407407</v>
          </cell>
          <cell r="AG282">
            <v>72.4842592592593</v>
          </cell>
          <cell r="AH282">
            <v>102.37037037037</v>
          </cell>
          <cell r="AI282">
            <v>681.536111111111</v>
          </cell>
          <cell r="AJ282">
            <v>55.6194444444445</v>
          </cell>
          <cell r="AK282">
            <v>1362.55462962963</v>
          </cell>
        </row>
        <row r="283">
          <cell r="A283">
            <v>0</v>
          </cell>
        </row>
        <row r="283">
          <cell r="D283">
            <v>37078</v>
          </cell>
        </row>
        <row r="283">
          <cell r="G283">
            <v>159.3</v>
          </cell>
          <cell r="H283">
            <v>177238</v>
          </cell>
          <cell r="I283">
            <v>1376</v>
          </cell>
          <cell r="J283">
            <v>1494165</v>
          </cell>
          <cell r="K283">
            <v>403414</v>
          </cell>
          <cell r="L283">
            <v>192531</v>
          </cell>
          <cell r="M283">
            <v>99521</v>
          </cell>
          <cell r="N283">
            <v>39744</v>
          </cell>
          <cell r="O283">
            <v>136269</v>
          </cell>
          <cell r="P283">
            <v>690412</v>
          </cell>
          <cell r="Q283">
            <v>60531</v>
          </cell>
          <cell r="R283">
            <v>1429891</v>
          </cell>
          <cell r="S283">
            <v>1534.2</v>
          </cell>
          <cell r="T283">
            <v>206862</v>
          </cell>
          <cell r="U283">
            <v>7753.5</v>
          </cell>
          <cell r="V283">
            <v>-174.7</v>
          </cell>
          <cell r="W283">
            <v>0.1</v>
          </cell>
          <cell r="X283">
            <v>1535.3</v>
          </cell>
          <cell r="Y283">
            <v>1301</v>
          </cell>
          <cell r="Z283">
            <v>177.3</v>
          </cell>
          <cell r="AA283">
            <v>57</v>
          </cell>
          <cell r="AB283">
            <v>0</v>
          </cell>
          <cell r="AC283">
            <v>18</v>
          </cell>
          <cell r="AD283">
            <v>373.531481481482</v>
          </cell>
          <cell r="AE283">
            <v>178.269444444444</v>
          </cell>
          <cell r="AF283">
            <v>92.1490740740741</v>
          </cell>
          <cell r="AG283">
            <v>36.8</v>
          </cell>
          <cell r="AH283">
            <v>126.175</v>
          </cell>
          <cell r="AI283">
            <v>639.27037037037</v>
          </cell>
          <cell r="AJ283">
            <v>56.0472222222222</v>
          </cell>
          <cell r="AK283">
            <v>1323.97314814815</v>
          </cell>
        </row>
        <row r="284">
          <cell r="A284">
            <v>0</v>
          </cell>
        </row>
        <row r="284">
          <cell r="D284">
            <v>37079</v>
          </cell>
        </row>
        <row r="284">
          <cell r="G284">
            <v>194.8</v>
          </cell>
          <cell r="H284">
            <v>213094</v>
          </cell>
          <cell r="I284">
            <v>1394.6</v>
          </cell>
          <cell r="J284">
            <v>1513410</v>
          </cell>
          <cell r="K284">
            <v>347306</v>
          </cell>
          <cell r="L284">
            <v>224473</v>
          </cell>
          <cell r="M284">
            <v>99561</v>
          </cell>
          <cell r="N284">
            <v>51794</v>
          </cell>
          <cell r="O284">
            <v>211993</v>
          </cell>
          <cell r="P284">
            <v>641847</v>
          </cell>
          <cell r="Q284">
            <v>81508</v>
          </cell>
          <cell r="R284">
            <v>1434009</v>
          </cell>
          <cell r="S284">
            <v>1537.99</v>
          </cell>
          <cell r="T284">
            <v>194237</v>
          </cell>
          <cell r="U284">
            <v>7778.6</v>
          </cell>
          <cell r="V284">
            <v>25.1000000000004</v>
          </cell>
          <cell r="W284">
            <v>0.1</v>
          </cell>
          <cell r="X284">
            <v>1589.4</v>
          </cell>
          <cell r="Y284">
            <v>1321.6</v>
          </cell>
          <cell r="Z284">
            <v>210.8</v>
          </cell>
          <cell r="AA284">
            <v>57</v>
          </cell>
          <cell r="AB284">
            <v>0</v>
          </cell>
          <cell r="AC284">
            <v>16</v>
          </cell>
          <cell r="AD284">
            <v>321.57962962963</v>
          </cell>
          <cell r="AE284">
            <v>207.84537037037</v>
          </cell>
          <cell r="AF284">
            <v>92.1861111111111</v>
          </cell>
          <cell r="AG284">
            <v>47.9574074074074</v>
          </cell>
          <cell r="AH284">
            <v>196.289814814815</v>
          </cell>
          <cell r="AI284">
            <v>594.302777777778</v>
          </cell>
          <cell r="AJ284">
            <v>75.4703703703704</v>
          </cell>
          <cell r="AK284">
            <v>1327.78611111111</v>
          </cell>
        </row>
        <row r="285">
          <cell r="A285">
            <v>0</v>
          </cell>
        </row>
        <row r="285">
          <cell r="D285">
            <v>37080</v>
          </cell>
        </row>
        <row r="285">
          <cell r="G285">
            <v>162</v>
          </cell>
          <cell r="H285">
            <v>179844</v>
          </cell>
          <cell r="I285">
            <v>1398.9</v>
          </cell>
          <cell r="J285">
            <v>1518671</v>
          </cell>
          <cell r="K285">
            <v>330933</v>
          </cell>
          <cell r="L285">
            <v>224473</v>
          </cell>
          <cell r="M285">
            <v>100482</v>
          </cell>
          <cell r="N285">
            <v>54161</v>
          </cell>
          <cell r="O285">
            <v>213037</v>
          </cell>
          <cell r="P285">
            <v>645672</v>
          </cell>
          <cell r="Q285">
            <v>69451</v>
          </cell>
          <cell r="R285">
            <v>1413736</v>
          </cell>
          <cell r="S285">
            <v>1537.99</v>
          </cell>
          <cell r="T285">
            <v>163409</v>
          </cell>
          <cell r="U285">
            <v>7841.3</v>
          </cell>
          <cell r="V285">
            <v>62.6999999999998</v>
          </cell>
          <cell r="W285">
            <v>0.1</v>
          </cell>
          <cell r="X285">
            <v>1560.9</v>
          </cell>
          <cell r="Y285">
            <v>1316.9</v>
          </cell>
          <cell r="Z285">
            <v>187</v>
          </cell>
          <cell r="AA285">
            <v>57</v>
          </cell>
          <cell r="AB285">
            <v>0</v>
          </cell>
          <cell r="AC285">
            <v>25</v>
          </cell>
          <cell r="AD285">
            <v>306.419444444444</v>
          </cell>
          <cell r="AE285">
            <v>207.84537037037</v>
          </cell>
          <cell r="AF285">
            <v>93.0388888888889</v>
          </cell>
          <cell r="AG285">
            <v>50.1490740740741</v>
          </cell>
          <cell r="AH285">
            <v>197.256481481481</v>
          </cell>
          <cell r="AI285">
            <v>597.844444444444</v>
          </cell>
          <cell r="AJ285">
            <v>64.3064814814815</v>
          </cell>
          <cell r="AK285">
            <v>1309.01481481482</v>
          </cell>
        </row>
        <row r="286">
          <cell r="A286">
            <v>0</v>
          </cell>
        </row>
        <row r="286">
          <cell r="D286">
            <v>37081</v>
          </cell>
        </row>
        <row r="286">
          <cell r="G286">
            <v>208.2</v>
          </cell>
          <cell r="H286">
            <v>221922</v>
          </cell>
          <cell r="I286">
            <v>1335.9</v>
          </cell>
          <cell r="J286">
            <v>1449197</v>
          </cell>
          <cell r="K286">
            <v>386734</v>
          </cell>
          <cell r="L286">
            <v>224473</v>
          </cell>
          <cell r="M286">
            <v>100545</v>
          </cell>
          <cell r="N286">
            <v>51668</v>
          </cell>
          <cell r="O286">
            <v>202598</v>
          </cell>
          <cell r="P286">
            <v>644157</v>
          </cell>
          <cell r="Q286">
            <v>92341</v>
          </cell>
          <cell r="R286">
            <v>1478043</v>
          </cell>
          <cell r="S286">
            <v>1537.99</v>
          </cell>
          <cell r="T286">
            <v>119431</v>
          </cell>
          <cell r="U286">
            <v>7830.7</v>
          </cell>
          <cell r="V286">
            <v>-10.6000000000004</v>
          </cell>
          <cell r="W286">
            <v>0.1</v>
          </cell>
          <cell r="X286">
            <v>1544.1</v>
          </cell>
          <cell r="Y286">
            <v>1253.9</v>
          </cell>
          <cell r="Z286">
            <v>233.2</v>
          </cell>
          <cell r="AA286">
            <v>57</v>
          </cell>
          <cell r="AB286">
            <v>0</v>
          </cell>
          <cell r="AC286">
            <v>25</v>
          </cell>
          <cell r="AD286">
            <v>358.087037037037</v>
          </cell>
          <cell r="AE286">
            <v>207.84537037037</v>
          </cell>
          <cell r="AF286">
            <v>93.0972222222222</v>
          </cell>
          <cell r="AG286">
            <v>47.8407407407407</v>
          </cell>
          <cell r="AH286">
            <v>187.590740740741</v>
          </cell>
          <cell r="AI286">
            <v>596.441666666667</v>
          </cell>
          <cell r="AJ286">
            <v>85.5009259259259</v>
          </cell>
          <cell r="AK286">
            <v>1368.55833333333</v>
          </cell>
        </row>
        <row r="287">
          <cell r="A287">
            <v>0</v>
          </cell>
        </row>
        <row r="287">
          <cell r="D287">
            <v>37082</v>
          </cell>
        </row>
        <row r="287">
          <cell r="G287">
            <v>203.3</v>
          </cell>
          <cell r="H287">
            <v>216692</v>
          </cell>
          <cell r="I287">
            <v>1355.2</v>
          </cell>
          <cell r="J287">
            <v>1470871</v>
          </cell>
          <cell r="K287">
            <v>391678</v>
          </cell>
          <cell r="L287">
            <v>214445</v>
          </cell>
          <cell r="M287">
            <v>97161</v>
          </cell>
          <cell r="N287">
            <v>43500</v>
          </cell>
          <cell r="O287">
            <v>190098</v>
          </cell>
          <cell r="P287">
            <v>632335</v>
          </cell>
          <cell r="Q287">
            <v>108751</v>
          </cell>
          <cell r="R287">
            <v>1463523</v>
          </cell>
          <cell r="S287">
            <v>1537.99</v>
          </cell>
          <cell r="T287">
            <v>137505</v>
          </cell>
          <cell r="U287">
            <v>7804</v>
          </cell>
          <cell r="V287">
            <v>-26.6999999999998</v>
          </cell>
          <cell r="W287">
            <v>0.1</v>
          </cell>
          <cell r="X287">
            <v>1558.5</v>
          </cell>
          <cell r="Y287">
            <v>1281.2</v>
          </cell>
          <cell r="Z287">
            <v>220.3</v>
          </cell>
          <cell r="AA287">
            <v>57</v>
          </cell>
          <cell r="AB287">
            <v>0</v>
          </cell>
          <cell r="AC287">
            <v>17</v>
          </cell>
          <cell r="AD287">
            <v>362.664814814815</v>
          </cell>
          <cell r="AE287">
            <v>198.560185185185</v>
          </cell>
          <cell r="AF287">
            <v>89.9638888888889</v>
          </cell>
          <cell r="AG287">
            <v>40.2777777777778</v>
          </cell>
          <cell r="AH287">
            <v>176.016666666667</v>
          </cell>
          <cell r="AI287">
            <v>585.49537037037</v>
          </cell>
          <cell r="AJ287">
            <v>100.69537037037</v>
          </cell>
          <cell r="AK287">
            <v>1355.11388888889</v>
          </cell>
        </row>
        <row r="288">
          <cell r="A288">
            <v>0</v>
          </cell>
        </row>
        <row r="288">
          <cell r="D288">
            <v>37083</v>
          </cell>
        </row>
        <row r="288">
          <cell r="G288">
            <v>213</v>
          </cell>
          <cell r="H288">
            <v>227316</v>
          </cell>
          <cell r="I288">
            <v>1366.6</v>
          </cell>
          <cell r="J288">
            <v>1482287</v>
          </cell>
          <cell r="K288">
            <v>400588</v>
          </cell>
          <cell r="L288">
            <v>206845</v>
          </cell>
          <cell r="M288">
            <v>96129</v>
          </cell>
          <cell r="N288">
            <v>39451</v>
          </cell>
          <cell r="O288">
            <v>244249</v>
          </cell>
          <cell r="P288">
            <v>586514</v>
          </cell>
          <cell r="Q288">
            <v>132503</v>
          </cell>
          <cell r="R288">
            <v>1499434</v>
          </cell>
          <cell r="S288">
            <v>1537.99</v>
          </cell>
          <cell r="T288">
            <v>56827</v>
          </cell>
          <cell r="U288">
            <v>7778.2</v>
          </cell>
          <cell r="V288">
            <v>-25.8000000000002</v>
          </cell>
          <cell r="W288">
            <v>0.1</v>
          </cell>
          <cell r="X288">
            <v>1579.6</v>
          </cell>
          <cell r="Y288">
            <v>1291.6</v>
          </cell>
          <cell r="Z288">
            <v>231</v>
          </cell>
          <cell r="AA288">
            <v>57</v>
          </cell>
          <cell r="AB288">
            <v>0</v>
          </cell>
          <cell r="AC288">
            <v>18</v>
          </cell>
          <cell r="AD288">
            <v>370.914814814815</v>
          </cell>
          <cell r="AE288">
            <v>191.523148148148</v>
          </cell>
          <cell r="AF288">
            <v>89.0083333333333</v>
          </cell>
          <cell r="AG288">
            <v>36.5287037037037</v>
          </cell>
          <cell r="AH288">
            <v>226.156481481481</v>
          </cell>
          <cell r="AI288">
            <v>543.068518518519</v>
          </cell>
          <cell r="AJ288">
            <v>122.687962962963</v>
          </cell>
          <cell r="AK288">
            <v>1388.36481481482</v>
          </cell>
        </row>
        <row r="289">
          <cell r="A289">
            <v>0</v>
          </cell>
        </row>
        <row r="289">
          <cell r="D289">
            <v>37084</v>
          </cell>
        </row>
        <row r="289">
          <cell r="G289">
            <v>225.1</v>
          </cell>
          <cell r="H289">
            <v>250727</v>
          </cell>
          <cell r="I289">
            <v>1356.7</v>
          </cell>
          <cell r="J289">
            <v>1471509</v>
          </cell>
          <cell r="K289">
            <v>417084</v>
          </cell>
          <cell r="L289">
            <v>203247</v>
          </cell>
          <cell r="M289">
            <v>97632</v>
          </cell>
          <cell r="N289">
            <v>42118</v>
          </cell>
          <cell r="O289">
            <v>189017</v>
          </cell>
          <cell r="P289">
            <v>637166</v>
          </cell>
          <cell r="Q289">
            <v>38291</v>
          </cell>
          <cell r="R289">
            <v>1421308</v>
          </cell>
          <cell r="S289">
            <v>1537.99</v>
          </cell>
          <cell r="T289">
            <v>120135</v>
          </cell>
          <cell r="U289">
            <v>7786</v>
          </cell>
          <cell r="V289">
            <v>7.80000000000018</v>
          </cell>
          <cell r="W289">
            <v>0.17</v>
          </cell>
          <cell r="X289">
            <v>1581.8</v>
          </cell>
          <cell r="Y289">
            <v>1281.7</v>
          </cell>
          <cell r="Z289">
            <v>243.1</v>
          </cell>
          <cell r="AA289">
            <v>57</v>
          </cell>
          <cell r="AB289">
            <v>0</v>
          </cell>
          <cell r="AC289">
            <v>18</v>
          </cell>
          <cell r="AD289">
            <v>386.188888888889</v>
          </cell>
          <cell r="AE289">
            <v>188.191666666667</v>
          </cell>
          <cell r="AF289">
            <v>90.4</v>
          </cell>
          <cell r="AG289">
            <v>38.9981481481482</v>
          </cell>
          <cell r="AH289">
            <v>175.015740740741</v>
          </cell>
          <cell r="AI289">
            <v>589.968518518519</v>
          </cell>
          <cell r="AJ289">
            <v>35.4546296296296</v>
          </cell>
          <cell r="AK289">
            <v>1316.02592592593</v>
          </cell>
        </row>
        <row r="290">
          <cell r="A290">
            <v>0</v>
          </cell>
        </row>
        <row r="290">
          <cell r="D290">
            <v>37085</v>
          </cell>
        </row>
        <row r="290">
          <cell r="G290">
            <v>223.3</v>
          </cell>
          <cell r="H290">
            <v>242544</v>
          </cell>
          <cell r="I290">
            <v>1366.3</v>
          </cell>
          <cell r="J290">
            <v>1483164</v>
          </cell>
          <cell r="K290">
            <v>368084</v>
          </cell>
          <cell r="L290">
            <v>205247</v>
          </cell>
          <cell r="M290">
            <v>108447</v>
          </cell>
          <cell r="N290">
            <v>36271</v>
          </cell>
          <cell r="O290">
            <v>226650</v>
          </cell>
          <cell r="P290">
            <v>649442</v>
          </cell>
          <cell r="Q290">
            <v>48057</v>
          </cell>
          <cell r="R290">
            <v>1436951</v>
          </cell>
          <cell r="S290">
            <v>1564.73</v>
          </cell>
          <cell r="T290">
            <v>159675</v>
          </cell>
          <cell r="U290">
            <v>7737.5</v>
          </cell>
          <cell r="V290">
            <v>-48.5</v>
          </cell>
          <cell r="W290">
            <v>0.17</v>
          </cell>
          <cell r="X290">
            <v>1589.6</v>
          </cell>
          <cell r="Y290">
            <v>1291.3</v>
          </cell>
          <cell r="Z290">
            <v>241.3</v>
          </cell>
          <cell r="AA290">
            <v>57</v>
          </cell>
          <cell r="AB290">
            <v>0</v>
          </cell>
          <cell r="AC290">
            <v>18</v>
          </cell>
          <cell r="AD290">
            <v>340.818518518519</v>
          </cell>
          <cell r="AE290">
            <v>190.043518518519</v>
          </cell>
          <cell r="AF290">
            <v>100.413888888889</v>
          </cell>
          <cell r="AG290">
            <v>33.5842592592593</v>
          </cell>
          <cell r="AH290">
            <v>209.861111111111</v>
          </cell>
          <cell r="AI290">
            <v>601.335185185185</v>
          </cell>
          <cell r="AJ290">
            <v>44.4972222222222</v>
          </cell>
          <cell r="AK290">
            <v>1330.51018518519</v>
          </cell>
        </row>
        <row r="291">
          <cell r="A291">
            <v>0</v>
          </cell>
        </row>
        <row r="291">
          <cell r="D291">
            <v>37086</v>
          </cell>
        </row>
        <row r="291">
          <cell r="G291">
            <v>229.6</v>
          </cell>
          <cell r="H291">
            <v>254614</v>
          </cell>
          <cell r="I291">
            <v>1369.3</v>
          </cell>
          <cell r="J291">
            <v>1486783</v>
          </cell>
          <cell r="K291">
            <v>343157</v>
          </cell>
          <cell r="L291">
            <v>201747</v>
          </cell>
          <cell r="M291">
            <v>89966</v>
          </cell>
          <cell r="N291">
            <v>59278</v>
          </cell>
          <cell r="O291">
            <v>230410</v>
          </cell>
          <cell r="P291">
            <v>661307</v>
          </cell>
          <cell r="Q291">
            <v>127783</v>
          </cell>
          <cell r="R291">
            <v>1511901</v>
          </cell>
          <cell r="S291">
            <v>1564.73</v>
          </cell>
          <cell r="T291">
            <v>158333</v>
          </cell>
          <cell r="U291">
            <v>7778.7</v>
          </cell>
          <cell r="V291">
            <v>41.1999999999998</v>
          </cell>
          <cell r="W291">
            <v>0.17</v>
          </cell>
          <cell r="X291">
            <v>1598.9</v>
          </cell>
          <cell r="Y291">
            <v>1296.3</v>
          </cell>
          <cell r="Z291">
            <v>245.6</v>
          </cell>
          <cell r="AA291">
            <v>57</v>
          </cell>
          <cell r="AB291">
            <v>0</v>
          </cell>
          <cell r="AC291">
            <v>16</v>
          </cell>
          <cell r="AD291">
            <v>317.737962962963</v>
          </cell>
          <cell r="AE291">
            <v>186.802777777778</v>
          </cell>
          <cell r="AF291">
            <v>83.3018518518519</v>
          </cell>
          <cell r="AG291">
            <v>54.887037037037</v>
          </cell>
          <cell r="AH291">
            <v>213.342592592593</v>
          </cell>
          <cell r="AI291">
            <v>612.321296296296</v>
          </cell>
          <cell r="AJ291">
            <v>118.317592592593</v>
          </cell>
          <cell r="AK291">
            <v>1399.90833333333</v>
          </cell>
        </row>
        <row r="292">
          <cell r="A292">
            <v>0</v>
          </cell>
        </row>
        <row r="292">
          <cell r="D292">
            <v>37087</v>
          </cell>
        </row>
        <row r="292">
          <cell r="G292">
            <v>229.7</v>
          </cell>
          <cell r="H292">
            <v>245313</v>
          </cell>
          <cell r="I292">
            <v>1394.8</v>
          </cell>
          <cell r="J292">
            <v>1513519</v>
          </cell>
          <cell r="K292">
            <v>352797</v>
          </cell>
          <cell r="L292">
            <v>201747</v>
          </cell>
          <cell r="M292">
            <v>87800</v>
          </cell>
          <cell r="N292">
            <v>69171</v>
          </cell>
          <cell r="O292">
            <v>230213</v>
          </cell>
          <cell r="P292">
            <v>667832</v>
          </cell>
          <cell r="Q292">
            <v>85142</v>
          </cell>
          <cell r="R292">
            <v>1492955</v>
          </cell>
          <cell r="S292">
            <v>1564.73</v>
          </cell>
          <cell r="T292">
            <v>143569</v>
          </cell>
          <cell r="U292">
            <v>7774.2</v>
          </cell>
          <cell r="V292">
            <v>-4.5</v>
          </cell>
          <cell r="W292">
            <v>0.17</v>
          </cell>
          <cell r="X292">
            <v>1624.5</v>
          </cell>
          <cell r="Y292">
            <v>1321.8</v>
          </cell>
          <cell r="Z292">
            <v>245.7</v>
          </cell>
          <cell r="AA292">
            <v>57</v>
          </cell>
          <cell r="AB292">
            <v>0</v>
          </cell>
          <cell r="AC292">
            <v>16</v>
          </cell>
          <cell r="AD292">
            <v>326.663888888889</v>
          </cell>
          <cell r="AE292">
            <v>186.802777777778</v>
          </cell>
          <cell r="AF292">
            <v>81.2962962962963</v>
          </cell>
          <cell r="AG292">
            <v>64.0472222222222</v>
          </cell>
          <cell r="AH292">
            <v>213.160185185185</v>
          </cell>
          <cell r="AI292">
            <v>618.362962962963</v>
          </cell>
          <cell r="AJ292">
            <v>78.8351851851852</v>
          </cell>
          <cell r="AK292">
            <v>1382.36574074074</v>
          </cell>
        </row>
        <row r="293">
          <cell r="A293">
            <v>0</v>
          </cell>
        </row>
        <row r="293">
          <cell r="D293">
            <v>37088</v>
          </cell>
        </row>
        <row r="293">
          <cell r="G293">
            <v>230.5</v>
          </cell>
          <cell r="H293">
            <v>246937</v>
          </cell>
          <cell r="I293">
            <v>1361.9</v>
          </cell>
          <cell r="J293">
            <v>1477024</v>
          </cell>
          <cell r="K293">
            <v>379250</v>
          </cell>
          <cell r="L293">
            <v>204247</v>
          </cell>
          <cell r="M293">
            <v>90099</v>
          </cell>
          <cell r="N293">
            <v>54268</v>
          </cell>
          <cell r="O293">
            <v>220603</v>
          </cell>
          <cell r="P293">
            <v>659799</v>
          </cell>
          <cell r="Q293">
            <v>77050</v>
          </cell>
          <cell r="R293">
            <v>1481069</v>
          </cell>
          <cell r="S293">
            <v>1564.73</v>
          </cell>
          <cell r="T293">
            <v>127470</v>
          </cell>
          <cell r="U293">
            <v>7751.1</v>
          </cell>
          <cell r="V293">
            <v>-23.0999999999995</v>
          </cell>
          <cell r="W293">
            <v>0.17</v>
          </cell>
          <cell r="X293">
            <v>1592.4</v>
          </cell>
          <cell r="Y293">
            <v>1288.9</v>
          </cell>
          <cell r="Z293">
            <v>246.5</v>
          </cell>
          <cell r="AA293">
            <v>57</v>
          </cell>
          <cell r="AB293">
            <v>0</v>
          </cell>
          <cell r="AC293">
            <v>16</v>
          </cell>
          <cell r="AD293">
            <v>351.157407407407</v>
          </cell>
          <cell r="AE293">
            <v>189.117592592593</v>
          </cell>
          <cell r="AF293">
            <v>83.425</v>
          </cell>
          <cell r="AG293">
            <v>50.2481481481482</v>
          </cell>
          <cell r="AH293">
            <v>204.262037037037</v>
          </cell>
          <cell r="AI293">
            <v>610.925</v>
          </cell>
          <cell r="AJ293">
            <v>71.3425925925926</v>
          </cell>
          <cell r="AK293">
            <v>1371.36018518519</v>
          </cell>
        </row>
        <row r="294">
          <cell r="A294">
            <v>0</v>
          </cell>
        </row>
        <row r="294">
          <cell r="D294">
            <v>37089</v>
          </cell>
        </row>
        <row r="294">
          <cell r="G294">
            <v>221.6</v>
          </cell>
          <cell r="H294">
            <v>238321</v>
          </cell>
          <cell r="I294">
            <v>1291.4</v>
          </cell>
          <cell r="J294">
            <v>1393233</v>
          </cell>
          <cell r="K294">
            <v>409906</v>
          </cell>
          <cell r="L294">
            <v>218414</v>
          </cell>
          <cell r="M294">
            <v>106841</v>
          </cell>
          <cell r="N294">
            <v>43992</v>
          </cell>
          <cell r="O294">
            <v>251539</v>
          </cell>
          <cell r="P294">
            <v>587801</v>
          </cell>
          <cell r="Q294">
            <v>52204</v>
          </cell>
          <cell r="R294">
            <v>1452283</v>
          </cell>
          <cell r="S294">
            <v>1564.73</v>
          </cell>
          <cell r="T294">
            <v>70764</v>
          </cell>
          <cell r="U294">
            <v>7754.1</v>
          </cell>
          <cell r="V294">
            <v>3</v>
          </cell>
          <cell r="W294">
            <v>0.17</v>
          </cell>
          <cell r="X294">
            <v>1513</v>
          </cell>
          <cell r="Y294">
            <v>1216.4</v>
          </cell>
          <cell r="Z294">
            <v>239.6</v>
          </cell>
          <cell r="AA294">
            <v>57</v>
          </cell>
          <cell r="AB294">
            <v>0</v>
          </cell>
          <cell r="AC294">
            <v>18</v>
          </cell>
          <cell r="AD294">
            <v>379.542592592593</v>
          </cell>
          <cell r="AE294">
            <v>202.235185185185</v>
          </cell>
          <cell r="AF294">
            <v>98.9268518518519</v>
          </cell>
          <cell r="AG294">
            <v>40.7333333333333</v>
          </cell>
          <cell r="AH294">
            <v>232.906481481481</v>
          </cell>
          <cell r="AI294">
            <v>544.260185185185</v>
          </cell>
          <cell r="AJ294">
            <v>48.337037037037</v>
          </cell>
          <cell r="AK294">
            <v>1344.70648148148</v>
          </cell>
        </row>
        <row r="295">
          <cell r="A295">
            <v>0</v>
          </cell>
        </row>
        <row r="295">
          <cell r="D295">
            <v>37090</v>
          </cell>
        </row>
        <row r="295">
          <cell r="G295">
            <v>217</v>
          </cell>
          <cell r="H295">
            <v>232352</v>
          </cell>
          <cell r="I295">
            <v>1385.8</v>
          </cell>
          <cell r="J295">
            <v>1493808</v>
          </cell>
          <cell r="K295">
            <v>449690</v>
          </cell>
          <cell r="L295">
            <v>208247</v>
          </cell>
          <cell r="M295">
            <v>113262</v>
          </cell>
          <cell r="N295">
            <v>54214</v>
          </cell>
          <cell r="O295">
            <v>200713</v>
          </cell>
          <cell r="P295">
            <v>574314</v>
          </cell>
          <cell r="Q295">
            <v>39479</v>
          </cell>
          <cell r="R295">
            <v>1431672</v>
          </cell>
          <cell r="S295">
            <v>1564.73</v>
          </cell>
          <cell r="T295">
            <v>47731</v>
          </cell>
          <cell r="U295">
            <v>7794.1</v>
          </cell>
          <cell r="V295">
            <v>40</v>
          </cell>
          <cell r="W295">
            <v>0.17</v>
          </cell>
          <cell r="X295">
            <v>1602.8</v>
          </cell>
          <cell r="Y295">
            <v>1310.8</v>
          </cell>
          <cell r="Z295">
            <v>235</v>
          </cell>
          <cell r="AA295">
            <v>57</v>
          </cell>
          <cell r="AB295">
            <v>0</v>
          </cell>
          <cell r="AC295">
            <v>18</v>
          </cell>
          <cell r="AD295">
            <v>416.37962962963</v>
          </cell>
          <cell r="AE295">
            <v>192.821296296296</v>
          </cell>
          <cell r="AF295">
            <v>104.872222222222</v>
          </cell>
          <cell r="AG295">
            <v>50.1981481481482</v>
          </cell>
          <cell r="AH295">
            <v>185.84537037037</v>
          </cell>
          <cell r="AI295">
            <v>531.772222222222</v>
          </cell>
          <cell r="AJ295">
            <v>36.5546296296296</v>
          </cell>
          <cell r="AK295">
            <v>1325.62222222222</v>
          </cell>
        </row>
        <row r="296">
          <cell r="A296">
            <v>0</v>
          </cell>
        </row>
        <row r="296">
          <cell r="D296">
            <v>37091</v>
          </cell>
        </row>
        <row r="296">
          <cell r="G296">
            <v>212.3</v>
          </cell>
          <cell r="H296">
            <v>226771</v>
          </cell>
          <cell r="I296">
            <v>1387.3</v>
          </cell>
          <cell r="J296">
            <v>1495825</v>
          </cell>
          <cell r="K296">
            <v>508928</v>
          </cell>
          <cell r="L296">
            <v>176247</v>
          </cell>
          <cell r="M296">
            <v>102490</v>
          </cell>
          <cell r="N296">
            <v>50013</v>
          </cell>
          <cell r="O296">
            <v>157342</v>
          </cell>
          <cell r="P296">
            <v>579608</v>
          </cell>
          <cell r="Q296">
            <v>83368</v>
          </cell>
          <cell r="R296">
            <v>1481749</v>
          </cell>
          <cell r="S296">
            <v>1564.73</v>
          </cell>
          <cell r="T296">
            <v>47091</v>
          </cell>
          <cell r="U296">
            <v>7771.2</v>
          </cell>
          <cell r="V296">
            <v>-22.9000000000005</v>
          </cell>
          <cell r="W296">
            <v>0.17</v>
          </cell>
          <cell r="X296">
            <v>1599.6</v>
          </cell>
          <cell r="Y296">
            <v>1310.3</v>
          </cell>
          <cell r="Z296">
            <v>232.3</v>
          </cell>
          <cell r="AA296">
            <v>57</v>
          </cell>
          <cell r="AB296">
            <v>0</v>
          </cell>
          <cell r="AC296">
            <v>20</v>
          </cell>
          <cell r="AD296">
            <v>471.22962962963</v>
          </cell>
          <cell r="AE296">
            <v>163.191666666667</v>
          </cell>
          <cell r="AF296">
            <v>94.8981481481482</v>
          </cell>
          <cell r="AG296">
            <v>46.3083333333333</v>
          </cell>
          <cell r="AH296">
            <v>145.687037037037</v>
          </cell>
          <cell r="AI296">
            <v>536.674074074074</v>
          </cell>
          <cell r="AJ296">
            <v>77.1925925925926</v>
          </cell>
          <cell r="AK296">
            <v>1371.98981481481</v>
          </cell>
        </row>
        <row r="297">
          <cell r="A297">
            <v>0</v>
          </cell>
        </row>
        <row r="297">
          <cell r="D297">
            <v>37092</v>
          </cell>
        </row>
        <row r="297">
          <cell r="G297">
            <v>220.7</v>
          </cell>
          <cell r="H297">
            <v>238460</v>
          </cell>
          <cell r="I297">
            <v>1422.4</v>
          </cell>
          <cell r="J297">
            <v>1535587</v>
          </cell>
          <cell r="K297">
            <v>481006</v>
          </cell>
          <cell r="L297">
            <v>214747</v>
          </cell>
          <cell r="M297">
            <v>105591</v>
          </cell>
          <cell r="N297">
            <v>39814</v>
          </cell>
          <cell r="O297">
            <v>203849</v>
          </cell>
          <cell r="P297">
            <v>551320</v>
          </cell>
          <cell r="Q297">
            <v>86045</v>
          </cell>
          <cell r="R297">
            <v>1467625</v>
          </cell>
          <cell r="S297">
            <v>1564.73</v>
          </cell>
          <cell r="T297">
            <v>44331</v>
          </cell>
          <cell r="U297">
            <v>7856</v>
          </cell>
          <cell r="V297">
            <v>84.8000000000002</v>
          </cell>
          <cell r="W297">
            <v>0.17</v>
          </cell>
          <cell r="X297">
            <v>1643.1</v>
          </cell>
          <cell r="Y297">
            <v>1345.4</v>
          </cell>
          <cell r="Z297">
            <v>240.7</v>
          </cell>
          <cell r="AA297">
            <v>57</v>
          </cell>
          <cell r="AB297">
            <v>0</v>
          </cell>
          <cell r="AC297">
            <v>20</v>
          </cell>
          <cell r="AD297">
            <v>445.375925925926</v>
          </cell>
          <cell r="AE297">
            <v>198.839814814815</v>
          </cell>
          <cell r="AF297">
            <v>97.7694444444445</v>
          </cell>
          <cell r="AG297">
            <v>36.8648148148148</v>
          </cell>
          <cell r="AH297">
            <v>188.749074074074</v>
          </cell>
          <cell r="AI297">
            <v>510.481481481481</v>
          </cell>
          <cell r="AJ297">
            <v>79.6712962962963</v>
          </cell>
          <cell r="AK297">
            <v>1358.91203703704</v>
          </cell>
        </row>
        <row r="298">
          <cell r="A298">
            <v>0</v>
          </cell>
        </row>
        <row r="298">
          <cell r="D298">
            <v>37093</v>
          </cell>
        </row>
        <row r="298">
          <cell r="G298">
            <v>225.8</v>
          </cell>
          <cell r="H298">
            <v>243851</v>
          </cell>
          <cell r="I298">
            <v>1515.4</v>
          </cell>
          <cell r="J298">
            <v>1642571</v>
          </cell>
          <cell r="K298">
            <v>398408</v>
          </cell>
          <cell r="L298">
            <v>104747</v>
          </cell>
          <cell r="M298">
            <v>107987</v>
          </cell>
          <cell r="N298">
            <v>43067</v>
          </cell>
          <cell r="O298">
            <v>297167</v>
          </cell>
          <cell r="P298">
            <v>608938</v>
          </cell>
          <cell r="Q298">
            <v>114520</v>
          </cell>
          <cell r="R298">
            <v>1570087</v>
          </cell>
          <cell r="S298">
            <v>1553.18</v>
          </cell>
          <cell r="T298">
            <v>52516</v>
          </cell>
          <cell r="U298">
            <v>7845.1</v>
          </cell>
          <cell r="V298">
            <v>-10.8999999999996</v>
          </cell>
          <cell r="W298">
            <v>0.17</v>
          </cell>
          <cell r="X298">
            <v>1741.2</v>
          </cell>
          <cell r="Y298">
            <v>1438.4</v>
          </cell>
          <cell r="Z298">
            <v>245.8</v>
          </cell>
          <cell r="AA298">
            <v>57</v>
          </cell>
          <cell r="AB298">
            <v>0</v>
          </cell>
          <cell r="AC298">
            <v>20</v>
          </cell>
          <cell r="AD298">
            <v>368.896296296296</v>
          </cell>
          <cell r="AE298">
            <v>96.987962962963</v>
          </cell>
          <cell r="AF298">
            <v>99.987962962963</v>
          </cell>
          <cell r="AG298">
            <v>39.8768518518519</v>
          </cell>
          <cell r="AH298">
            <v>275.15462962963</v>
          </cell>
          <cell r="AI298">
            <v>563.831481481481</v>
          </cell>
          <cell r="AJ298">
            <v>106.037037037037</v>
          </cell>
          <cell r="AK298">
            <v>1453.78425925926</v>
          </cell>
        </row>
        <row r="299">
          <cell r="A299">
            <v>0</v>
          </cell>
        </row>
        <row r="299">
          <cell r="D299">
            <v>37094</v>
          </cell>
        </row>
        <row r="299">
          <cell r="G299">
            <v>228.2</v>
          </cell>
          <cell r="H299">
            <v>244000</v>
          </cell>
          <cell r="I299">
            <v>1371.7</v>
          </cell>
          <cell r="J299">
            <v>1479922</v>
          </cell>
          <cell r="K299">
            <v>398299</v>
          </cell>
          <cell r="L299">
            <v>103347</v>
          </cell>
          <cell r="M299">
            <v>108309</v>
          </cell>
          <cell r="N299">
            <v>42630</v>
          </cell>
          <cell r="O299">
            <v>294952</v>
          </cell>
          <cell r="P299">
            <v>608235</v>
          </cell>
          <cell r="Q299">
            <v>98727</v>
          </cell>
          <cell r="R299">
            <v>1551152</v>
          </cell>
          <cell r="S299">
            <v>1553.18</v>
          </cell>
          <cell r="T299">
            <v>64411</v>
          </cell>
          <cell r="U299">
            <v>7832.5</v>
          </cell>
          <cell r="V299">
            <v>-12.6000000000004</v>
          </cell>
          <cell r="W299">
            <v>0.17</v>
          </cell>
          <cell r="X299">
            <v>1599.9</v>
          </cell>
          <cell r="Y299">
            <v>1294.7</v>
          </cell>
          <cell r="Z299">
            <v>248.2</v>
          </cell>
          <cell r="AA299">
            <v>57</v>
          </cell>
          <cell r="AB299">
            <v>0</v>
          </cell>
          <cell r="AC299">
            <v>20</v>
          </cell>
          <cell r="AD299">
            <v>368.79537037037</v>
          </cell>
          <cell r="AE299">
            <v>95.6916666666667</v>
          </cell>
          <cell r="AF299">
            <v>100.286111111111</v>
          </cell>
          <cell r="AG299">
            <v>39.4722222222222</v>
          </cell>
          <cell r="AH299">
            <v>273.103703703704</v>
          </cell>
          <cell r="AI299">
            <v>563.180555555556</v>
          </cell>
          <cell r="AJ299">
            <v>91.4138888888889</v>
          </cell>
          <cell r="AK299">
            <v>1436.25185185185</v>
          </cell>
        </row>
        <row r="300">
          <cell r="A300">
            <v>0</v>
          </cell>
        </row>
        <row r="300">
          <cell r="D300">
            <v>37095</v>
          </cell>
        </row>
        <row r="300">
          <cell r="G300">
            <v>173.5</v>
          </cell>
          <cell r="H300">
            <v>192313</v>
          </cell>
          <cell r="I300">
            <v>1365</v>
          </cell>
          <cell r="J300">
            <v>1473342</v>
          </cell>
          <cell r="K300">
            <v>429907</v>
          </cell>
          <cell r="L300">
            <v>104747</v>
          </cell>
          <cell r="M300">
            <v>108522</v>
          </cell>
          <cell r="N300">
            <v>42992</v>
          </cell>
          <cell r="O300">
            <v>299385</v>
          </cell>
          <cell r="P300">
            <v>609850</v>
          </cell>
          <cell r="Q300">
            <v>100215</v>
          </cell>
          <cell r="R300">
            <v>1590871</v>
          </cell>
          <cell r="S300">
            <v>1557.03</v>
          </cell>
          <cell r="T300">
            <v>66264</v>
          </cell>
          <cell r="U300">
            <v>7789.6</v>
          </cell>
          <cell r="V300">
            <v>-42.8999999999996</v>
          </cell>
          <cell r="W300">
            <v>0.17</v>
          </cell>
          <cell r="X300">
            <v>1538.5</v>
          </cell>
          <cell r="Y300">
            <v>1292</v>
          </cell>
          <cell r="Z300">
            <v>189.5</v>
          </cell>
          <cell r="AA300">
            <v>57</v>
          </cell>
          <cell r="AB300">
            <v>0</v>
          </cell>
          <cell r="AC300">
            <v>16</v>
          </cell>
          <cell r="AD300">
            <v>398.062037037037</v>
          </cell>
          <cell r="AE300">
            <v>96.987962962963</v>
          </cell>
          <cell r="AF300">
            <v>100.483333333333</v>
          </cell>
          <cell r="AG300">
            <v>39.8074074074074</v>
          </cell>
          <cell r="AH300">
            <v>277.208333333333</v>
          </cell>
          <cell r="AI300">
            <v>564.675925925926</v>
          </cell>
          <cell r="AJ300">
            <v>92.7916666666667</v>
          </cell>
          <cell r="AK300">
            <v>1473.0287037037</v>
          </cell>
        </row>
        <row r="301">
          <cell r="A301">
            <v>0</v>
          </cell>
        </row>
        <row r="301">
          <cell r="D301">
            <v>37096</v>
          </cell>
        </row>
        <row r="301">
          <cell r="G301">
            <v>225.5</v>
          </cell>
          <cell r="H301">
            <v>241156</v>
          </cell>
          <cell r="I301">
            <v>1387.6</v>
          </cell>
          <cell r="J301">
            <v>1494575</v>
          </cell>
          <cell r="K301">
            <v>451058</v>
          </cell>
          <cell r="L301">
            <v>205218</v>
          </cell>
          <cell r="M301">
            <v>101142</v>
          </cell>
          <cell r="N301">
            <v>49195</v>
          </cell>
          <cell r="O301">
            <v>125352</v>
          </cell>
          <cell r="P301">
            <v>612983</v>
          </cell>
          <cell r="Q301">
            <v>185321</v>
          </cell>
          <cell r="R301">
            <v>1525051</v>
          </cell>
          <cell r="S301">
            <v>1557.03</v>
          </cell>
          <cell r="T301">
            <v>55747</v>
          </cell>
          <cell r="U301">
            <v>7838.5</v>
          </cell>
          <cell r="V301">
            <v>48.8999999999996</v>
          </cell>
          <cell r="W301">
            <v>0.17</v>
          </cell>
          <cell r="X301">
            <v>1613.1</v>
          </cell>
          <cell r="Y301">
            <v>1314.6</v>
          </cell>
          <cell r="Z301">
            <v>241.5</v>
          </cell>
          <cell r="AA301">
            <v>57</v>
          </cell>
          <cell r="AB301">
            <v>0</v>
          </cell>
          <cell r="AC301">
            <v>16</v>
          </cell>
          <cell r="AD301">
            <v>417.646296296296</v>
          </cell>
          <cell r="AE301">
            <v>190.016666666667</v>
          </cell>
          <cell r="AF301">
            <v>93.65</v>
          </cell>
          <cell r="AG301">
            <v>45.5509259259259</v>
          </cell>
          <cell r="AH301">
            <v>116.066666666667</v>
          </cell>
          <cell r="AI301">
            <v>567.576851851852</v>
          </cell>
          <cell r="AJ301">
            <v>171.593518518519</v>
          </cell>
          <cell r="AK301">
            <v>1412.08425925926</v>
          </cell>
        </row>
        <row r="302">
          <cell r="A302">
            <v>0</v>
          </cell>
        </row>
        <row r="302">
          <cell r="D302">
            <v>37097</v>
          </cell>
        </row>
        <row r="302">
          <cell r="G302">
            <v>231</v>
          </cell>
          <cell r="H302">
            <v>249289</v>
          </cell>
          <cell r="I302">
            <v>1344</v>
          </cell>
          <cell r="J302">
            <v>1448860</v>
          </cell>
          <cell r="K302">
            <v>447203</v>
          </cell>
          <cell r="L302">
            <v>179318</v>
          </cell>
          <cell r="M302">
            <v>95483</v>
          </cell>
          <cell r="N302">
            <v>66078</v>
          </cell>
          <cell r="O302">
            <v>156254</v>
          </cell>
          <cell r="P302">
            <v>602939</v>
          </cell>
          <cell r="Q302">
            <v>147938</v>
          </cell>
          <cell r="R302">
            <v>1515895</v>
          </cell>
          <cell r="S302">
            <v>1557.03</v>
          </cell>
          <cell r="T302">
            <v>30856</v>
          </cell>
          <cell r="U302">
            <v>7797.8</v>
          </cell>
          <cell r="V302">
            <v>-40.6999999999998</v>
          </cell>
          <cell r="W302">
            <v>0.17</v>
          </cell>
          <cell r="X302">
            <v>1575</v>
          </cell>
          <cell r="Y302">
            <v>1274</v>
          </cell>
          <cell r="Z302">
            <v>244</v>
          </cell>
          <cell r="AA302">
            <v>57</v>
          </cell>
          <cell r="AB302">
            <v>0</v>
          </cell>
          <cell r="AC302">
            <v>13</v>
          </cell>
          <cell r="AD302">
            <v>414.076851851852</v>
          </cell>
          <cell r="AE302">
            <v>166.035185185185</v>
          </cell>
          <cell r="AF302">
            <v>88.4101851851852</v>
          </cell>
          <cell r="AG302">
            <v>61.1833333333333</v>
          </cell>
          <cell r="AH302">
            <v>144.67962962963</v>
          </cell>
          <cell r="AI302">
            <v>558.276851851852</v>
          </cell>
          <cell r="AJ302">
            <v>136.97962962963</v>
          </cell>
          <cell r="AK302">
            <v>1403.60648148148</v>
          </cell>
        </row>
        <row r="303">
          <cell r="A303">
            <v>0</v>
          </cell>
        </row>
        <row r="303">
          <cell r="D303">
            <v>37098</v>
          </cell>
        </row>
        <row r="303">
          <cell r="G303">
            <v>218.1</v>
          </cell>
          <cell r="H303">
            <v>233849</v>
          </cell>
          <cell r="I303">
            <v>1318.9</v>
          </cell>
          <cell r="J303">
            <v>1424354</v>
          </cell>
          <cell r="K303">
            <v>433715</v>
          </cell>
          <cell r="L303">
            <v>109462</v>
          </cell>
          <cell r="M303">
            <v>106831</v>
          </cell>
          <cell r="N303">
            <v>50990</v>
          </cell>
          <cell r="O303">
            <v>194508</v>
          </cell>
          <cell r="P303">
            <v>646468</v>
          </cell>
          <cell r="Q303">
            <v>22649</v>
          </cell>
          <cell r="R303">
            <v>1455161</v>
          </cell>
          <cell r="S303">
            <v>1557.03</v>
          </cell>
          <cell r="T303">
            <v>39520</v>
          </cell>
          <cell r="U303">
            <v>7883.3</v>
          </cell>
          <cell r="V303">
            <v>85.5</v>
          </cell>
          <cell r="W303">
            <v>0.17</v>
          </cell>
          <cell r="X303">
            <v>1537</v>
          </cell>
          <cell r="Y303">
            <v>1245.9</v>
          </cell>
          <cell r="Z303">
            <v>234.1</v>
          </cell>
          <cell r="AA303">
            <v>57</v>
          </cell>
          <cell r="AB303">
            <v>0</v>
          </cell>
          <cell r="AC303">
            <v>16</v>
          </cell>
          <cell r="AD303">
            <v>401.587962962963</v>
          </cell>
          <cell r="AE303">
            <v>101.353703703704</v>
          </cell>
          <cell r="AF303">
            <v>98.9175925925926</v>
          </cell>
          <cell r="AG303">
            <v>47.212962962963</v>
          </cell>
          <cell r="AH303">
            <v>180.1</v>
          </cell>
          <cell r="AI303">
            <v>598.581481481481</v>
          </cell>
          <cell r="AJ303">
            <v>20.9712962962963</v>
          </cell>
          <cell r="AK303">
            <v>1347.3712962963</v>
          </cell>
        </row>
        <row r="304">
          <cell r="A304">
            <v>0</v>
          </cell>
        </row>
        <row r="304">
          <cell r="D304">
            <v>37099</v>
          </cell>
        </row>
        <row r="304">
          <cell r="G304">
            <v>209.6</v>
          </cell>
          <cell r="H304">
            <v>228035</v>
          </cell>
          <cell r="I304">
            <v>1347.5</v>
          </cell>
          <cell r="J304">
            <v>1457912</v>
          </cell>
          <cell r="K304">
            <v>432906</v>
          </cell>
          <cell r="L304">
            <v>180162</v>
          </cell>
          <cell r="M304">
            <v>98748</v>
          </cell>
          <cell r="N304">
            <v>972</v>
          </cell>
          <cell r="O304">
            <v>262342</v>
          </cell>
          <cell r="P304">
            <v>570179</v>
          </cell>
          <cell r="Q304">
            <v>134787</v>
          </cell>
          <cell r="R304">
            <v>1499934</v>
          </cell>
          <cell r="S304">
            <v>1557.03</v>
          </cell>
          <cell r="T304">
            <v>34490</v>
          </cell>
          <cell r="U304">
            <v>7647.8</v>
          </cell>
          <cell r="V304">
            <v>-235.5</v>
          </cell>
          <cell r="W304">
            <v>0.17</v>
          </cell>
          <cell r="X304">
            <v>1557.1</v>
          </cell>
          <cell r="Y304">
            <v>1274.5</v>
          </cell>
          <cell r="Z304">
            <v>225.6</v>
          </cell>
          <cell r="AA304">
            <v>57</v>
          </cell>
          <cell r="AB304">
            <v>0</v>
          </cell>
          <cell r="AC304">
            <v>16</v>
          </cell>
          <cell r="AD304">
            <v>400.838888888889</v>
          </cell>
          <cell r="AE304">
            <v>166.816666666667</v>
          </cell>
          <cell r="AF304">
            <v>91.4333333333333</v>
          </cell>
          <cell r="AG304">
            <v>0.9</v>
          </cell>
          <cell r="AH304">
            <v>242.909259259259</v>
          </cell>
          <cell r="AI304">
            <v>527.943518518519</v>
          </cell>
          <cell r="AJ304">
            <v>124.802777777778</v>
          </cell>
          <cell r="AK304">
            <v>1388.82777777778</v>
          </cell>
        </row>
        <row r="305">
          <cell r="A305">
            <v>0</v>
          </cell>
        </row>
        <row r="305">
          <cell r="D305">
            <v>37100</v>
          </cell>
        </row>
        <row r="305">
          <cell r="G305">
            <v>179.6</v>
          </cell>
          <cell r="H305">
            <v>199362</v>
          </cell>
          <cell r="I305">
            <v>1386.2</v>
          </cell>
          <cell r="J305">
            <v>1501008</v>
          </cell>
          <cell r="K305">
            <v>384269</v>
          </cell>
          <cell r="L305">
            <v>170162</v>
          </cell>
          <cell r="M305">
            <v>110649</v>
          </cell>
          <cell r="N305">
            <v>1022</v>
          </cell>
          <cell r="O305">
            <v>293674</v>
          </cell>
          <cell r="P305">
            <v>608344</v>
          </cell>
          <cell r="Q305">
            <v>99552</v>
          </cell>
          <cell r="R305">
            <v>1497510</v>
          </cell>
          <cell r="S305">
            <v>1557.03</v>
          </cell>
          <cell r="T305">
            <v>60608</v>
          </cell>
          <cell r="U305">
            <v>7632.4</v>
          </cell>
          <cell r="V305">
            <v>-15.4000000000005</v>
          </cell>
          <cell r="W305">
            <v>0.17</v>
          </cell>
          <cell r="X305">
            <v>1565.8</v>
          </cell>
          <cell r="Y305">
            <v>1313.2</v>
          </cell>
          <cell r="Z305">
            <v>195.6</v>
          </cell>
          <cell r="AA305">
            <v>57</v>
          </cell>
          <cell r="AB305">
            <v>0</v>
          </cell>
          <cell r="AC305">
            <v>16</v>
          </cell>
          <cell r="AD305">
            <v>355.80462962963</v>
          </cell>
          <cell r="AE305">
            <v>157.557407407407</v>
          </cell>
          <cell r="AF305">
            <v>102.452777777778</v>
          </cell>
          <cell r="AG305">
            <v>0.946296296296296</v>
          </cell>
          <cell r="AH305">
            <v>271.92037037037</v>
          </cell>
          <cell r="AI305">
            <v>563.281481481482</v>
          </cell>
          <cell r="AJ305">
            <v>92.1777777777778</v>
          </cell>
          <cell r="AK305">
            <v>1386.58333333333</v>
          </cell>
        </row>
        <row r="306">
          <cell r="A306">
            <v>0</v>
          </cell>
        </row>
        <row r="306">
          <cell r="D306">
            <v>37101</v>
          </cell>
        </row>
        <row r="306">
          <cell r="G306">
            <v>193.9</v>
          </cell>
          <cell r="H306">
            <v>205855</v>
          </cell>
          <cell r="I306">
            <v>1356.3</v>
          </cell>
          <cell r="J306">
            <v>1467114</v>
          </cell>
          <cell r="K306">
            <v>395374</v>
          </cell>
          <cell r="L306">
            <v>170162</v>
          </cell>
          <cell r="M306">
            <v>109283</v>
          </cell>
          <cell r="N306">
            <v>544</v>
          </cell>
          <cell r="O306">
            <v>293417</v>
          </cell>
          <cell r="P306">
            <v>626015</v>
          </cell>
          <cell r="Q306">
            <v>94647</v>
          </cell>
          <cell r="R306">
            <v>1519280</v>
          </cell>
          <cell r="S306">
            <v>1557.03</v>
          </cell>
          <cell r="T306">
            <v>76648</v>
          </cell>
          <cell r="U306">
            <v>7631.5</v>
          </cell>
          <cell r="V306">
            <v>-0.899999999999636</v>
          </cell>
          <cell r="W306">
            <v>0.17</v>
          </cell>
          <cell r="X306">
            <v>1550.2</v>
          </cell>
          <cell r="Y306">
            <v>1283.3</v>
          </cell>
          <cell r="Z306">
            <v>209.9</v>
          </cell>
          <cell r="AA306">
            <v>57</v>
          </cell>
          <cell r="AB306">
            <v>0</v>
          </cell>
          <cell r="AC306">
            <v>16</v>
          </cell>
          <cell r="AD306">
            <v>366.087037037037</v>
          </cell>
          <cell r="AE306">
            <v>157.557407407407</v>
          </cell>
          <cell r="AF306">
            <v>101.187962962963</v>
          </cell>
          <cell r="AG306">
            <v>0.503703703703704</v>
          </cell>
          <cell r="AH306">
            <v>271.682407407407</v>
          </cell>
          <cell r="AI306">
            <v>579.643518518519</v>
          </cell>
          <cell r="AJ306">
            <v>87.6361111111111</v>
          </cell>
          <cell r="AK306">
            <v>1406.74074074074</v>
          </cell>
        </row>
        <row r="307">
          <cell r="A307">
            <v>0</v>
          </cell>
        </row>
        <row r="307">
          <cell r="D307">
            <v>37102</v>
          </cell>
        </row>
        <row r="307">
          <cell r="G307">
            <v>229.6</v>
          </cell>
          <cell r="H307">
            <v>245050</v>
          </cell>
          <cell r="I307">
            <v>1356.5</v>
          </cell>
          <cell r="J307">
            <v>1469004</v>
          </cell>
          <cell r="K307">
            <v>433144</v>
          </cell>
          <cell r="L307">
            <v>170162</v>
          </cell>
          <cell r="M307">
            <v>109649</v>
          </cell>
          <cell r="N307">
            <v>74</v>
          </cell>
          <cell r="O307">
            <v>292511</v>
          </cell>
          <cell r="P307">
            <v>600653</v>
          </cell>
          <cell r="Q307">
            <v>81989</v>
          </cell>
          <cell r="R307">
            <v>1518020</v>
          </cell>
          <cell r="S307">
            <v>1557.03</v>
          </cell>
          <cell r="T307">
            <v>71397</v>
          </cell>
          <cell r="U307">
            <v>7631.5</v>
          </cell>
          <cell r="V307">
            <v>0</v>
          </cell>
          <cell r="W307">
            <v>0.17</v>
          </cell>
          <cell r="X307">
            <v>1586.1</v>
          </cell>
          <cell r="Y307">
            <v>1283.5</v>
          </cell>
          <cell r="Z307">
            <v>245.6</v>
          </cell>
          <cell r="AA307">
            <v>57</v>
          </cell>
          <cell r="AB307">
            <v>0</v>
          </cell>
          <cell r="AC307">
            <v>16</v>
          </cell>
          <cell r="AD307">
            <v>401.059259259259</v>
          </cell>
          <cell r="AE307">
            <v>157.557407407407</v>
          </cell>
          <cell r="AF307">
            <v>101.526851851852</v>
          </cell>
          <cell r="AG307">
            <v>0.0685185185185185</v>
          </cell>
          <cell r="AH307">
            <v>270.843518518519</v>
          </cell>
          <cell r="AI307">
            <v>556.160185185185</v>
          </cell>
          <cell r="AJ307">
            <v>75.9157407407407</v>
          </cell>
          <cell r="AK307">
            <v>1405.57407407407</v>
          </cell>
        </row>
        <row r="308">
          <cell r="A308">
            <v>0</v>
          </cell>
        </row>
        <row r="308">
          <cell r="D308">
            <v>37103</v>
          </cell>
        </row>
        <row r="308">
          <cell r="G308">
            <v>226.7</v>
          </cell>
          <cell r="H308">
            <v>243565</v>
          </cell>
          <cell r="I308">
            <v>1370.4</v>
          </cell>
          <cell r="J308">
            <v>1490624</v>
          </cell>
          <cell r="K308">
            <v>417564</v>
          </cell>
          <cell r="L308">
            <v>159079</v>
          </cell>
          <cell r="M308">
            <v>86293</v>
          </cell>
          <cell r="N308">
            <v>0</v>
          </cell>
          <cell r="O308">
            <v>232762</v>
          </cell>
          <cell r="P308">
            <v>607756</v>
          </cell>
          <cell r="Q308">
            <v>137335</v>
          </cell>
          <cell r="R308">
            <v>1481710</v>
          </cell>
          <cell r="S308">
            <v>1557.03</v>
          </cell>
          <cell r="T308">
            <v>22561</v>
          </cell>
          <cell r="U308">
            <v>7410.8</v>
          </cell>
          <cell r="V308">
            <v>-220.7</v>
          </cell>
          <cell r="W308">
            <v>0.17</v>
          </cell>
          <cell r="X308">
            <v>1597.1</v>
          </cell>
          <cell r="Y308">
            <v>1297.4</v>
          </cell>
          <cell r="Z308">
            <v>242.7</v>
          </cell>
          <cell r="AA308">
            <v>57</v>
          </cell>
          <cell r="AB308">
            <v>0</v>
          </cell>
          <cell r="AC308">
            <v>16</v>
          </cell>
          <cell r="AD308">
            <v>386.633333333333</v>
          </cell>
          <cell r="AE308">
            <v>147.29537037037</v>
          </cell>
          <cell r="AF308">
            <v>79.9009259259259</v>
          </cell>
          <cell r="AG308">
            <v>0</v>
          </cell>
          <cell r="AH308">
            <v>215.52037037037</v>
          </cell>
          <cell r="AI308">
            <v>562.737037037037</v>
          </cell>
          <cell r="AJ308">
            <v>127.162037037037</v>
          </cell>
          <cell r="AK308">
            <v>1371.9537037037</v>
          </cell>
        </row>
        <row r="309">
          <cell r="A309">
            <v>0</v>
          </cell>
        </row>
        <row r="309">
          <cell r="D309">
            <v>37104</v>
          </cell>
        </row>
        <row r="309">
          <cell r="G309">
            <v>228.6</v>
          </cell>
          <cell r="H309">
            <v>244225</v>
          </cell>
          <cell r="I309">
            <v>1338.6</v>
          </cell>
          <cell r="J309">
            <v>1458518</v>
          </cell>
          <cell r="K309">
            <v>534501</v>
          </cell>
          <cell r="L309">
            <v>169643</v>
          </cell>
          <cell r="M309">
            <v>101784</v>
          </cell>
          <cell r="N309">
            <v>0</v>
          </cell>
          <cell r="O309">
            <v>164476</v>
          </cell>
          <cell r="P309">
            <v>557823</v>
          </cell>
          <cell r="Q309">
            <v>84791</v>
          </cell>
          <cell r="R309">
            <v>1443375</v>
          </cell>
          <cell r="S309">
            <v>1530.41</v>
          </cell>
          <cell r="T309">
            <v>32360</v>
          </cell>
          <cell r="U309">
            <v>7400.2</v>
          </cell>
          <cell r="V309">
            <v>-10.6000000000004</v>
          </cell>
          <cell r="W309">
            <v>0.17</v>
          </cell>
          <cell r="X309">
            <v>1567.2</v>
          </cell>
          <cell r="Y309">
            <v>1258.6</v>
          </cell>
          <cell r="Z309">
            <v>251.6</v>
          </cell>
          <cell r="AA309">
            <v>57</v>
          </cell>
          <cell r="AB309">
            <v>0</v>
          </cell>
          <cell r="AC309">
            <v>23</v>
          </cell>
          <cell r="AD309">
            <v>494.908333333333</v>
          </cell>
          <cell r="AE309">
            <v>157.076851851852</v>
          </cell>
          <cell r="AF309">
            <v>94.2444444444444</v>
          </cell>
          <cell r="AG309">
            <v>0</v>
          </cell>
          <cell r="AH309">
            <v>152.292592592593</v>
          </cell>
          <cell r="AI309">
            <v>516.502777777778</v>
          </cell>
          <cell r="AJ309">
            <v>78.5101851851852</v>
          </cell>
          <cell r="AK309">
            <v>1336.45833333333</v>
          </cell>
        </row>
        <row r="310">
          <cell r="A310">
            <v>0</v>
          </cell>
        </row>
        <row r="310">
          <cell r="D310">
            <v>37105</v>
          </cell>
        </row>
        <row r="310">
          <cell r="G310">
            <v>214.7</v>
          </cell>
          <cell r="H310">
            <v>233195</v>
          </cell>
          <cell r="I310">
            <v>1362</v>
          </cell>
          <cell r="J310">
            <v>1478340</v>
          </cell>
          <cell r="K310">
            <v>474810</v>
          </cell>
          <cell r="L310">
            <v>201272</v>
          </cell>
          <cell r="M310">
            <v>97944</v>
          </cell>
          <cell r="N310">
            <v>0</v>
          </cell>
          <cell r="O310">
            <v>220802</v>
          </cell>
          <cell r="P310">
            <v>537284</v>
          </cell>
          <cell r="Q310">
            <v>103839</v>
          </cell>
          <cell r="R310">
            <v>1434679</v>
          </cell>
          <cell r="S310">
            <v>1490</v>
          </cell>
          <cell r="T310">
            <v>-53483</v>
          </cell>
          <cell r="U310">
            <v>7451.1</v>
          </cell>
          <cell r="V310">
            <v>50.9000000000005</v>
          </cell>
          <cell r="W310">
            <v>0.17</v>
          </cell>
          <cell r="X310">
            <v>1576.7</v>
          </cell>
          <cell r="Y310">
            <v>1289</v>
          </cell>
          <cell r="Z310">
            <v>230.7</v>
          </cell>
          <cell r="AA310">
            <v>57</v>
          </cell>
          <cell r="AB310">
            <v>0</v>
          </cell>
          <cell r="AC310">
            <v>16</v>
          </cell>
          <cell r="AD310">
            <v>439.638888888889</v>
          </cell>
          <cell r="AE310">
            <v>186.362962962963</v>
          </cell>
          <cell r="AF310">
            <v>90.6888888888889</v>
          </cell>
          <cell r="AG310">
            <v>0</v>
          </cell>
          <cell r="AH310">
            <v>204.446296296296</v>
          </cell>
          <cell r="AI310">
            <v>497.485185185185</v>
          </cell>
          <cell r="AJ310">
            <v>96.1472222222222</v>
          </cell>
          <cell r="AK310">
            <v>1328.40648148148</v>
          </cell>
        </row>
        <row r="311">
          <cell r="A311">
            <v>0</v>
          </cell>
        </row>
        <row r="311">
          <cell r="D311">
            <v>37106</v>
          </cell>
        </row>
        <row r="311">
          <cell r="G311">
            <v>217.7</v>
          </cell>
          <cell r="H311">
            <v>239139</v>
          </cell>
          <cell r="I311">
            <v>1392.5</v>
          </cell>
          <cell r="J311">
            <v>1512596</v>
          </cell>
          <cell r="K311">
            <v>445087</v>
          </cell>
          <cell r="L311">
            <v>215568</v>
          </cell>
          <cell r="M311">
            <v>91027</v>
          </cell>
          <cell r="N311">
            <v>0</v>
          </cell>
          <cell r="O311">
            <v>150345</v>
          </cell>
          <cell r="P311">
            <v>592585</v>
          </cell>
          <cell r="Q311">
            <v>123764</v>
          </cell>
          <cell r="R311">
            <v>1402808</v>
          </cell>
          <cell r="S311">
            <v>1534.21</v>
          </cell>
          <cell r="T311">
            <v>-56756</v>
          </cell>
          <cell r="U311">
            <v>7533.6</v>
          </cell>
          <cell r="V311">
            <v>82.5</v>
          </cell>
          <cell r="W311">
            <v>0.17</v>
          </cell>
          <cell r="X311">
            <v>1610.2</v>
          </cell>
          <cell r="Y311">
            <v>1319.5</v>
          </cell>
          <cell r="Z311">
            <v>233.7</v>
          </cell>
          <cell r="AA311">
            <v>57</v>
          </cell>
          <cell r="AB311">
            <v>0</v>
          </cell>
          <cell r="AC311">
            <v>16</v>
          </cell>
          <cell r="AD311">
            <v>412.117592592593</v>
          </cell>
          <cell r="AE311">
            <v>199.6</v>
          </cell>
          <cell r="AF311">
            <v>84.2842592592593</v>
          </cell>
          <cell r="AG311">
            <v>0</v>
          </cell>
          <cell r="AH311">
            <v>139.208333333333</v>
          </cell>
          <cell r="AI311">
            <v>548.689814814815</v>
          </cell>
          <cell r="AJ311">
            <v>114.596296296296</v>
          </cell>
          <cell r="AK311">
            <v>1298.8962962963</v>
          </cell>
        </row>
        <row r="312">
          <cell r="A312">
            <v>0</v>
          </cell>
        </row>
        <row r="312">
          <cell r="D312">
            <v>37107</v>
          </cell>
        </row>
        <row r="312">
          <cell r="G312">
            <v>215.7</v>
          </cell>
          <cell r="H312">
            <v>233481</v>
          </cell>
          <cell r="I312">
            <v>1398.4</v>
          </cell>
          <cell r="J312">
            <v>1518329</v>
          </cell>
          <cell r="K312">
            <v>376471</v>
          </cell>
          <cell r="L312">
            <v>229114</v>
          </cell>
          <cell r="M312">
            <v>91818</v>
          </cell>
          <cell r="N312">
            <v>52891</v>
          </cell>
          <cell r="O312">
            <v>217525</v>
          </cell>
          <cell r="P312">
            <v>593364</v>
          </cell>
          <cell r="Q312">
            <v>109902</v>
          </cell>
          <cell r="R312">
            <v>1441971</v>
          </cell>
          <cell r="S312">
            <v>1534.21</v>
          </cell>
          <cell r="T312">
            <v>14986</v>
          </cell>
          <cell r="U312">
            <v>7573.3</v>
          </cell>
          <cell r="V312">
            <v>39.6999999999998</v>
          </cell>
          <cell r="W312">
            <v>0.17</v>
          </cell>
          <cell r="X312">
            <v>1614.1</v>
          </cell>
          <cell r="Y312">
            <v>1325.4</v>
          </cell>
          <cell r="Z312">
            <v>231.7</v>
          </cell>
          <cell r="AA312">
            <v>57</v>
          </cell>
          <cell r="AB312">
            <v>0</v>
          </cell>
          <cell r="AC312">
            <v>16</v>
          </cell>
          <cell r="AD312">
            <v>348.584259259259</v>
          </cell>
          <cell r="AE312">
            <v>212.142592592593</v>
          </cell>
          <cell r="AF312">
            <v>85.0166666666667</v>
          </cell>
          <cell r="AG312">
            <v>48.9731481481482</v>
          </cell>
          <cell r="AH312">
            <v>201.412037037037</v>
          </cell>
          <cell r="AI312">
            <v>549.411111111111</v>
          </cell>
          <cell r="AJ312">
            <v>101.761111111111</v>
          </cell>
          <cell r="AK312">
            <v>1335.15833333333</v>
          </cell>
        </row>
        <row r="313">
          <cell r="A313">
            <v>0</v>
          </cell>
        </row>
        <row r="313">
          <cell r="D313">
            <v>37108</v>
          </cell>
        </row>
        <row r="313">
          <cell r="G313">
            <v>214.5</v>
          </cell>
          <cell r="H313">
            <v>232542</v>
          </cell>
          <cell r="I313">
            <v>1410.6</v>
          </cell>
          <cell r="J313">
            <v>1531352</v>
          </cell>
          <cell r="K313">
            <v>379890</v>
          </cell>
          <cell r="L313">
            <v>228618</v>
          </cell>
          <cell r="M313">
            <v>96685</v>
          </cell>
          <cell r="N313">
            <v>54799</v>
          </cell>
          <cell r="O313">
            <v>279652</v>
          </cell>
          <cell r="P313">
            <v>582446</v>
          </cell>
          <cell r="Q313">
            <v>75984</v>
          </cell>
          <cell r="R313">
            <v>1469456</v>
          </cell>
          <cell r="S313">
            <v>1534.21</v>
          </cell>
          <cell r="T313">
            <v>14371</v>
          </cell>
          <cell r="U313">
            <v>7573.3</v>
          </cell>
          <cell r="V313">
            <v>0</v>
          </cell>
          <cell r="W313">
            <v>0.15</v>
          </cell>
          <cell r="X313">
            <v>1625.1</v>
          </cell>
          <cell r="Y313">
            <v>1333.6</v>
          </cell>
          <cell r="Z313">
            <v>234.5</v>
          </cell>
          <cell r="AA313">
            <v>57</v>
          </cell>
          <cell r="AB313">
            <v>0</v>
          </cell>
          <cell r="AC313">
            <v>20</v>
          </cell>
          <cell r="AD313">
            <v>351.75</v>
          </cell>
          <cell r="AE313">
            <v>211.683333333333</v>
          </cell>
          <cell r="AF313">
            <v>89.5231481481482</v>
          </cell>
          <cell r="AG313">
            <v>50.7398148148148</v>
          </cell>
          <cell r="AH313">
            <v>258.937037037037</v>
          </cell>
          <cell r="AI313">
            <v>539.301851851852</v>
          </cell>
          <cell r="AJ313">
            <v>70.3555555555556</v>
          </cell>
          <cell r="AK313">
            <v>1360.60740740741</v>
          </cell>
        </row>
        <row r="314">
          <cell r="A314">
            <v>0</v>
          </cell>
        </row>
        <row r="314">
          <cell r="D314">
            <v>37109</v>
          </cell>
        </row>
        <row r="314">
          <cell r="G314">
            <v>215</v>
          </cell>
          <cell r="H314">
            <v>230555</v>
          </cell>
          <cell r="I314">
            <v>1393.7</v>
          </cell>
          <cell r="J314">
            <v>1512695</v>
          </cell>
          <cell r="K314">
            <v>439857</v>
          </cell>
          <cell r="L314">
            <v>229114</v>
          </cell>
          <cell r="M314">
            <v>101849</v>
          </cell>
          <cell r="N314">
            <v>53275</v>
          </cell>
          <cell r="O314">
            <v>197790</v>
          </cell>
          <cell r="P314">
            <v>576776</v>
          </cell>
          <cell r="Q314">
            <v>75890</v>
          </cell>
          <cell r="R314">
            <v>1445437</v>
          </cell>
          <cell r="S314">
            <v>1534.21</v>
          </cell>
          <cell r="T314">
            <v>16911</v>
          </cell>
          <cell r="U314">
            <v>7702</v>
          </cell>
          <cell r="V314">
            <v>128.7</v>
          </cell>
          <cell r="W314">
            <v>0.15</v>
          </cell>
          <cell r="X314">
            <v>1608.7</v>
          </cell>
          <cell r="Y314">
            <v>1316.7</v>
          </cell>
          <cell r="Z314">
            <v>235</v>
          </cell>
          <cell r="AA314">
            <v>57</v>
          </cell>
          <cell r="AB314">
            <v>0</v>
          </cell>
          <cell r="AC314">
            <v>20</v>
          </cell>
          <cell r="AD314">
            <v>407.275</v>
          </cell>
          <cell r="AE314">
            <v>212.142592592593</v>
          </cell>
          <cell r="AF314">
            <v>94.3046296296296</v>
          </cell>
          <cell r="AG314">
            <v>49.3287037037037</v>
          </cell>
          <cell r="AH314">
            <v>183.138888888889</v>
          </cell>
          <cell r="AI314">
            <v>534.051851851852</v>
          </cell>
          <cell r="AJ314">
            <v>70.2685185185185</v>
          </cell>
          <cell r="AK314">
            <v>1338.36759259259</v>
          </cell>
        </row>
        <row r="315">
          <cell r="A315">
            <v>0</v>
          </cell>
        </row>
        <row r="315">
          <cell r="D315">
            <v>37110</v>
          </cell>
        </row>
        <row r="315">
          <cell r="G315">
            <v>217.2</v>
          </cell>
          <cell r="H315">
            <v>231607</v>
          </cell>
          <cell r="I315">
            <v>1391.4</v>
          </cell>
          <cell r="J315">
            <v>1511386</v>
          </cell>
          <cell r="K315">
            <v>518979</v>
          </cell>
          <cell r="L315">
            <v>224908</v>
          </cell>
          <cell r="M315">
            <v>95645</v>
          </cell>
          <cell r="N315">
            <v>27326</v>
          </cell>
          <cell r="O315">
            <v>156974</v>
          </cell>
          <cell r="P315">
            <v>523594</v>
          </cell>
          <cell r="Q315">
            <v>125839</v>
          </cell>
          <cell r="R315">
            <v>1448357</v>
          </cell>
          <cell r="S315">
            <v>1534.21</v>
          </cell>
          <cell r="T315">
            <v>17266</v>
          </cell>
          <cell r="U315">
            <v>7743</v>
          </cell>
          <cell r="V315">
            <v>41</v>
          </cell>
          <cell r="W315">
            <v>0.15</v>
          </cell>
          <cell r="X315">
            <v>1608.6</v>
          </cell>
          <cell r="Y315">
            <v>1314.4</v>
          </cell>
          <cell r="Z315">
            <v>237.2</v>
          </cell>
          <cell r="AA315">
            <v>57</v>
          </cell>
          <cell r="AB315">
            <v>0</v>
          </cell>
          <cell r="AC315">
            <v>20</v>
          </cell>
          <cell r="AD315">
            <v>480.536111111111</v>
          </cell>
          <cell r="AE315">
            <v>208.248148148148</v>
          </cell>
          <cell r="AF315">
            <v>88.5601851851852</v>
          </cell>
          <cell r="AG315">
            <v>25.3018518518519</v>
          </cell>
          <cell r="AH315">
            <v>145.346296296296</v>
          </cell>
          <cell r="AI315">
            <v>484.809259259259</v>
          </cell>
          <cell r="AJ315">
            <v>116.517592592593</v>
          </cell>
          <cell r="AK315">
            <v>1341.0712962963</v>
          </cell>
        </row>
        <row r="316">
          <cell r="A316">
            <v>0</v>
          </cell>
        </row>
        <row r="316">
          <cell r="D316">
            <v>37111</v>
          </cell>
        </row>
        <row r="316">
          <cell r="G316">
            <v>220.4</v>
          </cell>
          <cell r="H316">
            <v>245946</v>
          </cell>
          <cell r="I316">
            <v>1373.6</v>
          </cell>
          <cell r="J316">
            <v>1493002</v>
          </cell>
          <cell r="K316">
            <v>452898</v>
          </cell>
          <cell r="L316">
            <v>224114</v>
          </cell>
          <cell r="M316">
            <v>108521</v>
          </cell>
          <cell r="N316">
            <v>20383</v>
          </cell>
          <cell r="O316">
            <v>187534</v>
          </cell>
          <cell r="P316">
            <v>533012</v>
          </cell>
          <cell r="Q316">
            <v>136002</v>
          </cell>
          <cell r="R316">
            <v>1438350</v>
          </cell>
          <cell r="S316">
            <v>1537.99</v>
          </cell>
          <cell r="T316">
            <v>5768</v>
          </cell>
          <cell r="U316">
            <v>7743.9</v>
          </cell>
          <cell r="V316">
            <v>0.899999999999636</v>
          </cell>
          <cell r="W316">
            <v>0.15</v>
          </cell>
          <cell r="X316">
            <v>1594</v>
          </cell>
          <cell r="Y316">
            <v>1296.6</v>
          </cell>
          <cell r="Z316">
            <v>240.4</v>
          </cell>
          <cell r="AA316">
            <v>57</v>
          </cell>
          <cell r="AB316">
            <v>0</v>
          </cell>
          <cell r="AC316">
            <v>20</v>
          </cell>
          <cell r="AD316">
            <v>419.35</v>
          </cell>
          <cell r="AE316">
            <v>207.512962962963</v>
          </cell>
          <cell r="AF316">
            <v>100.482407407407</v>
          </cell>
          <cell r="AG316">
            <v>18.8731481481481</v>
          </cell>
          <cell r="AH316">
            <v>173.642592592593</v>
          </cell>
          <cell r="AI316">
            <v>493.52962962963</v>
          </cell>
          <cell r="AJ316">
            <v>125.927777777778</v>
          </cell>
          <cell r="AK316">
            <v>1331.80555555556</v>
          </cell>
        </row>
        <row r="317">
          <cell r="A317">
            <v>0</v>
          </cell>
        </row>
        <row r="317">
          <cell r="D317">
            <v>37112</v>
          </cell>
        </row>
        <row r="317">
          <cell r="G317">
            <v>194.7</v>
          </cell>
          <cell r="H317">
            <v>209407</v>
          </cell>
          <cell r="I317">
            <v>1253.4</v>
          </cell>
          <cell r="J317">
            <v>1364039</v>
          </cell>
          <cell r="K317">
            <v>461382</v>
          </cell>
          <cell r="L317">
            <v>192563</v>
          </cell>
          <cell r="M317">
            <v>86098</v>
          </cell>
          <cell r="N317">
            <v>25405</v>
          </cell>
          <cell r="O317">
            <v>109819</v>
          </cell>
          <cell r="P317">
            <v>450115</v>
          </cell>
          <cell r="Q317">
            <v>126415</v>
          </cell>
          <cell r="R317">
            <v>1259234</v>
          </cell>
          <cell r="S317">
            <v>1537.99</v>
          </cell>
          <cell r="T317">
            <v>9217</v>
          </cell>
          <cell r="U317">
            <v>7729.1</v>
          </cell>
          <cell r="V317">
            <v>-14.7999999999993</v>
          </cell>
          <cell r="W317">
            <v>0.15</v>
          </cell>
          <cell r="X317">
            <v>1448.1</v>
          </cell>
          <cell r="Y317">
            <v>1176.4</v>
          </cell>
          <cell r="Z317">
            <v>214.7</v>
          </cell>
          <cell r="AA317">
            <v>57</v>
          </cell>
          <cell r="AB317">
            <v>0</v>
          </cell>
          <cell r="AC317">
            <v>20</v>
          </cell>
          <cell r="AD317">
            <v>427.205555555556</v>
          </cell>
          <cell r="AE317">
            <v>178.299074074074</v>
          </cell>
          <cell r="AF317">
            <v>79.7203703703704</v>
          </cell>
          <cell r="AG317">
            <v>23.5231481481482</v>
          </cell>
          <cell r="AH317">
            <v>101.684259259259</v>
          </cell>
          <cell r="AI317">
            <v>416.773148148148</v>
          </cell>
          <cell r="AJ317">
            <v>117.050925925926</v>
          </cell>
          <cell r="AK317">
            <v>1165.95740740741</v>
          </cell>
        </row>
        <row r="318">
          <cell r="A318">
            <v>0</v>
          </cell>
        </row>
        <row r="318">
          <cell r="D318">
            <v>37113</v>
          </cell>
        </row>
        <row r="318">
          <cell r="G318">
            <v>165.9</v>
          </cell>
          <cell r="H318">
            <v>167906</v>
          </cell>
          <cell r="I318">
            <v>1248.5</v>
          </cell>
          <cell r="J318">
            <v>1359349</v>
          </cell>
          <cell r="K318">
            <v>463932</v>
          </cell>
          <cell r="L318">
            <v>196523</v>
          </cell>
          <cell r="M318">
            <v>90099</v>
          </cell>
          <cell r="N318">
            <v>414</v>
          </cell>
          <cell r="O318">
            <v>234196</v>
          </cell>
          <cell r="P318">
            <v>498311</v>
          </cell>
          <cell r="Q318">
            <v>103045</v>
          </cell>
          <cell r="R318">
            <v>1389997</v>
          </cell>
          <cell r="S318">
            <v>1471.12</v>
          </cell>
          <cell r="T318">
            <v>14268</v>
          </cell>
          <cell r="U318">
            <v>7811.1</v>
          </cell>
          <cell r="V318">
            <v>82</v>
          </cell>
          <cell r="W318">
            <v>0.15</v>
          </cell>
          <cell r="X318">
            <v>1414.4</v>
          </cell>
          <cell r="Y318">
            <v>1171.5</v>
          </cell>
          <cell r="Z318">
            <v>185.9</v>
          </cell>
          <cell r="AA318">
            <v>57</v>
          </cell>
          <cell r="AB318">
            <v>0</v>
          </cell>
          <cell r="AC318">
            <v>20</v>
          </cell>
          <cell r="AD318">
            <v>429.566666666667</v>
          </cell>
          <cell r="AE318">
            <v>181.965740740741</v>
          </cell>
          <cell r="AF318">
            <v>83.425</v>
          </cell>
          <cell r="AG318">
            <v>0.383333333333333</v>
          </cell>
          <cell r="AH318">
            <v>216.848148148148</v>
          </cell>
          <cell r="AI318">
            <v>461.399074074074</v>
          </cell>
          <cell r="AJ318">
            <v>95.412037037037</v>
          </cell>
          <cell r="AK318">
            <v>1287.03425925926</v>
          </cell>
        </row>
        <row r="319">
          <cell r="A319">
            <v>0</v>
          </cell>
        </row>
        <row r="319">
          <cell r="D319">
            <v>37114</v>
          </cell>
        </row>
        <row r="319">
          <cell r="G319">
            <v>170.4</v>
          </cell>
          <cell r="H319">
            <v>172258</v>
          </cell>
          <cell r="I319">
            <v>1308.4</v>
          </cell>
          <cell r="J319">
            <v>1420989</v>
          </cell>
          <cell r="K319">
            <v>378525</v>
          </cell>
          <cell r="L319">
            <v>207028</v>
          </cell>
          <cell r="M319">
            <v>97030</v>
          </cell>
          <cell r="N319">
            <v>0</v>
          </cell>
          <cell r="O319">
            <v>264325</v>
          </cell>
          <cell r="P319">
            <v>597383</v>
          </cell>
          <cell r="Q319">
            <v>84389</v>
          </cell>
          <cell r="R319">
            <v>1421652</v>
          </cell>
          <cell r="S319">
            <v>1537.99</v>
          </cell>
          <cell r="T319">
            <v>21845</v>
          </cell>
          <cell r="U319">
            <v>7770</v>
          </cell>
          <cell r="V319">
            <v>-41.1000000000004</v>
          </cell>
          <cell r="W319">
            <v>0.15</v>
          </cell>
          <cell r="X319">
            <v>1478.8</v>
          </cell>
          <cell r="Y319">
            <v>1231.4</v>
          </cell>
          <cell r="Z319">
            <v>190.4</v>
          </cell>
          <cell r="AA319">
            <v>57</v>
          </cell>
          <cell r="AB319">
            <v>0</v>
          </cell>
          <cell r="AC319">
            <v>20</v>
          </cell>
          <cell r="AD319">
            <v>350.486111111111</v>
          </cell>
          <cell r="AE319">
            <v>191.692592592593</v>
          </cell>
          <cell r="AF319">
            <v>89.8425925925926</v>
          </cell>
          <cell r="AG319">
            <v>0</v>
          </cell>
          <cell r="AH319">
            <v>244.74537037037</v>
          </cell>
          <cell r="AI319">
            <v>553.132407407407</v>
          </cell>
          <cell r="AJ319">
            <v>78.137962962963</v>
          </cell>
          <cell r="AK319">
            <v>1316.34444444444</v>
          </cell>
        </row>
        <row r="320">
          <cell r="A320">
            <v>0</v>
          </cell>
        </row>
        <row r="320">
          <cell r="D320">
            <v>37115</v>
          </cell>
        </row>
        <row r="320">
          <cell r="G320">
            <v>213.4</v>
          </cell>
          <cell r="H320">
            <v>228860</v>
          </cell>
          <cell r="I320">
            <v>1310.2</v>
          </cell>
          <cell r="J320">
            <v>1426302</v>
          </cell>
          <cell r="K320">
            <v>383869</v>
          </cell>
          <cell r="L320">
            <v>207028</v>
          </cell>
          <cell r="M320">
            <v>71747</v>
          </cell>
          <cell r="N320">
            <v>47803</v>
          </cell>
          <cell r="O320">
            <v>266889</v>
          </cell>
          <cell r="P320">
            <v>610331</v>
          </cell>
          <cell r="Q320">
            <v>35054</v>
          </cell>
          <cell r="R320">
            <v>1415693</v>
          </cell>
          <cell r="S320">
            <v>1537.99</v>
          </cell>
          <cell r="T320">
            <v>30383</v>
          </cell>
          <cell r="U320">
            <v>7792.4</v>
          </cell>
          <cell r="V320">
            <v>22.3999999999996</v>
          </cell>
          <cell r="W320">
            <v>0.15</v>
          </cell>
          <cell r="X320">
            <v>1523.6</v>
          </cell>
          <cell r="Y320">
            <v>1233.2</v>
          </cell>
          <cell r="Z320">
            <v>233.4</v>
          </cell>
          <cell r="AA320">
            <v>57</v>
          </cell>
          <cell r="AB320">
            <v>0</v>
          </cell>
          <cell r="AC320">
            <v>20</v>
          </cell>
          <cell r="AD320">
            <v>355.434259259259</v>
          </cell>
          <cell r="AE320">
            <v>191.692592592593</v>
          </cell>
          <cell r="AF320">
            <v>66.4324074074074</v>
          </cell>
          <cell r="AG320">
            <v>44.262037037037</v>
          </cell>
          <cell r="AH320">
            <v>247.119444444444</v>
          </cell>
          <cell r="AI320">
            <v>565.121296296296</v>
          </cell>
          <cell r="AJ320">
            <v>32.4574074074074</v>
          </cell>
          <cell r="AK320">
            <v>1310.82685185185</v>
          </cell>
        </row>
        <row r="321">
          <cell r="A321">
            <v>0</v>
          </cell>
        </row>
        <row r="321">
          <cell r="D321">
            <v>37116</v>
          </cell>
        </row>
        <row r="321">
          <cell r="G321">
            <v>211.2</v>
          </cell>
          <cell r="H321">
            <v>226106</v>
          </cell>
          <cell r="I321">
            <v>1316</v>
          </cell>
          <cell r="J321">
            <v>1430329</v>
          </cell>
          <cell r="K321">
            <v>395272</v>
          </cell>
          <cell r="L321">
            <v>209028</v>
          </cell>
          <cell r="M321">
            <v>96380</v>
          </cell>
          <cell r="N321">
            <v>10</v>
          </cell>
          <cell r="O321">
            <v>256731</v>
          </cell>
          <cell r="P321">
            <v>601061</v>
          </cell>
          <cell r="Q321">
            <v>119804</v>
          </cell>
          <cell r="R321">
            <v>1469258</v>
          </cell>
          <cell r="S321">
            <v>1537.99</v>
          </cell>
          <cell r="T321">
            <v>36334</v>
          </cell>
          <cell r="U321">
            <v>7700</v>
          </cell>
          <cell r="V321">
            <v>-92.3999999999996</v>
          </cell>
          <cell r="W321">
            <v>0.15</v>
          </cell>
          <cell r="X321">
            <v>1527.2</v>
          </cell>
          <cell r="Y321">
            <v>1239</v>
          </cell>
          <cell r="Z321">
            <v>231.2</v>
          </cell>
          <cell r="AA321">
            <v>57</v>
          </cell>
          <cell r="AB321">
            <v>0</v>
          </cell>
          <cell r="AC321">
            <v>20</v>
          </cell>
          <cell r="AD321">
            <v>365.992592592593</v>
          </cell>
          <cell r="AE321">
            <v>193.544444444444</v>
          </cell>
          <cell r="AF321">
            <v>89.2407407407408</v>
          </cell>
          <cell r="AG321">
            <v>0.00925925925925926</v>
          </cell>
          <cell r="AH321">
            <v>237.713888888889</v>
          </cell>
          <cell r="AI321">
            <v>556.537962962963</v>
          </cell>
          <cell r="AJ321">
            <v>110.92962962963</v>
          </cell>
          <cell r="AK321">
            <v>1360.42407407407</v>
          </cell>
        </row>
        <row r="322">
          <cell r="A322">
            <v>0</v>
          </cell>
        </row>
        <row r="322">
          <cell r="D322">
            <v>37117</v>
          </cell>
        </row>
        <row r="322">
          <cell r="G322">
            <v>215.5</v>
          </cell>
          <cell r="H322">
            <v>231044</v>
          </cell>
          <cell r="I322">
            <v>1344.1</v>
          </cell>
          <cell r="J322">
            <v>1460564</v>
          </cell>
          <cell r="K322">
            <v>457545</v>
          </cell>
          <cell r="L322">
            <v>183028</v>
          </cell>
          <cell r="M322">
            <v>93584</v>
          </cell>
          <cell r="N322">
            <v>38434</v>
          </cell>
          <cell r="O322">
            <v>249175</v>
          </cell>
          <cell r="P322">
            <v>571299</v>
          </cell>
          <cell r="Q322">
            <v>42418</v>
          </cell>
          <cell r="R322">
            <v>1452455</v>
          </cell>
          <cell r="S322">
            <v>1537.99</v>
          </cell>
          <cell r="T322">
            <v>34206</v>
          </cell>
          <cell r="U322">
            <v>7727</v>
          </cell>
          <cell r="V322">
            <v>27</v>
          </cell>
          <cell r="W322">
            <v>0.15</v>
          </cell>
          <cell r="X322">
            <v>1559.6</v>
          </cell>
          <cell r="Y322">
            <v>1267.1</v>
          </cell>
          <cell r="Z322">
            <v>235.5</v>
          </cell>
          <cell r="AA322">
            <v>57</v>
          </cell>
          <cell r="AB322">
            <v>0</v>
          </cell>
          <cell r="AC322">
            <v>20</v>
          </cell>
          <cell r="AD322">
            <v>423.652777777778</v>
          </cell>
          <cell r="AE322">
            <v>169.47037037037</v>
          </cell>
          <cell r="AF322">
            <v>86.6518518518518</v>
          </cell>
          <cell r="AG322">
            <v>35.587037037037</v>
          </cell>
          <cell r="AH322">
            <v>230.717592592593</v>
          </cell>
          <cell r="AI322">
            <v>528.980555555556</v>
          </cell>
          <cell r="AJ322">
            <v>39.2759259259259</v>
          </cell>
          <cell r="AK322">
            <v>1344.86574074074</v>
          </cell>
        </row>
        <row r="323">
          <cell r="A323">
            <v>0</v>
          </cell>
        </row>
        <row r="323">
          <cell r="D323">
            <v>37118</v>
          </cell>
        </row>
        <row r="323">
          <cell r="G323">
            <v>172.6</v>
          </cell>
          <cell r="H323">
            <v>173920</v>
          </cell>
          <cell r="I323">
            <v>1354.8</v>
          </cell>
          <cell r="J323">
            <v>1474057</v>
          </cell>
          <cell r="K323">
            <v>503182</v>
          </cell>
          <cell r="L323">
            <v>194028</v>
          </cell>
          <cell r="M323">
            <v>83364</v>
          </cell>
          <cell r="N323">
            <v>7</v>
          </cell>
          <cell r="O323">
            <v>99172</v>
          </cell>
          <cell r="P323">
            <v>612395</v>
          </cell>
          <cell r="Q323">
            <v>74638</v>
          </cell>
          <cell r="R323">
            <v>1372758</v>
          </cell>
          <cell r="S323">
            <v>1537.99</v>
          </cell>
          <cell r="T323">
            <v>30608</v>
          </cell>
          <cell r="U323">
            <v>7800.2</v>
          </cell>
          <cell r="V323">
            <v>73.1999999999998</v>
          </cell>
          <cell r="W323">
            <v>0.15</v>
          </cell>
          <cell r="X323">
            <v>1527.4</v>
          </cell>
          <cell r="Y323">
            <v>1281.8</v>
          </cell>
          <cell r="Z323">
            <v>188.6</v>
          </cell>
          <cell r="AA323">
            <v>57</v>
          </cell>
          <cell r="AB323">
            <v>0</v>
          </cell>
          <cell r="AC323">
            <v>16</v>
          </cell>
          <cell r="AD323">
            <v>465.909259259259</v>
          </cell>
          <cell r="AE323">
            <v>179.655555555556</v>
          </cell>
          <cell r="AF323">
            <v>77.1888888888889</v>
          </cell>
          <cell r="AG323">
            <v>0.00648148148148148</v>
          </cell>
          <cell r="AH323">
            <v>91.8259259259259</v>
          </cell>
          <cell r="AI323">
            <v>567.032407407407</v>
          </cell>
          <cell r="AJ323">
            <v>69.1092592592593</v>
          </cell>
          <cell r="AK323">
            <v>1271.07222222222</v>
          </cell>
        </row>
        <row r="324">
          <cell r="A324">
            <v>0</v>
          </cell>
        </row>
        <row r="324">
          <cell r="D324">
            <v>37119</v>
          </cell>
        </row>
        <row r="324">
          <cell r="G324">
            <v>156.8</v>
          </cell>
          <cell r="H324">
            <v>175757</v>
          </cell>
          <cell r="I324">
            <v>1394.9</v>
          </cell>
          <cell r="J324">
            <v>1508569</v>
          </cell>
          <cell r="K324">
            <v>463446</v>
          </cell>
          <cell r="L324">
            <v>201028</v>
          </cell>
          <cell r="M324">
            <v>94038</v>
          </cell>
          <cell r="N324">
            <v>47</v>
          </cell>
          <cell r="O324">
            <v>220732</v>
          </cell>
          <cell r="P324">
            <v>635275</v>
          </cell>
          <cell r="Q324">
            <v>126046</v>
          </cell>
          <cell r="R324">
            <v>1539584</v>
          </cell>
          <cell r="S324">
            <v>1537.99</v>
          </cell>
          <cell r="T324">
            <v>22992</v>
          </cell>
          <cell r="U324">
            <v>7730.5</v>
          </cell>
          <cell r="V324">
            <v>-69.6999999999998</v>
          </cell>
          <cell r="W324">
            <v>0.15</v>
          </cell>
          <cell r="X324">
            <v>1551.7</v>
          </cell>
          <cell r="Y324">
            <v>1322.9</v>
          </cell>
          <cell r="Z324">
            <v>171.8</v>
          </cell>
          <cell r="AA324">
            <v>57</v>
          </cell>
          <cell r="AB324">
            <v>0</v>
          </cell>
          <cell r="AC324">
            <v>15</v>
          </cell>
          <cell r="AD324">
            <v>429.116666666667</v>
          </cell>
          <cell r="AE324">
            <v>186.137037037037</v>
          </cell>
          <cell r="AF324">
            <v>87.0722222222222</v>
          </cell>
          <cell r="AG324">
            <v>0.0435185185185185</v>
          </cell>
          <cell r="AH324">
            <v>204.381481481481</v>
          </cell>
          <cell r="AI324">
            <v>588.217592592593</v>
          </cell>
          <cell r="AJ324">
            <v>116.709259259259</v>
          </cell>
          <cell r="AK324">
            <v>1425.54074074074</v>
          </cell>
        </row>
        <row r="325">
          <cell r="A325">
            <v>0</v>
          </cell>
        </row>
        <row r="325">
          <cell r="D325">
            <v>37120</v>
          </cell>
        </row>
        <row r="325">
          <cell r="G325">
            <v>206.9</v>
          </cell>
          <cell r="H325">
            <v>230163</v>
          </cell>
          <cell r="I325">
            <v>1372.5</v>
          </cell>
          <cell r="J325">
            <v>1480683</v>
          </cell>
          <cell r="K325">
            <v>451700</v>
          </cell>
          <cell r="L325">
            <v>184528</v>
          </cell>
          <cell r="M325">
            <v>86184</v>
          </cell>
          <cell r="N325">
            <v>40621</v>
          </cell>
          <cell r="O325">
            <v>168214</v>
          </cell>
          <cell r="P325">
            <v>718715</v>
          </cell>
          <cell r="Q325">
            <v>54285</v>
          </cell>
          <cell r="R325">
            <v>1519719</v>
          </cell>
          <cell r="S325">
            <v>1537.99</v>
          </cell>
          <cell r="T325">
            <v>36268</v>
          </cell>
          <cell r="U325">
            <v>7730.5</v>
          </cell>
          <cell r="V325">
            <v>0</v>
          </cell>
          <cell r="W325">
            <v>0.15</v>
          </cell>
          <cell r="X325">
            <v>1579.4</v>
          </cell>
          <cell r="Y325">
            <v>1299.5</v>
          </cell>
          <cell r="Z325">
            <v>222.9</v>
          </cell>
          <cell r="AA325">
            <v>57</v>
          </cell>
          <cell r="AB325">
            <v>0</v>
          </cell>
          <cell r="AC325">
            <v>16</v>
          </cell>
          <cell r="AD325">
            <v>418.240740740741</v>
          </cell>
          <cell r="AE325">
            <v>170.859259259259</v>
          </cell>
          <cell r="AF325">
            <v>79.8</v>
          </cell>
          <cell r="AG325">
            <v>37.612037037037</v>
          </cell>
          <cell r="AH325">
            <v>155.753703703704</v>
          </cell>
          <cell r="AI325">
            <v>665.476851851852</v>
          </cell>
          <cell r="AJ325">
            <v>50.2638888888889</v>
          </cell>
          <cell r="AK325">
            <v>1407.14722222222</v>
          </cell>
        </row>
        <row r="326">
          <cell r="A326">
            <v>0</v>
          </cell>
        </row>
        <row r="326">
          <cell r="D326">
            <v>37121</v>
          </cell>
        </row>
        <row r="326">
          <cell r="G326">
            <v>163.3</v>
          </cell>
          <cell r="H326">
            <v>181236</v>
          </cell>
          <cell r="I326">
            <v>1352.4</v>
          </cell>
          <cell r="J326">
            <v>1460985</v>
          </cell>
          <cell r="K326">
            <v>325202</v>
          </cell>
          <cell r="L326">
            <v>205028</v>
          </cell>
          <cell r="M326">
            <v>86251</v>
          </cell>
          <cell r="N326">
            <v>7362</v>
          </cell>
          <cell r="O326">
            <v>216026</v>
          </cell>
          <cell r="P326">
            <v>735006</v>
          </cell>
          <cell r="Q326">
            <v>29900</v>
          </cell>
          <cell r="R326">
            <v>1399747</v>
          </cell>
          <cell r="S326">
            <v>1534.21</v>
          </cell>
          <cell r="T326">
            <v>59014</v>
          </cell>
          <cell r="U326">
            <v>7671</v>
          </cell>
          <cell r="V326">
            <v>-59.5</v>
          </cell>
          <cell r="W326">
            <v>0.15</v>
          </cell>
          <cell r="X326">
            <v>1515.7</v>
          </cell>
          <cell r="Y326">
            <v>1279.4</v>
          </cell>
          <cell r="Z326">
            <v>179.3</v>
          </cell>
          <cell r="AA326">
            <v>57</v>
          </cell>
          <cell r="AB326">
            <v>0</v>
          </cell>
          <cell r="AC326">
            <v>16</v>
          </cell>
          <cell r="AD326">
            <v>301.112962962963</v>
          </cell>
          <cell r="AE326">
            <v>189.840740740741</v>
          </cell>
          <cell r="AF326">
            <v>79.862037037037</v>
          </cell>
          <cell r="AG326">
            <v>6.81666666666667</v>
          </cell>
          <cell r="AH326">
            <v>200.024074074074</v>
          </cell>
          <cell r="AI326">
            <v>680.561111111111</v>
          </cell>
          <cell r="AJ326">
            <v>27.6851851851852</v>
          </cell>
          <cell r="AK326">
            <v>1296.06203703704</v>
          </cell>
        </row>
        <row r="327">
          <cell r="A327">
            <v>0</v>
          </cell>
        </row>
        <row r="327">
          <cell r="D327">
            <v>37122</v>
          </cell>
        </row>
        <row r="327">
          <cell r="G327">
            <v>225.6</v>
          </cell>
          <cell r="H327">
            <v>250335</v>
          </cell>
          <cell r="I327">
            <v>1375.4</v>
          </cell>
          <cell r="J327">
            <v>1485621</v>
          </cell>
          <cell r="K327">
            <v>340161</v>
          </cell>
          <cell r="L327">
            <v>205028</v>
          </cell>
          <cell r="M327">
            <v>86155</v>
          </cell>
          <cell r="N327">
            <v>21482</v>
          </cell>
          <cell r="O327">
            <v>216221</v>
          </cell>
          <cell r="P327">
            <v>731837</v>
          </cell>
          <cell r="Q327">
            <v>83923</v>
          </cell>
          <cell r="R327">
            <v>1479779</v>
          </cell>
          <cell r="S327">
            <v>1534.21</v>
          </cell>
          <cell r="T327">
            <v>66401</v>
          </cell>
          <cell r="U327">
            <v>7688.7</v>
          </cell>
          <cell r="V327">
            <v>17.6999999999998</v>
          </cell>
          <cell r="W327">
            <v>0.15</v>
          </cell>
          <cell r="X327">
            <v>1601</v>
          </cell>
          <cell r="Y327">
            <v>1302.4</v>
          </cell>
          <cell r="Z327">
            <v>241.6</v>
          </cell>
          <cell r="AA327">
            <v>57</v>
          </cell>
          <cell r="AB327">
            <v>0</v>
          </cell>
          <cell r="AC327">
            <v>16</v>
          </cell>
          <cell r="AD327">
            <v>314.963888888889</v>
          </cell>
          <cell r="AE327">
            <v>189.840740740741</v>
          </cell>
          <cell r="AF327">
            <v>79.7731481481482</v>
          </cell>
          <cell r="AG327">
            <v>19.8907407407407</v>
          </cell>
          <cell r="AH327">
            <v>200.20462962963</v>
          </cell>
          <cell r="AI327">
            <v>677.626851851852</v>
          </cell>
          <cell r="AJ327">
            <v>77.7064814814815</v>
          </cell>
          <cell r="AK327">
            <v>1370.16574074074</v>
          </cell>
        </row>
        <row r="328">
          <cell r="A328">
            <v>0</v>
          </cell>
        </row>
        <row r="328">
          <cell r="D328">
            <v>37123</v>
          </cell>
        </row>
        <row r="328">
          <cell r="G328">
            <v>220.7</v>
          </cell>
          <cell r="H328">
            <v>236274</v>
          </cell>
          <cell r="I328">
            <v>1362.9</v>
          </cell>
          <cell r="J328">
            <v>1473388</v>
          </cell>
          <cell r="K328">
            <v>362585</v>
          </cell>
          <cell r="L328">
            <v>205028</v>
          </cell>
          <cell r="M328">
            <v>86286</v>
          </cell>
          <cell r="N328">
            <v>38213</v>
          </cell>
          <cell r="O328">
            <v>207603</v>
          </cell>
          <cell r="P328">
            <v>728233</v>
          </cell>
          <cell r="Q328">
            <v>99116</v>
          </cell>
          <cell r="R328">
            <v>1522036</v>
          </cell>
          <cell r="S328">
            <v>1534.21</v>
          </cell>
          <cell r="T328">
            <v>64109</v>
          </cell>
          <cell r="U328">
            <v>7675</v>
          </cell>
          <cell r="V328">
            <v>-13.6999999999998</v>
          </cell>
          <cell r="W328">
            <v>0.15</v>
          </cell>
          <cell r="X328">
            <v>1583.6</v>
          </cell>
          <cell r="Y328">
            <v>1290.9</v>
          </cell>
          <cell r="Z328">
            <v>235.7</v>
          </cell>
          <cell r="AA328">
            <v>57</v>
          </cell>
          <cell r="AB328">
            <v>0</v>
          </cell>
          <cell r="AC328">
            <v>15</v>
          </cell>
          <cell r="AD328">
            <v>335.726851851852</v>
          </cell>
          <cell r="AE328">
            <v>189.840740740741</v>
          </cell>
          <cell r="AF328">
            <v>79.8944444444445</v>
          </cell>
          <cell r="AG328">
            <v>35.3824074074074</v>
          </cell>
          <cell r="AH328">
            <v>192.225</v>
          </cell>
          <cell r="AI328">
            <v>674.289814814815</v>
          </cell>
          <cell r="AJ328">
            <v>91.7740740740741</v>
          </cell>
          <cell r="AK328">
            <v>1409.29259259259</v>
          </cell>
        </row>
        <row r="329">
          <cell r="A329">
            <v>0</v>
          </cell>
        </row>
        <row r="329">
          <cell r="D329">
            <v>37124</v>
          </cell>
        </row>
        <row r="329">
          <cell r="G329">
            <v>235.2</v>
          </cell>
          <cell r="H329">
            <v>251259</v>
          </cell>
          <cell r="I329">
            <v>1332.8</v>
          </cell>
          <cell r="J329">
            <v>1437935</v>
          </cell>
          <cell r="K329">
            <v>435288</v>
          </cell>
          <cell r="L329">
            <v>212878</v>
          </cell>
          <cell r="M329">
            <v>86254</v>
          </cell>
          <cell r="N329">
            <v>83</v>
          </cell>
          <cell r="O329">
            <v>198301</v>
          </cell>
          <cell r="P329">
            <v>632360</v>
          </cell>
          <cell r="Q329">
            <v>47098</v>
          </cell>
          <cell r="R329">
            <v>1399384</v>
          </cell>
          <cell r="S329">
            <v>1534.21</v>
          </cell>
          <cell r="T329">
            <v>53154</v>
          </cell>
          <cell r="U329">
            <v>7609.2</v>
          </cell>
          <cell r="V329">
            <v>-65.8000000000002</v>
          </cell>
          <cell r="W329">
            <v>0.17</v>
          </cell>
          <cell r="X329">
            <v>1568</v>
          </cell>
          <cell r="Y329">
            <v>1260.8</v>
          </cell>
          <cell r="Z329">
            <v>250.2</v>
          </cell>
          <cell r="AA329">
            <v>57</v>
          </cell>
          <cell r="AB329">
            <v>0</v>
          </cell>
          <cell r="AC329">
            <v>15</v>
          </cell>
          <cell r="AD329">
            <v>403.044444444444</v>
          </cell>
          <cell r="AE329">
            <v>197.109259259259</v>
          </cell>
          <cell r="AF329">
            <v>79.8648148148148</v>
          </cell>
          <cell r="AG329">
            <v>0.0768518518518519</v>
          </cell>
          <cell r="AH329">
            <v>183.612037037037</v>
          </cell>
          <cell r="AI329">
            <v>585.518518518519</v>
          </cell>
          <cell r="AJ329">
            <v>43.6092592592593</v>
          </cell>
          <cell r="AK329">
            <v>1295.72592592593</v>
          </cell>
        </row>
        <row r="330">
          <cell r="A330">
            <v>0</v>
          </cell>
        </row>
        <row r="330">
          <cell r="D330">
            <v>37125</v>
          </cell>
        </row>
        <row r="330">
          <cell r="G330">
            <v>250.3</v>
          </cell>
          <cell r="H330">
            <v>277395</v>
          </cell>
          <cell r="I330">
            <v>1359</v>
          </cell>
          <cell r="J330">
            <v>1464566</v>
          </cell>
          <cell r="K330">
            <v>465752</v>
          </cell>
          <cell r="L330">
            <v>216313</v>
          </cell>
          <cell r="M330">
            <v>85863</v>
          </cell>
          <cell r="N330">
            <v>0</v>
          </cell>
          <cell r="O330">
            <v>139467</v>
          </cell>
          <cell r="P330">
            <v>669715</v>
          </cell>
          <cell r="Q330">
            <v>41981</v>
          </cell>
          <cell r="R330">
            <v>1402778</v>
          </cell>
          <cell r="S330">
            <v>1560.89</v>
          </cell>
          <cell r="T330">
            <v>52451</v>
          </cell>
          <cell r="U330">
            <v>7749.8</v>
          </cell>
          <cell r="V330">
            <v>140.6</v>
          </cell>
          <cell r="W330">
            <v>0.17</v>
          </cell>
          <cell r="X330">
            <v>1609.3</v>
          </cell>
          <cell r="Y330">
            <v>1287</v>
          </cell>
          <cell r="Z330">
            <v>265.3</v>
          </cell>
          <cell r="AA330">
            <v>57</v>
          </cell>
          <cell r="AB330">
            <v>0</v>
          </cell>
          <cell r="AC330">
            <v>15</v>
          </cell>
          <cell r="AD330">
            <v>431.251851851852</v>
          </cell>
          <cell r="AE330">
            <v>200.289814814815</v>
          </cell>
          <cell r="AF330">
            <v>79.5027777777778</v>
          </cell>
          <cell r="AG330">
            <v>0</v>
          </cell>
          <cell r="AH330">
            <v>129.136111111111</v>
          </cell>
          <cell r="AI330">
            <v>620.106481481482</v>
          </cell>
          <cell r="AJ330">
            <v>38.8712962962963</v>
          </cell>
          <cell r="AK330">
            <v>1298.86851851852</v>
          </cell>
        </row>
        <row r="331">
          <cell r="A331">
            <v>0</v>
          </cell>
        </row>
        <row r="331">
          <cell r="D331">
            <v>37126</v>
          </cell>
        </row>
        <row r="331">
          <cell r="G331">
            <v>255.8</v>
          </cell>
          <cell r="H331">
            <v>273238</v>
          </cell>
          <cell r="I331">
            <v>1363.7</v>
          </cell>
          <cell r="J331">
            <v>1471406</v>
          </cell>
          <cell r="K331">
            <v>512265</v>
          </cell>
          <cell r="L331">
            <v>140521</v>
          </cell>
          <cell r="M331">
            <v>85353</v>
          </cell>
          <cell r="N331">
            <v>29940</v>
          </cell>
          <cell r="O331">
            <v>99748</v>
          </cell>
          <cell r="P331">
            <v>784729</v>
          </cell>
          <cell r="Q331">
            <v>120662</v>
          </cell>
          <cell r="R331">
            <v>1632697</v>
          </cell>
          <cell r="S331">
            <v>1560.89</v>
          </cell>
          <cell r="T331">
            <v>50322</v>
          </cell>
          <cell r="U331">
            <v>7627.2</v>
          </cell>
          <cell r="V331">
            <v>-122.6</v>
          </cell>
          <cell r="W331">
            <v>0.17</v>
          </cell>
          <cell r="X331">
            <v>1619.5</v>
          </cell>
          <cell r="Y331">
            <v>1291.7</v>
          </cell>
          <cell r="Z331">
            <v>270.8</v>
          </cell>
          <cell r="AA331">
            <v>57</v>
          </cell>
          <cell r="AB331">
            <v>0</v>
          </cell>
          <cell r="AC331">
            <v>15</v>
          </cell>
          <cell r="AD331">
            <v>474.319444444444</v>
          </cell>
          <cell r="AE331">
            <v>130.112037037037</v>
          </cell>
          <cell r="AF331">
            <v>79.0305555555556</v>
          </cell>
          <cell r="AG331">
            <v>27.7222222222222</v>
          </cell>
          <cell r="AH331">
            <v>92.3592592592593</v>
          </cell>
          <cell r="AI331">
            <v>726.600925925926</v>
          </cell>
          <cell r="AJ331">
            <v>111.724074074074</v>
          </cell>
          <cell r="AK331">
            <v>1511.75648148148</v>
          </cell>
        </row>
        <row r="332">
          <cell r="A332">
            <v>0</v>
          </cell>
        </row>
        <row r="332">
          <cell r="D332">
            <v>37127</v>
          </cell>
        </row>
        <row r="332">
          <cell r="G332">
            <v>169.9</v>
          </cell>
          <cell r="H332">
            <v>188866</v>
          </cell>
          <cell r="I332">
            <v>1323.8</v>
          </cell>
          <cell r="J332">
            <v>1426929</v>
          </cell>
          <cell r="K332">
            <v>490165</v>
          </cell>
          <cell r="L332">
            <v>169288</v>
          </cell>
          <cell r="M332">
            <v>85865</v>
          </cell>
          <cell r="N332">
            <v>24253</v>
          </cell>
          <cell r="O332">
            <v>139464</v>
          </cell>
          <cell r="P332">
            <v>711026</v>
          </cell>
          <cell r="Q332">
            <v>48743</v>
          </cell>
          <cell r="R332">
            <v>1499516</v>
          </cell>
          <cell r="S332">
            <v>1560.86</v>
          </cell>
          <cell r="T332">
            <v>47364</v>
          </cell>
          <cell r="U332">
            <v>7523.6</v>
          </cell>
          <cell r="V332">
            <v>-103.599999999999</v>
          </cell>
          <cell r="W332">
            <v>0.17</v>
          </cell>
          <cell r="X332">
            <v>1493.7</v>
          </cell>
          <cell r="Y332">
            <v>1251.8</v>
          </cell>
          <cell r="Z332">
            <v>184.9</v>
          </cell>
          <cell r="AA332">
            <v>57</v>
          </cell>
          <cell r="AB332">
            <v>0</v>
          </cell>
          <cell r="AC332">
            <v>15</v>
          </cell>
          <cell r="AD332">
            <v>453.856481481481</v>
          </cell>
          <cell r="AE332">
            <v>156.748148148148</v>
          </cell>
          <cell r="AF332">
            <v>79.5046296296296</v>
          </cell>
          <cell r="AG332">
            <v>22.4564814814815</v>
          </cell>
          <cell r="AH332">
            <v>129.133333333333</v>
          </cell>
          <cell r="AI332">
            <v>658.357407407407</v>
          </cell>
          <cell r="AJ332">
            <v>45.1324074074074</v>
          </cell>
          <cell r="AK332">
            <v>1388.44074074074</v>
          </cell>
        </row>
        <row r="333">
          <cell r="A333">
            <v>0</v>
          </cell>
        </row>
        <row r="333">
          <cell r="D333">
            <v>37128</v>
          </cell>
        </row>
        <row r="333">
          <cell r="G333">
            <v>256.2</v>
          </cell>
          <cell r="H333">
            <v>282424</v>
          </cell>
          <cell r="I333">
            <v>1391.5</v>
          </cell>
          <cell r="J333">
            <v>1498452</v>
          </cell>
          <cell r="K333">
            <v>391830</v>
          </cell>
          <cell r="L333">
            <v>205188</v>
          </cell>
          <cell r="M333">
            <v>88018</v>
          </cell>
          <cell r="N333">
            <v>0</v>
          </cell>
          <cell r="O333">
            <v>194665</v>
          </cell>
          <cell r="P333">
            <v>733280</v>
          </cell>
          <cell r="Q333">
            <v>97405</v>
          </cell>
          <cell r="R333">
            <v>1505198</v>
          </cell>
          <cell r="S333">
            <v>1560.89</v>
          </cell>
          <cell r="T333">
            <v>-14720</v>
          </cell>
          <cell r="U333">
            <v>7540.9</v>
          </cell>
          <cell r="V333">
            <v>17.2999999999993</v>
          </cell>
          <cell r="W333">
            <v>0.17</v>
          </cell>
          <cell r="X333">
            <v>1647.7</v>
          </cell>
          <cell r="Y333">
            <v>1319.5</v>
          </cell>
          <cell r="Z333">
            <v>271.2</v>
          </cell>
          <cell r="AA333">
            <v>57</v>
          </cell>
          <cell r="AB333">
            <v>0</v>
          </cell>
          <cell r="AC333">
            <v>15</v>
          </cell>
          <cell r="AD333">
            <v>362.805555555556</v>
          </cell>
          <cell r="AE333">
            <v>189.988888888889</v>
          </cell>
          <cell r="AF333">
            <v>81.4981481481482</v>
          </cell>
          <cell r="AG333">
            <v>0</v>
          </cell>
          <cell r="AH333">
            <v>180.24537037037</v>
          </cell>
          <cell r="AI333">
            <v>678.962962962963</v>
          </cell>
          <cell r="AJ333">
            <v>90.1898148148148</v>
          </cell>
          <cell r="AK333">
            <v>1393.70185185185</v>
          </cell>
        </row>
        <row r="334">
          <cell r="A334">
            <v>0</v>
          </cell>
        </row>
        <row r="334">
          <cell r="D334">
            <v>37129</v>
          </cell>
        </row>
        <row r="334">
          <cell r="G334">
            <v>246.1</v>
          </cell>
          <cell r="H334">
            <v>262262</v>
          </cell>
          <cell r="I334">
            <v>1318.2</v>
          </cell>
          <cell r="J334">
            <v>1439821</v>
          </cell>
          <cell r="K334">
            <v>399571</v>
          </cell>
          <cell r="L334">
            <v>206688</v>
          </cell>
          <cell r="M334">
            <v>91433</v>
          </cell>
          <cell r="N334">
            <v>0</v>
          </cell>
          <cell r="O334">
            <v>178792</v>
          </cell>
          <cell r="P334">
            <v>728486</v>
          </cell>
          <cell r="Q334">
            <v>80392</v>
          </cell>
          <cell r="R334">
            <v>1478674</v>
          </cell>
          <cell r="S334">
            <v>1560.89</v>
          </cell>
          <cell r="T334">
            <v>-12996</v>
          </cell>
          <cell r="U334">
            <v>7497.4</v>
          </cell>
          <cell r="V334">
            <v>-43.5</v>
          </cell>
          <cell r="W334">
            <v>0.17</v>
          </cell>
          <cell r="X334">
            <v>1564.3</v>
          </cell>
          <cell r="Y334">
            <v>1245.2</v>
          </cell>
          <cell r="Z334">
            <v>262.1</v>
          </cell>
          <cell r="AA334">
            <v>57</v>
          </cell>
          <cell r="AB334">
            <v>0</v>
          </cell>
          <cell r="AC334">
            <v>16</v>
          </cell>
          <cell r="AD334">
            <v>369.973148148148</v>
          </cell>
          <cell r="AE334">
            <v>191.377777777778</v>
          </cell>
          <cell r="AF334">
            <v>84.6601851851852</v>
          </cell>
          <cell r="AG334">
            <v>0</v>
          </cell>
          <cell r="AH334">
            <v>165.548148148148</v>
          </cell>
          <cell r="AI334">
            <v>674.524074074074</v>
          </cell>
          <cell r="AJ334">
            <v>74.437037037037</v>
          </cell>
          <cell r="AK334">
            <v>1369.14259259259</v>
          </cell>
        </row>
        <row r="335">
          <cell r="A335">
            <v>0</v>
          </cell>
        </row>
        <row r="335">
          <cell r="D335">
            <v>37130</v>
          </cell>
        </row>
        <row r="335">
          <cell r="G335">
            <v>242.5</v>
          </cell>
          <cell r="H335">
            <v>259318</v>
          </cell>
          <cell r="I335">
            <v>1350.8</v>
          </cell>
          <cell r="J335">
            <v>1489484</v>
          </cell>
          <cell r="K335">
            <v>418719</v>
          </cell>
          <cell r="L335">
            <v>205188</v>
          </cell>
          <cell r="M335">
            <v>87433</v>
          </cell>
          <cell r="N335">
            <v>0</v>
          </cell>
          <cell r="O335">
            <v>155981</v>
          </cell>
          <cell r="P335">
            <v>727970</v>
          </cell>
          <cell r="Q335">
            <v>76734</v>
          </cell>
          <cell r="R335">
            <v>1466837</v>
          </cell>
          <cell r="S335">
            <v>1561</v>
          </cell>
          <cell r="T335">
            <v>-12457</v>
          </cell>
          <cell r="U335">
            <v>7497.4</v>
          </cell>
          <cell r="V335">
            <v>0</v>
          </cell>
          <cell r="W335">
            <v>0.17</v>
          </cell>
          <cell r="X335">
            <v>1593.3</v>
          </cell>
          <cell r="Y335">
            <v>1277.8</v>
          </cell>
          <cell r="Z335">
            <v>258.5</v>
          </cell>
          <cell r="AA335">
            <v>57</v>
          </cell>
          <cell r="AB335">
            <v>0</v>
          </cell>
          <cell r="AC335">
            <v>16</v>
          </cell>
          <cell r="AD335">
            <v>387.702777777778</v>
          </cell>
          <cell r="AE335">
            <v>189.988888888889</v>
          </cell>
          <cell r="AF335">
            <v>80.9564814814815</v>
          </cell>
          <cell r="AG335">
            <v>0</v>
          </cell>
          <cell r="AH335">
            <v>144.426851851852</v>
          </cell>
          <cell r="AI335">
            <v>674.046296296296</v>
          </cell>
          <cell r="AJ335">
            <v>71.05</v>
          </cell>
          <cell r="AK335">
            <v>1358.18240740741</v>
          </cell>
        </row>
        <row r="336">
          <cell r="A336">
            <v>0</v>
          </cell>
        </row>
        <row r="336">
          <cell r="D336">
            <v>37131</v>
          </cell>
        </row>
        <row r="336">
          <cell r="G336">
            <v>228.7</v>
          </cell>
          <cell r="H336">
            <v>245943</v>
          </cell>
          <cell r="I336">
            <v>1266.1</v>
          </cell>
          <cell r="J336">
            <v>1398190</v>
          </cell>
          <cell r="K336">
            <v>484953</v>
          </cell>
          <cell r="L336">
            <v>143955</v>
          </cell>
          <cell r="M336">
            <v>85616</v>
          </cell>
          <cell r="N336">
            <v>0</v>
          </cell>
          <cell r="O336">
            <v>44700</v>
          </cell>
          <cell r="P336">
            <v>685897</v>
          </cell>
          <cell r="Q336">
            <v>70720</v>
          </cell>
          <cell r="R336">
            <v>1371886</v>
          </cell>
          <cell r="S336">
            <v>1400.8</v>
          </cell>
          <cell r="T336">
            <v>38076</v>
          </cell>
          <cell r="U336">
            <v>7511.3</v>
          </cell>
          <cell r="V336">
            <v>13.9000000000005</v>
          </cell>
          <cell r="W336">
            <v>0.05</v>
          </cell>
          <cell r="X336">
            <v>1494.8</v>
          </cell>
          <cell r="Y336">
            <v>1195.1</v>
          </cell>
          <cell r="Z336">
            <v>242.7</v>
          </cell>
          <cell r="AA336">
            <v>57</v>
          </cell>
          <cell r="AB336">
            <v>0</v>
          </cell>
          <cell r="AC336">
            <v>14</v>
          </cell>
          <cell r="AD336">
            <v>449.030555555556</v>
          </cell>
          <cell r="AE336">
            <v>133.291666666667</v>
          </cell>
          <cell r="AF336">
            <v>79.2740740740741</v>
          </cell>
          <cell r="AG336">
            <v>0</v>
          </cell>
          <cell r="AH336">
            <v>41.3888888888889</v>
          </cell>
          <cell r="AI336">
            <v>635.089814814815</v>
          </cell>
          <cell r="AJ336">
            <v>65.4814814814815</v>
          </cell>
          <cell r="AK336">
            <v>1270.26481481481</v>
          </cell>
        </row>
        <row r="337">
          <cell r="A337">
            <v>0</v>
          </cell>
        </row>
        <row r="337">
          <cell r="D337">
            <v>37132</v>
          </cell>
        </row>
        <row r="337">
          <cell r="G337">
            <v>229.5</v>
          </cell>
          <cell r="H337">
            <v>248617</v>
          </cell>
          <cell r="I337">
            <v>1348.4</v>
          </cell>
          <cell r="J337">
            <v>1484723</v>
          </cell>
          <cell r="K337">
            <v>486188</v>
          </cell>
          <cell r="L337">
            <v>184085</v>
          </cell>
          <cell r="M337">
            <v>85881</v>
          </cell>
          <cell r="N337">
            <v>0</v>
          </cell>
          <cell r="O337">
            <v>73421</v>
          </cell>
          <cell r="P337">
            <v>721734</v>
          </cell>
          <cell r="Q337">
            <v>27055</v>
          </cell>
          <cell r="R337">
            <v>1394279</v>
          </cell>
          <cell r="S337">
            <v>1534.2</v>
          </cell>
          <cell r="T337">
            <v>31752</v>
          </cell>
          <cell r="U337">
            <v>7700</v>
          </cell>
          <cell r="V337">
            <v>188.7</v>
          </cell>
          <cell r="W337">
            <v>0.15</v>
          </cell>
          <cell r="X337">
            <v>1577.9</v>
          </cell>
          <cell r="Y337">
            <v>1270.4</v>
          </cell>
          <cell r="Z337">
            <v>250.5</v>
          </cell>
          <cell r="AA337">
            <v>57</v>
          </cell>
          <cell r="AB337">
            <v>0</v>
          </cell>
          <cell r="AC337">
            <v>21</v>
          </cell>
          <cell r="AD337">
            <v>450.174074074074</v>
          </cell>
          <cell r="AE337">
            <v>170.449074074074</v>
          </cell>
          <cell r="AF337">
            <v>79.5194444444445</v>
          </cell>
          <cell r="AG337">
            <v>0</v>
          </cell>
          <cell r="AH337">
            <v>67.9824074074074</v>
          </cell>
          <cell r="AI337">
            <v>668.272222222222</v>
          </cell>
          <cell r="AJ337">
            <v>25.0509259259259</v>
          </cell>
          <cell r="AK337">
            <v>1290.99907407407</v>
          </cell>
        </row>
        <row r="338">
          <cell r="A338">
            <v>0</v>
          </cell>
        </row>
        <row r="338">
          <cell r="D338">
            <v>37133</v>
          </cell>
        </row>
        <row r="338">
          <cell r="G338">
            <v>236.2</v>
          </cell>
          <cell r="H338">
            <v>256007</v>
          </cell>
          <cell r="I338">
            <v>1358.5</v>
          </cell>
          <cell r="J338">
            <v>1480252</v>
          </cell>
          <cell r="K338">
            <v>476472</v>
          </cell>
          <cell r="L338">
            <v>162085</v>
          </cell>
          <cell r="M338">
            <v>96567</v>
          </cell>
          <cell r="N338">
            <v>0</v>
          </cell>
          <cell r="O338">
            <v>78222</v>
          </cell>
          <cell r="P338">
            <v>700619</v>
          </cell>
          <cell r="Q338">
            <v>132970</v>
          </cell>
          <cell r="R338">
            <v>1484850</v>
          </cell>
          <cell r="S338">
            <v>1534.2</v>
          </cell>
          <cell r="T338">
            <v>-26358</v>
          </cell>
          <cell r="U338">
            <v>7559.6</v>
          </cell>
          <cell r="V338">
            <v>-140.4</v>
          </cell>
          <cell r="W338">
            <v>0.15</v>
          </cell>
          <cell r="X338">
            <v>1594.7</v>
          </cell>
          <cell r="Y338">
            <v>1280.5</v>
          </cell>
          <cell r="Z338">
            <v>257.2</v>
          </cell>
          <cell r="AA338">
            <v>57</v>
          </cell>
          <cell r="AB338">
            <v>0</v>
          </cell>
          <cell r="AC338">
            <v>21</v>
          </cell>
          <cell r="AD338">
            <v>441.177777777778</v>
          </cell>
          <cell r="AE338">
            <v>150.078703703704</v>
          </cell>
          <cell r="AF338">
            <v>89.4138888888889</v>
          </cell>
          <cell r="AG338">
            <v>0</v>
          </cell>
          <cell r="AH338">
            <v>72.4277777777778</v>
          </cell>
          <cell r="AI338">
            <v>648.721296296296</v>
          </cell>
          <cell r="AJ338">
            <v>123.12037037037</v>
          </cell>
          <cell r="AK338">
            <v>1374.86111111111</v>
          </cell>
        </row>
        <row r="339">
          <cell r="A339">
            <v>0</v>
          </cell>
        </row>
        <row r="339">
          <cell r="D339">
            <v>37134</v>
          </cell>
        </row>
        <row r="339">
          <cell r="G339">
            <v>248.5</v>
          </cell>
          <cell r="H339">
            <v>276779</v>
          </cell>
          <cell r="I339">
            <v>1302.1</v>
          </cell>
          <cell r="J339">
            <v>1418785</v>
          </cell>
          <cell r="K339">
            <v>437564</v>
          </cell>
          <cell r="L339">
            <v>188557</v>
          </cell>
          <cell r="M339">
            <v>87269</v>
          </cell>
          <cell r="N339">
            <v>38091</v>
          </cell>
          <cell r="O339">
            <v>108862</v>
          </cell>
          <cell r="P339">
            <v>725373</v>
          </cell>
          <cell r="Q339">
            <v>51863</v>
          </cell>
          <cell r="R339">
            <v>1449022</v>
          </cell>
          <cell r="S339">
            <v>1553.14</v>
          </cell>
          <cell r="T339">
            <v>-54313</v>
          </cell>
          <cell r="U339">
            <v>7584</v>
          </cell>
          <cell r="V339">
            <v>24.3999999999996</v>
          </cell>
          <cell r="W339">
            <v>0.15</v>
          </cell>
          <cell r="X339">
            <v>1550.6</v>
          </cell>
          <cell r="Y339">
            <v>1224.1</v>
          </cell>
          <cell r="Z339">
            <v>269.5</v>
          </cell>
          <cell r="AA339">
            <v>57</v>
          </cell>
          <cell r="AB339">
            <v>0</v>
          </cell>
          <cell r="AC339">
            <v>21</v>
          </cell>
          <cell r="AD339">
            <v>405.151851851852</v>
          </cell>
          <cell r="AE339">
            <v>174.589814814815</v>
          </cell>
          <cell r="AF339">
            <v>80.8046296296296</v>
          </cell>
          <cell r="AG339">
            <v>35.2694444444444</v>
          </cell>
          <cell r="AH339">
            <v>100.798148148148</v>
          </cell>
          <cell r="AI339">
            <v>671.641666666667</v>
          </cell>
          <cell r="AJ339">
            <v>48.0212962962963</v>
          </cell>
          <cell r="AK339">
            <v>1341.68703703704</v>
          </cell>
        </row>
        <row r="340">
          <cell r="A340">
            <v>1</v>
          </cell>
        </row>
        <row r="340">
          <cell r="D340">
            <v>37135</v>
          </cell>
        </row>
        <row r="340">
          <cell r="G340">
            <v>254.8</v>
          </cell>
          <cell r="H340">
            <v>283824</v>
          </cell>
          <cell r="I340">
            <v>1256.5</v>
          </cell>
          <cell r="J340">
            <v>1367948</v>
          </cell>
          <cell r="K340">
            <v>327847</v>
          </cell>
          <cell r="L340">
            <v>231308</v>
          </cell>
          <cell r="M340">
            <v>88412</v>
          </cell>
          <cell r="N340">
            <v>867</v>
          </cell>
          <cell r="O340">
            <v>193764</v>
          </cell>
          <cell r="P340">
            <v>723948</v>
          </cell>
          <cell r="Q340">
            <v>50229</v>
          </cell>
          <cell r="R340">
            <v>1385067</v>
          </cell>
          <cell r="S340">
            <v>1553.14</v>
          </cell>
          <cell r="T340">
            <v>2420</v>
          </cell>
          <cell r="U340">
            <v>7611</v>
          </cell>
          <cell r="V340">
            <v>27</v>
          </cell>
          <cell r="W340">
            <v>0.15</v>
          </cell>
          <cell r="X340">
            <v>1511.3</v>
          </cell>
          <cell r="Y340">
            <v>1178.5</v>
          </cell>
          <cell r="Z340">
            <v>275.8</v>
          </cell>
          <cell r="AA340">
            <v>57</v>
          </cell>
          <cell r="AB340">
            <v>0</v>
          </cell>
          <cell r="AC340">
            <v>21</v>
          </cell>
          <cell r="AD340">
            <v>303.562037037037</v>
          </cell>
          <cell r="AE340">
            <v>214.174074074074</v>
          </cell>
          <cell r="AF340">
            <v>81.862962962963</v>
          </cell>
          <cell r="AG340">
            <v>0.802777777777778</v>
          </cell>
          <cell r="AH340">
            <v>179.411111111111</v>
          </cell>
          <cell r="AI340">
            <v>670.322222222222</v>
          </cell>
          <cell r="AJ340">
            <v>46.5083333333333</v>
          </cell>
          <cell r="AK340">
            <v>1282.46944444444</v>
          </cell>
        </row>
        <row r="341">
          <cell r="A341">
            <v>0</v>
          </cell>
        </row>
        <row r="341">
          <cell r="D341">
            <v>37136</v>
          </cell>
        </row>
        <row r="341">
          <cell r="R341">
            <v>0</v>
          </cell>
          <cell r="S341">
            <v>1553.14</v>
          </cell>
        </row>
        <row r="341">
          <cell r="V341">
            <v>-7611</v>
          </cell>
          <cell r="W341">
            <v>0.15</v>
          </cell>
          <cell r="X341">
            <v>0</v>
          </cell>
          <cell r="Y341">
            <v>-14</v>
          </cell>
          <cell r="Z341">
            <v>14</v>
          </cell>
          <cell r="AA341">
            <v>0</v>
          </cell>
          <cell r="AB341">
            <v>0</v>
          </cell>
          <cell r="AC341">
            <v>14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</row>
        <row r="342">
          <cell r="A342">
            <v>0</v>
          </cell>
        </row>
        <row r="342">
          <cell r="D342">
            <v>37137</v>
          </cell>
        </row>
        <row r="342">
          <cell r="R342">
            <v>0</v>
          </cell>
          <cell r="S342">
            <v>1553.14</v>
          </cell>
        </row>
        <row r="342">
          <cell r="V342">
            <v>0</v>
          </cell>
          <cell r="W342">
            <v>0.15</v>
          </cell>
          <cell r="X342">
            <v>0</v>
          </cell>
          <cell r="Y342">
            <v>-8</v>
          </cell>
          <cell r="Z342">
            <v>8</v>
          </cell>
          <cell r="AA342">
            <v>0</v>
          </cell>
          <cell r="AB342">
            <v>0</v>
          </cell>
          <cell r="AC342">
            <v>8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</row>
        <row r="343">
          <cell r="A343">
            <v>0</v>
          </cell>
        </row>
        <row r="343">
          <cell r="D343">
            <v>37138</v>
          </cell>
        </row>
        <row r="343">
          <cell r="R343">
            <v>0</v>
          </cell>
        </row>
        <row r="343">
          <cell r="V343">
            <v>0</v>
          </cell>
        </row>
        <row r="343"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</row>
        <row r="344">
          <cell r="A344">
            <v>0</v>
          </cell>
        </row>
        <row r="344">
          <cell r="D344">
            <v>37139</v>
          </cell>
        </row>
        <row r="344">
          <cell r="R344">
            <v>0</v>
          </cell>
        </row>
        <row r="344">
          <cell r="V344">
            <v>0</v>
          </cell>
        </row>
        <row r="344"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</row>
        <row r="345">
          <cell r="A345">
            <v>0</v>
          </cell>
        </row>
        <row r="345">
          <cell r="D345">
            <v>37140</v>
          </cell>
        </row>
        <row r="345">
          <cell r="R345">
            <v>0</v>
          </cell>
        </row>
        <row r="345">
          <cell r="V345">
            <v>0</v>
          </cell>
        </row>
        <row r="345"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</row>
        <row r="346">
          <cell r="A346">
            <v>0</v>
          </cell>
        </row>
        <row r="346">
          <cell r="D346">
            <v>37141</v>
          </cell>
        </row>
        <row r="346">
          <cell r="R346">
            <v>0</v>
          </cell>
        </row>
        <row r="346">
          <cell r="V346">
            <v>0</v>
          </cell>
        </row>
        <row r="346"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</row>
        <row r="347">
          <cell r="A347">
            <v>0</v>
          </cell>
        </row>
        <row r="347">
          <cell r="D347">
            <v>37142</v>
          </cell>
        </row>
        <row r="347">
          <cell r="R347">
            <v>0</v>
          </cell>
        </row>
        <row r="347">
          <cell r="V347">
            <v>0</v>
          </cell>
        </row>
        <row r="347"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</row>
        <row r="348">
          <cell r="A348">
            <v>0</v>
          </cell>
        </row>
        <row r="348">
          <cell r="D348">
            <v>37143</v>
          </cell>
        </row>
        <row r="348">
          <cell r="R348">
            <v>0</v>
          </cell>
        </row>
        <row r="348">
          <cell r="V348">
            <v>0</v>
          </cell>
        </row>
        <row r="348"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</row>
        <row r="349">
          <cell r="A349">
            <v>0</v>
          </cell>
        </row>
        <row r="349">
          <cell r="D349">
            <v>37144</v>
          </cell>
        </row>
        <row r="349">
          <cell r="R349">
            <v>0</v>
          </cell>
        </row>
        <row r="349">
          <cell r="V349">
            <v>0</v>
          </cell>
        </row>
        <row r="349"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</row>
        <row r="350">
          <cell r="A350">
            <v>0</v>
          </cell>
        </row>
        <row r="350">
          <cell r="D350">
            <v>37145</v>
          </cell>
        </row>
        <row r="350">
          <cell r="R350">
            <v>0</v>
          </cell>
        </row>
        <row r="350">
          <cell r="V350">
            <v>0</v>
          </cell>
        </row>
        <row r="350"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</row>
        <row r="351">
          <cell r="A351">
            <v>0</v>
          </cell>
        </row>
        <row r="351">
          <cell r="D351">
            <v>37146</v>
          </cell>
        </row>
        <row r="351">
          <cell r="R351">
            <v>0</v>
          </cell>
        </row>
        <row r="351">
          <cell r="V351">
            <v>0</v>
          </cell>
        </row>
        <row r="351"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</row>
        <row r="352">
          <cell r="A352">
            <v>0</v>
          </cell>
        </row>
        <row r="352">
          <cell r="D352">
            <v>37147</v>
          </cell>
        </row>
        <row r="352">
          <cell r="R352">
            <v>0</v>
          </cell>
        </row>
        <row r="352">
          <cell r="V352">
            <v>0</v>
          </cell>
        </row>
        <row r="352"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</row>
        <row r="353">
          <cell r="A353">
            <v>0</v>
          </cell>
        </row>
        <row r="353">
          <cell r="D353">
            <v>37148</v>
          </cell>
        </row>
        <row r="353">
          <cell r="R353">
            <v>0</v>
          </cell>
        </row>
        <row r="353">
          <cell r="V353">
            <v>0</v>
          </cell>
        </row>
        <row r="353"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</row>
        <row r="354">
          <cell r="A354">
            <v>0</v>
          </cell>
        </row>
        <row r="354">
          <cell r="D354">
            <v>37149</v>
          </cell>
        </row>
        <row r="354">
          <cell r="R354">
            <v>0</v>
          </cell>
        </row>
        <row r="354">
          <cell r="V354">
            <v>0</v>
          </cell>
        </row>
        <row r="354"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</row>
        <row r="355">
          <cell r="A355">
            <v>0</v>
          </cell>
        </row>
        <row r="355">
          <cell r="D355">
            <v>37150</v>
          </cell>
        </row>
        <row r="355">
          <cell r="R355">
            <v>0</v>
          </cell>
        </row>
        <row r="355">
          <cell r="V355">
            <v>0</v>
          </cell>
        </row>
        <row r="355"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</row>
        <row r="356">
          <cell r="A356">
            <v>0</v>
          </cell>
        </row>
        <row r="356">
          <cell r="D356">
            <v>37151</v>
          </cell>
        </row>
        <row r="356">
          <cell r="R356">
            <v>0</v>
          </cell>
        </row>
        <row r="356">
          <cell r="V356">
            <v>0</v>
          </cell>
        </row>
        <row r="356"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</row>
        <row r="357">
          <cell r="A357">
            <v>0</v>
          </cell>
        </row>
        <row r="357">
          <cell r="D357">
            <v>37152</v>
          </cell>
        </row>
        <row r="357">
          <cell r="R357">
            <v>0</v>
          </cell>
        </row>
        <row r="357">
          <cell r="V357">
            <v>0</v>
          </cell>
        </row>
        <row r="357"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</row>
        <row r="358">
          <cell r="A358">
            <v>0</v>
          </cell>
        </row>
        <row r="358">
          <cell r="D358">
            <v>37153</v>
          </cell>
        </row>
        <row r="358">
          <cell r="R358">
            <v>0</v>
          </cell>
        </row>
        <row r="358">
          <cell r="V358">
            <v>0</v>
          </cell>
        </row>
        <row r="358"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</row>
        <row r="359">
          <cell r="A359">
            <v>0</v>
          </cell>
        </row>
        <row r="359">
          <cell r="D359">
            <v>37154</v>
          </cell>
        </row>
        <row r="359">
          <cell r="R359">
            <v>0</v>
          </cell>
        </row>
        <row r="359">
          <cell r="V359">
            <v>0</v>
          </cell>
        </row>
        <row r="359"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</row>
        <row r="360">
          <cell r="A360">
            <v>0</v>
          </cell>
        </row>
        <row r="360">
          <cell r="D360">
            <v>37155</v>
          </cell>
        </row>
        <row r="360">
          <cell r="R360">
            <v>0</v>
          </cell>
        </row>
        <row r="360">
          <cell r="V360">
            <v>0</v>
          </cell>
        </row>
        <row r="360"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</row>
        <row r="361">
          <cell r="A361">
            <v>0</v>
          </cell>
        </row>
        <row r="361">
          <cell r="D361">
            <v>37156</v>
          </cell>
        </row>
        <row r="361">
          <cell r="R361">
            <v>0</v>
          </cell>
        </row>
        <row r="361">
          <cell r="V361">
            <v>0</v>
          </cell>
        </row>
        <row r="361"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</row>
        <row r="362">
          <cell r="A362">
            <v>0</v>
          </cell>
        </row>
        <row r="362">
          <cell r="D362">
            <v>37157</v>
          </cell>
        </row>
        <row r="362">
          <cell r="R362">
            <v>0</v>
          </cell>
        </row>
        <row r="362">
          <cell r="V362">
            <v>0</v>
          </cell>
        </row>
        <row r="362"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</row>
        <row r="363">
          <cell r="A363">
            <v>0</v>
          </cell>
        </row>
        <row r="363">
          <cell r="D363">
            <v>37158</v>
          </cell>
        </row>
        <row r="363">
          <cell r="R363">
            <v>0</v>
          </cell>
        </row>
        <row r="363">
          <cell r="V363">
            <v>0</v>
          </cell>
        </row>
        <row r="363"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</row>
        <row r="364">
          <cell r="A364">
            <v>0</v>
          </cell>
        </row>
        <row r="364">
          <cell r="D364">
            <v>37159</v>
          </cell>
        </row>
        <row r="364">
          <cell r="R364">
            <v>0</v>
          </cell>
        </row>
        <row r="364">
          <cell r="V364">
            <v>0</v>
          </cell>
        </row>
        <row r="364"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</row>
        <row r="365">
          <cell r="A365">
            <v>0</v>
          </cell>
        </row>
        <row r="365">
          <cell r="D365">
            <v>37160</v>
          </cell>
        </row>
        <row r="365">
          <cell r="R365">
            <v>0</v>
          </cell>
        </row>
        <row r="365">
          <cell r="V365">
            <v>0</v>
          </cell>
        </row>
        <row r="365"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</row>
        <row r="366">
          <cell r="A366">
            <v>0</v>
          </cell>
        </row>
        <row r="366">
          <cell r="D366">
            <v>37161</v>
          </cell>
        </row>
        <row r="366">
          <cell r="R366">
            <v>0</v>
          </cell>
        </row>
        <row r="366">
          <cell r="V366">
            <v>0</v>
          </cell>
        </row>
        <row r="366"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</row>
        <row r="367">
          <cell r="A367">
            <v>0</v>
          </cell>
        </row>
        <row r="367">
          <cell r="D367">
            <v>37162</v>
          </cell>
        </row>
        <row r="367">
          <cell r="R367">
            <v>0</v>
          </cell>
        </row>
        <row r="367">
          <cell r="V367">
            <v>0</v>
          </cell>
        </row>
        <row r="367"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</row>
        <row r="368">
          <cell r="A368">
            <v>0</v>
          </cell>
        </row>
        <row r="368">
          <cell r="D368">
            <v>37163</v>
          </cell>
        </row>
        <row r="368">
          <cell r="R368">
            <v>0</v>
          </cell>
        </row>
        <row r="368">
          <cell r="V368">
            <v>0</v>
          </cell>
        </row>
        <row r="368"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</row>
        <row r="369">
          <cell r="A369">
            <v>0</v>
          </cell>
        </row>
        <row r="369">
          <cell r="D369">
            <v>37164</v>
          </cell>
        </row>
        <row r="369">
          <cell r="R369">
            <v>0</v>
          </cell>
        </row>
        <row r="369">
          <cell r="V369">
            <v>0</v>
          </cell>
        </row>
        <row r="369"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</row>
        <row r="370">
          <cell r="A370">
            <v>0</v>
          </cell>
        </row>
        <row r="370">
          <cell r="D370">
            <v>37165</v>
          </cell>
        </row>
        <row r="370">
          <cell r="R370">
            <v>0</v>
          </cell>
        </row>
        <row r="370">
          <cell r="V370">
            <v>0</v>
          </cell>
        </row>
        <row r="370"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</row>
        <row r="371">
          <cell r="A371">
            <v>0</v>
          </cell>
        </row>
        <row r="371">
          <cell r="D371">
            <v>37166</v>
          </cell>
        </row>
        <row r="371">
          <cell r="R371">
            <v>0</v>
          </cell>
        </row>
        <row r="371">
          <cell r="V371">
            <v>0</v>
          </cell>
        </row>
        <row r="371"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</row>
        <row r="372">
          <cell r="A372">
            <v>0</v>
          </cell>
        </row>
        <row r="372">
          <cell r="D372">
            <v>37167</v>
          </cell>
        </row>
        <row r="372">
          <cell r="R372">
            <v>0</v>
          </cell>
        </row>
        <row r="372">
          <cell r="V372">
            <v>0</v>
          </cell>
        </row>
        <row r="372"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</row>
        <row r="373">
          <cell r="A373">
            <v>0</v>
          </cell>
        </row>
        <row r="373">
          <cell r="D373">
            <v>37168</v>
          </cell>
        </row>
        <row r="373">
          <cell r="R373">
            <v>0</v>
          </cell>
        </row>
        <row r="373">
          <cell r="V373">
            <v>0</v>
          </cell>
        </row>
        <row r="373"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</row>
        <row r="374">
          <cell r="A374">
            <v>0</v>
          </cell>
        </row>
        <row r="374">
          <cell r="D374">
            <v>37169</v>
          </cell>
        </row>
        <row r="374">
          <cell r="R374">
            <v>0</v>
          </cell>
        </row>
        <row r="374">
          <cell r="V374">
            <v>0</v>
          </cell>
        </row>
        <row r="374"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</row>
        <row r="375">
          <cell r="A375">
            <v>0</v>
          </cell>
        </row>
        <row r="375">
          <cell r="D375">
            <v>37170</v>
          </cell>
        </row>
        <row r="375">
          <cell r="R375">
            <v>0</v>
          </cell>
        </row>
        <row r="375">
          <cell r="V375">
            <v>0</v>
          </cell>
        </row>
        <row r="375"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</row>
        <row r="376">
          <cell r="A376">
            <v>0</v>
          </cell>
        </row>
        <row r="376">
          <cell r="D376">
            <v>37171</v>
          </cell>
        </row>
        <row r="376">
          <cell r="R376">
            <v>0</v>
          </cell>
        </row>
        <row r="376">
          <cell r="V376">
            <v>0</v>
          </cell>
        </row>
        <row r="376"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</row>
        <row r="377">
          <cell r="A377">
            <v>0</v>
          </cell>
        </row>
        <row r="377">
          <cell r="D377">
            <v>37172</v>
          </cell>
        </row>
        <row r="377">
          <cell r="R377">
            <v>0</v>
          </cell>
        </row>
        <row r="377">
          <cell r="V377">
            <v>0</v>
          </cell>
        </row>
        <row r="377"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</row>
        <row r="378">
          <cell r="A378">
            <v>0</v>
          </cell>
        </row>
        <row r="378">
          <cell r="D378">
            <v>37173</v>
          </cell>
        </row>
        <row r="378">
          <cell r="R378">
            <v>0</v>
          </cell>
        </row>
        <row r="378">
          <cell r="V378">
            <v>0</v>
          </cell>
        </row>
        <row r="378"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A379">
            <v>0</v>
          </cell>
        </row>
        <row r="379">
          <cell r="D379">
            <v>37174</v>
          </cell>
        </row>
        <row r="379">
          <cell r="R379">
            <v>0</v>
          </cell>
        </row>
        <row r="379">
          <cell r="V379">
            <v>0</v>
          </cell>
        </row>
        <row r="379"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</row>
        <row r="380">
          <cell r="A380">
            <v>0</v>
          </cell>
        </row>
        <row r="380">
          <cell r="D380">
            <v>37175</v>
          </cell>
        </row>
        <row r="380">
          <cell r="R380">
            <v>0</v>
          </cell>
        </row>
        <row r="380">
          <cell r="V380">
            <v>0</v>
          </cell>
        </row>
        <row r="380"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</row>
        <row r="381">
          <cell r="A381">
            <v>0</v>
          </cell>
        </row>
        <row r="381">
          <cell r="D381">
            <v>37176</v>
          </cell>
        </row>
        <row r="381">
          <cell r="R381">
            <v>0</v>
          </cell>
        </row>
        <row r="381">
          <cell r="V381">
            <v>0</v>
          </cell>
        </row>
        <row r="381"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A382">
            <v>0</v>
          </cell>
        </row>
        <row r="382">
          <cell r="D382">
            <v>37177</v>
          </cell>
        </row>
        <row r="382">
          <cell r="R382">
            <v>0</v>
          </cell>
        </row>
        <row r="382">
          <cell r="V382">
            <v>0</v>
          </cell>
        </row>
        <row r="382"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</row>
        <row r="383">
          <cell r="A383">
            <v>0</v>
          </cell>
        </row>
        <row r="383">
          <cell r="D383">
            <v>37178</v>
          </cell>
        </row>
        <row r="383">
          <cell r="R383">
            <v>0</v>
          </cell>
        </row>
        <row r="383">
          <cell r="V383">
            <v>0</v>
          </cell>
        </row>
        <row r="383"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</row>
        <row r="384">
          <cell r="A384">
            <v>0</v>
          </cell>
        </row>
        <row r="384">
          <cell r="D384">
            <v>37179</v>
          </cell>
        </row>
        <row r="384">
          <cell r="R384">
            <v>0</v>
          </cell>
        </row>
        <row r="384">
          <cell r="V384">
            <v>0</v>
          </cell>
        </row>
        <row r="384"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</row>
        <row r="385">
          <cell r="A385">
            <v>0</v>
          </cell>
        </row>
        <row r="385">
          <cell r="D385">
            <v>37180</v>
          </cell>
        </row>
        <row r="385">
          <cell r="R385">
            <v>0</v>
          </cell>
        </row>
        <row r="385">
          <cell r="V385">
            <v>0</v>
          </cell>
        </row>
        <row r="385"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</row>
        <row r="386">
          <cell r="A386">
            <v>0</v>
          </cell>
        </row>
        <row r="386">
          <cell r="D386">
            <v>37181</v>
          </cell>
        </row>
        <row r="386">
          <cell r="R386">
            <v>0</v>
          </cell>
        </row>
        <row r="386">
          <cell r="V386">
            <v>0</v>
          </cell>
        </row>
        <row r="386"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</row>
        <row r="387">
          <cell r="A387">
            <v>0</v>
          </cell>
        </row>
        <row r="387">
          <cell r="D387">
            <v>37182</v>
          </cell>
        </row>
        <row r="387">
          <cell r="R387">
            <v>0</v>
          </cell>
        </row>
        <row r="387">
          <cell r="V387">
            <v>0</v>
          </cell>
        </row>
        <row r="387"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</row>
        <row r="388">
          <cell r="A388">
            <v>0</v>
          </cell>
        </row>
        <row r="388">
          <cell r="D388">
            <v>37183</v>
          </cell>
        </row>
        <row r="388">
          <cell r="R388">
            <v>0</v>
          </cell>
        </row>
        <row r="388">
          <cell r="V388">
            <v>0</v>
          </cell>
        </row>
        <row r="388"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</row>
        <row r="389">
          <cell r="A389">
            <v>0</v>
          </cell>
        </row>
        <row r="389">
          <cell r="D389">
            <v>37184</v>
          </cell>
        </row>
        <row r="389">
          <cell r="R389">
            <v>0</v>
          </cell>
        </row>
        <row r="389">
          <cell r="V389">
            <v>0</v>
          </cell>
        </row>
        <row r="389"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A390">
            <v>0</v>
          </cell>
        </row>
        <row r="390">
          <cell r="D390">
            <v>37185</v>
          </cell>
        </row>
        <row r="390">
          <cell r="R390">
            <v>0</v>
          </cell>
        </row>
        <row r="390">
          <cell r="V390">
            <v>0</v>
          </cell>
        </row>
        <row r="390"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A391">
            <v>0</v>
          </cell>
        </row>
        <row r="391">
          <cell r="D391">
            <v>37186</v>
          </cell>
        </row>
        <row r="391">
          <cell r="R391">
            <v>0</v>
          </cell>
        </row>
        <row r="391">
          <cell r="V391">
            <v>0</v>
          </cell>
        </row>
        <row r="391"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</row>
        <row r="392">
          <cell r="A392">
            <v>0</v>
          </cell>
        </row>
        <row r="392">
          <cell r="D392">
            <v>37187</v>
          </cell>
        </row>
        <row r="392">
          <cell r="R392">
            <v>0</v>
          </cell>
        </row>
        <row r="392">
          <cell r="V392">
            <v>0</v>
          </cell>
        </row>
        <row r="392"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A393">
            <v>0</v>
          </cell>
        </row>
        <row r="393">
          <cell r="D393">
            <v>37188</v>
          </cell>
        </row>
        <row r="393">
          <cell r="R393">
            <v>0</v>
          </cell>
        </row>
        <row r="393">
          <cell r="V393">
            <v>0</v>
          </cell>
        </row>
        <row r="393"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</row>
        <row r="394">
          <cell r="A394">
            <v>0</v>
          </cell>
        </row>
        <row r="394">
          <cell r="D394">
            <v>37189</v>
          </cell>
        </row>
        <row r="394">
          <cell r="R394">
            <v>0</v>
          </cell>
        </row>
        <row r="394">
          <cell r="V394">
            <v>0</v>
          </cell>
        </row>
        <row r="394"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</row>
        <row r="395">
          <cell r="A395">
            <v>0</v>
          </cell>
        </row>
        <row r="395">
          <cell r="D395">
            <v>37190</v>
          </cell>
        </row>
        <row r="395">
          <cell r="R395">
            <v>0</v>
          </cell>
        </row>
        <row r="395">
          <cell r="V395">
            <v>0</v>
          </cell>
        </row>
        <row r="395"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</row>
        <row r="396">
          <cell r="A396">
            <v>0</v>
          </cell>
        </row>
        <row r="396">
          <cell r="D396">
            <v>37191</v>
          </cell>
        </row>
        <row r="396">
          <cell r="R396">
            <v>0</v>
          </cell>
        </row>
        <row r="396">
          <cell r="V396">
            <v>0</v>
          </cell>
        </row>
        <row r="396"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</row>
        <row r="397">
          <cell r="A397">
            <v>0</v>
          </cell>
        </row>
        <row r="397">
          <cell r="D397">
            <v>37192</v>
          </cell>
        </row>
        <row r="397">
          <cell r="R397">
            <v>0</v>
          </cell>
        </row>
        <row r="397">
          <cell r="V397">
            <v>0</v>
          </cell>
        </row>
        <row r="397"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</row>
        <row r="398">
          <cell r="A398">
            <v>0</v>
          </cell>
        </row>
        <row r="398">
          <cell r="D398">
            <v>37193</v>
          </cell>
        </row>
        <row r="398">
          <cell r="R398">
            <v>0</v>
          </cell>
        </row>
        <row r="398">
          <cell r="V398">
            <v>0</v>
          </cell>
        </row>
        <row r="398"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</row>
        <row r="399">
          <cell r="A399">
            <v>0</v>
          </cell>
        </row>
        <row r="399">
          <cell r="D399">
            <v>37194</v>
          </cell>
        </row>
        <row r="399">
          <cell r="R399">
            <v>0</v>
          </cell>
        </row>
        <row r="399">
          <cell r="V399">
            <v>0</v>
          </cell>
        </row>
        <row r="399"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A400">
            <v>0</v>
          </cell>
        </row>
        <row r="400">
          <cell r="D400">
            <v>37195</v>
          </cell>
        </row>
        <row r="400">
          <cell r="R400">
            <v>0</v>
          </cell>
        </row>
        <row r="400">
          <cell r="V400">
            <v>0</v>
          </cell>
        </row>
        <row r="400"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</row>
        <row r="401">
          <cell r="A401">
            <v>0</v>
          </cell>
        </row>
        <row r="401">
          <cell r="D401">
            <v>37196</v>
          </cell>
        </row>
        <row r="401">
          <cell r="R401">
            <v>0</v>
          </cell>
        </row>
        <row r="401">
          <cell r="V401">
            <v>0</v>
          </cell>
        </row>
        <row r="401"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</row>
        <row r="402">
          <cell r="A402">
            <v>0</v>
          </cell>
        </row>
        <row r="402">
          <cell r="D402">
            <v>37197</v>
          </cell>
        </row>
        <row r="402">
          <cell r="R402">
            <v>0</v>
          </cell>
        </row>
        <row r="402">
          <cell r="V402">
            <v>0</v>
          </cell>
        </row>
        <row r="402"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</row>
        <row r="403">
          <cell r="A403">
            <v>0</v>
          </cell>
        </row>
        <row r="403">
          <cell r="D403">
            <v>37198</v>
          </cell>
        </row>
        <row r="403">
          <cell r="R403">
            <v>0</v>
          </cell>
        </row>
        <row r="403">
          <cell r="V403">
            <v>0</v>
          </cell>
        </row>
        <row r="403"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</row>
        <row r="404">
          <cell r="A404">
            <v>0</v>
          </cell>
        </row>
        <row r="404">
          <cell r="D404">
            <v>37199</v>
          </cell>
        </row>
        <row r="404">
          <cell r="R404">
            <v>0</v>
          </cell>
        </row>
        <row r="404">
          <cell r="V404">
            <v>0</v>
          </cell>
        </row>
        <row r="404"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</row>
        <row r="405">
          <cell r="A405">
            <v>0</v>
          </cell>
        </row>
        <row r="405">
          <cell r="D405">
            <v>37200</v>
          </cell>
        </row>
        <row r="405">
          <cell r="R405">
            <v>0</v>
          </cell>
        </row>
        <row r="405">
          <cell r="V405">
            <v>0</v>
          </cell>
        </row>
        <row r="405"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406">
            <v>0</v>
          </cell>
        </row>
        <row r="406">
          <cell r="D406">
            <v>37201</v>
          </cell>
        </row>
        <row r="406">
          <cell r="R406">
            <v>0</v>
          </cell>
        </row>
        <row r="406">
          <cell r="V406">
            <v>0</v>
          </cell>
        </row>
        <row r="406"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A407">
            <v>0</v>
          </cell>
        </row>
        <row r="407">
          <cell r="D407">
            <v>37202</v>
          </cell>
        </row>
        <row r="407">
          <cell r="R407">
            <v>0</v>
          </cell>
        </row>
        <row r="407">
          <cell r="V407">
            <v>0</v>
          </cell>
        </row>
        <row r="407"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</row>
        <row r="408">
          <cell r="A408">
            <v>0</v>
          </cell>
        </row>
        <row r="408">
          <cell r="D408">
            <v>37203</v>
          </cell>
        </row>
        <row r="408">
          <cell r="R408">
            <v>0</v>
          </cell>
        </row>
        <row r="408">
          <cell r="V408">
            <v>0</v>
          </cell>
        </row>
        <row r="408"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</row>
        <row r="409">
          <cell r="A409">
            <v>0</v>
          </cell>
        </row>
        <row r="409">
          <cell r="D409">
            <v>37204</v>
          </cell>
        </row>
        <row r="409">
          <cell r="R409">
            <v>0</v>
          </cell>
        </row>
        <row r="409">
          <cell r="V409">
            <v>0</v>
          </cell>
        </row>
        <row r="409"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</row>
        <row r="410">
          <cell r="A410">
            <v>0</v>
          </cell>
        </row>
        <row r="410">
          <cell r="D410">
            <v>37205</v>
          </cell>
        </row>
        <row r="410">
          <cell r="R410">
            <v>0</v>
          </cell>
        </row>
        <row r="410">
          <cell r="V410">
            <v>0</v>
          </cell>
        </row>
        <row r="410"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A411">
            <v>0</v>
          </cell>
        </row>
        <row r="411">
          <cell r="D411">
            <v>37206</v>
          </cell>
        </row>
        <row r="411">
          <cell r="R411">
            <v>0</v>
          </cell>
        </row>
        <row r="411">
          <cell r="V411">
            <v>0</v>
          </cell>
        </row>
        <row r="411"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</row>
        <row r="412">
          <cell r="A412">
            <v>0</v>
          </cell>
        </row>
        <row r="412">
          <cell r="D412">
            <v>37207</v>
          </cell>
        </row>
        <row r="412">
          <cell r="R412">
            <v>0</v>
          </cell>
        </row>
        <row r="412">
          <cell r="V412">
            <v>0</v>
          </cell>
        </row>
        <row r="412"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</row>
        <row r="413">
          <cell r="A413">
            <v>0</v>
          </cell>
        </row>
        <row r="413">
          <cell r="D413">
            <v>37208</v>
          </cell>
        </row>
        <row r="413">
          <cell r="R413">
            <v>0</v>
          </cell>
        </row>
        <row r="413">
          <cell r="V413">
            <v>0</v>
          </cell>
        </row>
        <row r="413"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</row>
        <row r="414">
          <cell r="A414">
            <v>0</v>
          </cell>
        </row>
        <row r="414">
          <cell r="D414">
            <v>37209</v>
          </cell>
        </row>
        <row r="414">
          <cell r="R414">
            <v>0</v>
          </cell>
        </row>
        <row r="414">
          <cell r="V414">
            <v>0</v>
          </cell>
        </row>
        <row r="414"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</row>
        <row r="415">
          <cell r="A415">
            <v>0</v>
          </cell>
        </row>
        <row r="415">
          <cell r="D415">
            <v>37210</v>
          </cell>
        </row>
        <row r="415">
          <cell r="R415">
            <v>0</v>
          </cell>
        </row>
        <row r="415">
          <cell r="V415">
            <v>0</v>
          </cell>
        </row>
        <row r="415"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</row>
        <row r="416">
          <cell r="A416">
            <v>0</v>
          </cell>
        </row>
        <row r="416">
          <cell r="D416">
            <v>37211</v>
          </cell>
        </row>
        <row r="416">
          <cell r="R416">
            <v>0</v>
          </cell>
        </row>
        <row r="416">
          <cell r="V416">
            <v>0</v>
          </cell>
        </row>
        <row r="416"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</row>
        <row r="417">
          <cell r="A417">
            <v>0</v>
          </cell>
        </row>
        <row r="417">
          <cell r="D417">
            <v>37212</v>
          </cell>
        </row>
        <row r="417">
          <cell r="R417">
            <v>0</v>
          </cell>
        </row>
        <row r="417">
          <cell r="V417">
            <v>0</v>
          </cell>
        </row>
        <row r="417"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</row>
        <row r="418">
          <cell r="A418">
            <v>0</v>
          </cell>
        </row>
        <row r="418">
          <cell r="D418">
            <v>37213</v>
          </cell>
        </row>
        <row r="418">
          <cell r="R418">
            <v>0</v>
          </cell>
        </row>
        <row r="418">
          <cell r="V418">
            <v>0</v>
          </cell>
        </row>
        <row r="418"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</row>
        <row r="419">
          <cell r="A419">
            <v>0</v>
          </cell>
        </row>
        <row r="419">
          <cell r="D419">
            <v>37214</v>
          </cell>
        </row>
        <row r="419">
          <cell r="R419">
            <v>0</v>
          </cell>
        </row>
        <row r="419">
          <cell r="V419">
            <v>0</v>
          </cell>
        </row>
        <row r="419"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</row>
        <row r="420">
          <cell r="A420">
            <v>0</v>
          </cell>
        </row>
        <row r="420">
          <cell r="D420">
            <v>37215</v>
          </cell>
        </row>
        <row r="420">
          <cell r="R420">
            <v>0</v>
          </cell>
        </row>
        <row r="420">
          <cell r="V420">
            <v>0</v>
          </cell>
        </row>
        <row r="420"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</row>
        <row r="421">
          <cell r="A421">
            <v>0</v>
          </cell>
        </row>
        <row r="421">
          <cell r="D421">
            <v>37216</v>
          </cell>
        </row>
        <row r="421">
          <cell r="R421">
            <v>0</v>
          </cell>
        </row>
        <row r="421">
          <cell r="V421">
            <v>0</v>
          </cell>
        </row>
        <row r="421"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A422">
            <v>0</v>
          </cell>
        </row>
        <row r="422">
          <cell r="D422">
            <v>37217</v>
          </cell>
        </row>
        <row r="422">
          <cell r="R422">
            <v>0</v>
          </cell>
        </row>
        <row r="422">
          <cell r="V422">
            <v>0</v>
          </cell>
        </row>
        <row r="422"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</row>
        <row r="423">
          <cell r="A423">
            <v>0</v>
          </cell>
        </row>
        <row r="423">
          <cell r="D423">
            <v>37218</v>
          </cell>
        </row>
        <row r="423">
          <cell r="R423">
            <v>0</v>
          </cell>
        </row>
        <row r="423">
          <cell r="V423">
            <v>0</v>
          </cell>
        </row>
        <row r="423"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</row>
        <row r="424">
          <cell r="A424">
            <v>0</v>
          </cell>
        </row>
        <row r="424">
          <cell r="D424">
            <v>37219</v>
          </cell>
        </row>
        <row r="424">
          <cell r="R424">
            <v>0</v>
          </cell>
        </row>
        <row r="424">
          <cell r="V424">
            <v>0</v>
          </cell>
        </row>
        <row r="424"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</row>
        <row r="425">
          <cell r="A425">
            <v>0</v>
          </cell>
        </row>
        <row r="425">
          <cell r="D425">
            <v>37220</v>
          </cell>
        </row>
        <row r="425">
          <cell r="R425">
            <v>0</v>
          </cell>
        </row>
        <row r="425">
          <cell r="V425">
            <v>0</v>
          </cell>
        </row>
        <row r="425"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A426">
            <v>0</v>
          </cell>
        </row>
        <row r="426">
          <cell r="D426">
            <v>37221</v>
          </cell>
        </row>
        <row r="426">
          <cell r="R426">
            <v>0</v>
          </cell>
        </row>
        <row r="426">
          <cell r="V426">
            <v>0</v>
          </cell>
        </row>
        <row r="426"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</row>
        <row r="427">
          <cell r="A427">
            <v>0</v>
          </cell>
        </row>
        <row r="427">
          <cell r="D427">
            <v>37222</v>
          </cell>
        </row>
        <row r="427">
          <cell r="R427">
            <v>0</v>
          </cell>
        </row>
        <row r="427">
          <cell r="V427">
            <v>0</v>
          </cell>
        </row>
        <row r="427"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</row>
        <row r="428">
          <cell r="A428">
            <v>0</v>
          </cell>
        </row>
        <row r="428">
          <cell r="D428">
            <v>37223</v>
          </cell>
        </row>
        <row r="428">
          <cell r="R428">
            <v>0</v>
          </cell>
        </row>
        <row r="428">
          <cell r="V428">
            <v>0</v>
          </cell>
        </row>
        <row r="428"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A429">
            <v>0</v>
          </cell>
        </row>
        <row r="429">
          <cell r="D429">
            <v>37224</v>
          </cell>
        </row>
        <row r="429">
          <cell r="R429">
            <v>0</v>
          </cell>
        </row>
        <row r="429">
          <cell r="V429">
            <v>0</v>
          </cell>
        </row>
        <row r="429"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</row>
        <row r="430">
          <cell r="A430">
            <v>0</v>
          </cell>
        </row>
        <row r="430">
          <cell r="D430">
            <v>37225</v>
          </cell>
        </row>
        <row r="430">
          <cell r="R430">
            <v>0</v>
          </cell>
        </row>
        <row r="430">
          <cell r="V430">
            <v>0</v>
          </cell>
        </row>
        <row r="430"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</row>
        <row r="431">
          <cell r="A431">
            <v>0</v>
          </cell>
        </row>
        <row r="431">
          <cell r="D431">
            <v>37226</v>
          </cell>
        </row>
        <row r="431">
          <cell r="R431">
            <v>0</v>
          </cell>
        </row>
        <row r="431">
          <cell r="V431">
            <v>0</v>
          </cell>
        </row>
        <row r="431">
          <cell r="X431">
            <v>0</v>
          </cell>
          <cell r="Y431">
            <v>0</v>
          </cell>
          <cell r="Z431">
            <v>0</v>
          </cell>
        </row>
        <row r="431"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</row>
        <row r="432">
          <cell r="A432">
            <v>0</v>
          </cell>
        </row>
        <row r="432">
          <cell r="D432">
            <v>37227</v>
          </cell>
        </row>
        <row r="432">
          <cell r="R432">
            <v>0</v>
          </cell>
        </row>
        <row r="432">
          <cell r="V432">
            <v>0</v>
          </cell>
        </row>
        <row r="432">
          <cell r="X432">
            <v>0</v>
          </cell>
          <cell r="Y432">
            <v>0</v>
          </cell>
          <cell r="Z432">
            <v>0</v>
          </cell>
        </row>
        <row r="432"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</row>
        <row r="433">
          <cell r="A433">
            <v>0</v>
          </cell>
        </row>
        <row r="433">
          <cell r="D433">
            <v>37228</v>
          </cell>
        </row>
        <row r="433">
          <cell r="R433">
            <v>0</v>
          </cell>
        </row>
        <row r="433">
          <cell r="V433">
            <v>0</v>
          </cell>
        </row>
        <row r="433">
          <cell r="X433">
            <v>0</v>
          </cell>
          <cell r="Y433">
            <v>0</v>
          </cell>
          <cell r="Z433">
            <v>0</v>
          </cell>
        </row>
        <row r="433"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</row>
        <row r="434">
          <cell r="A434">
            <v>0</v>
          </cell>
        </row>
        <row r="434">
          <cell r="D434">
            <v>37229</v>
          </cell>
        </row>
        <row r="434">
          <cell r="R434">
            <v>0</v>
          </cell>
        </row>
        <row r="434">
          <cell r="V434">
            <v>0</v>
          </cell>
        </row>
        <row r="434">
          <cell r="X434">
            <v>0</v>
          </cell>
          <cell r="Y434">
            <v>0</v>
          </cell>
          <cell r="Z434">
            <v>0</v>
          </cell>
        </row>
        <row r="434"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</row>
        <row r="435">
          <cell r="A435">
            <v>0</v>
          </cell>
        </row>
        <row r="435">
          <cell r="D435">
            <v>37230</v>
          </cell>
        </row>
        <row r="435">
          <cell r="R435">
            <v>0</v>
          </cell>
        </row>
        <row r="435">
          <cell r="V435">
            <v>0</v>
          </cell>
        </row>
        <row r="435">
          <cell r="X435">
            <v>0</v>
          </cell>
          <cell r="Y435">
            <v>0</v>
          </cell>
          <cell r="Z435">
            <v>0</v>
          </cell>
        </row>
        <row r="435"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</row>
        <row r="436">
          <cell r="A436">
            <v>0</v>
          </cell>
        </row>
        <row r="436">
          <cell r="D436">
            <v>37231</v>
          </cell>
        </row>
        <row r="436">
          <cell r="R436">
            <v>0</v>
          </cell>
        </row>
        <row r="436">
          <cell r="V436">
            <v>0</v>
          </cell>
        </row>
        <row r="436">
          <cell r="X436">
            <v>0</v>
          </cell>
          <cell r="Y436">
            <v>0</v>
          </cell>
          <cell r="Z436">
            <v>0</v>
          </cell>
        </row>
        <row r="436"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</row>
        <row r="437">
          <cell r="A437">
            <v>0</v>
          </cell>
        </row>
        <row r="437">
          <cell r="D437">
            <v>37232</v>
          </cell>
        </row>
        <row r="437">
          <cell r="R437">
            <v>0</v>
          </cell>
        </row>
        <row r="437">
          <cell r="V437">
            <v>0</v>
          </cell>
        </row>
        <row r="437">
          <cell r="X437">
            <v>0</v>
          </cell>
          <cell r="Y437">
            <v>0</v>
          </cell>
          <cell r="Z437">
            <v>0</v>
          </cell>
        </row>
        <row r="437"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</row>
        <row r="438">
          <cell r="A438">
            <v>0</v>
          </cell>
        </row>
        <row r="438">
          <cell r="D438">
            <v>37233</v>
          </cell>
        </row>
        <row r="438">
          <cell r="R438">
            <v>0</v>
          </cell>
        </row>
        <row r="438">
          <cell r="V438">
            <v>0</v>
          </cell>
        </row>
        <row r="438">
          <cell r="X438">
            <v>0</v>
          </cell>
          <cell r="Y438">
            <v>0</v>
          </cell>
          <cell r="Z438">
            <v>0</v>
          </cell>
        </row>
        <row r="438"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</row>
        <row r="439">
          <cell r="A439">
            <v>0</v>
          </cell>
        </row>
        <row r="439">
          <cell r="D439">
            <v>37234</v>
          </cell>
        </row>
        <row r="439">
          <cell r="R439">
            <v>0</v>
          </cell>
        </row>
        <row r="439">
          <cell r="V439">
            <v>0</v>
          </cell>
        </row>
        <row r="439">
          <cell r="X439">
            <v>0</v>
          </cell>
          <cell r="Y439">
            <v>0</v>
          </cell>
          <cell r="Z439">
            <v>0</v>
          </cell>
        </row>
        <row r="439"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</row>
        <row r="440">
          <cell r="A440">
            <v>0</v>
          </cell>
        </row>
        <row r="440">
          <cell r="D440">
            <v>37235</v>
          </cell>
        </row>
        <row r="440">
          <cell r="R440">
            <v>0</v>
          </cell>
        </row>
        <row r="440">
          <cell r="V440">
            <v>0</v>
          </cell>
        </row>
        <row r="440">
          <cell r="X440">
            <v>0</v>
          </cell>
          <cell r="Y440">
            <v>0</v>
          </cell>
          <cell r="Z440">
            <v>0</v>
          </cell>
        </row>
        <row r="440"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</row>
        <row r="441">
          <cell r="A441">
            <v>0</v>
          </cell>
        </row>
        <row r="441">
          <cell r="D441">
            <v>37236</v>
          </cell>
        </row>
        <row r="441">
          <cell r="R441">
            <v>0</v>
          </cell>
        </row>
        <row r="441">
          <cell r="V441">
            <v>0</v>
          </cell>
        </row>
        <row r="441">
          <cell r="X441">
            <v>0</v>
          </cell>
          <cell r="Y441">
            <v>0</v>
          </cell>
          <cell r="Z441">
            <v>0</v>
          </cell>
        </row>
        <row r="441"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</row>
        <row r="442">
          <cell r="A442">
            <v>0</v>
          </cell>
        </row>
        <row r="442">
          <cell r="D442">
            <v>37237</v>
          </cell>
        </row>
        <row r="442">
          <cell r="R442">
            <v>0</v>
          </cell>
        </row>
        <row r="442">
          <cell r="V442">
            <v>0</v>
          </cell>
        </row>
        <row r="442">
          <cell r="X442">
            <v>0</v>
          </cell>
          <cell r="Y442">
            <v>0</v>
          </cell>
          <cell r="Z442">
            <v>0</v>
          </cell>
        </row>
        <row r="442"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</row>
        <row r="443">
          <cell r="A443">
            <v>0</v>
          </cell>
        </row>
        <row r="443">
          <cell r="D443">
            <v>37238</v>
          </cell>
        </row>
        <row r="443">
          <cell r="R443">
            <v>0</v>
          </cell>
        </row>
        <row r="443">
          <cell r="V443">
            <v>0</v>
          </cell>
        </row>
        <row r="443">
          <cell r="X443">
            <v>0</v>
          </cell>
          <cell r="Y443">
            <v>0</v>
          </cell>
          <cell r="Z443">
            <v>0</v>
          </cell>
        </row>
        <row r="443"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</row>
        <row r="444">
          <cell r="A444">
            <v>0</v>
          </cell>
        </row>
        <row r="444">
          <cell r="D444">
            <v>37239</v>
          </cell>
        </row>
        <row r="444">
          <cell r="R444">
            <v>0</v>
          </cell>
        </row>
        <row r="444">
          <cell r="V444">
            <v>0</v>
          </cell>
        </row>
        <row r="444">
          <cell r="X444">
            <v>0</v>
          </cell>
          <cell r="Y444">
            <v>0</v>
          </cell>
          <cell r="Z444">
            <v>0</v>
          </cell>
        </row>
        <row r="444"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</row>
        <row r="445">
          <cell r="A445">
            <v>0</v>
          </cell>
        </row>
        <row r="445">
          <cell r="D445">
            <v>37240</v>
          </cell>
        </row>
        <row r="445">
          <cell r="R445">
            <v>0</v>
          </cell>
        </row>
        <row r="445">
          <cell r="V445">
            <v>0</v>
          </cell>
        </row>
        <row r="445">
          <cell r="X445">
            <v>0</v>
          </cell>
          <cell r="Y445">
            <v>0</v>
          </cell>
          <cell r="Z445">
            <v>0</v>
          </cell>
        </row>
        <row r="445"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</row>
        <row r="446">
          <cell r="A446">
            <v>0</v>
          </cell>
        </row>
        <row r="446">
          <cell r="D446">
            <v>37241</v>
          </cell>
        </row>
        <row r="446">
          <cell r="R446">
            <v>0</v>
          </cell>
        </row>
        <row r="446">
          <cell r="V446">
            <v>0</v>
          </cell>
        </row>
        <row r="446">
          <cell r="X446">
            <v>0</v>
          </cell>
          <cell r="Y446">
            <v>0</v>
          </cell>
          <cell r="Z446">
            <v>0</v>
          </cell>
        </row>
        <row r="446"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</row>
        <row r="447">
          <cell r="A447">
            <v>0</v>
          </cell>
        </row>
        <row r="447">
          <cell r="D447">
            <v>37242</v>
          </cell>
        </row>
        <row r="447">
          <cell r="R447">
            <v>0</v>
          </cell>
        </row>
        <row r="447">
          <cell r="V447">
            <v>0</v>
          </cell>
        </row>
        <row r="447">
          <cell r="X447">
            <v>0</v>
          </cell>
          <cell r="Y447">
            <v>0</v>
          </cell>
          <cell r="Z447">
            <v>0</v>
          </cell>
        </row>
        <row r="447"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</row>
        <row r="448">
          <cell r="A448">
            <v>0</v>
          </cell>
        </row>
        <row r="448">
          <cell r="D448">
            <v>37243</v>
          </cell>
        </row>
        <row r="448">
          <cell r="R448">
            <v>0</v>
          </cell>
        </row>
        <row r="448">
          <cell r="V448">
            <v>0</v>
          </cell>
        </row>
        <row r="448">
          <cell r="X448">
            <v>0</v>
          </cell>
          <cell r="Y448">
            <v>0</v>
          </cell>
          <cell r="Z448">
            <v>0</v>
          </cell>
        </row>
        <row r="448"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</row>
        <row r="449">
          <cell r="A449">
            <v>0</v>
          </cell>
        </row>
        <row r="449">
          <cell r="D449">
            <v>37244</v>
          </cell>
        </row>
        <row r="449">
          <cell r="R449">
            <v>0</v>
          </cell>
        </row>
        <row r="449">
          <cell r="V449">
            <v>0</v>
          </cell>
        </row>
        <row r="449">
          <cell r="X449">
            <v>0</v>
          </cell>
          <cell r="Y449">
            <v>0</v>
          </cell>
          <cell r="Z449">
            <v>0</v>
          </cell>
        </row>
        <row r="449"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</row>
        <row r="450">
          <cell r="A450">
            <v>0</v>
          </cell>
        </row>
        <row r="450">
          <cell r="D450">
            <v>37245</v>
          </cell>
        </row>
        <row r="450">
          <cell r="R450">
            <v>0</v>
          </cell>
        </row>
        <row r="450">
          <cell r="V450">
            <v>0</v>
          </cell>
        </row>
        <row r="450">
          <cell r="X450">
            <v>0</v>
          </cell>
          <cell r="Y450">
            <v>0</v>
          </cell>
          <cell r="Z450">
            <v>0</v>
          </cell>
        </row>
        <row r="450"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</row>
        <row r="451">
          <cell r="A451">
            <v>0</v>
          </cell>
        </row>
        <row r="451">
          <cell r="D451">
            <v>37246</v>
          </cell>
        </row>
        <row r="451">
          <cell r="R451">
            <v>0</v>
          </cell>
        </row>
        <row r="451">
          <cell r="V451">
            <v>0</v>
          </cell>
        </row>
        <row r="451">
          <cell r="X451">
            <v>0</v>
          </cell>
          <cell r="Y451">
            <v>0</v>
          </cell>
          <cell r="Z451">
            <v>0</v>
          </cell>
        </row>
        <row r="451"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</row>
        <row r="452">
          <cell r="A452">
            <v>0</v>
          </cell>
        </row>
        <row r="452">
          <cell r="D452">
            <v>37247</v>
          </cell>
        </row>
        <row r="452">
          <cell r="R452">
            <v>0</v>
          </cell>
        </row>
        <row r="452">
          <cell r="V452">
            <v>0</v>
          </cell>
        </row>
        <row r="452">
          <cell r="X452">
            <v>0</v>
          </cell>
          <cell r="Y452">
            <v>0</v>
          </cell>
          <cell r="Z452">
            <v>0</v>
          </cell>
        </row>
        <row r="452"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</row>
        <row r="453">
          <cell r="A453">
            <v>0</v>
          </cell>
        </row>
        <row r="453">
          <cell r="D453">
            <v>37248</v>
          </cell>
        </row>
        <row r="453">
          <cell r="R453">
            <v>0</v>
          </cell>
        </row>
        <row r="453">
          <cell r="V453">
            <v>0</v>
          </cell>
        </row>
        <row r="453">
          <cell r="X453">
            <v>0</v>
          </cell>
          <cell r="Y453">
            <v>0</v>
          </cell>
          <cell r="Z453">
            <v>0</v>
          </cell>
        </row>
        <row r="453"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</row>
        <row r="454">
          <cell r="A454">
            <v>0</v>
          </cell>
        </row>
        <row r="454">
          <cell r="D454">
            <v>37249</v>
          </cell>
        </row>
        <row r="454">
          <cell r="R454">
            <v>0</v>
          </cell>
        </row>
        <row r="454">
          <cell r="V454">
            <v>0</v>
          </cell>
        </row>
        <row r="454">
          <cell r="X454">
            <v>0</v>
          </cell>
          <cell r="Y454">
            <v>0</v>
          </cell>
          <cell r="Z454">
            <v>0</v>
          </cell>
        </row>
        <row r="454"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</row>
        <row r="455">
          <cell r="A455">
            <v>0</v>
          </cell>
        </row>
        <row r="455">
          <cell r="D455">
            <v>37250</v>
          </cell>
        </row>
        <row r="455">
          <cell r="R455">
            <v>0</v>
          </cell>
        </row>
        <row r="455">
          <cell r="V455">
            <v>0</v>
          </cell>
        </row>
        <row r="455">
          <cell r="X455">
            <v>0</v>
          </cell>
          <cell r="Y455">
            <v>0</v>
          </cell>
          <cell r="Z455">
            <v>0</v>
          </cell>
        </row>
        <row r="455"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</row>
        <row r="456">
          <cell r="A456">
            <v>0</v>
          </cell>
        </row>
        <row r="456">
          <cell r="D456">
            <v>37251</v>
          </cell>
        </row>
        <row r="456">
          <cell r="R456">
            <v>0</v>
          </cell>
        </row>
        <row r="456">
          <cell r="V456">
            <v>0</v>
          </cell>
        </row>
        <row r="456">
          <cell r="X456">
            <v>0</v>
          </cell>
          <cell r="Y456">
            <v>0</v>
          </cell>
          <cell r="Z456">
            <v>0</v>
          </cell>
        </row>
        <row r="456"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</row>
        <row r="457">
          <cell r="A457">
            <v>0</v>
          </cell>
        </row>
        <row r="457">
          <cell r="D457">
            <v>37252</v>
          </cell>
        </row>
        <row r="457">
          <cell r="R457">
            <v>0</v>
          </cell>
        </row>
        <row r="457">
          <cell r="V457">
            <v>0</v>
          </cell>
        </row>
        <row r="457">
          <cell r="X457">
            <v>0</v>
          </cell>
          <cell r="Y457">
            <v>0</v>
          </cell>
          <cell r="Z457">
            <v>0</v>
          </cell>
        </row>
        <row r="457"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</row>
        <row r="458">
          <cell r="A458">
            <v>0</v>
          </cell>
        </row>
        <row r="458">
          <cell r="D458">
            <v>37253</v>
          </cell>
        </row>
        <row r="458">
          <cell r="R458">
            <v>0</v>
          </cell>
        </row>
        <row r="458">
          <cell r="V458">
            <v>0</v>
          </cell>
        </row>
        <row r="458">
          <cell r="X458">
            <v>0</v>
          </cell>
          <cell r="Y458">
            <v>0</v>
          </cell>
          <cell r="Z458">
            <v>0</v>
          </cell>
        </row>
        <row r="458"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</row>
        <row r="459">
          <cell r="A459">
            <v>0</v>
          </cell>
        </row>
        <row r="459">
          <cell r="D459">
            <v>37254</v>
          </cell>
        </row>
        <row r="459">
          <cell r="R459">
            <v>0</v>
          </cell>
        </row>
        <row r="459">
          <cell r="V459">
            <v>0</v>
          </cell>
        </row>
        <row r="459">
          <cell r="X459">
            <v>0</v>
          </cell>
          <cell r="Y459">
            <v>0</v>
          </cell>
          <cell r="Z459">
            <v>0</v>
          </cell>
        </row>
        <row r="459"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</row>
        <row r="460">
          <cell r="A460">
            <v>0</v>
          </cell>
        </row>
        <row r="460">
          <cell r="D460">
            <v>37255</v>
          </cell>
        </row>
        <row r="460">
          <cell r="R460">
            <v>0</v>
          </cell>
        </row>
        <row r="460">
          <cell r="V460">
            <v>0</v>
          </cell>
        </row>
        <row r="460">
          <cell r="X460">
            <v>0</v>
          </cell>
          <cell r="Y460">
            <v>0</v>
          </cell>
          <cell r="Z460">
            <v>0</v>
          </cell>
        </row>
        <row r="460"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</row>
        <row r="461">
          <cell r="A461">
            <v>0</v>
          </cell>
        </row>
        <row r="461">
          <cell r="D461">
            <v>37256</v>
          </cell>
        </row>
        <row r="461">
          <cell r="R461">
            <v>0</v>
          </cell>
        </row>
        <row r="461">
          <cell r="V461">
            <v>0</v>
          </cell>
        </row>
        <row r="461">
          <cell r="X461">
            <v>0</v>
          </cell>
          <cell r="Y461">
            <v>0</v>
          </cell>
          <cell r="Z461">
            <v>0</v>
          </cell>
        </row>
        <row r="461"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</row>
        <row r="462">
          <cell r="A462">
            <v>0</v>
          </cell>
        </row>
        <row r="462">
          <cell r="D462">
            <v>37257</v>
          </cell>
        </row>
        <row r="462">
          <cell r="R462">
            <v>0</v>
          </cell>
        </row>
        <row r="462">
          <cell r="V462">
            <v>0</v>
          </cell>
        </row>
        <row r="462">
          <cell r="X462">
            <v>0</v>
          </cell>
          <cell r="Y462">
            <v>0</v>
          </cell>
          <cell r="Z462">
            <v>0</v>
          </cell>
        </row>
        <row r="462"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</row>
        <row r="463">
          <cell r="A463">
            <v>0</v>
          </cell>
        </row>
        <row r="463">
          <cell r="D463">
            <v>37258</v>
          </cell>
        </row>
        <row r="463">
          <cell r="R463">
            <v>0</v>
          </cell>
        </row>
        <row r="463">
          <cell r="V463">
            <v>0</v>
          </cell>
        </row>
        <row r="463">
          <cell r="X463">
            <v>0</v>
          </cell>
          <cell r="Y463">
            <v>0</v>
          </cell>
          <cell r="Z463">
            <v>0</v>
          </cell>
        </row>
        <row r="463"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</row>
        <row r="464">
          <cell r="A464">
            <v>0</v>
          </cell>
        </row>
        <row r="464">
          <cell r="D464">
            <v>37259</v>
          </cell>
        </row>
        <row r="464">
          <cell r="R464">
            <v>0</v>
          </cell>
        </row>
        <row r="464">
          <cell r="V464">
            <v>0</v>
          </cell>
        </row>
        <row r="464">
          <cell r="X464">
            <v>0</v>
          </cell>
          <cell r="Y464">
            <v>0</v>
          </cell>
          <cell r="Z464">
            <v>0</v>
          </cell>
        </row>
        <row r="464"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</row>
        <row r="465">
          <cell r="A465">
            <v>0</v>
          </cell>
        </row>
        <row r="465">
          <cell r="D465">
            <v>37260</v>
          </cell>
        </row>
        <row r="465">
          <cell r="R465">
            <v>0</v>
          </cell>
        </row>
        <row r="465">
          <cell r="V465">
            <v>0</v>
          </cell>
        </row>
        <row r="465">
          <cell r="X465">
            <v>0</v>
          </cell>
          <cell r="Y465">
            <v>0</v>
          </cell>
          <cell r="Z465">
            <v>0</v>
          </cell>
        </row>
        <row r="465"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</row>
        <row r="466">
          <cell r="A466">
            <v>0</v>
          </cell>
        </row>
        <row r="466">
          <cell r="D466">
            <v>37261</v>
          </cell>
        </row>
        <row r="466">
          <cell r="R466">
            <v>0</v>
          </cell>
        </row>
        <row r="466">
          <cell r="V466">
            <v>0</v>
          </cell>
        </row>
        <row r="466">
          <cell r="X466">
            <v>0</v>
          </cell>
          <cell r="Y466">
            <v>0</v>
          </cell>
          <cell r="Z466">
            <v>0</v>
          </cell>
        </row>
        <row r="466"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</row>
        <row r="467">
          <cell r="A467">
            <v>0</v>
          </cell>
        </row>
        <row r="467">
          <cell r="D467">
            <v>37262</v>
          </cell>
        </row>
        <row r="467">
          <cell r="R467">
            <v>0</v>
          </cell>
        </row>
        <row r="467">
          <cell r="V467">
            <v>0</v>
          </cell>
        </row>
        <row r="467">
          <cell r="X467">
            <v>0</v>
          </cell>
          <cell r="Y467">
            <v>0</v>
          </cell>
          <cell r="Z467">
            <v>0</v>
          </cell>
        </row>
        <row r="467"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</row>
        <row r="468">
          <cell r="A468">
            <v>0</v>
          </cell>
        </row>
        <row r="468">
          <cell r="D468">
            <v>37263</v>
          </cell>
        </row>
        <row r="468">
          <cell r="R468">
            <v>0</v>
          </cell>
        </row>
        <row r="468">
          <cell r="V468">
            <v>0</v>
          </cell>
        </row>
        <row r="468">
          <cell r="X468">
            <v>0</v>
          </cell>
          <cell r="Y468">
            <v>0</v>
          </cell>
          <cell r="Z468">
            <v>0</v>
          </cell>
        </row>
        <row r="468"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</row>
        <row r="469">
          <cell r="A469">
            <v>0</v>
          </cell>
        </row>
        <row r="469">
          <cell r="D469">
            <v>37264</v>
          </cell>
        </row>
        <row r="469">
          <cell r="R469">
            <v>0</v>
          </cell>
        </row>
        <row r="469">
          <cell r="V469">
            <v>0</v>
          </cell>
        </row>
        <row r="469">
          <cell r="X469">
            <v>0</v>
          </cell>
          <cell r="Y469">
            <v>0</v>
          </cell>
          <cell r="Z469">
            <v>0</v>
          </cell>
        </row>
        <row r="469"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</row>
        <row r="470">
          <cell r="A470">
            <v>0</v>
          </cell>
        </row>
        <row r="470">
          <cell r="D470">
            <v>37265</v>
          </cell>
        </row>
        <row r="470">
          <cell r="R470">
            <v>0</v>
          </cell>
        </row>
        <row r="470">
          <cell r="V470">
            <v>0</v>
          </cell>
        </row>
        <row r="470">
          <cell r="X470">
            <v>0</v>
          </cell>
          <cell r="Y470">
            <v>0</v>
          </cell>
          <cell r="Z470">
            <v>0</v>
          </cell>
        </row>
        <row r="470"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</row>
        <row r="471">
          <cell r="A471">
            <v>0</v>
          </cell>
        </row>
        <row r="471">
          <cell r="D471">
            <v>37266</v>
          </cell>
        </row>
        <row r="471">
          <cell r="R471">
            <v>0</v>
          </cell>
        </row>
        <row r="471">
          <cell r="V471">
            <v>0</v>
          </cell>
        </row>
        <row r="471">
          <cell r="X471">
            <v>0</v>
          </cell>
          <cell r="Y471">
            <v>0</v>
          </cell>
          <cell r="Z471">
            <v>0</v>
          </cell>
        </row>
        <row r="471"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</row>
        <row r="472">
          <cell r="A472">
            <v>0</v>
          </cell>
        </row>
        <row r="472">
          <cell r="D472">
            <v>37267</v>
          </cell>
        </row>
        <row r="472">
          <cell r="R472">
            <v>0</v>
          </cell>
        </row>
        <row r="472">
          <cell r="V472">
            <v>0</v>
          </cell>
        </row>
        <row r="472">
          <cell r="X472">
            <v>0</v>
          </cell>
          <cell r="Y472">
            <v>0</v>
          </cell>
          <cell r="Z472">
            <v>0</v>
          </cell>
        </row>
        <row r="472"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</row>
        <row r="473">
          <cell r="A473">
            <v>0</v>
          </cell>
        </row>
        <row r="473">
          <cell r="D473">
            <v>37268</v>
          </cell>
        </row>
        <row r="473">
          <cell r="R473">
            <v>0</v>
          </cell>
        </row>
        <row r="473">
          <cell r="V473">
            <v>0</v>
          </cell>
        </row>
        <row r="473">
          <cell r="X473">
            <v>0</v>
          </cell>
          <cell r="Y473">
            <v>0</v>
          </cell>
          <cell r="Z473">
            <v>0</v>
          </cell>
        </row>
        <row r="473"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</row>
        <row r="474">
          <cell r="A474">
            <v>0</v>
          </cell>
        </row>
        <row r="474">
          <cell r="D474">
            <v>37269</v>
          </cell>
        </row>
        <row r="474">
          <cell r="R474">
            <v>0</v>
          </cell>
        </row>
        <row r="474">
          <cell r="V474">
            <v>0</v>
          </cell>
        </row>
        <row r="474">
          <cell r="X474">
            <v>0</v>
          </cell>
          <cell r="Y474">
            <v>0</v>
          </cell>
          <cell r="Z474">
            <v>0</v>
          </cell>
        </row>
        <row r="474"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</row>
        <row r="475">
          <cell r="A475">
            <v>0</v>
          </cell>
        </row>
        <row r="475">
          <cell r="D475">
            <v>37270</v>
          </cell>
        </row>
        <row r="475">
          <cell r="R475">
            <v>0</v>
          </cell>
        </row>
        <row r="475">
          <cell r="V475">
            <v>0</v>
          </cell>
        </row>
        <row r="475">
          <cell r="X475">
            <v>0</v>
          </cell>
          <cell r="Y475">
            <v>0</v>
          </cell>
          <cell r="Z475">
            <v>0</v>
          </cell>
        </row>
        <row r="475"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</row>
        <row r="476">
          <cell r="A476">
            <v>0</v>
          </cell>
        </row>
        <row r="476">
          <cell r="D476">
            <v>37271</v>
          </cell>
        </row>
        <row r="476">
          <cell r="R476">
            <v>0</v>
          </cell>
        </row>
        <row r="476">
          <cell r="V476">
            <v>0</v>
          </cell>
        </row>
        <row r="476">
          <cell r="X476">
            <v>0</v>
          </cell>
          <cell r="Y476">
            <v>0</v>
          </cell>
          <cell r="Z476">
            <v>0</v>
          </cell>
        </row>
        <row r="476"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</row>
        <row r="477">
          <cell r="A477">
            <v>0</v>
          </cell>
        </row>
        <row r="477">
          <cell r="D477">
            <v>37272</v>
          </cell>
        </row>
        <row r="477">
          <cell r="R477">
            <v>0</v>
          </cell>
        </row>
        <row r="477">
          <cell r="V477">
            <v>0</v>
          </cell>
        </row>
        <row r="477">
          <cell r="X477">
            <v>0</v>
          </cell>
          <cell r="Y477">
            <v>0</v>
          </cell>
          <cell r="Z477">
            <v>0</v>
          </cell>
        </row>
        <row r="477"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</row>
        <row r="478">
          <cell r="A478">
            <v>0</v>
          </cell>
        </row>
        <row r="478">
          <cell r="D478">
            <v>37273</v>
          </cell>
        </row>
        <row r="478">
          <cell r="R478">
            <v>0</v>
          </cell>
        </row>
        <row r="478">
          <cell r="V478">
            <v>0</v>
          </cell>
        </row>
        <row r="478">
          <cell r="X478">
            <v>0</v>
          </cell>
          <cell r="Y478">
            <v>0</v>
          </cell>
          <cell r="Z478">
            <v>0</v>
          </cell>
        </row>
        <row r="478"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</row>
        <row r="479">
          <cell r="A479">
            <v>0</v>
          </cell>
        </row>
        <row r="479">
          <cell r="D479">
            <v>37274</v>
          </cell>
        </row>
        <row r="479">
          <cell r="R479">
            <v>0</v>
          </cell>
        </row>
        <row r="479">
          <cell r="V479">
            <v>0</v>
          </cell>
        </row>
        <row r="479">
          <cell r="X479">
            <v>0</v>
          </cell>
          <cell r="Y479">
            <v>0</v>
          </cell>
          <cell r="Z479">
            <v>0</v>
          </cell>
        </row>
        <row r="479"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</row>
        <row r="480">
          <cell r="A480">
            <v>0</v>
          </cell>
        </row>
        <row r="480">
          <cell r="D480">
            <v>37275</v>
          </cell>
        </row>
        <row r="480">
          <cell r="R480">
            <v>0</v>
          </cell>
        </row>
        <row r="480">
          <cell r="V480">
            <v>0</v>
          </cell>
        </row>
        <row r="480">
          <cell r="X480">
            <v>0</v>
          </cell>
          <cell r="Y480">
            <v>0</v>
          </cell>
          <cell r="Z480">
            <v>0</v>
          </cell>
        </row>
        <row r="480"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</row>
        <row r="481">
          <cell r="A481">
            <v>0</v>
          </cell>
        </row>
        <row r="481">
          <cell r="D481">
            <v>37276</v>
          </cell>
        </row>
        <row r="481">
          <cell r="R481">
            <v>0</v>
          </cell>
        </row>
        <row r="481">
          <cell r="V481">
            <v>0</v>
          </cell>
        </row>
        <row r="481">
          <cell r="X481">
            <v>0</v>
          </cell>
          <cell r="Y481">
            <v>0</v>
          </cell>
          <cell r="Z481">
            <v>0</v>
          </cell>
        </row>
        <row r="481"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</row>
        <row r="482">
          <cell r="A482">
            <v>0</v>
          </cell>
        </row>
        <row r="482">
          <cell r="D482">
            <v>37277</v>
          </cell>
        </row>
        <row r="482">
          <cell r="R482">
            <v>0</v>
          </cell>
        </row>
        <row r="482">
          <cell r="V482">
            <v>0</v>
          </cell>
        </row>
        <row r="482">
          <cell r="X482">
            <v>0</v>
          </cell>
          <cell r="Y482">
            <v>0</v>
          </cell>
          <cell r="Z482">
            <v>0</v>
          </cell>
        </row>
        <row r="482"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</row>
        <row r="483">
          <cell r="A483">
            <v>0</v>
          </cell>
        </row>
        <row r="483">
          <cell r="D483">
            <v>37278</v>
          </cell>
        </row>
        <row r="483">
          <cell r="R483">
            <v>0</v>
          </cell>
        </row>
        <row r="483">
          <cell r="V483">
            <v>0</v>
          </cell>
        </row>
        <row r="483">
          <cell r="X483">
            <v>0</v>
          </cell>
          <cell r="Y483">
            <v>0</v>
          </cell>
          <cell r="Z483">
            <v>0</v>
          </cell>
        </row>
        <row r="483"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</row>
        <row r="484">
          <cell r="A484">
            <v>0</v>
          </cell>
        </row>
        <row r="484">
          <cell r="D484">
            <v>37279</v>
          </cell>
        </row>
        <row r="484">
          <cell r="R484">
            <v>0</v>
          </cell>
        </row>
        <row r="484">
          <cell r="V484">
            <v>0</v>
          </cell>
        </row>
        <row r="484">
          <cell r="X484">
            <v>0</v>
          </cell>
          <cell r="Y484">
            <v>0</v>
          </cell>
          <cell r="Z484">
            <v>0</v>
          </cell>
        </row>
        <row r="484"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</row>
        <row r="485">
          <cell r="A485">
            <v>0</v>
          </cell>
        </row>
        <row r="485">
          <cell r="D485">
            <v>37280</v>
          </cell>
        </row>
        <row r="485">
          <cell r="R485">
            <v>0</v>
          </cell>
        </row>
        <row r="485">
          <cell r="V485">
            <v>0</v>
          </cell>
        </row>
        <row r="485">
          <cell r="X485">
            <v>0</v>
          </cell>
          <cell r="Y485">
            <v>0</v>
          </cell>
          <cell r="Z485">
            <v>0</v>
          </cell>
        </row>
        <row r="485"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</row>
        <row r="486">
          <cell r="A486">
            <v>0</v>
          </cell>
        </row>
        <row r="486">
          <cell r="D486">
            <v>37281</v>
          </cell>
        </row>
        <row r="486">
          <cell r="R486">
            <v>0</v>
          </cell>
        </row>
        <row r="486">
          <cell r="V486">
            <v>0</v>
          </cell>
        </row>
        <row r="486">
          <cell r="X486">
            <v>0</v>
          </cell>
          <cell r="Y486">
            <v>0</v>
          </cell>
          <cell r="Z486">
            <v>0</v>
          </cell>
        </row>
        <row r="486"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</row>
        <row r="487">
          <cell r="A487">
            <v>0</v>
          </cell>
        </row>
        <row r="487">
          <cell r="D487">
            <v>37282</v>
          </cell>
        </row>
        <row r="487">
          <cell r="R487">
            <v>0</v>
          </cell>
        </row>
        <row r="487">
          <cell r="V487">
            <v>0</v>
          </cell>
        </row>
        <row r="487">
          <cell r="X487">
            <v>0</v>
          </cell>
          <cell r="Y487">
            <v>0</v>
          </cell>
          <cell r="Z487">
            <v>0</v>
          </cell>
        </row>
        <row r="487"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</row>
        <row r="488">
          <cell r="A488">
            <v>0</v>
          </cell>
        </row>
        <row r="488">
          <cell r="D488">
            <v>37283</v>
          </cell>
        </row>
        <row r="488">
          <cell r="R488">
            <v>0</v>
          </cell>
        </row>
        <row r="488">
          <cell r="V488">
            <v>0</v>
          </cell>
        </row>
        <row r="488">
          <cell r="X488">
            <v>0</v>
          </cell>
          <cell r="Y488">
            <v>0</v>
          </cell>
          <cell r="Z488">
            <v>0</v>
          </cell>
        </row>
        <row r="488"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</row>
        <row r="489">
          <cell r="A489">
            <v>0</v>
          </cell>
        </row>
        <row r="489">
          <cell r="D489">
            <v>37284</v>
          </cell>
        </row>
        <row r="489">
          <cell r="R489">
            <v>0</v>
          </cell>
        </row>
        <row r="489">
          <cell r="V489">
            <v>0</v>
          </cell>
        </row>
        <row r="489">
          <cell r="X489">
            <v>0</v>
          </cell>
          <cell r="Y489">
            <v>0</v>
          </cell>
          <cell r="Z489">
            <v>0</v>
          </cell>
        </row>
        <row r="489"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</row>
        <row r="490">
          <cell r="A490">
            <v>0</v>
          </cell>
        </row>
        <row r="490">
          <cell r="D490">
            <v>37285</v>
          </cell>
        </row>
        <row r="490">
          <cell r="R490">
            <v>0</v>
          </cell>
        </row>
        <row r="490">
          <cell r="V490">
            <v>0</v>
          </cell>
        </row>
        <row r="490">
          <cell r="X490">
            <v>0</v>
          </cell>
          <cell r="Y490">
            <v>0</v>
          </cell>
          <cell r="Z490">
            <v>0</v>
          </cell>
        </row>
        <row r="490"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</row>
        <row r="491">
          <cell r="A491">
            <v>0</v>
          </cell>
        </row>
        <row r="491">
          <cell r="D491">
            <v>37286</v>
          </cell>
        </row>
        <row r="491">
          <cell r="R491">
            <v>0</v>
          </cell>
        </row>
        <row r="491">
          <cell r="V491">
            <v>0</v>
          </cell>
        </row>
        <row r="491">
          <cell r="X491">
            <v>0</v>
          </cell>
          <cell r="Y491">
            <v>0</v>
          </cell>
          <cell r="Z491">
            <v>0</v>
          </cell>
        </row>
        <row r="491"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</row>
        <row r="492">
          <cell r="A492">
            <v>0</v>
          </cell>
        </row>
        <row r="492">
          <cell r="D492">
            <v>37287</v>
          </cell>
        </row>
        <row r="493">
          <cell r="A493">
            <v>0</v>
          </cell>
        </row>
        <row r="493">
          <cell r="D493">
            <v>37288</v>
          </cell>
        </row>
        <row r="494">
          <cell r="A494">
            <v>0</v>
          </cell>
        </row>
        <row r="494">
          <cell r="D494">
            <v>37289</v>
          </cell>
        </row>
        <row r="495">
          <cell r="A495">
            <v>0</v>
          </cell>
        </row>
        <row r="495">
          <cell r="D495">
            <v>37290</v>
          </cell>
        </row>
        <row r="496">
          <cell r="A496">
            <v>0</v>
          </cell>
        </row>
        <row r="496">
          <cell r="D496">
            <v>37291</v>
          </cell>
        </row>
        <row r="497">
          <cell r="A497">
            <v>0</v>
          </cell>
        </row>
        <row r="497">
          <cell r="D497">
            <v>37292</v>
          </cell>
        </row>
        <row r="498">
          <cell r="A498">
            <v>0</v>
          </cell>
        </row>
        <row r="498">
          <cell r="D498">
            <v>37293</v>
          </cell>
        </row>
        <row r="499">
          <cell r="A499">
            <v>0</v>
          </cell>
        </row>
        <row r="499">
          <cell r="D499">
            <v>37294</v>
          </cell>
        </row>
        <row r="500">
          <cell r="A500">
            <v>0</v>
          </cell>
        </row>
        <row r="500">
          <cell r="D500">
            <v>37295</v>
          </cell>
        </row>
        <row r="501">
          <cell r="A501">
            <v>0</v>
          </cell>
        </row>
        <row r="501">
          <cell r="D501">
            <v>37296</v>
          </cell>
        </row>
        <row r="502">
          <cell r="A502">
            <v>0</v>
          </cell>
        </row>
        <row r="502">
          <cell r="D502">
            <v>37297</v>
          </cell>
        </row>
        <row r="503">
          <cell r="A503">
            <v>0</v>
          </cell>
        </row>
        <row r="503">
          <cell r="D503">
            <v>37298</v>
          </cell>
        </row>
        <row r="504">
          <cell r="A504">
            <v>0</v>
          </cell>
        </row>
        <row r="504">
          <cell r="D504">
            <v>37299</v>
          </cell>
        </row>
        <row r="505">
          <cell r="A505">
            <v>0</v>
          </cell>
        </row>
        <row r="505">
          <cell r="D505">
            <v>37300</v>
          </cell>
        </row>
        <row r="506">
          <cell r="A506">
            <v>0</v>
          </cell>
        </row>
        <row r="506">
          <cell r="D506">
            <v>37301</v>
          </cell>
        </row>
        <row r="507">
          <cell r="A507">
            <v>0</v>
          </cell>
        </row>
        <row r="507">
          <cell r="D507">
            <v>37302</v>
          </cell>
        </row>
        <row r="508">
          <cell r="A508">
            <v>0</v>
          </cell>
        </row>
        <row r="508">
          <cell r="D508">
            <v>37303</v>
          </cell>
        </row>
        <row r="509">
          <cell r="A509">
            <v>0</v>
          </cell>
        </row>
        <row r="509">
          <cell r="D509">
            <v>37304</v>
          </cell>
        </row>
        <row r="510">
          <cell r="A510">
            <v>0</v>
          </cell>
        </row>
        <row r="510">
          <cell r="D510">
            <v>37305</v>
          </cell>
        </row>
        <row r="511">
          <cell r="A511">
            <v>0</v>
          </cell>
        </row>
        <row r="511">
          <cell r="D511">
            <v>37306</v>
          </cell>
        </row>
        <row r="512">
          <cell r="A512">
            <v>0</v>
          </cell>
        </row>
        <row r="512">
          <cell r="D512">
            <v>37307</v>
          </cell>
        </row>
        <row r="513">
          <cell r="A513">
            <v>0</v>
          </cell>
        </row>
        <row r="513">
          <cell r="D513">
            <v>37308</v>
          </cell>
        </row>
        <row r="514">
          <cell r="A514">
            <v>0</v>
          </cell>
        </row>
        <row r="514">
          <cell r="D514">
            <v>37309</v>
          </cell>
        </row>
        <row r="515">
          <cell r="A515">
            <v>0</v>
          </cell>
        </row>
        <row r="515">
          <cell r="D515">
            <v>37310</v>
          </cell>
        </row>
        <row r="516">
          <cell r="A516">
            <v>0</v>
          </cell>
        </row>
        <row r="516">
          <cell r="D516">
            <v>37311</v>
          </cell>
        </row>
        <row r="517">
          <cell r="A517">
            <v>0</v>
          </cell>
        </row>
        <row r="517">
          <cell r="D517">
            <v>37312</v>
          </cell>
        </row>
        <row r="518">
          <cell r="A518">
            <v>0</v>
          </cell>
        </row>
        <row r="518">
          <cell r="D518">
            <v>37313</v>
          </cell>
        </row>
        <row r="519">
          <cell r="A519">
            <v>0</v>
          </cell>
        </row>
        <row r="519">
          <cell r="D519">
            <v>37314</v>
          </cell>
        </row>
        <row r="520">
          <cell r="A520">
            <v>0</v>
          </cell>
        </row>
        <row r="520">
          <cell r="D520">
            <v>37315</v>
          </cell>
        </row>
        <row r="521">
          <cell r="A521">
            <v>0</v>
          </cell>
        </row>
        <row r="521">
          <cell r="D521">
            <v>37316</v>
          </cell>
        </row>
        <row r="522">
          <cell r="A522">
            <v>0</v>
          </cell>
        </row>
        <row r="522">
          <cell r="D522">
            <v>37317</v>
          </cell>
        </row>
        <row r="523">
          <cell r="A523">
            <v>0</v>
          </cell>
        </row>
        <row r="523">
          <cell r="D523">
            <v>37318</v>
          </cell>
        </row>
        <row r="524">
          <cell r="A524">
            <v>0</v>
          </cell>
        </row>
        <row r="524">
          <cell r="D524">
            <v>37319</v>
          </cell>
        </row>
        <row r="525">
          <cell r="A525">
            <v>0</v>
          </cell>
        </row>
        <row r="525">
          <cell r="D525">
            <v>37320</v>
          </cell>
        </row>
        <row r="526">
          <cell r="A526">
            <v>0</v>
          </cell>
        </row>
        <row r="526">
          <cell r="D526">
            <v>37321</v>
          </cell>
        </row>
        <row r="527">
          <cell r="A527">
            <v>0</v>
          </cell>
        </row>
        <row r="527">
          <cell r="D527">
            <v>37322</v>
          </cell>
        </row>
        <row r="528">
          <cell r="A528">
            <v>0</v>
          </cell>
        </row>
        <row r="528">
          <cell r="D528">
            <v>37323</v>
          </cell>
        </row>
        <row r="529">
          <cell r="A529">
            <v>0</v>
          </cell>
        </row>
        <row r="529">
          <cell r="D529">
            <v>37324</v>
          </cell>
        </row>
        <row r="530">
          <cell r="A530">
            <v>0</v>
          </cell>
        </row>
        <row r="530">
          <cell r="D530">
            <v>37325</v>
          </cell>
        </row>
        <row r="531">
          <cell r="A531">
            <v>0</v>
          </cell>
        </row>
        <row r="531">
          <cell r="D531">
            <v>37326</v>
          </cell>
        </row>
        <row r="532">
          <cell r="A532">
            <v>0</v>
          </cell>
        </row>
        <row r="532">
          <cell r="D532">
            <v>37327</v>
          </cell>
        </row>
        <row r="533">
          <cell r="A533">
            <v>0</v>
          </cell>
        </row>
        <row r="533">
          <cell r="D533">
            <v>37328</v>
          </cell>
        </row>
        <row r="534">
          <cell r="A534">
            <v>0</v>
          </cell>
        </row>
        <row r="534">
          <cell r="D534">
            <v>37329</v>
          </cell>
        </row>
        <row r="535">
          <cell r="A535">
            <v>0</v>
          </cell>
        </row>
        <row r="535">
          <cell r="D535">
            <v>37330</v>
          </cell>
        </row>
        <row r="536">
          <cell r="A536">
            <v>0</v>
          </cell>
        </row>
        <row r="536">
          <cell r="D536">
            <v>37331</v>
          </cell>
        </row>
        <row r="537">
          <cell r="A537">
            <v>0</v>
          </cell>
        </row>
        <row r="537">
          <cell r="D537">
            <v>37332</v>
          </cell>
        </row>
        <row r="538">
          <cell r="A538">
            <v>0</v>
          </cell>
        </row>
        <row r="538">
          <cell r="D538">
            <v>37333</v>
          </cell>
        </row>
        <row r="539">
          <cell r="A539">
            <v>0</v>
          </cell>
        </row>
        <row r="539">
          <cell r="D539">
            <v>37334</v>
          </cell>
        </row>
        <row r="540">
          <cell r="A540">
            <v>0</v>
          </cell>
        </row>
        <row r="540">
          <cell r="D540">
            <v>37335</v>
          </cell>
        </row>
        <row r="541">
          <cell r="A541">
            <v>0</v>
          </cell>
        </row>
        <row r="541">
          <cell r="D541">
            <v>37336</v>
          </cell>
        </row>
        <row r="542">
          <cell r="A542">
            <v>0</v>
          </cell>
        </row>
        <row r="542">
          <cell r="D542">
            <v>37337</v>
          </cell>
        </row>
        <row r="543">
          <cell r="A543">
            <v>0</v>
          </cell>
        </row>
        <row r="543">
          <cell r="D543">
            <v>37338</v>
          </cell>
        </row>
        <row r="544">
          <cell r="A544">
            <v>0</v>
          </cell>
        </row>
        <row r="544">
          <cell r="D544">
            <v>37339</v>
          </cell>
        </row>
        <row r="545">
          <cell r="A545">
            <v>0</v>
          </cell>
        </row>
        <row r="545">
          <cell r="D545">
            <v>37340</v>
          </cell>
        </row>
        <row r="546">
          <cell r="A546">
            <v>0</v>
          </cell>
        </row>
        <row r="546">
          <cell r="D546">
            <v>37341</v>
          </cell>
        </row>
        <row r="547">
          <cell r="A547">
            <v>0</v>
          </cell>
        </row>
        <row r="547">
          <cell r="D547">
            <v>37342</v>
          </cell>
        </row>
        <row r="548">
          <cell r="A548">
            <v>0</v>
          </cell>
        </row>
        <row r="548">
          <cell r="D548">
            <v>37343</v>
          </cell>
        </row>
        <row r="549">
          <cell r="A549">
            <v>0</v>
          </cell>
        </row>
        <row r="549">
          <cell r="D549">
            <v>37344</v>
          </cell>
        </row>
        <row r="550">
          <cell r="A550">
            <v>0</v>
          </cell>
        </row>
        <row r="550">
          <cell r="D550">
            <v>37345</v>
          </cell>
        </row>
        <row r="551">
          <cell r="A551">
            <v>0</v>
          </cell>
        </row>
        <row r="551">
          <cell r="D551">
            <v>37346</v>
          </cell>
        </row>
        <row r="552">
          <cell r="A552">
            <v>0</v>
          </cell>
        </row>
        <row r="552">
          <cell r="D552">
            <v>37347</v>
          </cell>
        </row>
        <row r="553">
          <cell r="A553">
            <v>0</v>
          </cell>
        </row>
        <row r="553">
          <cell r="D553">
            <v>37348</v>
          </cell>
        </row>
        <row r="554">
          <cell r="A554">
            <v>0</v>
          </cell>
        </row>
        <row r="554">
          <cell r="D554">
            <v>37349</v>
          </cell>
        </row>
        <row r="555">
          <cell r="A555">
            <v>0</v>
          </cell>
        </row>
        <row r="555">
          <cell r="D555">
            <v>37350</v>
          </cell>
        </row>
        <row r="556">
          <cell r="A556">
            <v>0</v>
          </cell>
        </row>
        <row r="556">
          <cell r="D556">
            <v>37351</v>
          </cell>
        </row>
        <row r="557">
          <cell r="A557">
            <v>0</v>
          </cell>
        </row>
        <row r="557">
          <cell r="D557">
            <v>37352</v>
          </cell>
        </row>
        <row r="558">
          <cell r="A558">
            <v>0</v>
          </cell>
        </row>
        <row r="558">
          <cell r="D558">
            <v>37353</v>
          </cell>
        </row>
        <row r="559">
          <cell r="A559">
            <v>0</v>
          </cell>
        </row>
        <row r="559">
          <cell r="D559">
            <v>37354</v>
          </cell>
        </row>
        <row r="560">
          <cell r="A560">
            <v>0</v>
          </cell>
        </row>
        <row r="560">
          <cell r="D560">
            <v>37355</v>
          </cell>
        </row>
        <row r="561">
          <cell r="A561">
            <v>0</v>
          </cell>
        </row>
        <row r="561">
          <cell r="D561">
            <v>37356</v>
          </cell>
        </row>
        <row r="562">
          <cell r="A562">
            <v>0</v>
          </cell>
        </row>
        <row r="562">
          <cell r="D562">
            <v>37357</v>
          </cell>
        </row>
        <row r="563">
          <cell r="A563">
            <v>0</v>
          </cell>
        </row>
        <row r="563">
          <cell r="D563">
            <v>37358</v>
          </cell>
        </row>
        <row r="564">
          <cell r="A564">
            <v>0</v>
          </cell>
        </row>
        <row r="564">
          <cell r="D564">
            <v>37359</v>
          </cell>
        </row>
        <row r="565">
          <cell r="A565">
            <v>0</v>
          </cell>
        </row>
        <row r="565">
          <cell r="D565">
            <v>37360</v>
          </cell>
        </row>
        <row r="566">
          <cell r="A566">
            <v>0</v>
          </cell>
        </row>
        <row r="566">
          <cell r="D566">
            <v>37361</v>
          </cell>
        </row>
        <row r="567">
          <cell r="A567">
            <v>0</v>
          </cell>
        </row>
        <row r="567">
          <cell r="D567">
            <v>37362</v>
          </cell>
        </row>
        <row r="568">
          <cell r="A568">
            <v>0</v>
          </cell>
        </row>
        <row r="568">
          <cell r="D568">
            <v>37363</v>
          </cell>
        </row>
        <row r="569">
          <cell r="A569">
            <v>0</v>
          </cell>
        </row>
        <row r="569">
          <cell r="D569">
            <v>37364</v>
          </cell>
        </row>
        <row r="570">
          <cell r="A570">
            <v>0</v>
          </cell>
        </row>
        <row r="570">
          <cell r="D570">
            <v>37365</v>
          </cell>
        </row>
        <row r="571">
          <cell r="A571">
            <v>0</v>
          </cell>
        </row>
        <row r="571">
          <cell r="D571">
            <v>37366</v>
          </cell>
        </row>
        <row r="572">
          <cell r="A572">
            <v>0</v>
          </cell>
        </row>
        <row r="572">
          <cell r="D572">
            <v>37367</v>
          </cell>
        </row>
        <row r="573">
          <cell r="A573">
            <v>0</v>
          </cell>
        </row>
        <row r="573">
          <cell r="D573">
            <v>37368</v>
          </cell>
        </row>
        <row r="574">
          <cell r="A574">
            <v>0</v>
          </cell>
        </row>
        <row r="574">
          <cell r="D574">
            <v>37369</v>
          </cell>
        </row>
        <row r="575">
          <cell r="A575">
            <v>0</v>
          </cell>
        </row>
        <row r="575">
          <cell r="D575">
            <v>37370</v>
          </cell>
        </row>
        <row r="576">
          <cell r="A576">
            <v>0</v>
          </cell>
        </row>
        <row r="576">
          <cell r="D576">
            <v>37371</v>
          </cell>
        </row>
        <row r="577">
          <cell r="A577">
            <v>0</v>
          </cell>
        </row>
        <row r="577">
          <cell r="D577">
            <v>37372</v>
          </cell>
        </row>
        <row r="578">
          <cell r="A578">
            <v>0</v>
          </cell>
        </row>
        <row r="578">
          <cell r="D578">
            <v>37373</v>
          </cell>
        </row>
        <row r="579">
          <cell r="A579">
            <v>0</v>
          </cell>
        </row>
        <row r="579">
          <cell r="D579">
            <v>37374</v>
          </cell>
        </row>
        <row r="580">
          <cell r="A580">
            <v>0</v>
          </cell>
        </row>
        <row r="580">
          <cell r="D580">
            <v>37375</v>
          </cell>
        </row>
        <row r="581">
          <cell r="A581">
            <v>0</v>
          </cell>
        </row>
        <row r="581">
          <cell r="D581">
            <v>37376</v>
          </cell>
        </row>
        <row r="582">
          <cell r="A582">
            <v>0</v>
          </cell>
        </row>
        <row r="582">
          <cell r="D582">
            <v>37377</v>
          </cell>
        </row>
        <row r="583">
          <cell r="A583">
            <v>0</v>
          </cell>
        </row>
        <row r="583">
          <cell r="D583">
            <v>37378</v>
          </cell>
        </row>
        <row r="584">
          <cell r="A584">
            <v>0</v>
          </cell>
        </row>
        <row r="584">
          <cell r="D584">
            <v>37379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A38">
            <v>35796</v>
          </cell>
        </row>
        <row r="38">
          <cell r="C38">
            <v>12189</v>
          </cell>
        </row>
        <row r="38">
          <cell r="E38">
            <v>12430.3098015882</v>
          </cell>
          <cell r="F38">
            <v>12189</v>
          </cell>
        </row>
        <row r="38">
          <cell r="H38">
            <v>12430.3098015882</v>
          </cell>
          <cell r="I38">
            <v>1510</v>
          </cell>
          <cell r="J38">
            <v>650.229838934929</v>
          </cell>
          <cell r="K38">
            <v>6941</v>
          </cell>
          <cell r="L38">
            <v>6764.27857142857</v>
          </cell>
        </row>
        <row r="38">
          <cell r="O38">
            <v>1630</v>
          </cell>
          <cell r="P38">
            <v>1579.84423963134</v>
          </cell>
          <cell r="Q38">
            <v>2651</v>
          </cell>
        </row>
        <row r="39">
          <cell r="A39">
            <v>35827</v>
          </cell>
        </row>
        <row r="39">
          <cell r="C39">
            <v>12530.5490079408</v>
          </cell>
        </row>
        <row r="39">
          <cell r="F39">
            <v>12530.5490079408</v>
          </cell>
        </row>
        <row r="39">
          <cell r="I39">
            <v>572.149194674643</v>
          </cell>
        </row>
        <row r="39">
          <cell r="K39">
            <v>6930.39285714286</v>
          </cell>
        </row>
        <row r="39">
          <cell r="O39">
            <v>1605.28571428571</v>
          </cell>
        </row>
        <row r="39">
          <cell r="Q39">
            <v>2642.53571428571</v>
          </cell>
        </row>
        <row r="40">
          <cell r="A40">
            <v>35855</v>
          </cell>
        </row>
        <row r="40">
          <cell r="C40">
            <v>12513</v>
          </cell>
        </row>
        <row r="40">
          <cell r="F40">
            <v>12513</v>
          </cell>
        </row>
        <row r="40">
          <cell r="I40">
            <v>383</v>
          </cell>
        </row>
        <row r="40">
          <cell r="K40">
            <v>6728</v>
          </cell>
        </row>
        <row r="40">
          <cell r="O40">
            <v>1552.93548387097</v>
          </cell>
        </row>
        <row r="40">
          <cell r="Q40">
            <v>2644.51612903226</v>
          </cell>
        </row>
        <row r="41">
          <cell r="A41">
            <v>35886</v>
          </cell>
        </row>
        <row r="41">
          <cell r="C41">
            <v>12594.3840378094</v>
          </cell>
        </row>
        <row r="41">
          <cell r="F41">
            <v>12594.3840378094</v>
          </cell>
        </row>
        <row r="41">
          <cell r="I41">
            <v>-158.81592236768</v>
          </cell>
        </row>
        <row r="41">
          <cell r="K41">
            <v>6690.13333333333</v>
          </cell>
        </row>
        <row r="41">
          <cell r="O41">
            <v>1521.96666666667</v>
          </cell>
        </row>
        <row r="41">
          <cell r="Q41">
            <v>2566.1</v>
          </cell>
        </row>
        <row r="42">
          <cell r="A42">
            <v>35916</v>
          </cell>
        </row>
        <row r="42">
          <cell r="C42">
            <v>12322.8433436039</v>
          </cell>
        </row>
        <row r="42">
          <cell r="F42">
            <v>12322.8433436039</v>
          </cell>
        </row>
        <row r="42">
          <cell r="I42">
            <v>-646.589711347148</v>
          </cell>
        </row>
        <row r="42">
          <cell r="K42">
            <v>6229.67741935484</v>
          </cell>
        </row>
        <row r="42">
          <cell r="O42">
            <v>1523.25806451613</v>
          </cell>
        </row>
        <row r="42">
          <cell r="Q42">
            <v>2436.83870967742</v>
          </cell>
        </row>
        <row r="43">
          <cell r="A43">
            <v>35947</v>
          </cell>
        </row>
        <row r="43">
          <cell r="C43">
            <v>12069.7268544471</v>
          </cell>
        </row>
        <row r="43">
          <cell r="F43">
            <v>12069.7268544471</v>
          </cell>
        </row>
        <row r="43">
          <cell r="I43">
            <v>-369.3719173208</v>
          </cell>
        </row>
        <row r="43">
          <cell r="K43">
            <v>6336.26666666667</v>
          </cell>
        </row>
        <row r="43">
          <cell r="O43">
            <v>1500.1</v>
          </cell>
        </row>
        <row r="43">
          <cell r="Q43">
            <v>2427.6</v>
          </cell>
        </row>
        <row r="44">
          <cell r="A44">
            <v>35977</v>
          </cell>
        </row>
        <row r="44">
          <cell r="C44">
            <v>12341.6928327957</v>
          </cell>
        </row>
        <row r="44">
          <cell r="E44">
            <v>12353.1740844669</v>
          </cell>
          <cell r="F44">
            <v>12341.6928327957</v>
          </cell>
        </row>
        <row r="44">
          <cell r="H44">
            <v>12353.1740844669</v>
          </cell>
          <cell r="I44">
            <v>-668.917453765671</v>
          </cell>
          <cell r="J44">
            <v>-473.277795945047</v>
          </cell>
          <cell r="K44">
            <v>6297.48387096774</v>
          </cell>
          <cell r="L44">
            <v>6335.03179723502</v>
          </cell>
        </row>
        <row r="44">
          <cell r="O44">
            <v>1493.93548387097</v>
          </cell>
          <cell r="P44">
            <v>1504.01643625192</v>
          </cell>
          <cell r="Q44">
            <v>2434</v>
          </cell>
        </row>
        <row r="45">
          <cell r="A45">
            <v>36008</v>
          </cell>
        </row>
        <row r="45">
          <cell r="C45">
            <v>12352.9746866387</v>
          </cell>
        </row>
        <row r="45">
          <cell r="F45">
            <v>12352.9746866387</v>
          </cell>
        </row>
        <row r="45">
          <cell r="I45">
            <v>-484.863705510597</v>
          </cell>
        </row>
        <row r="45">
          <cell r="K45">
            <v>6295.1935483871</v>
          </cell>
        </row>
        <row r="45">
          <cell r="O45">
            <v>1490.25806451613</v>
          </cell>
        </row>
        <row r="45">
          <cell r="Q45">
            <v>2429.74193548387</v>
          </cell>
        </row>
        <row r="46">
          <cell r="A46">
            <v>36039</v>
          </cell>
        </row>
        <row r="46">
          <cell r="C46">
            <v>12358.9162757131</v>
          </cell>
        </row>
        <row r="46">
          <cell r="F46">
            <v>12358.9162757131</v>
          </cell>
        </row>
        <row r="46">
          <cell r="I46">
            <v>-604.519644806544</v>
          </cell>
        </row>
        <row r="46">
          <cell r="K46">
            <v>6096.5</v>
          </cell>
        </row>
        <row r="46">
          <cell r="O46">
            <v>1511.5</v>
          </cell>
        </row>
        <row r="46">
          <cell r="Q46">
            <v>2509.53333333333</v>
          </cell>
        </row>
        <row r="47">
          <cell r="A47">
            <v>36069</v>
          </cell>
        </row>
        <row r="47">
          <cell r="C47">
            <v>12431.6805602605</v>
          </cell>
        </row>
        <row r="47">
          <cell r="F47">
            <v>12431.6805602605</v>
          </cell>
        </row>
        <row r="47">
          <cell r="I47">
            <v>-379.86621649689</v>
          </cell>
        </row>
        <row r="47">
          <cell r="K47">
            <v>6399.96774193548</v>
          </cell>
        </row>
        <row r="47">
          <cell r="O47">
            <v>1487.09677419355</v>
          </cell>
        </row>
        <row r="47">
          <cell r="Q47">
            <v>2414.1935483871</v>
          </cell>
        </row>
        <row r="48">
          <cell r="A48">
            <v>36100</v>
          </cell>
        </row>
        <row r="48">
          <cell r="C48">
            <v>12529.3460130251</v>
          </cell>
        </row>
        <row r="48">
          <cell r="F48">
            <v>12529.3460130251</v>
          </cell>
        </row>
        <row r="48">
          <cell r="I48">
            <v>72.8566161270266</v>
          </cell>
        </row>
        <row r="48">
          <cell r="K48">
            <v>6874.86666666667</v>
          </cell>
        </row>
        <row r="48">
          <cell r="O48">
            <v>1466.76666666667</v>
          </cell>
        </row>
        <row r="48">
          <cell r="Q48">
            <v>2549.06666666667</v>
          </cell>
        </row>
        <row r="49">
          <cell r="A49">
            <v>36130</v>
          </cell>
        </row>
        <row r="49">
          <cell r="C49">
            <v>12466.2380310132</v>
          </cell>
        </row>
        <row r="49">
          <cell r="F49">
            <v>12466.2380310132</v>
          </cell>
        </row>
        <row r="49">
          <cell r="I49">
            <v>647.836053147713</v>
          </cell>
        </row>
        <row r="49">
          <cell r="K49">
            <v>6797.77419354839</v>
          </cell>
        </row>
        <row r="49">
          <cell r="O49">
            <v>1628.38709677419</v>
          </cell>
        </row>
        <row r="49">
          <cell r="Q49">
            <v>2644.77419354839</v>
          </cell>
        </row>
        <row r="50">
          <cell r="A50">
            <v>36161</v>
          </cell>
        </row>
        <row r="50">
          <cell r="C50">
            <v>12354.0627987061</v>
          </cell>
        </row>
        <row r="50">
          <cell r="E50">
            <v>12455.7235978412</v>
          </cell>
          <cell r="F50">
            <v>12354.0627987061</v>
          </cell>
        </row>
        <row r="50">
          <cell r="H50">
            <v>12455.7235978412</v>
          </cell>
          <cell r="I50">
            <v>1289.82183165656</v>
          </cell>
          <cell r="J50">
            <v>513.616850066999</v>
          </cell>
          <cell r="K50">
            <v>6933.38709677419</v>
          </cell>
          <cell r="L50">
            <v>6779.83347158218</v>
          </cell>
        </row>
        <row r="50">
          <cell r="O50">
            <v>2150.77419354839</v>
          </cell>
          <cell r="P50">
            <v>1893.93213517665</v>
          </cell>
          <cell r="Q50">
            <v>2568.90322580645</v>
          </cell>
        </row>
        <row r="51">
          <cell r="A51">
            <v>36192</v>
          </cell>
        </row>
        <row r="51">
          <cell r="C51">
            <v>12330.4674388714</v>
          </cell>
        </row>
        <row r="51">
          <cell r="F51">
            <v>12330.4674388714</v>
          </cell>
        </row>
        <row r="51">
          <cell r="I51">
            <v>626.910764338404</v>
          </cell>
        </row>
        <row r="51">
          <cell r="K51">
            <v>6639.10714285714</v>
          </cell>
        </row>
        <row r="51">
          <cell r="O51">
            <v>2121.57142857143</v>
          </cell>
        </row>
        <row r="51">
          <cell r="Q51">
            <v>2467.17857142857</v>
          </cell>
        </row>
        <row r="52">
          <cell r="A52">
            <v>36220</v>
          </cell>
        </row>
        <row r="52">
          <cell r="C52">
            <v>12598.5037075904</v>
          </cell>
        </row>
        <row r="52">
          <cell r="F52">
            <v>12598.5037075904</v>
          </cell>
        </row>
        <row r="52">
          <cell r="I52">
            <v>-69.3410149347032</v>
          </cell>
        </row>
        <row r="52">
          <cell r="K52">
            <v>6654.03225806452</v>
          </cell>
        </row>
        <row r="52">
          <cell r="O52">
            <v>2102.16129032258</v>
          </cell>
        </row>
        <row r="52">
          <cell r="Q52">
            <v>2165.70967741935</v>
          </cell>
        </row>
        <row r="53">
          <cell r="A53">
            <v>36251</v>
          </cell>
        </row>
        <row r="53">
          <cell r="C53">
            <v>12807.509691841</v>
          </cell>
        </row>
        <row r="53">
          <cell r="F53">
            <v>12807.509691841</v>
          </cell>
        </row>
        <row r="53">
          <cell r="I53">
            <v>-253.223435793053</v>
          </cell>
        </row>
        <row r="53">
          <cell r="K53">
            <v>6587.53333333333</v>
          </cell>
        </row>
        <row r="53">
          <cell r="O53">
            <v>2125.3</v>
          </cell>
        </row>
        <row r="53">
          <cell r="Q53">
            <v>2294.76666666667</v>
          </cell>
        </row>
        <row r="54">
          <cell r="A54">
            <v>36281</v>
          </cell>
        </row>
        <row r="54">
          <cell r="C54">
            <v>12552.0614247359</v>
          </cell>
        </row>
        <row r="54">
          <cell r="F54">
            <v>12552.0614247359</v>
          </cell>
        </row>
        <row r="54">
          <cell r="I54">
            <v>-318.207143346976</v>
          </cell>
        </row>
        <row r="54">
          <cell r="K54">
            <v>6431.70967741936</v>
          </cell>
        </row>
        <row r="54">
          <cell r="O54">
            <v>2164.8064516129</v>
          </cell>
        </row>
        <row r="54">
          <cell r="Q54">
            <v>2111.45161290323</v>
          </cell>
        </row>
        <row r="55">
          <cell r="A55">
            <v>36312</v>
          </cell>
        </row>
        <row r="55">
          <cell r="C55">
            <v>11994</v>
          </cell>
        </row>
        <row r="55">
          <cell r="F55">
            <v>11994</v>
          </cell>
        </row>
        <row r="55">
          <cell r="I55">
            <v>-125</v>
          </cell>
        </row>
        <row r="55">
          <cell r="K55">
            <v>6435.16667</v>
          </cell>
        </row>
        <row r="55">
          <cell r="O55">
            <v>2196.06667</v>
          </cell>
        </row>
        <row r="55">
          <cell r="Q55">
            <v>1927.43333</v>
          </cell>
        </row>
        <row r="56">
          <cell r="A56">
            <v>36342</v>
          </cell>
        </row>
        <row r="56">
          <cell r="C56">
            <v>12547.0021659996</v>
          </cell>
        </row>
        <row r="56">
          <cell r="E56">
            <v>12446.1144118251</v>
          </cell>
          <cell r="F56">
            <v>12547.0021659996</v>
          </cell>
        </row>
        <row r="56">
          <cell r="H56">
            <v>12446.1144118251</v>
          </cell>
          <cell r="I56">
            <v>-399.289827879855</v>
          </cell>
          <cell r="J56">
            <v>-218.293332126601</v>
          </cell>
          <cell r="K56">
            <v>6483.93548387097</v>
          </cell>
          <cell r="L56">
            <v>6503.57619095238</v>
          </cell>
        </row>
        <row r="56">
          <cell r="O56">
            <v>2190.77419354839</v>
          </cell>
          <cell r="P56">
            <v>2156.70000047619</v>
          </cell>
          <cell r="Q56">
            <v>2094.70967741935</v>
          </cell>
        </row>
        <row r="57">
          <cell r="A57">
            <v>36373</v>
          </cell>
        </row>
        <row r="57">
          <cell r="C57">
            <v>12449.3439387111</v>
          </cell>
        </row>
        <row r="57">
          <cell r="F57">
            <v>12449.3439387111</v>
          </cell>
        </row>
        <row r="57">
          <cell r="I57">
            <v>-348.676564495123</v>
          </cell>
        </row>
        <row r="57">
          <cell r="K57">
            <v>6564.83870967742</v>
          </cell>
        </row>
        <row r="57">
          <cell r="O57">
            <v>2157.87096774194</v>
          </cell>
        </row>
        <row r="57">
          <cell r="Q57">
            <v>2171.35483870968</v>
          </cell>
        </row>
        <row r="58">
          <cell r="A58">
            <v>36404</v>
          </cell>
        </row>
        <row r="58">
          <cell r="C58">
            <v>12394.2133585401</v>
          </cell>
        </row>
        <row r="58">
          <cell r="F58">
            <v>12394.2133585401</v>
          </cell>
        </row>
        <row r="58">
          <cell r="I58">
            <v>-258.66674744968</v>
          </cell>
        </row>
        <row r="58">
          <cell r="K58">
            <v>6371.33333333333</v>
          </cell>
        </row>
        <row r="58">
          <cell r="O58">
            <v>2164.53333333333</v>
          </cell>
        </row>
        <row r="58">
          <cell r="Q58">
            <v>2310.26666666667</v>
          </cell>
        </row>
        <row r="59">
          <cell r="A59">
            <v>36434</v>
          </cell>
        </row>
        <row r="59">
          <cell r="C59">
            <v>12378.670302948</v>
          </cell>
        </row>
        <row r="59">
          <cell r="F59">
            <v>12378.670302948</v>
          </cell>
        </row>
        <row r="59">
          <cell r="I59">
            <v>175.010394078478</v>
          </cell>
        </row>
        <row r="59">
          <cell r="K59">
            <v>6650.51612903226</v>
          </cell>
        </row>
        <row r="59">
          <cell r="O59">
            <v>2097.54838709677</v>
          </cell>
        </row>
        <row r="59">
          <cell r="Q59">
            <v>2361.09677419355</v>
          </cell>
        </row>
        <row r="60">
          <cell r="A60">
            <v>36465</v>
          </cell>
        </row>
        <row r="60">
          <cell r="C60">
            <v>12506.4806691883</v>
          </cell>
        </row>
        <row r="60">
          <cell r="F60">
            <v>12506.4806691883</v>
          </cell>
        </row>
        <row r="60">
          <cell r="I60">
            <v>74.5086132295165</v>
          </cell>
        </row>
        <row r="60">
          <cell r="K60">
            <v>6491.6</v>
          </cell>
        </row>
        <row r="60">
          <cell r="O60">
            <v>2063.63333333333</v>
          </cell>
        </row>
        <row r="60">
          <cell r="Q60">
            <v>2465.56666666667</v>
          </cell>
        </row>
        <row r="61">
          <cell r="A61">
            <v>36495</v>
          </cell>
        </row>
        <row r="61">
          <cell r="C61">
            <v>12361.4961249045</v>
          </cell>
        </row>
        <row r="61">
          <cell r="F61">
            <v>12361.4961249045</v>
          </cell>
        </row>
        <row r="61">
          <cell r="I61">
            <v>700.558340308342</v>
          </cell>
        </row>
        <row r="61">
          <cell r="K61">
            <v>6612.22580645161</v>
          </cell>
        </row>
        <row r="61">
          <cell r="O61">
            <v>2185.96774193548</v>
          </cell>
        </row>
        <row r="61">
          <cell r="Q61">
            <v>2633.16129032258</v>
          </cell>
        </row>
        <row r="62">
          <cell r="A62">
            <v>36526</v>
          </cell>
        </row>
        <row r="62">
          <cell r="C62">
            <v>12211.0954137067</v>
          </cell>
        </row>
        <row r="62">
          <cell r="E62">
            <v>12338.8333474228</v>
          </cell>
          <cell r="F62">
            <v>12211.0954137067</v>
          </cell>
        </row>
        <row r="62">
          <cell r="H62">
            <v>12338.8333474228</v>
          </cell>
          <cell r="I62">
            <v>1123.07183127801</v>
          </cell>
          <cell r="J62">
            <v>613.31207437167</v>
          </cell>
          <cell r="K62">
            <v>6595.16129032258</v>
          </cell>
          <cell r="L62">
            <v>6572.42611790879</v>
          </cell>
        </row>
        <row r="62">
          <cell r="O62">
            <v>2186.16129032258</v>
          </cell>
          <cell r="P62">
            <v>2152.17605487579</v>
          </cell>
          <cell r="Q62">
            <v>2651.09677419355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s1"/>
      <sheetName val="Ops2"/>
      <sheetName val="Producing"/>
      <sheetName val="East"/>
      <sheetName val="West"/>
      <sheetName val="Total"/>
      <sheetName val="Prod_Yr-Yr"/>
      <sheetName val="East_Yr-Yr"/>
      <sheetName val="West_Yr-Yr"/>
      <sheetName val="Total_Yr-Yr"/>
      <sheetName val="Al's Chart"/>
      <sheetName val="Data"/>
      <sheetName val="Chart1"/>
      <sheetName val="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a Input"/>
      <sheetName val="Graph-Total"/>
      <sheetName val="Graph-East"/>
      <sheetName val="Graph-West"/>
      <sheetName val="%"/>
      <sheetName val="Year-On-Year"/>
      <sheetName val="Inj-WD"/>
      <sheetName val="Alberta Derivation"/>
      <sheetName val="TransG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<Relationship Id="rId5" Type="http://schemas.openxmlformats.org/officeDocument/2006/relationships/ctrlProp" Target="../ctrlProps/ctrlProps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T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3" min="2" style="0" width="7.85"/>
    <col collapsed="false" customWidth="true" hidden="false" outlineLevel="0" max="4" min="4" style="0" width="2.7"/>
    <col collapsed="false" customWidth="true" hidden="false" outlineLevel="0" max="5" min="5" style="0" width="8.14"/>
    <col collapsed="false" customWidth="true" hidden="false" outlineLevel="0" max="6" min="6" style="0" width="7.56"/>
    <col collapsed="false" customWidth="true" hidden="false" outlineLevel="0" max="8" min="7" style="0" width="7.85"/>
    <col collapsed="false" customWidth="true" hidden="false" outlineLevel="0" max="9" min="9" style="0" width="8.28"/>
    <col collapsed="false" customWidth="true" hidden="false" outlineLevel="0" max="11" min="10" style="0" width="7.14"/>
    <col collapsed="false" customWidth="true" hidden="false" outlineLevel="0" max="12" min="12" style="0" width="7.99"/>
    <col collapsed="false" customWidth="true" hidden="false" outlineLevel="0" max="13" min="13" style="0" width="7.85"/>
    <col collapsed="false" customWidth="true" hidden="false" outlineLevel="0" max="14" min="14" style="0" width="7.56"/>
    <col collapsed="false" customWidth="true" hidden="false" outlineLevel="0" max="15" min="15" style="0" width="8.41"/>
    <col collapsed="false" customWidth="true" hidden="false" outlineLevel="0" max="16" min="16" style="0" width="7.56"/>
    <col collapsed="false" customWidth="true" hidden="false" outlineLevel="0" max="17" min="17" style="0" width="7.28"/>
    <col collapsed="false" customWidth="true" hidden="false" outlineLevel="0" max="18" min="18" style="0" width="7.56"/>
    <col collapsed="false" customWidth="true" hidden="false" outlineLevel="0" max="20" min="19" style="0" width="8.14"/>
    <col collapsed="false" customWidth="true" hidden="false" outlineLevel="0" max="21" min="21" style="0" width="8.28"/>
    <col collapsed="false" customWidth="true" hidden="false" outlineLevel="0" max="22" min="22" style="0" width="7.42"/>
    <col collapsed="false" customWidth="true" hidden="false" outlineLevel="0" max="23" min="23" style="0" width="7.14"/>
    <col collapsed="false" customWidth="true" hidden="false" outlineLevel="0" max="24" min="24" style="0" width="8.28"/>
    <col collapsed="false" customWidth="true" hidden="false" outlineLevel="0" max="25" min="25" style="0" width="7.56"/>
    <col collapsed="false" customWidth="true" hidden="false" outlineLevel="0" max="26" min="26" style="0" width="7.85"/>
    <col collapsed="false" customWidth="true" hidden="false" outlineLevel="0" max="27" min="27" style="0" width="8.99"/>
    <col collapsed="false" customWidth="true" hidden="false" outlineLevel="0" max="28" min="28" style="0" width="9.56"/>
    <col collapsed="false" customWidth="true" hidden="false" outlineLevel="0" max="29" min="29" style="0" width="7.85"/>
    <col collapsed="false" customWidth="true" hidden="false" outlineLevel="0" max="30" min="30" style="0" width="7.7"/>
    <col collapsed="false" customWidth="true" hidden="true" outlineLevel="0" max="33" min="31" style="0" width="4.28"/>
    <col collapsed="false" customWidth="true" hidden="false" outlineLevel="0" max="34" min="34" style="0" width="1.56"/>
    <col collapsed="false" customWidth="true" hidden="false" outlineLevel="0" max="35" min="35" style="0" width="3.42"/>
    <col collapsed="false" customWidth="true" hidden="false" outlineLevel="0" max="36" min="36" style="0" width="6.13"/>
    <col collapsed="false" customWidth="true" hidden="true" outlineLevel="0" max="40" min="37" style="0" width="4.28"/>
    <col collapsed="false" customWidth="true" hidden="false" outlineLevel="0" max="41" min="41" style="0" width="6.41"/>
    <col collapsed="false" customWidth="true" hidden="false" outlineLevel="0" max="42" min="42" style="0" width="5.85"/>
    <col collapsed="false" customWidth="true" hidden="false" outlineLevel="0" max="43" min="43" style="0" width="7.14"/>
    <col collapsed="false" customWidth="true" hidden="false" outlineLevel="0" max="44" min="44" style="0" width="7.42"/>
    <col collapsed="false" customWidth="true" hidden="false" outlineLevel="0" max="45" min="45" style="0" width="5.71"/>
    <col collapsed="false" customWidth="true" hidden="false" outlineLevel="0" max="46" min="46" style="0" width="4.28"/>
    <col collapsed="false" customWidth="true" hidden="true" outlineLevel="0" max="48" min="47" style="0" width="4.28"/>
    <col collapsed="false" customWidth="true" hidden="true" outlineLevel="0" max="49" min="49" style="0" width="7.85"/>
    <col collapsed="false" customWidth="true" hidden="false" outlineLevel="0" max="50" min="50" style="0" width="2.99"/>
    <col collapsed="false" customWidth="true" hidden="false" outlineLevel="0" max="51" min="51" style="0" width="6.85"/>
    <col collapsed="false" customWidth="true" hidden="false" outlineLevel="0" max="52" min="52" style="0" width="8.14"/>
    <col collapsed="false" customWidth="true" hidden="false" outlineLevel="0" max="53" min="53" style="0" width="7.7"/>
    <col collapsed="false" customWidth="true" hidden="false" outlineLevel="0" max="54" min="54" style="0" width="10.71"/>
    <col collapsed="false" customWidth="true" hidden="false" outlineLevel="0" max="55" min="55" style="0" width="7.28"/>
    <col collapsed="false" customWidth="true" hidden="false" outlineLevel="0" max="56" min="56" style="0" width="7.56"/>
    <col collapsed="false" customWidth="true" hidden="false" outlineLevel="0" max="57" min="57" style="0" width="6.7"/>
    <col collapsed="false" customWidth="true" hidden="false" outlineLevel="0" max="58" min="58" style="0" width="6.41"/>
    <col collapsed="false" customWidth="true" hidden="false" outlineLevel="0" max="59" min="59" style="0" width="5.99"/>
    <col collapsed="false" customWidth="true" hidden="false" outlineLevel="0" max="60" min="60" style="0" width="6.85"/>
    <col collapsed="false" customWidth="true" hidden="false" outlineLevel="0" max="61" min="61" style="0" width="4.28"/>
    <col collapsed="false" customWidth="true" hidden="false" outlineLevel="0" max="62" min="62" style="0" width="0.41"/>
    <col collapsed="false" customWidth="true" hidden="false" outlineLevel="0" max="63" min="63" style="0" width="0.99"/>
    <col collapsed="false" customWidth="true" hidden="false" outlineLevel="0" max="64" min="64" style="0" width="5.56"/>
    <col collapsed="false" customWidth="true" hidden="false" outlineLevel="0" max="65" min="65" style="0" width="6.7"/>
    <col collapsed="false" customWidth="true" hidden="false" outlineLevel="0" max="66" min="66" style="0" width="5.99"/>
    <col collapsed="false" customWidth="true" hidden="false" outlineLevel="0" max="67" min="67" style="0" width="6.41"/>
    <col collapsed="false" customWidth="true" hidden="false" outlineLevel="0" max="68" min="68" style="0" width="5.71"/>
    <col collapsed="false" customWidth="true" hidden="false" outlineLevel="0" max="69" min="69" style="0" width="6.85"/>
    <col collapsed="false" customWidth="true" hidden="false" outlineLevel="0" max="70" min="70" style="0" width="5.85"/>
    <col collapsed="false" customWidth="true" hidden="false" outlineLevel="0" max="71" min="71" style="0" width="7.28"/>
    <col collapsed="false" customWidth="true" hidden="false" outlineLevel="0" max="72" min="72" style="0" width="5.99"/>
  </cols>
  <sheetData>
    <row r="1" customFormat="false" ht="12.75" hidden="false" customHeight="false" outlineLevel="0" collapsed="false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 t="s">
        <v>0</v>
      </c>
      <c r="AM1" s="3" t="s">
        <v>1</v>
      </c>
      <c r="AN1" s="4" t="n">
        <v>99</v>
      </c>
      <c r="AO1" s="2" t="s">
        <v>0</v>
      </c>
      <c r="AP1" s="3" t="s">
        <v>1</v>
      </c>
      <c r="AQ1" s="3" t="n">
        <v>99</v>
      </c>
      <c r="AR1" s="3" t="s">
        <v>2</v>
      </c>
      <c r="AS1" s="3" t="n">
        <v>98</v>
      </c>
    </row>
    <row r="2" customFormat="false" ht="12.75" hidden="false" customHeight="false" outlineLevel="0" collapsed="false">
      <c r="E2" s="1"/>
      <c r="F2" s="5" t="s">
        <v>3</v>
      </c>
      <c r="G2" s="6" t="n">
        <v>37012</v>
      </c>
      <c r="H2" s="6" t="n">
        <v>36982</v>
      </c>
      <c r="I2" s="6" t="n">
        <v>36951</v>
      </c>
      <c r="J2" s="6" t="n">
        <v>36923</v>
      </c>
      <c r="K2" s="6" t="n">
        <v>36892</v>
      </c>
      <c r="L2" s="6" t="n">
        <v>36861</v>
      </c>
      <c r="M2" s="6" t="n">
        <v>36831</v>
      </c>
      <c r="N2" s="6" t="n">
        <v>36800</v>
      </c>
      <c r="O2" s="6" t="n">
        <v>36770</v>
      </c>
      <c r="P2" s="6" t="n">
        <v>36739</v>
      </c>
      <c r="Q2" s="6" t="n">
        <v>36708</v>
      </c>
      <c r="R2" s="6" t="n">
        <v>36678</v>
      </c>
      <c r="S2" s="6" t="n">
        <v>36647</v>
      </c>
      <c r="T2" s="6" t="n">
        <v>36617</v>
      </c>
      <c r="U2" s="6" t="n">
        <v>36586</v>
      </c>
      <c r="V2" s="6" t="n">
        <v>36557</v>
      </c>
      <c r="W2" s="6" t="n">
        <v>36526</v>
      </c>
      <c r="X2" s="6" t="n">
        <v>36495</v>
      </c>
      <c r="Y2" s="6" t="n">
        <v>36465</v>
      </c>
      <c r="Z2" s="6" t="n">
        <v>36434</v>
      </c>
      <c r="AA2" s="6" t="n">
        <v>36404</v>
      </c>
      <c r="AB2" s="6" t="n">
        <v>36373</v>
      </c>
      <c r="AC2" s="6" t="n">
        <v>36342</v>
      </c>
      <c r="AD2" s="6" t="n">
        <v>36312</v>
      </c>
      <c r="AE2" s="6" t="n">
        <v>36039</v>
      </c>
      <c r="AF2" s="6" t="n">
        <v>35947</v>
      </c>
      <c r="AG2" s="6" t="n">
        <v>35916</v>
      </c>
      <c r="AH2" s="7" t="n">
        <v>35886</v>
      </c>
      <c r="AI2" s="8"/>
      <c r="AJ2" s="8"/>
      <c r="AK2" s="9"/>
      <c r="AL2" s="10" t="s">
        <v>4</v>
      </c>
      <c r="AM2" s="10" t="s">
        <v>5</v>
      </c>
      <c r="AN2" s="11" t="s">
        <v>4</v>
      </c>
      <c r="AO2" s="10" t="s">
        <v>4</v>
      </c>
      <c r="AP2" s="10" t="s">
        <v>5</v>
      </c>
      <c r="AQ2" s="10" t="s">
        <v>4</v>
      </c>
      <c r="AR2" s="10" t="s">
        <v>5</v>
      </c>
      <c r="AS2" s="10" t="s">
        <v>4</v>
      </c>
    </row>
    <row r="3" customFormat="false" ht="12.75" hidden="false" customHeight="false" outlineLevel="0" collapsed="false">
      <c r="D3" s="12"/>
      <c r="E3" s="13" t="s">
        <v>6</v>
      </c>
      <c r="F3" s="14" t="s">
        <v>7</v>
      </c>
      <c r="G3" s="1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6"/>
      <c r="AJ3" s="16"/>
      <c r="AK3" s="1"/>
      <c r="AL3" s="17"/>
      <c r="AM3" s="18"/>
      <c r="AN3" s="19"/>
      <c r="AO3" s="20"/>
      <c r="AP3" s="3"/>
      <c r="AQ3" s="21"/>
      <c r="AR3" s="21"/>
      <c r="AS3" s="21"/>
      <c r="AT3" s="22"/>
      <c r="AU3" s="22"/>
      <c r="AV3" s="22"/>
      <c r="AW3" s="22"/>
      <c r="AX3" s="22"/>
      <c r="AY3" s="22"/>
      <c r="BI3" s="22" t="n">
        <f aca="false">[6]Summary!AQ$6-[6]Summary!AQ$16-[6]Summary!AQ$17</f>
        <v>3697.84954739156</v>
      </c>
      <c r="BJ3" s="22" t="n">
        <f aca="false">[6]Summary!AR$6-[6]Summary!AR$16-[6]Summary!AR$17</f>
        <v>3679.23102297724</v>
      </c>
      <c r="BK3" s="22" t="n">
        <f aca="false">[6]Summary!AS$6-[6]Summary!AS$16-[6]Summary!AS$17</f>
        <v>3751.95990940361</v>
      </c>
      <c r="BP3" s="22"/>
      <c r="BQ3" s="22"/>
      <c r="BR3" s="22"/>
      <c r="BS3" s="22"/>
      <c r="BT3" s="22"/>
    </row>
    <row r="4" customFormat="false" ht="12.75" hidden="false" customHeight="false" outlineLevel="0" collapsed="false">
      <c r="D4" s="12"/>
      <c r="E4" s="23" t="s">
        <v>8</v>
      </c>
      <c r="F4" s="20" t="n">
        <v>600</v>
      </c>
      <c r="G4" s="24" t="n">
        <v>348.629835762272</v>
      </c>
      <c r="H4" s="25" t="n">
        <v>360.412148739024</v>
      </c>
      <c r="I4" s="25" t="n">
        <v>360.412148739024</v>
      </c>
      <c r="J4" s="25" t="n">
        <v>503.650991037443</v>
      </c>
      <c r="K4" s="25" t="n">
        <v>523.702059416751</v>
      </c>
      <c r="L4" s="25" t="n">
        <v>504.604097455643</v>
      </c>
      <c r="M4" s="25" t="n">
        <v>474.892020590069</v>
      </c>
      <c r="N4" s="25" t="n">
        <v>449.247885817772</v>
      </c>
      <c r="O4" s="25" t="n">
        <v>455</v>
      </c>
      <c r="P4" s="25" t="n">
        <v>436.476326059154</v>
      </c>
      <c r="Q4" s="25" t="n">
        <v>531.222039398857</v>
      </c>
      <c r="R4" s="25" t="n">
        <v>430.546403855972</v>
      </c>
      <c r="S4" s="25" t="n">
        <v>419.935697649561</v>
      </c>
      <c r="T4" s="25" t="n">
        <v>454.375849875899</v>
      </c>
      <c r="U4" s="25" t="n">
        <v>425.262459696376</v>
      </c>
      <c r="V4" s="25" t="n">
        <v>475.186216623115</v>
      </c>
      <c r="W4" s="25" t="n">
        <v>504.25092861605</v>
      </c>
      <c r="X4" s="25" t="n">
        <v>496.666038457644</v>
      </c>
      <c r="Y4" s="25" t="n">
        <v>404.65731992741</v>
      </c>
      <c r="Z4" s="25" t="n">
        <v>412.240898429404</v>
      </c>
      <c r="AA4" s="25" t="n">
        <v>438.743409512544</v>
      </c>
      <c r="AB4" s="25" t="n">
        <v>427.121037085449</v>
      </c>
      <c r="AC4" s="25" t="n">
        <v>428.626638910975</v>
      </c>
      <c r="AD4" s="25" t="n">
        <v>429.119781319664</v>
      </c>
      <c r="AE4" s="25" t="n">
        <v>424.581495329918</v>
      </c>
      <c r="AF4" s="25" t="n">
        <v>401.377702406302</v>
      </c>
      <c r="AG4" s="25" t="n">
        <v>433.33598963582</v>
      </c>
      <c r="AH4" s="25" t="n">
        <v>427.357209962591</v>
      </c>
      <c r="AI4" s="26"/>
      <c r="AJ4" s="26"/>
      <c r="AK4" s="27"/>
      <c r="AL4" s="27"/>
      <c r="AM4" s="27"/>
      <c r="AN4" s="27"/>
      <c r="AO4" s="28" t="n">
        <v>459.019997695072</v>
      </c>
      <c r="AP4" s="28" t="n">
        <v>461.204592664119</v>
      </c>
      <c r="AQ4" s="28" t="n">
        <v>425.624333986453</v>
      </c>
      <c r="AR4" s="28" t="n">
        <v>471.67159760083</v>
      </c>
      <c r="AS4" s="28" t="n">
        <v>421.641845958463</v>
      </c>
      <c r="AT4" s="27"/>
      <c r="AU4" s="27"/>
      <c r="AV4" s="27"/>
      <c r="AW4" s="27"/>
      <c r="AX4" s="27"/>
      <c r="AY4" s="27"/>
      <c r="AZ4" s="27"/>
    </row>
    <row r="5" customFormat="false" ht="13.5" hidden="false" customHeight="false" outlineLevel="0" collapsed="false">
      <c r="D5" s="12"/>
      <c r="E5" s="29" t="s">
        <v>9</v>
      </c>
      <c r="F5" s="30" t="n">
        <v>2550</v>
      </c>
      <c r="G5" s="31" t="n">
        <v>1975.96051773555</v>
      </c>
      <c r="H5" s="32" t="n">
        <v>1833.29889598277</v>
      </c>
      <c r="I5" s="32" t="n">
        <v>1833.29889598277</v>
      </c>
      <c r="J5" s="32" t="n">
        <v>1991.23174504481</v>
      </c>
      <c r="K5" s="32" t="n">
        <v>1670.19949651962</v>
      </c>
      <c r="L5" s="32" t="n">
        <v>1771.00582583355</v>
      </c>
      <c r="M5" s="32" t="n">
        <v>2046.9655869682</v>
      </c>
      <c r="N5" s="32" t="n">
        <v>2254.76213829469</v>
      </c>
      <c r="O5" s="32" t="n">
        <v>2272</v>
      </c>
      <c r="P5" s="32" t="n">
        <v>2298.28742107844</v>
      </c>
      <c r="Q5" s="32" t="n">
        <v>2291.00490456264</v>
      </c>
      <c r="R5" s="32" t="n">
        <v>2274.23457459446</v>
      </c>
      <c r="S5" s="32" t="n">
        <v>2256.68107022358</v>
      </c>
      <c r="T5" s="32" t="n">
        <v>2209.96642200351</v>
      </c>
      <c r="U5" s="32" t="n">
        <v>2331.28169683456</v>
      </c>
      <c r="V5" s="32" t="n">
        <v>2404.85541803566</v>
      </c>
      <c r="W5" s="32" t="n">
        <v>2265.14299684322</v>
      </c>
      <c r="X5" s="32" t="n">
        <v>2350.35987693789</v>
      </c>
      <c r="Y5" s="32" t="n">
        <v>2316.05709396784</v>
      </c>
      <c r="Z5" s="32" t="n">
        <v>2247.28156609697</v>
      </c>
      <c r="AA5" s="32" t="n">
        <v>2313.80252169869</v>
      </c>
      <c r="AB5" s="32" t="n">
        <v>2329.65035092465</v>
      </c>
      <c r="AC5" s="32" t="n">
        <v>2298.59400151001</v>
      </c>
      <c r="AD5" s="32" t="n">
        <v>2257.1324966005</v>
      </c>
      <c r="AE5" s="32" t="n">
        <v>2121.67535541008</v>
      </c>
      <c r="AF5" s="32" t="n">
        <v>2162.35147708638</v>
      </c>
      <c r="AG5" s="32" t="n">
        <v>2147.58252636094</v>
      </c>
      <c r="AH5" s="32" t="n">
        <v>2222.94393077623</v>
      </c>
      <c r="AI5" s="26"/>
      <c r="AJ5" s="26"/>
      <c r="AO5" s="33" t="n">
        <v>2257.97174284605</v>
      </c>
      <c r="AP5" s="33" t="n">
        <v>2333.53941652383</v>
      </c>
      <c r="AQ5" s="33" t="n">
        <v>2295.77075671698</v>
      </c>
      <c r="AR5" s="33" t="n">
        <v>2313.26680422447</v>
      </c>
      <c r="AS5" s="33" t="n">
        <v>2156.65191717648</v>
      </c>
    </row>
    <row r="6" customFormat="false" ht="13.5" hidden="false" customHeight="false" outlineLevel="0" collapsed="false">
      <c r="D6" s="12"/>
      <c r="E6" s="1"/>
      <c r="F6" s="18"/>
      <c r="G6" s="34" t="n">
        <f aca="false">SUM(G4:G5)</f>
        <v>2324.59035349782</v>
      </c>
      <c r="H6" s="34" t="n">
        <v>2494.88273608226</v>
      </c>
      <c r="I6" s="34" t="n">
        <v>2193.7110447218</v>
      </c>
      <c r="J6" s="34" t="n">
        <v>2494.88273608226</v>
      </c>
      <c r="K6" s="34" t="n">
        <v>2193.90155593637</v>
      </c>
      <c r="L6" s="34" t="n">
        <v>2275.6099232892</v>
      </c>
      <c r="M6" s="34" t="n">
        <v>2521.85760755827</v>
      </c>
      <c r="N6" s="34" t="n">
        <v>2704.01002411246</v>
      </c>
      <c r="O6" s="34" t="n">
        <v>2727</v>
      </c>
      <c r="P6" s="34" t="n">
        <v>2734.76374713759</v>
      </c>
      <c r="Q6" s="34" t="n">
        <v>2822.22694396149</v>
      </c>
      <c r="R6" s="34" t="n">
        <v>2704.78097845043</v>
      </c>
      <c r="S6" s="34" t="n">
        <v>2676.61676787314</v>
      </c>
      <c r="T6" s="34" t="n">
        <v>2664.34227187941</v>
      </c>
      <c r="U6" s="34" t="n">
        <v>2756.54415653094</v>
      </c>
      <c r="V6" s="34" t="n">
        <v>2880.04163465878</v>
      </c>
      <c r="W6" s="34" t="n">
        <v>2769.39392545927</v>
      </c>
      <c r="X6" s="34" t="n">
        <v>2847.02591539553</v>
      </c>
      <c r="Y6" s="34" t="n">
        <v>2720.71441389525</v>
      </c>
      <c r="Z6" s="34" t="n">
        <v>2659.52246452637</v>
      </c>
      <c r="AA6" s="34" t="n">
        <v>2752.54593121124</v>
      </c>
      <c r="AB6" s="34" t="n">
        <v>2756.7713880101</v>
      </c>
      <c r="AC6" s="34" t="n">
        <v>2727.22064042098</v>
      </c>
      <c r="AD6" s="34" t="n">
        <v>2686.25227792016</v>
      </c>
      <c r="AE6" s="34" t="n">
        <v>2546.25685074</v>
      </c>
      <c r="AF6" s="34" t="n">
        <v>2563.72917949268</v>
      </c>
      <c r="AG6" s="34" t="n">
        <v>2580.91851599676</v>
      </c>
      <c r="AH6" s="34" t="n">
        <v>2650.30114073882</v>
      </c>
      <c r="AI6" s="26"/>
      <c r="AJ6" s="26"/>
      <c r="AO6" s="28" t="n">
        <v>2716.99174054112</v>
      </c>
      <c r="AP6" s="28" t="n">
        <v>2794.74400918795</v>
      </c>
      <c r="AQ6" s="28" t="n">
        <v>2721.39509070344</v>
      </c>
      <c r="AR6" s="28" t="n">
        <v>2784.9384018253</v>
      </c>
      <c r="AS6" s="28" t="n">
        <v>2578.29376313494</v>
      </c>
    </row>
    <row r="7" customFormat="false" ht="12.75" hidden="false" customHeight="false" outlineLevel="0" collapsed="false">
      <c r="D7" s="12"/>
      <c r="E7" s="35"/>
      <c r="F7" s="18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26"/>
      <c r="AJ7" s="26"/>
      <c r="AO7" s="36"/>
      <c r="AP7" s="36"/>
      <c r="AQ7" s="36"/>
      <c r="AR7" s="36"/>
      <c r="AS7" s="36"/>
    </row>
    <row r="8" customFormat="false" ht="12.75" hidden="false" customHeight="false" outlineLevel="0" collapsed="false">
      <c r="D8" s="12"/>
      <c r="E8" s="23" t="s">
        <v>10</v>
      </c>
      <c r="F8" s="20" t="n">
        <v>950</v>
      </c>
      <c r="G8" s="24" t="n">
        <v>700.934357986685</v>
      </c>
      <c r="H8" s="25" t="n">
        <v>671.370998316677</v>
      </c>
      <c r="I8" s="25" t="n">
        <v>671.370998316677</v>
      </c>
      <c r="J8" s="25" t="n">
        <v>864.304833108385</v>
      </c>
      <c r="K8" s="25" t="n">
        <v>884.810853641892</v>
      </c>
      <c r="L8" s="25" t="n">
        <v>872.742361084274</v>
      </c>
      <c r="M8" s="25" t="n">
        <v>840.03774668346</v>
      </c>
      <c r="N8" s="25" t="n">
        <v>813.979114271751</v>
      </c>
      <c r="O8" s="25" t="n">
        <v>801.650417924104</v>
      </c>
      <c r="P8" s="25" t="n">
        <v>846.867054134251</v>
      </c>
      <c r="Q8" s="25" t="n">
        <v>860.784752323155</v>
      </c>
      <c r="R8" s="25" t="n">
        <v>847.867885685689</v>
      </c>
      <c r="S8" s="25" t="n">
        <v>851.180839323129</v>
      </c>
      <c r="T8" s="25" t="n">
        <v>832.09068207438</v>
      </c>
      <c r="U8" s="25" t="n">
        <v>797.194987601331</v>
      </c>
      <c r="V8" s="25" t="n">
        <v>891.043273270934</v>
      </c>
      <c r="W8" s="25" t="n">
        <v>883.052500255605</v>
      </c>
      <c r="X8" s="25" t="n">
        <v>878.263823085251</v>
      </c>
      <c r="Y8" s="25" t="n">
        <v>840.366514510446</v>
      </c>
      <c r="Z8" s="25" t="n">
        <v>830.7795352411</v>
      </c>
      <c r="AA8" s="25" t="n">
        <v>825.219072099806</v>
      </c>
      <c r="AB8" s="25" t="n">
        <v>880.569464345204</v>
      </c>
      <c r="AC8" s="25" t="n">
        <v>882.235634885731</v>
      </c>
      <c r="AD8" s="25" t="n">
        <v>902.238648943753</v>
      </c>
      <c r="AE8" s="25" t="n">
        <v>834.351883753462</v>
      </c>
      <c r="AF8" s="25" t="n">
        <v>847.010808683848</v>
      </c>
      <c r="AG8" s="25" t="n">
        <v>858.799466213016</v>
      </c>
      <c r="AH8" s="25" t="n">
        <v>807.829447403449</v>
      </c>
      <c r="AI8" s="26"/>
      <c r="AJ8" s="26"/>
      <c r="AO8" s="28" t="n">
        <v>847.981039851588</v>
      </c>
      <c r="AP8" s="28" t="n">
        <v>857.984219744713</v>
      </c>
      <c r="AQ8" s="28" t="n">
        <v>869.156839158526</v>
      </c>
      <c r="AR8" s="28" t="n">
        <v>858.116079222218</v>
      </c>
      <c r="AS8" s="28" t="n">
        <v>832.597878190733</v>
      </c>
    </row>
    <row r="9" customFormat="false" ht="12.75" hidden="false" customHeight="false" outlineLevel="0" collapsed="false">
      <c r="E9" s="37" t="s">
        <v>11</v>
      </c>
      <c r="F9" s="18" t="n">
        <v>1150</v>
      </c>
      <c r="G9" s="38" t="n">
        <v>500.588594349494</v>
      </c>
      <c r="H9" s="26" t="n">
        <v>656.036267269226</v>
      </c>
      <c r="I9" s="26" t="n">
        <v>656.036267269226</v>
      </c>
      <c r="J9" s="26" t="n">
        <v>749.590543061221</v>
      </c>
      <c r="K9" s="26" t="n">
        <v>954.692452343762</v>
      </c>
      <c r="L9" s="26" t="n">
        <v>908.340624390034</v>
      </c>
      <c r="M9" s="26" t="n">
        <v>761.816562471694</v>
      </c>
      <c r="N9" s="26" t="n">
        <v>558.68195835867</v>
      </c>
      <c r="O9" s="26" t="n">
        <v>571.729236278559</v>
      </c>
      <c r="P9" s="26" t="n">
        <v>721.041758288976</v>
      </c>
      <c r="Q9" s="26" t="n">
        <v>839.075394492581</v>
      </c>
      <c r="R9" s="26" t="n">
        <v>814.533035845175</v>
      </c>
      <c r="S9" s="26" t="n">
        <v>736.300161532475</v>
      </c>
      <c r="T9" s="26" t="n">
        <v>845.661778458521</v>
      </c>
      <c r="U9" s="26" t="n">
        <v>769.761923048512</v>
      </c>
      <c r="V9" s="26" t="n">
        <v>979.324385592345</v>
      </c>
      <c r="W9" s="26" t="n">
        <v>949.776370225387</v>
      </c>
      <c r="X9" s="26" t="n">
        <v>900.56152347333</v>
      </c>
      <c r="Y9" s="26" t="n">
        <v>736.674167058431</v>
      </c>
      <c r="Z9" s="26" t="n">
        <v>791.985923022096</v>
      </c>
      <c r="AA9" s="26" t="n">
        <v>844.721006910218</v>
      </c>
      <c r="AB9" s="26" t="n">
        <v>910.584443522582</v>
      </c>
      <c r="AC9" s="26" t="n">
        <v>905.508739414238</v>
      </c>
      <c r="AD9" s="26" t="n">
        <v>881.823666231935</v>
      </c>
      <c r="AE9" s="26" t="n">
        <v>871.624404355103</v>
      </c>
      <c r="AF9" s="26" t="n">
        <v>901.549500420788</v>
      </c>
      <c r="AG9" s="26" t="n">
        <v>748.896583030869</v>
      </c>
      <c r="AH9" s="26" t="n">
        <v>818.892533517087</v>
      </c>
      <c r="AI9" s="26"/>
      <c r="AJ9" s="26"/>
      <c r="AO9" s="28" t="n">
        <v>808.892592582188</v>
      </c>
      <c r="AP9" s="28" t="n">
        <v>867.219673879601</v>
      </c>
      <c r="AQ9" s="28" t="n">
        <v>861.903970029356</v>
      </c>
      <c r="AR9" s="28" t="n">
        <v>895.020513496786</v>
      </c>
      <c r="AS9" s="28" t="n">
        <v>852.023193345791</v>
      </c>
    </row>
    <row r="10" customFormat="false" ht="12.75" hidden="false" customHeight="false" outlineLevel="0" collapsed="false">
      <c r="E10" s="37" t="s">
        <v>12</v>
      </c>
      <c r="F10" s="18" t="n">
        <v>500</v>
      </c>
      <c r="G10" s="38" t="n">
        <v>181.250094781699</v>
      </c>
      <c r="H10" s="26" t="n">
        <v>371.101628728712</v>
      </c>
      <c r="I10" s="26" t="n">
        <v>371.101628728712</v>
      </c>
      <c r="J10" s="26" t="n">
        <v>424.476994586069</v>
      </c>
      <c r="K10" s="26" t="n">
        <v>435.421437345506</v>
      </c>
      <c r="L10" s="26" t="n">
        <v>446.653160376505</v>
      </c>
      <c r="M10" s="26" t="n">
        <v>366.805968439436</v>
      </c>
      <c r="N10" s="26" t="n">
        <v>253.560581526692</v>
      </c>
      <c r="O10" s="26" t="n">
        <v>281.176517855187</v>
      </c>
      <c r="P10" s="26" t="n">
        <v>282.779397491697</v>
      </c>
      <c r="Q10" s="26" t="n">
        <v>269.630209759705</v>
      </c>
      <c r="R10" s="26" t="n">
        <v>260.355943191641</v>
      </c>
      <c r="S10" s="26" t="n">
        <v>256.188083090896</v>
      </c>
      <c r="T10" s="26" t="n">
        <v>302.261744084358</v>
      </c>
      <c r="U10" s="26" t="n">
        <v>324.9162802427</v>
      </c>
      <c r="V10" s="26" t="n">
        <v>391.330919385093</v>
      </c>
      <c r="W10" s="26" t="n">
        <v>398.334948495013</v>
      </c>
      <c r="X10" s="26" t="n">
        <v>335.820456067521</v>
      </c>
      <c r="Y10" s="26" t="n">
        <v>304.037763556311</v>
      </c>
      <c r="Z10" s="26" t="n">
        <v>250.80848789069</v>
      </c>
      <c r="AA10" s="26" t="n">
        <v>233.780544982131</v>
      </c>
      <c r="AB10" s="26" t="n">
        <v>253.461886260983</v>
      </c>
      <c r="AC10" s="26" t="n">
        <v>239.071162370257</v>
      </c>
      <c r="AD10" s="26" t="n">
        <v>239.705570130875</v>
      </c>
      <c r="AE10" s="26" t="n">
        <v>231.614317693595</v>
      </c>
      <c r="AF10" s="26" t="n">
        <v>215.805370264729</v>
      </c>
      <c r="AG10" s="26" t="n">
        <v>194.91722174962</v>
      </c>
      <c r="AH10" s="26" t="n">
        <v>236.092715387642</v>
      </c>
      <c r="AI10" s="26"/>
      <c r="AJ10" s="26"/>
      <c r="AO10" s="28" t="n">
        <v>272.10899503165</v>
      </c>
      <c r="AP10" s="28" t="n">
        <v>350.888073549328</v>
      </c>
      <c r="AQ10" s="28" t="n">
        <v>249.570634068674</v>
      </c>
      <c r="AR10" s="28" t="n">
        <v>300.029439006372</v>
      </c>
      <c r="AS10" s="28" t="n">
        <v>214.81873766207</v>
      </c>
    </row>
    <row r="11" customFormat="false" ht="13.5" hidden="false" customHeight="false" outlineLevel="0" collapsed="false">
      <c r="E11" s="39" t="s">
        <v>13</v>
      </c>
      <c r="F11" s="30"/>
      <c r="G11" s="31" t="n">
        <v>87</v>
      </c>
      <c r="H11" s="32" t="n">
        <v>115</v>
      </c>
      <c r="I11" s="32" t="n">
        <v>115</v>
      </c>
      <c r="J11" s="32" t="n">
        <v>122</v>
      </c>
      <c r="K11" s="32" t="n">
        <v>137</v>
      </c>
      <c r="L11" s="32" t="n">
        <v>135.579296692889</v>
      </c>
      <c r="M11" s="32" t="n">
        <v>122.126368084164</v>
      </c>
      <c r="N11" s="32" t="n">
        <v>91.318773722942</v>
      </c>
      <c r="O11" s="32" t="n">
        <v>93.3514956130817</v>
      </c>
      <c r="P11" s="32" t="n">
        <v>87.878368541575</v>
      </c>
      <c r="Q11" s="32" t="n">
        <v>86.5210555871247</v>
      </c>
      <c r="R11" s="32" t="n">
        <v>89.728823240978</v>
      </c>
      <c r="S11" s="32" t="n">
        <v>93.0725095894619</v>
      </c>
      <c r="T11" s="32" t="n">
        <v>114.087056358462</v>
      </c>
      <c r="U11" s="32" t="n">
        <v>127.851033499644</v>
      </c>
      <c r="V11" s="32" t="n">
        <v>155.051779568883</v>
      </c>
      <c r="W11" s="32" t="n">
        <v>155.819033730544</v>
      </c>
      <c r="X11" s="32" t="n">
        <v>137.931525787226</v>
      </c>
      <c r="Y11" s="32" t="n">
        <v>114.160670144523</v>
      </c>
      <c r="Z11" s="32" t="n">
        <v>102.934883709174</v>
      </c>
      <c r="AA11" s="32" t="n">
        <v>84.2321797768712</v>
      </c>
      <c r="AB11" s="32" t="n">
        <v>84.4354202755054</v>
      </c>
      <c r="AC11" s="32" t="n">
        <v>86.7515224648874</v>
      </c>
      <c r="AD11" s="32" t="n">
        <v>82.546740015064</v>
      </c>
      <c r="AE11" s="32" t="n">
        <v>79.7580519140652</v>
      </c>
      <c r="AF11" s="32" t="n">
        <v>95.2634110707582</v>
      </c>
      <c r="AG11" s="32" t="n">
        <v>90.9804858104709</v>
      </c>
      <c r="AH11" s="32" t="n">
        <v>124.464719748017</v>
      </c>
      <c r="AI11" s="26"/>
      <c r="AJ11" s="26"/>
      <c r="AO11" s="33" t="n">
        <v>95.8523611940067</v>
      </c>
      <c r="AP11" s="33" t="n">
        <v>138.162808546164</v>
      </c>
      <c r="AQ11" s="33" t="n">
        <v>91.6139444975078</v>
      </c>
      <c r="AR11" s="33" t="n">
        <v>163.117096895211</v>
      </c>
      <c r="AS11" s="33" t="n">
        <v>94.4947854959121</v>
      </c>
    </row>
    <row r="12" customFormat="false" ht="13.5" hidden="false" customHeight="false" outlineLevel="0" collapsed="false">
      <c r="E12" s="40" t="s">
        <v>14</v>
      </c>
      <c r="F12" s="18"/>
      <c r="G12" s="34" t="n">
        <f aca="false">SUM(G8:G11)</f>
        <v>1469.77304711788</v>
      </c>
      <c r="H12" s="34" t="n">
        <v>2160.37237075568</v>
      </c>
      <c r="I12" s="34" t="n">
        <v>1813.50889431461</v>
      </c>
      <c r="J12" s="34" t="n">
        <v>2160.37237075568</v>
      </c>
      <c r="K12" s="34" t="n">
        <v>2411.92474333116</v>
      </c>
      <c r="L12" s="34" t="n">
        <v>2363.3154425437</v>
      </c>
      <c r="M12" s="34" t="n">
        <v>2090.78664567875</v>
      </c>
      <c r="N12" s="34" t="n">
        <v>1717.54042788006</v>
      </c>
      <c r="O12" s="34" t="n">
        <v>1747.90766767093</v>
      </c>
      <c r="P12" s="34" t="n">
        <v>1938.5665784565</v>
      </c>
      <c r="Q12" s="34" t="n">
        <v>2056.01141216257</v>
      </c>
      <c r="R12" s="34" t="n">
        <v>2012.48568796348</v>
      </c>
      <c r="S12" s="34" t="n">
        <v>1936.74159353596</v>
      </c>
      <c r="T12" s="34" t="n">
        <v>2094.10126097572</v>
      </c>
      <c r="U12" s="34" t="n">
        <v>2019.72422439219</v>
      </c>
      <c r="V12" s="34" t="n">
        <v>2416.75035781726</v>
      </c>
      <c r="W12" s="34" t="n">
        <v>2386.98285270655</v>
      </c>
      <c r="X12" s="34" t="n">
        <v>2252.57732841333</v>
      </c>
      <c r="Y12" s="34" t="n">
        <v>1995.23911526971</v>
      </c>
      <c r="Z12" s="34" t="n">
        <v>1976.50882986306</v>
      </c>
      <c r="AA12" s="34" t="n">
        <v>1987.95280376903</v>
      </c>
      <c r="AB12" s="34" t="n">
        <v>2129.05121440427</v>
      </c>
      <c r="AC12" s="34" t="n">
        <v>2113.56705913511</v>
      </c>
      <c r="AD12" s="34" t="n">
        <v>2106.31462532163</v>
      </c>
      <c r="AE12" s="34" t="n">
        <v>2017.34865771623</v>
      </c>
      <c r="AF12" s="34" t="n">
        <v>2059.62909044012</v>
      </c>
      <c r="AG12" s="34" t="n">
        <v>1893.59375680398</v>
      </c>
      <c r="AH12" s="34" t="n">
        <v>1987.2794160562</v>
      </c>
      <c r="AI12" s="26"/>
      <c r="AJ12" s="26"/>
      <c r="AO12" s="28" t="n">
        <v>2024.83498865943</v>
      </c>
      <c r="AP12" s="28" t="n">
        <v>2214.25477571981</v>
      </c>
      <c r="AQ12" s="28" t="n">
        <v>2122.93687440772</v>
      </c>
      <c r="AR12" s="28" t="n">
        <v>2216.28312862059</v>
      </c>
      <c r="AS12" s="28" t="n">
        <v>1993.93459469451</v>
      </c>
    </row>
    <row r="13" customFormat="false" ht="12.75" hidden="false" customHeight="false" outlineLevel="0" collapsed="false">
      <c r="E13" s="41"/>
      <c r="F13" s="18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26"/>
      <c r="AJ13" s="26"/>
      <c r="AO13" s="36"/>
      <c r="AP13" s="36"/>
      <c r="AQ13" s="36"/>
      <c r="AR13" s="36"/>
      <c r="AS13" s="36"/>
    </row>
    <row r="14" customFormat="false" ht="12.75" hidden="false" customHeight="false" outlineLevel="0" collapsed="false">
      <c r="E14" s="23" t="s">
        <v>15</v>
      </c>
      <c r="F14" s="42"/>
      <c r="G14" s="24" t="n">
        <v>397.012101727302</v>
      </c>
      <c r="H14" s="25" t="n">
        <v>599.765320513793</v>
      </c>
      <c r="I14" s="25" t="n">
        <v>599.765320513793</v>
      </c>
      <c r="J14" s="25" t="n">
        <v>738.66221319058</v>
      </c>
      <c r="K14" s="25" t="n">
        <v>885.086668385375</v>
      </c>
      <c r="L14" s="25" t="n">
        <v>781.230233429591</v>
      </c>
      <c r="M14" s="25" t="n">
        <v>627.68741979419</v>
      </c>
      <c r="N14" s="25" t="n">
        <v>505.24179484006</v>
      </c>
      <c r="O14" s="25" t="n">
        <v>353.180489418992</v>
      </c>
      <c r="P14" s="25" t="n">
        <v>320.445644591377</v>
      </c>
      <c r="Q14" s="25" t="n">
        <v>319.242937313838</v>
      </c>
      <c r="R14" s="25" t="n">
        <v>328.507144012577</v>
      </c>
      <c r="S14" s="25" t="n">
        <v>364.116462125722</v>
      </c>
      <c r="T14" s="25" t="n">
        <v>493.607448325018</v>
      </c>
      <c r="U14" s="25" t="n">
        <v>565.629324797192</v>
      </c>
      <c r="V14" s="25" t="n">
        <v>702.906340255056</v>
      </c>
      <c r="W14" s="25" t="n">
        <v>794.165886806926</v>
      </c>
      <c r="X14" s="25" t="n">
        <v>734.520528126072</v>
      </c>
      <c r="Y14" s="25" t="n">
        <v>673.211406156008</v>
      </c>
      <c r="Z14" s="25" t="n">
        <v>581.00846463758</v>
      </c>
      <c r="AA14" s="25" t="n">
        <v>333.511933647756</v>
      </c>
      <c r="AB14" s="25" t="n">
        <v>300.810359064873</v>
      </c>
      <c r="AC14" s="25" t="n">
        <v>249.053401633928</v>
      </c>
      <c r="AD14" s="25" t="n">
        <v>314.486671797516</v>
      </c>
      <c r="AE14" s="25" t="n">
        <v>373.1748226009</v>
      </c>
      <c r="AF14" s="25" t="n">
        <v>404.786598625239</v>
      </c>
      <c r="AG14" s="25" t="n">
        <v>435.184336612481</v>
      </c>
      <c r="AH14" s="25" t="n">
        <v>498.386746042056</v>
      </c>
      <c r="AI14" s="26"/>
      <c r="AJ14" s="26"/>
      <c r="AO14" s="28" t="n">
        <v>376.368497944289</v>
      </c>
      <c r="AP14" s="28" t="n">
        <v>694.086697228251</v>
      </c>
      <c r="AQ14" s="28" t="n">
        <v>376.133621470613</v>
      </c>
      <c r="AR14" s="28" t="n">
        <v>746.749681268511</v>
      </c>
      <c r="AS14" s="28" t="n">
        <v>416.140522910947</v>
      </c>
    </row>
    <row r="15" customFormat="false" ht="12.75" hidden="false" customHeight="false" outlineLevel="0" collapsed="false">
      <c r="E15" s="37" t="s">
        <v>16</v>
      </c>
      <c r="F15" s="43"/>
      <c r="G15" s="38" t="n">
        <v>8.40713668279219</v>
      </c>
      <c r="H15" s="26" t="n">
        <v>13.3433675558454</v>
      </c>
      <c r="I15" s="26" t="n">
        <v>13.3433675558454</v>
      </c>
      <c r="J15" s="26" t="n">
        <v>21.4623678743119</v>
      </c>
      <c r="K15" s="26" t="n">
        <v>25.0394291866972</v>
      </c>
      <c r="L15" s="26" t="n">
        <v>22.6908609896139</v>
      </c>
      <c r="M15" s="26" t="n">
        <v>20.6179910214578</v>
      </c>
      <c r="N15" s="26" t="n">
        <v>9.57720146700056</v>
      </c>
      <c r="O15" s="26" t="n">
        <v>6.94618210892229</v>
      </c>
      <c r="P15" s="26" t="n">
        <v>5.36435980649369</v>
      </c>
      <c r="Q15" s="26" t="n">
        <v>5.62035959953506</v>
      </c>
      <c r="R15" s="26" t="n">
        <v>6.18450584613518</v>
      </c>
      <c r="S15" s="26" t="n">
        <v>7.14296284410649</v>
      </c>
      <c r="T15" s="26" t="n">
        <v>12.9217153718223</v>
      </c>
      <c r="U15" s="26" t="n">
        <v>16.1888670272692</v>
      </c>
      <c r="V15" s="26" t="n">
        <v>20.5860293606249</v>
      </c>
      <c r="W15" s="26" t="n">
        <v>23.4889840429201</v>
      </c>
      <c r="X15" s="26" t="n">
        <v>18.850887474678</v>
      </c>
      <c r="Y15" s="26" t="n">
        <v>14.070027246579</v>
      </c>
      <c r="Z15" s="26" t="n">
        <v>9.75878689535595</v>
      </c>
      <c r="AA15" s="26" t="n">
        <v>5.65537121568271</v>
      </c>
      <c r="AB15" s="26" t="n">
        <v>4.74477184149467</v>
      </c>
      <c r="AC15" s="26" t="n">
        <v>4.67104522007769</v>
      </c>
      <c r="AD15" s="26" t="n">
        <v>5.74887336154037</v>
      </c>
      <c r="AE15" s="26" t="n">
        <v>5.35280251982973</v>
      </c>
      <c r="AF15" s="26" t="n">
        <v>6.05764505871256</v>
      </c>
      <c r="AG15" s="26" t="n">
        <v>5.82864430277093</v>
      </c>
      <c r="AH15" s="26" t="n">
        <v>9.90191980751091</v>
      </c>
      <c r="AI15" s="26"/>
      <c r="AJ15" s="26"/>
      <c r="AO15" s="28" t="n">
        <v>7.96738591539975</v>
      </c>
      <c r="AP15" s="28" t="n">
        <v>18.6369590304143</v>
      </c>
      <c r="AQ15" s="28" t="n">
        <v>7.06291202459309</v>
      </c>
      <c r="AR15" s="28" t="n">
        <v>17.9514699095274</v>
      </c>
      <c r="AS15" s="28" t="n">
        <v>6.57218233535269</v>
      </c>
    </row>
    <row r="16" customFormat="false" ht="12.75" hidden="false" customHeight="false" outlineLevel="0" collapsed="false">
      <c r="E16" s="37" t="s">
        <v>17</v>
      </c>
      <c r="F16" s="43"/>
      <c r="G16" s="38" t="n">
        <v>73.3307047208869</v>
      </c>
      <c r="H16" s="26" t="n">
        <v>204.796712212432</v>
      </c>
      <c r="I16" s="26" t="n">
        <v>204.796712212432</v>
      </c>
      <c r="J16" s="26" t="n">
        <v>311.571139351845</v>
      </c>
      <c r="K16" s="26" t="n">
        <v>408.438983333586</v>
      </c>
      <c r="L16" s="26" t="n">
        <v>342.766089529692</v>
      </c>
      <c r="M16" s="26" t="n">
        <v>237.456038506167</v>
      </c>
      <c r="N16" s="26" t="n">
        <v>136.37120500193</v>
      </c>
      <c r="O16" s="26" t="n">
        <v>89.1436884234897</v>
      </c>
      <c r="P16" s="26" t="n">
        <v>78.9227301678774</v>
      </c>
      <c r="Q16" s="26" t="n">
        <v>75.5649323771607</v>
      </c>
      <c r="R16" s="26" t="n">
        <v>83.8349496772367</v>
      </c>
      <c r="S16" s="26" t="n">
        <v>99.4763892061868</v>
      </c>
      <c r="T16" s="26" t="n">
        <v>190.03212467711</v>
      </c>
      <c r="U16" s="26" t="n">
        <v>226.183529900385</v>
      </c>
      <c r="V16" s="26" t="n">
        <v>320.835462108499</v>
      </c>
      <c r="W16" s="26" t="n">
        <v>354.933980572075</v>
      </c>
      <c r="X16" s="26" t="n">
        <v>274.894780084445</v>
      </c>
      <c r="Y16" s="26" t="n">
        <v>192.292857756681</v>
      </c>
      <c r="Z16" s="26" t="n">
        <v>145.906662774298</v>
      </c>
      <c r="AA16" s="26" t="n">
        <v>78.9226985739777</v>
      </c>
      <c r="AB16" s="26" t="n">
        <v>65.0033986882702</v>
      </c>
      <c r="AC16" s="26" t="n">
        <v>65.5035643334843</v>
      </c>
      <c r="AD16" s="26" t="n">
        <v>69.6108547792724</v>
      </c>
      <c r="AE16" s="26" t="n">
        <v>76.6041463097787</v>
      </c>
      <c r="AF16" s="26" t="n">
        <v>74.4148983238162</v>
      </c>
      <c r="AG16" s="26" t="n">
        <v>74.7846891848238</v>
      </c>
      <c r="AH16" s="26" t="n">
        <v>131.963703080315</v>
      </c>
      <c r="AI16" s="26"/>
      <c r="AJ16" s="26"/>
      <c r="AO16" s="28" t="n">
        <v>112.227098984424</v>
      </c>
      <c r="AP16" s="28" t="n">
        <v>273.828122084417</v>
      </c>
      <c r="AQ16" s="28" t="n">
        <v>93.5742719745543</v>
      </c>
      <c r="AR16" s="28" t="n">
        <v>260.135876422695</v>
      </c>
      <c r="AS16" s="28" t="n">
        <v>87.5979281218017</v>
      </c>
    </row>
    <row r="17" customFormat="false" ht="12.75" hidden="false" customHeight="false" outlineLevel="0" collapsed="false">
      <c r="E17" s="37" t="s">
        <v>18</v>
      </c>
      <c r="F17" s="43"/>
      <c r="G17" s="38" t="n">
        <v>402.851602189836</v>
      </c>
      <c r="H17" s="26" t="n">
        <v>554.852064724527</v>
      </c>
      <c r="I17" s="26" t="n">
        <v>554.852064724527</v>
      </c>
      <c r="J17" s="26" t="n">
        <v>758.25359033075</v>
      </c>
      <c r="K17" s="26" t="n">
        <v>651.54171911254</v>
      </c>
      <c r="L17" s="26" t="n">
        <v>775.99810020786</v>
      </c>
      <c r="M17" s="26" t="n">
        <v>683.044209873117</v>
      </c>
      <c r="N17" s="26" t="n">
        <v>509.974459083902</v>
      </c>
      <c r="O17" s="26" t="n">
        <v>412.454962896124</v>
      </c>
      <c r="P17" s="26" t="n">
        <v>397.980486343853</v>
      </c>
      <c r="Q17" s="26" t="n">
        <v>383.329945352218</v>
      </c>
      <c r="R17" s="26" t="n">
        <v>405.731575701511</v>
      </c>
      <c r="S17" s="26" t="n">
        <v>470.737709809991</v>
      </c>
      <c r="T17" s="26" t="n">
        <v>638.004586170466</v>
      </c>
      <c r="U17" s="26" t="n">
        <v>694.419064011768</v>
      </c>
      <c r="V17" s="26" t="n">
        <v>815.697575000432</v>
      </c>
      <c r="W17" s="26" t="n">
        <v>807.241847673213</v>
      </c>
      <c r="X17" s="26" t="n">
        <v>759.046760275926</v>
      </c>
      <c r="Y17" s="26" t="n">
        <v>662.768832491672</v>
      </c>
      <c r="Z17" s="26" t="n">
        <v>566.377519297554</v>
      </c>
      <c r="AA17" s="26" t="n">
        <v>423.957622470592</v>
      </c>
      <c r="AB17" s="26" t="n">
        <v>401.610237108344</v>
      </c>
      <c r="AC17" s="26" t="n">
        <v>379.842024634576</v>
      </c>
      <c r="AD17" s="26" t="n">
        <v>399.28247094625</v>
      </c>
      <c r="AE17" s="26" t="n">
        <v>413.025960798046</v>
      </c>
      <c r="AF17" s="26" t="n">
        <v>413.839412629649</v>
      </c>
      <c r="AG17" s="26" t="n">
        <v>412.764069414718</v>
      </c>
      <c r="AH17" s="26" t="n">
        <v>566.598677014085</v>
      </c>
      <c r="AI17" s="26"/>
      <c r="AJ17" s="26"/>
      <c r="AO17" s="28" t="n">
        <v>474.450954258546</v>
      </c>
      <c r="AP17" s="28" t="n">
        <v>747.834815890602</v>
      </c>
      <c r="AQ17" s="28" t="n">
        <v>450.940570139793</v>
      </c>
      <c r="AR17" s="28" t="n">
        <v>749.783394481069</v>
      </c>
      <c r="AS17" s="28" t="n">
        <v>444.550979421554</v>
      </c>
    </row>
    <row r="18" customFormat="false" ht="12.75" hidden="false" customHeight="false" outlineLevel="0" collapsed="false">
      <c r="E18" s="44" t="s">
        <v>19</v>
      </c>
      <c r="F18" s="18"/>
      <c r="G18" s="38" t="n">
        <v>122.978306364781</v>
      </c>
      <c r="H18" s="26" t="n">
        <v>129.972247918594</v>
      </c>
      <c r="I18" s="26" t="n">
        <v>129.972247918594</v>
      </c>
      <c r="J18" s="26" t="n">
        <v>184.448977115907</v>
      </c>
      <c r="K18" s="26" t="n">
        <v>168.12188168211</v>
      </c>
      <c r="L18" s="26" t="n">
        <v>220.769507541199</v>
      </c>
      <c r="M18" s="26" t="n">
        <v>186.552516028866</v>
      </c>
      <c r="N18" s="26" t="n">
        <v>142.930557179414</v>
      </c>
      <c r="O18" s="26" t="n">
        <v>141.511682792193</v>
      </c>
      <c r="P18" s="26" t="n">
        <v>112.907656086502</v>
      </c>
      <c r="Q18" s="26" t="n">
        <v>115.76790013711</v>
      </c>
      <c r="R18" s="26" t="n">
        <v>127.941676397588</v>
      </c>
      <c r="S18" s="26" t="n">
        <v>134.734325063803</v>
      </c>
      <c r="T18" s="26" t="n">
        <v>175.826022504967</v>
      </c>
      <c r="U18" s="26" t="n">
        <v>176.349177735131</v>
      </c>
      <c r="V18" s="26" t="n">
        <v>215.094416952668</v>
      </c>
      <c r="W18" s="26" t="n">
        <v>234.133268449655</v>
      </c>
      <c r="X18" s="26" t="n">
        <v>189.013847178147</v>
      </c>
      <c r="Y18" s="26" t="n">
        <v>160.522348260819</v>
      </c>
      <c r="Z18" s="26" t="n">
        <v>136.621373652204</v>
      </c>
      <c r="AA18" s="26" t="n">
        <v>129.549300384687</v>
      </c>
      <c r="AB18" s="26" t="n">
        <v>136.215671291687</v>
      </c>
      <c r="AC18" s="26" t="n">
        <v>199.058188109717</v>
      </c>
      <c r="AD18" s="26" t="n">
        <v>189.725663851018</v>
      </c>
      <c r="AE18" s="26" t="n">
        <v>96.9924521836704</v>
      </c>
      <c r="AF18" s="26" t="n">
        <v>114.701062041205</v>
      </c>
      <c r="AG18" s="26" t="n">
        <v>106.988333282621</v>
      </c>
      <c r="AH18" s="26" t="n">
        <v>122.139092379322</v>
      </c>
      <c r="AI18" s="26"/>
      <c r="AJ18" s="26"/>
      <c r="AO18" s="28" t="n">
        <v>138.567481025867</v>
      </c>
      <c r="AP18" s="28" t="n">
        <v>195.022611715284</v>
      </c>
      <c r="AQ18" s="28" t="n">
        <v>160.896892079019</v>
      </c>
      <c r="AR18" s="28" t="n">
        <v>168.454082655139</v>
      </c>
      <c r="AS18" s="28" t="n">
        <v>107.563829518274</v>
      </c>
    </row>
    <row r="19" customFormat="false" ht="30" hidden="false" customHeight="true" outlineLevel="0" collapsed="false">
      <c r="E19" s="40" t="s">
        <v>14</v>
      </c>
      <c r="F19" s="45"/>
      <c r="G19" s="34" t="n">
        <f aca="false">SUM(G14:G18)</f>
        <v>1004.5798516856</v>
      </c>
      <c r="H19" s="34" t="n">
        <v>2143.45479169796</v>
      </c>
      <c r="I19" s="34" t="n">
        <v>1502.72971292519</v>
      </c>
      <c r="J19" s="34" t="n">
        <v>2143.45479169796</v>
      </c>
      <c r="K19" s="34" t="n">
        <v>1755.3581752238</v>
      </c>
      <c r="L19" s="34" t="n">
        <v>1304.09521757231</v>
      </c>
      <c r="M19" s="34" t="n">
        <v>1003.23700563972</v>
      </c>
      <c r="N19" s="34" t="n">
        <v>915.620876996103</v>
      </c>
      <c r="O19" s="34" t="n">
        <v>899.526074779861</v>
      </c>
      <c r="P19" s="34" t="n">
        <v>952.199851635048</v>
      </c>
      <c r="Q19" s="34" t="n">
        <v>1076.20784904981</v>
      </c>
      <c r="R19" s="34" t="n">
        <v>1510.39189704938</v>
      </c>
      <c r="S19" s="34" t="n">
        <v>1678.76996347174</v>
      </c>
      <c r="T19" s="34" t="n">
        <v>2075.11982367728</v>
      </c>
      <c r="U19" s="34" t="n">
        <v>2213.96396754479</v>
      </c>
      <c r="V19" s="34" t="n">
        <v>1976.32680313927</v>
      </c>
      <c r="W19" s="34" t="n">
        <v>1702.86547191176</v>
      </c>
      <c r="X19" s="34" t="n">
        <v>1439.67280725699</v>
      </c>
      <c r="Y19" s="34" t="n">
        <v>971.596926292696</v>
      </c>
      <c r="Z19" s="34" t="n">
        <v>908.384437994669</v>
      </c>
      <c r="AA19" s="34" t="n">
        <v>898.128223931783</v>
      </c>
      <c r="AB19" s="34" t="n">
        <v>978.854534735597</v>
      </c>
      <c r="AC19" s="34" t="n">
        <v>1054.25157680057</v>
      </c>
      <c r="AD19" s="34" t="n">
        <v>1369.3693668077</v>
      </c>
      <c r="AE19" s="34" t="n">
        <v>1219.4927910729</v>
      </c>
      <c r="AF19" s="34" t="n">
        <v>1287.64129798342</v>
      </c>
      <c r="AG19" s="34" t="n">
        <v>1331.81043465459</v>
      </c>
      <c r="AH19" s="34" t="n">
        <v>1723.27540680828</v>
      </c>
      <c r="AI19" s="26"/>
      <c r="AJ19" s="26"/>
      <c r="AO19" s="36" t="n">
        <v>1467.15256431113</v>
      </c>
      <c r="AP19" s="36" t="n">
        <v>2583.92759666163</v>
      </c>
      <c r="AQ19" s="36" t="n">
        <v>1511.44217223212</v>
      </c>
      <c r="AR19" s="36" t="n">
        <v>2604.53856595692</v>
      </c>
      <c r="AS19" s="36" t="n">
        <v>1350.91096577714</v>
      </c>
    </row>
    <row r="20" customFormat="false" ht="30" hidden="false" customHeight="true" outlineLevel="0" collapsed="false">
      <c r="E20" s="40"/>
      <c r="F20" s="1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26"/>
      <c r="AJ20" s="26"/>
      <c r="AO20" s="46"/>
      <c r="AP20" s="46"/>
      <c r="AQ20" s="46"/>
      <c r="AR20" s="46"/>
      <c r="AS20" s="46"/>
    </row>
    <row r="21" customFormat="false" ht="12.75" hidden="false" customHeight="true" outlineLevel="0" collapsed="false">
      <c r="E21" s="40"/>
      <c r="F21" s="13"/>
      <c r="G21" s="26"/>
      <c r="I21" s="47"/>
      <c r="J21" s="26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26"/>
      <c r="AJ21" s="26"/>
      <c r="AO21" s="46"/>
      <c r="AP21" s="46"/>
      <c r="AQ21" s="46"/>
      <c r="AR21" s="46"/>
      <c r="AS21" s="46"/>
    </row>
    <row r="22" customFormat="false" ht="12.75" hidden="false" customHeight="true" outlineLevel="0" collapsed="false">
      <c r="E22" s="40"/>
      <c r="F22" s="13"/>
      <c r="G22" s="26"/>
      <c r="H22" s="48"/>
      <c r="I22" s="47"/>
      <c r="J22" s="26"/>
      <c r="K22" s="49"/>
      <c r="L22" s="49"/>
      <c r="M22" s="26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26"/>
      <c r="AJ22" s="26"/>
      <c r="AO22" s="46"/>
      <c r="AP22" s="46"/>
      <c r="AQ22" s="46"/>
      <c r="AR22" s="46"/>
      <c r="AS22" s="46"/>
    </row>
    <row r="23" customFormat="false" ht="12.75" hidden="false" customHeight="true" outlineLevel="0" collapsed="false">
      <c r="E23" s="40"/>
      <c r="F23" s="13"/>
      <c r="G23" s="26"/>
      <c r="H23" s="50"/>
      <c r="I23" s="50"/>
      <c r="J23" s="26"/>
      <c r="L23" s="47"/>
      <c r="M23" s="26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26"/>
      <c r="AJ23" s="26"/>
      <c r="AO23" s="46"/>
      <c r="AP23" s="46"/>
      <c r="AQ23" s="46"/>
      <c r="AR23" s="46"/>
      <c r="AS23" s="46"/>
    </row>
    <row r="24" customFormat="false" ht="12.75" hidden="false" customHeight="true" outlineLevel="0" collapsed="false">
      <c r="B24" s="51" t="s">
        <v>20</v>
      </c>
      <c r="C24" s="52"/>
      <c r="G24" s="49"/>
      <c r="H24" s="49"/>
      <c r="I24" s="49"/>
      <c r="J24" s="49"/>
      <c r="K24" s="50"/>
      <c r="L24" s="50"/>
      <c r="M24" s="49"/>
    </row>
    <row r="25" customFormat="false" ht="12.75" hidden="false" customHeight="true" outlineLevel="0" collapsed="false">
      <c r="B25" s="53" t="n">
        <f aca="true">TODAY()-1</f>
        <v>45925</v>
      </c>
      <c r="C25" s="54" t="e">
        <f aca="false">VLOOKUP(B25,[7]Alliance!$D$5:$AK$584,[7]Alliance!$Y$1,FALSE())</f>
        <v>#N/A</v>
      </c>
      <c r="G25" s="48" t="s">
        <v>21</v>
      </c>
      <c r="L25" s="50"/>
      <c r="M25" s="49"/>
    </row>
    <row r="26" customFormat="false" ht="12.75" hidden="false" customHeight="true" outlineLevel="0" collapsed="false">
      <c r="B26" s="55" t="n">
        <f aca="true">TODAY()-2</f>
        <v>45924</v>
      </c>
      <c r="C26" s="56" t="e">
        <f aca="false">VLOOKUP(B26,[7]Alliance!$D$5:$AK$584,[7]Alliance!$Y$1,FALSE())</f>
        <v>#N/A</v>
      </c>
    </row>
    <row r="27" customFormat="false" ht="13.5" hidden="false" customHeight="false" outlineLevel="0" collapsed="false">
      <c r="B27" s="57" t="s">
        <v>22</v>
      </c>
      <c r="C27" s="58" t="n">
        <f aca="false">SUMPRODUCT([7]Alliance!$A$5:$A$584,[7]Alliance!$Y$5:$Y$584)/SUM([7]Alliance!$A$5:$A$584)</f>
        <v>1226.7</v>
      </c>
      <c r="L27" s="49"/>
      <c r="M27" s="49"/>
      <c r="N27" s="49"/>
    </row>
    <row r="28" customFormat="false" ht="13.5" hidden="false" customHeight="false" outlineLevel="0" collapsed="false">
      <c r="E28" s="51" t="s">
        <v>23</v>
      </c>
      <c r="F28" s="52"/>
      <c r="L28" s="49"/>
      <c r="N28" s="47"/>
    </row>
    <row r="29" customFormat="false" ht="12.75" hidden="false" customHeight="false" outlineLevel="0" collapsed="false">
      <c r="E29" s="53" t="n">
        <f aca="true">TODAY()-1</f>
        <v>45925</v>
      </c>
      <c r="F29" s="54" t="e">
        <f aca="false">VLOOKUP(B25,[7]Alliance!$D$5:$AK$584,[7]Alliance!$Z$1,FALSE())</f>
        <v>#N/A</v>
      </c>
      <c r="J29" s="48" t="s">
        <v>24</v>
      </c>
      <c r="L29" s="49"/>
      <c r="M29" s="50"/>
      <c r="N29" s="50"/>
    </row>
    <row r="30" customFormat="false" ht="12.75" hidden="false" customHeight="false" outlineLevel="0" collapsed="false">
      <c r="E30" s="55" t="n">
        <f aca="true">TODAY()-2</f>
        <v>45924</v>
      </c>
      <c r="F30" s="59" t="e">
        <f aca="false">VLOOKUP(B25,[7]Alliance!$D$5:$AK$584,[7]Alliance!$Z$1,FALSE())</f>
        <v>#N/A</v>
      </c>
      <c r="L30" s="49"/>
      <c r="N30" s="50"/>
    </row>
    <row r="31" customFormat="false" ht="13.5" hidden="false" customHeight="false" outlineLevel="0" collapsed="false">
      <c r="E31" s="57" t="s">
        <v>22</v>
      </c>
      <c r="F31" s="58" t="n">
        <f aca="false">SUMPRODUCT([7]Alliance!$A$5:$A$584,[7]Alliance!$Z$5:$Z$584)/SUM([7]Alliance!$A$5:$A$584)</f>
        <v>222.1</v>
      </c>
      <c r="N31" s="49"/>
      <c r="O31" s="49"/>
      <c r="P31" s="49"/>
      <c r="Q31" s="49"/>
    </row>
    <row r="32" customFormat="false" ht="13.5" hidden="false" customHeight="false" outlineLevel="0" collapsed="false">
      <c r="N32" s="49"/>
      <c r="P32" s="47"/>
      <c r="Q32" s="49"/>
    </row>
    <row r="33" customFormat="false" ht="12.75" hidden="false" customHeight="false" outlineLevel="0" collapsed="false">
      <c r="M33" s="48" t="s">
        <v>25</v>
      </c>
      <c r="N33" s="49"/>
      <c r="O33" s="50"/>
      <c r="P33" s="50"/>
      <c r="Q33" s="49"/>
    </row>
    <row r="34" customFormat="false" ht="12.75" hidden="false" customHeight="false" outlineLevel="0" collapsed="false">
      <c r="D34" s="60"/>
      <c r="E34" s="60"/>
      <c r="N34" s="49"/>
      <c r="O34" s="50"/>
      <c r="P34" s="50"/>
      <c r="Q34" s="49"/>
      <c r="V34" s="60" t="s">
        <v>26</v>
      </c>
    </row>
    <row r="35" customFormat="false" ht="12.75" hidden="false" customHeight="false" outlineLevel="0" collapsed="false">
      <c r="D35" s="61"/>
      <c r="E35" s="62"/>
      <c r="N35" s="49"/>
      <c r="O35" s="49"/>
      <c r="P35" s="49"/>
      <c r="Q35" s="49"/>
      <c r="U35" s="60" t="s">
        <v>27</v>
      </c>
      <c r="V35" s="60" t="s">
        <v>28</v>
      </c>
      <c r="W35" s="60" t="s">
        <v>29</v>
      </c>
    </row>
    <row r="36" customFormat="false" ht="12.75" hidden="false" customHeight="false" outlineLevel="0" collapsed="false">
      <c r="C36" s="0" t="s">
        <v>30</v>
      </c>
      <c r="P36" s="49"/>
      <c r="Q36" s="49"/>
      <c r="R36" s="49"/>
      <c r="S36" s="49"/>
      <c r="T36" s="61" t="n">
        <f aca="true">TODAY()</f>
        <v>45926</v>
      </c>
      <c r="U36" s="63" t="e">
        <f aca="false">VLOOKUP(T36,[7]data!$E$1:$FM$1048576,[7]data!$FI$1)/36.66/28.174</f>
        <v>#VALUE!</v>
      </c>
      <c r="V36" s="63" t="e">
        <f aca="false">-VLOOKUP(T36,[7]data!$E$1:$FM$1048576,[7]data!$FJ$1)/36.66/28.174</f>
        <v>#VALUE!</v>
      </c>
      <c r="W36" s="63" t="e">
        <f aca="false">U36+V36</f>
        <v>#VALUE!</v>
      </c>
      <c r="X36" s="62" t="e">
        <f aca="false">M39+M47+W36</f>
        <v>#VALUE!</v>
      </c>
    </row>
    <row r="37" customFormat="false" ht="12.75" hidden="false" customHeight="false" outlineLevel="0" collapsed="false">
      <c r="D37" s="0" t="s">
        <v>31</v>
      </c>
      <c r="N37" s="48" t="s">
        <v>32</v>
      </c>
      <c r="P37" s="49"/>
      <c r="R37" s="47"/>
      <c r="S37" s="64"/>
      <c r="T37" s="61" t="n">
        <f aca="false">T36-1</f>
        <v>45925</v>
      </c>
      <c r="U37" s="63" t="e">
        <f aca="false">VLOOKUP(T37,[7]data!$E$1:$FM$1048576,[7]data!$FI$1)/36.66/28.174</f>
        <v>#VALUE!</v>
      </c>
      <c r="V37" s="63" t="e">
        <f aca="false">-VLOOKUP(T37,[7]data!$E$1:$FM$1048576,[7]data!$FJ$1)/36.66/28.174</f>
        <v>#VALUE!</v>
      </c>
      <c r="W37" s="63" t="e">
        <f aca="false">U37+V37</f>
        <v>#VALUE!</v>
      </c>
    </row>
    <row r="38" customFormat="false" ht="12.75" hidden="false" customHeight="false" outlineLevel="0" collapsed="false">
      <c r="D38" s="0" t="s">
        <v>33</v>
      </c>
      <c r="L38" s="65" t="s">
        <v>34</v>
      </c>
      <c r="M38" s="65"/>
      <c r="P38" s="49"/>
      <c r="Q38" s="50"/>
      <c r="R38" s="50"/>
      <c r="S38" s="49"/>
      <c r="T38" s="41" t="s">
        <v>22</v>
      </c>
      <c r="U38" s="63" t="e">
        <f aca="false">SUMPRODUCT([7]data!$A$1284:$A$2000,[7]data!$FI$1284:$FI$2000)/SUM([7]data!$A$1284:$A$2000)/36.66/28.174</f>
        <v>#DIV/0!</v>
      </c>
      <c r="V38" s="63" t="e">
        <f aca="false">SUMPRODUCT([7]data!$A$1284:$A$2500,[7]data!$FJ$1284:$FJ$2500)/SUM([7]data!$A$1284:$A$2500)/36.66/28.174</f>
        <v>#DIV/0!</v>
      </c>
      <c r="W38" s="63" t="e">
        <f aca="false">U38+V38</f>
        <v>#DIV/0!</v>
      </c>
    </row>
    <row r="39" customFormat="false" ht="12.75" hidden="false" customHeight="false" outlineLevel="0" collapsed="false">
      <c r="L39" s="61" t="n">
        <f aca="true">TODAY()</f>
        <v>45926</v>
      </c>
      <c r="M39" s="62" t="e">
        <f aca="false">VLOOKUP(L39,[7]data!$E$1:$DC$1048576,[7]data!$F$1)</f>
        <v>#VALUE!</v>
      </c>
      <c r="P39" s="49"/>
      <c r="Q39" s="50"/>
      <c r="R39" s="50"/>
      <c r="S39" s="49"/>
      <c r="T39" s="66" t="n">
        <f aca="false">$F$50</f>
        <v>45536</v>
      </c>
      <c r="U39" s="67" t="n">
        <f aca="false">[7]data!FI3</f>
        <v>0</v>
      </c>
      <c r="V39" s="67" t="n">
        <f aca="false">[7]data!FJ3</f>
        <v>0</v>
      </c>
      <c r="W39" s="63" t="n">
        <f aca="false">U39+V39</f>
        <v>0</v>
      </c>
      <c r="BO39" s="65" t="s">
        <v>35</v>
      </c>
      <c r="BP39" s="65"/>
      <c r="BS39" s="0" t="s">
        <v>36</v>
      </c>
    </row>
    <row r="40" customFormat="false" ht="12.75" hidden="false" customHeight="false" outlineLevel="0" collapsed="false">
      <c r="L40" s="61" t="n">
        <f aca="false">L39-1</f>
        <v>45925</v>
      </c>
      <c r="M40" s="62" t="e">
        <f aca="false">VLOOKUP(L40,[7]data!$E$1:$DC$1048576,[7]data!$P$1)</f>
        <v>#VALUE!</v>
      </c>
      <c r="P40" s="48" t="s">
        <v>37</v>
      </c>
      <c r="T40" s="66" t="n">
        <f aca="false">$F$51</f>
        <v>45170</v>
      </c>
      <c r="U40" s="67" t="n">
        <f aca="false">[7]data!FI2</f>
        <v>0</v>
      </c>
      <c r="V40" s="67" t="n">
        <f aca="false">[7]data!FJ2</f>
        <v>0</v>
      </c>
      <c r="W40" s="63" t="n">
        <f aca="false">U40+V40</f>
        <v>0</v>
      </c>
      <c r="BO40" s="61" t="n">
        <f aca="true">TODAY()</f>
        <v>45926</v>
      </c>
      <c r="BP40" s="62" t="e">
        <f aca="false">-VLOOKUP(BO40,[7]data!$E$1:$FF$1048576,[7]data!$EV$1)/36.66/28.174</f>
        <v>#VALUE!</v>
      </c>
      <c r="BQ40" s="62" t="e">
        <f aca="false">BO47+BP40</f>
        <v>#VALUE!</v>
      </c>
    </row>
    <row r="41" customFormat="false" ht="12.75" hidden="false" customHeight="false" outlineLevel="0" collapsed="false">
      <c r="L41" s="41" t="s">
        <v>22</v>
      </c>
      <c r="M41" s="62" t="n">
        <f aca="false">[7]Opsheet!L8</f>
        <v>5356.5</v>
      </c>
      <c r="AA41" s="0" t="s">
        <v>38</v>
      </c>
      <c r="AN41" s="60"/>
      <c r="AO41" s="65" t="s">
        <v>39</v>
      </c>
      <c r="AP41" s="65"/>
      <c r="AR41" s="62"/>
      <c r="BO41" s="61" t="n">
        <f aca="false">BO40-1</f>
        <v>45925</v>
      </c>
      <c r="BP41" s="62" t="e">
        <f aca="false">-VLOOKUP(BO41,[7]data!$E$1:$FF$1048576,[7]data!$EV$1)/36.66/28.174</f>
        <v>#VALUE!</v>
      </c>
    </row>
    <row r="42" customFormat="false" ht="12.75" hidden="false" customHeight="false" outlineLevel="0" collapsed="false">
      <c r="L42" s="66" t="n">
        <f aca="false">$F$50</f>
        <v>45536</v>
      </c>
      <c r="M42" s="62" t="n">
        <f aca="false">[7]Opsheet!M8</f>
        <v>6204.36666666667</v>
      </c>
      <c r="AA42" s="60" t="s">
        <v>40</v>
      </c>
      <c r="AB42" s="60" t="s">
        <v>41</v>
      </c>
      <c r="AO42" s="61" t="n">
        <f aca="true">TODAY()</f>
        <v>45926</v>
      </c>
      <c r="AP42" s="62" t="e">
        <f aca="false">-VLOOKUP(AO42,[7]data!$E$1:$FM$1048576,[7]data!$FM$1)/36.66/28.174</f>
        <v>#VALUE!</v>
      </c>
      <c r="AQ42" s="62" t="e">
        <f aca="false">X54+AP42</f>
        <v>#VALUE!</v>
      </c>
      <c r="BO42" s="41" t="s">
        <v>22</v>
      </c>
      <c r="BP42" s="62" t="e">
        <f aca="false">-SUMPRODUCT([7]data!$A$1284:$A$2500,[7]data!$EV$1284:$EV$2500)/SUM([7]data!$A$1284:$A$2500)/36.66/28.174</f>
        <v>#DIV/0!</v>
      </c>
      <c r="BQ42" s="65" t="s">
        <v>42</v>
      </c>
      <c r="BR42" s="65"/>
    </row>
    <row r="43" customFormat="false" ht="12.75" hidden="false" customHeight="false" outlineLevel="0" collapsed="false">
      <c r="L43" s="66" t="n">
        <f aca="false">$F$51</f>
        <v>45170</v>
      </c>
      <c r="M43" s="63" t="n">
        <f aca="false">VLOOKUP(L43,'[7]OPS Historicals'!$A$39:$K$62,6)</f>
        <v>12211.0954137067</v>
      </c>
      <c r="Q43" s="48" t="s">
        <v>43</v>
      </c>
      <c r="R43" s="60"/>
      <c r="T43" s="47"/>
      <c r="Z43" s="61" t="n">
        <f aca="true">TODAY()</f>
        <v>45926</v>
      </c>
      <c r="AA43" s="63" t="e">
        <f aca="false">VLOOKUP(Z43,[7]data!$E$1:$FM$1048576,[7]data!$FK$1)/36.66/28.174</f>
        <v>#VALUE!</v>
      </c>
      <c r="AB43" s="63" t="e">
        <f aca="false">-VLOOKUP(Z43,[7]data!$E$1:$FM$1048576,[7]data!$FL$1)/36.66/28.174-AD53-Z54</f>
        <v>#VALUE!</v>
      </c>
      <c r="AC43" s="62" t="e">
        <f aca="false">X36+AB43</f>
        <v>#VALUE!</v>
      </c>
      <c r="AN43" s="62"/>
      <c r="AO43" s="61" t="n">
        <f aca="false">AO42-1</f>
        <v>45925</v>
      </c>
      <c r="AP43" s="62" t="e">
        <f aca="false">-VLOOKUP(AO43,[7]data!$E$1:$FM$1048576,[7]data!$FM$1)/36.66/28.174</f>
        <v>#VALUE!</v>
      </c>
      <c r="BO43" s="66" t="n">
        <f aca="false">$F$50</f>
        <v>45536</v>
      </c>
      <c r="BP43" s="62" t="n">
        <f aca="false">-[7]data!EV3</f>
        <v>-0</v>
      </c>
      <c r="BQ43" s="61" t="n">
        <f aca="true">TODAY()</f>
        <v>45926</v>
      </c>
      <c r="BR43" s="62" t="e">
        <f aca="false">-VLOOKUP(BQ43,[7]data!$E$1:$FF$1048576,[7]data!$EY$1)/36.66/28.174</f>
        <v>#VALUE!</v>
      </c>
      <c r="BS43" s="62" t="e">
        <f aca="false">BQ40+BR43</f>
        <v>#VALUE!</v>
      </c>
    </row>
    <row r="44" customFormat="false" ht="12.75" hidden="false" customHeight="false" outlineLevel="0" collapsed="false">
      <c r="R44" s="61"/>
      <c r="S44" s="50"/>
      <c r="T44" s="50"/>
      <c r="Z44" s="61" t="n">
        <f aca="false">Z43-1</f>
        <v>45925</v>
      </c>
      <c r="AA44" s="63" t="e">
        <f aca="false">VLOOKUP(Z44,[7]data!$E$1:$FM$1048576,[7]data!$FK$1)/36.66/28.174</f>
        <v>#VALUE!</v>
      </c>
      <c r="AB44" s="63" t="e">
        <f aca="false">-VLOOKUP(Z44,[7]data!$E$1:$FM$1048576,[7]data!$FL$1)/36.66/28.174-AD54-Z55</f>
        <v>#VALUE!</v>
      </c>
      <c r="AO44" s="0" t="s">
        <v>22</v>
      </c>
      <c r="AP44" s="68" t="e">
        <f aca="false">-SUMPRODUCT([7]data!$A$1284:$A$2500,[7]data!$FM$1284:$FM$2500)/SUM([7]data!$A$1284:$A$2500)/36.66/28.174</f>
        <v>#DIV/0!</v>
      </c>
      <c r="BO44" s="66" t="n">
        <f aca="false">$F$51</f>
        <v>45170</v>
      </c>
      <c r="BP44" s="62" t="n">
        <f aca="false">-[7]data!EV2</f>
        <v>-0</v>
      </c>
      <c r="BQ44" s="61" t="n">
        <f aca="false">BQ43-1</f>
        <v>45925</v>
      </c>
      <c r="BR44" s="62" t="e">
        <f aca="false">-VLOOKUP(BQ44,[7]data!$E$1:$FF$1048576,[7]data!$EY$1)/36.66/28.174</f>
        <v>#VALUE!</v>
      </c>
    </row>
    <row r="45" customFormat="false" ht="12.75" hidden="false" customHeight="false" outlineLevel="0" collapsed="false">
      <c r="O45" s="60"/>
      <c r="P45" s="60"/>
      <c r="R45" s="69"/>
      <c r="S45" s="50"/>
      <c r="T45" s="50"/>
      <c r="Z45" s="41" t="s">
        <v>22</v>
      </c>
      <c r="AA45" s="63" t="e">
        <f aca="false">SUMPRODUCT([7]data!$A$1284:$A$2500,[7]data!$FK$1284:$FK$2500)/SUM([7]data!$A$1284:$A$2500)/36.66/28.174</f>
        <v>#DIV/0!</v>
      </c>
      <c r="AB45" s="63" t="e">
        <f aca="false">-SUMPRODUCT([7]data!$A$1284:$A$2500,[7]data!$FL$1284:$FL$2500)/SUM([7]data!$A$1284:$A$2500)/36.66/28.174-AD55-Z56</f>
        <v>#DIV/0!</v>
      </c>
      <c r="AO45" s="66" t="n">
        <f aca="false">$F$50</f>
        <v>45536</v>
      </c>
      <c r="AP45" s="62" t="n">
        <f aca="false">-[7]data!FM3</f>
        <v>-0</v>
      </c>
      <c r="BQ45" s="41" t="s">
        <v>22</v>
      </c>
      <c r="BR45" s="62" t="e">
        <f aca="false">-SUMPRODUCT([7]data!$A$1284:$A$2500,[7]data!$EY$1284:$EY$2500)/SUM([7]data!$A$1284:$A$2500)/36.66/28.174</f>
        <v>#DIV/0!</v>
      </c>
    </row>
    <row r="46" customFormat="false" ht="12.75" hidden="false" customHeight="false" outlineLevel="0" collapsed="false">
      <c r="F46" s="65" t="s">
        <v>44</v>
      </c>
      <c r="G46" s="65"/>
      <c r="L46" s="65" t="s">
        <v>45</v>
      </c>
      <c r="M46" s="65"/>
      <c r="O46" s="61"/>
      <c r="P46" s="63"/>
      <c r="Z46" s="66" t="n">
        <f aca="false">$F$50</f>
        <v>45536</v>
      </c>
      <c r="AA46" s="67" t="n">
        <f aca="false">[7]data!FK3</f>
        <v>0</v>
      </c>
      <c r="AB46" s="63" t="n">
        <f aca="false">-[7]data!FL3-AD56-Z57</f>
        <v>0</v>
      </c>
      <c r="AO46" s="66" t="n">
        <f aca="false">$F$51</f>
        <v>45170</v>
      </c>
      <c r="AP46" s="62" t="n">
        <f aca="false">-[7]data!FM2</f>
        <v>-0</v>
      </c>
      <c r="AY46" s="65" t="s">
        <v>46</v>
      </c>
      <c r="AZ46" s="65"/>
      <c r="BA46" s="65"/>
      <c r="BM46" s="65" t="s">
        <v>10</v>
      </c>
      <c r="BN46" s="65"/>
      <c r="BQ46" s="66" t="n">
        <f aca="false">$F$50</f>
        <v>45536</v>
      </c>
      <c r="BR46" s="62" t="n">
        <f aca="false">-[7]data!EY3</f>
        <v>-0</v>
      </c>
    </row>
    <row r="47" customFormat="false" ht="12.75" hidden="false" customHeight="false" outlineLevel="0" collapsed="false">
      <c r="F47" s="61" t="n">
        <f aca="true">TODAY()</f>
        <v>45926</v>
      </c>
      <c r="G47" s="62" t="e">
        <f aca="false">VLOOKUP(F47,[7]data!$E$1:$DC$1048576,[7]data!$H$1)</f>
        <v>#VALUE!</v>
      </c>
      <c r="L47" s="61" t="n">
        <f aca="true">TODAY()</f>
        <v>45926</v>
      </c>
      <c r="M47" s="62" t="e">
        <f aca="false">VLOOKUP(L47,[7]data!$E$1:$DC$1048576,[7]data!$DB$1)/36.66/28.174</f>
        <v>#VALUE!</v>
      </c>
      <c r="O47" s="69"/>
      <c r="P47" s="63"/>
      <c r="Z47" s="66" t="n">
        <f aca="false">$F$51</f>
        <v>45170</v>
      </c>
      <c r="AA47" s="67" t="n">
        <f aca="false">[7]data!FK2</f>
        <v>0</v>
      </c>
      <c r="AB47" s="63" t="n">
        <f aca="false">-[7]data!FL2-AD57-Z58</f>
        <v>0</v>
      </c>
      <c r="AZ47" s="60" t="s">
        <v>47</v>
      </c>
      <c r="BA47" s="60" t="s">
        <v>48</v>
      </c>
      <c r="BM47" s="61" t="n">
        <f aca="true">TODAY()</f>
        <v>45926</v>
      </c>
      <c r="BN47" s="62" t="e">
        <f aca="false">(-VLOOKUP(BM47,[7]data!$E$1:$FF$1048576,[7]data!$ET$1)-VLOOKUP(BM47,[7]data!$E$1:$FO$1048576,[7]data!$EZ$1)-VLOOKUP(BM47,[7]data!$E$1:$FO$1048576,[7]data!$EM$1))/36.66/28.174</f>
        <v>#VALUE!</v>
      </c>
      <c r="BO47" s="62" t="e">
        <f aca="false">BH51+BN47</f>
        <v>#VALUE!</v>
      </c>
      <c r="BQ47" s="66" t="n">
        <f aca="false">$F$51</f>
        <v>45170</v>
      </c>
      <c r="BR47" s="62" t="n">
        <f aca="false">-[7]data!EY2</f>
        <v>-0</v>
      </c>
    </row>
    <row r="48" customFormat="false" ht="12.75" hidden="false" customHeight="false" outlineLevel="0" collapsed="false">
      <c r="F48" s="61" t="n">
        <f aca="false">F47-1</f>
        <v>45925</v>
      </c>
      <c r="G48" s="62" t="e">
        <f aca="false">VLOOKUP(F48,[7]data!$E$1:$DC$1048576,[7]data!$H$1)</f>
        <v>#VALUE!</v>
      </c>
      <c r="L48" s="61" t="n">
        <f aca="false">L47-1</f>
        <v>45925</v>
      </c>
      <c r="M48" s="62" t="e">
        <f aca="false">VLOOKUP(L48,[7]data!$E$1:$DC$1048576,[7]data!$DB$1)/36.66/28.174</f>
        <v>#VALUE!</v>
      </c>
      <c r="T48" s="60"/>
      <c r="U48" s="60"/>
      <c r="AY48" s="61" t="n">
        <f aca="true">TODAY()</f>
        <v>45926</v>
      </c>
      <c r="AZ48" s="62" t="e">
        <f aca="false">-VLOOKUP(AY48,[7]data!$E$1:$FO$1048576,[7]data!$FN$1)/36.66/28.174</f>
        <v>#REF!</v>
      </c>
      <c r="BA48" s="63" t="e">
        <f aca="false">-VLOOKUP(AY48,[7]data!$E$1:$FO$1048576,[7]data!$FO$1)/36.66/28.174</f>
        <v>#REF!</v>
      </c>
      <c r="BB48" s="63" t="e">
        <f aca="false">AQ42+AZ48+BA48</f>
        <v>#REF!</v>
      </c>
      <c r="BM48" s="61" t="n">
        <f aca="false">BM47-1</f>
        <v>45925</v>
      </c>
      <c r="BN48" s="62" t="e">
        <f aca="false">(-VLOOKUP(BM48,[7]data!$E$1:$FF$1048576,[7]data!$ET$1)-VLOOKUP(BM48,[7]data!$E$1:$FO$1048576,[7]data!$EZ$1)-VLOOKUP(BM48,[7]data!$E$1:$FO$1048576,[7]data!$EM$1))/36.66/28.174</f>
        <v>#VALUE!</v>
      </c>
    </row>
    <row r="49" customFormat="false" ht="12.75" hidden="false" customHeight="false" outlineLevel="0" collapsed="false">
      <c r="F49" s="41" t="s">
        <v>22</v>
      </c>
      <c r="G49" s="62" t="n">
        <f aca="false">[7]Opsheet!L10</f>
        <v>2014.5</v>
      </c>
      <c r="L49" s="41" t="s">
        <v>22</v>
      </c>
      <c r="M49" s="62" t="e">
        <f aca="false">SUMPRODUCT([7]data!$A$1284:$A$2500,[7]data!$DB$1284:$DB$2500)/SUM([7]data!$A$1284:$A$2500)/36.66/28.174</f>
        <v>#DIV/0!</v>
      </c>
      <c r="S49" s="48" t="s">
        <v>49</v>
      </c>
      <c r="T49" s="61"/>
      <c r="U49" s="62"/>
      <c r="AY49" s="61" t="n">
        <f aca="false">AY48-1</f>
        <v>45925</v>
      </c>
      <c r="AZ49" s="62" t="e">
        <f aca="false">-VLOOKUP(AY49,[7]data!$E$1:$FO$1048576,[7]data!$FN$1)/36.66/28.174</f>
        <v>#REF!</v>
      </c>
      <c r="BA49" s="63" t="e">
        <f aca="false">-VLOOKUP(AY49,[7]data!$E$1:$FO$1048576,[7]data!$FO$1)/36.66/28.174</f>
        <v>#REF!</v>
      </c>
      <c r="BM49" s="41" t="s">
        <v>22</v>
      </c>
      <c r="BN49" s="70" t="e">
        <f aca="false">((-SUMPRODUCT([7]data!$A$1284:$A$2500,[7]data!$ET$1284:$ET$2500)-SUMPRODUCT([7]data!$A$1284:$A$2500,[7]data!$EZ$1284:$EZ$2500)+SUMPRODUCT([7]data!$A$1284:$A$2500,[7]data!$EM$1284:$EM$2500))/SUM([7]data!$A$1284:$A$2500))/36.66/28.174</f>
        <v>#DIV/0!</v>
      </c>
    </row>
    <row r="50" customFormat="false" ht="12.75" hidden="false" customHeight="false" outlineLevel="0" collapsed="false">
      <c r="F50" s="9" t="n">
        <f aca="false">DATE(YEAR(F47)-1,MONTH(F47),1)</f>
        <v>45536</v>
      </c>
      <c r="G50" s="62" t="n">
        <f aca="false">[7]Opsheet!M10</f>
        <v>2296</v>
      </c>
      <c r="L50" s="66" t="n">
        <f aca="false">$F$50</f>
        <v>45536</v>
      </c>
      <c r="M50" s="62" t="n">
        <f aca="false">[7]data!DB3</f>
        <v>0</v>
      </c>
      <c r="T50" s="69"/>
      <c r="U50" s="62"/>
      <c r="AY50" s="41" t="s">
        <v>22</v>
      </c>
      <c r="AZ50" s="62" t="e">
        <f aca="false">-SUMPRODUCT([7]data!$A$1284:$A$2500,[7]data!$FN$1284:$FN$2500)/SUM([7]data!$A$1284:$A$2500)/36.66/28.174</f>
        <v>#DIV/0!</v>
      </c>
      <c r="BA50" s="63" t="e">
        <f aca="false">-SUMPRODUCT([7]data!$A$1284:$A$2500,[7]data!$FO$1284:$FO$2500)/SUM([7]data!$A$1284:$A$2500)/36.66/28.174</f>
        <v>#DIV/0!</v>
      </c>
      <c r="BC50" s="65" t="s">
        <v>50</v>
      </c>
      <c r="BD50" s="65"/>
      <c r="BF50" s="65" t="s">
        <v>11</v>
      </c>
      <c r="BG50" s="65"/>
      <c r="BM50" s="66" t="n">
        <f aca="false">$F$50</f>
        <v>45536</v>
      </c>
      <c r="BN50" s="62" t="n">
        <f aca="false">-[7]data!ET3-[7]data!EZ3-[7]data!EM3</f>
        <v>-0</v>
      </c>
    </row>
    <row r="51" customFormat="false" ht="12.75" hidden="false" customHeight="false" outlineLevel="0" collapsed="false">
      <c r="F51" s="9" t="n">
        <f aca="false">DATE(YEAR(F47)-2,MONTH(F47),1)</f>
        <v>45170</v>
      </c>
      <c r="G51" s="63" t="n">
        <f aca="false">VLOOKUP(F51,'[7]OPS Historicals'!$A$38:$Q$62,11)</f>
        <v>6595.16129032258</v>
      </c>
      <c r="L51" s="66"/>
      <c r="M51" s="62"/>
      <c r="P51" s="47"/>
      <c r="AY51" s="66" t="n">
        <f aca="false">$F$50</f>
        <v>45536</v>
      </c>
      <c r="AZ51" s="62" t="n">
        <f aca="false">-[7]data!FN3</f>
        <v>-0</v>
      </c>
      <c r="BA51" s="63" t="n">
        <f aca="false">-[7]data!FO3</f>
        <v>-0</v>
      </c>
      <c r="BC51" s="61" t="n">
        <f aca="true">TODAY()</f>
        <v>45926</v>
      </c>
      <c r="BD51" s="63" t="e">
        <f aca="false">VLOOKUP(BC51,[7]data!$E$1:$FF$1048576,[7]data!$DW$1)/36.66/28.174</f>
        <v>#VALUE!</v>
      </c>
      <c r="BF51" s="61" t="n">
        <f aca="true">TODAY()</f>
        <v>45926</v>
      </c>
      <c r="BG51" s="62" t="e">
        <f aca="false">-VLOOKUP(BF51,[7]data!$E$1:$FF$1048576,[7]data!$EW$1)/36.66/28.174</f>
        <v>#VALUE!</v>
      </c>
      <c r="BH51" s="62" t="e">
        <f aca="false">BH59+BG51</f>
        <v>#VALUE!</v>
      </c>
      <c r="BM51" s="66" t="n">
        <f aca="false">$F$51</f>
        <v>45170</v>
      </c>
      <c r="BN51" s="62" t="n">
        <f aca="false">-[7]data!ET2-[7]data!EZ2-[7]data!EM2</f>
        <v>-0</v>
      </c>
    </row>
    <row r="52" customFormat="false" ht="12.75" hidden="false" customHeight="false" outlineLevel="0" collapsed="false">
      <c r="O52" s="50"/>
      <c r="P52" s="50"/>
      <c r="AC52" s="65" t="s">
        <v>9</v>
      </c>
      <c r="AD52" s="65"/>
      <c r="AY52" s="66" t="n">
        <f aca="false">$F$51</f>
        <v>45170</v>
      </c>
      <c r="AZ52" s="62" t="n">
        <f aca="false">-[7]data!FN2</f>
        <v>-0</v>
      </c>
      <c r="BA52" s="63" t="n">
        <f aca="false">-[7]data!FO2</f>
        <v>-0</v>
      </c>
      <c r="BC52" s="61" t="n">
        <f aca="false">BC51-1</f>
        <v>45925</v>
      </c>
      <c r="BD52" s="63" t="e">
        <f aca="false">VLOOKUP(BC52,[7]data!$E$1:$FF$1048576,[7]data!$DW$1)/36.66/28.174</f>
        <v>#VALUE!</v>
      </c>
      <c r="BF52" s="61" t="n">
        <f aca="false">BF51-1</f>
        <v>45925</v>
      </c>
      <c r="BG52" s="62" t="e">
        <f aca="false">-VLOOKUP(BF52,[7]data!$E$1:$FF$1048576,[7]data!$EW$1)/36.66/28.174</f>
        <v>#VALUE!</v>
      </c>
    </row>
    <row r="53" customFormat="false" ht="12.75" hidden="false" customHeight="false" outlineLevel="0" collapsed="false">
      <c r="O53" s="50"/>
      <c r="P53" s="50"/>
      <c r="T53" s="48" t="s">
        <v>51</v>
      </c>
      <c r="Y53" s="65" t="s">
        <v>8</v>
      </c>
      <c r="Z53" s="65"/>
      <c r="AB53" s="62" t="e">
        <f aca="false">AC43+AD53</f>
        <v>#VALUE!</v>
      </c>
      <c r="AC53" s="61" t="n">
        <f aca="true">TODAY()</f>
        <v>45926</v>
      </c>
      <c r="AD53" s="62" t="e">
        <f aca="false">-VLOOKUP(AC53,[7]data!$E$1:$FM$1048576,[7]data!$EO$1)/36.66/28.174+VLOOKUP(AC53,[7]data!$E$1:$FM$1048576,[7]data!$DS$1)/36.66/28.174</f>
        <v>#VALUE!</v>
      </c>
      <c r="BC53" s="41" t="s">
        <v>22</v>
      </c>
      <c r="BD53" s="63" t="e">
        <f aca="false">SUMPRODUCT([7]data!$A$1284:$A$2500,[7]data!$DW$1284:$DW$2500)/SUM([7]data!$A$1284:$A$2500)/36.66/28.174</f>
        <v>#DIV/0!</v>
      </c>
      <c r="BF53" s="41" t="s">
        <v>22</v>
      </c>
      <c r="BG53" s="62" t="e">
        <f aca="false">-SUMPRODUCT([7]data!$A$1284:$A$2500,[7]data!$EW$1284:$EW$2500)/SUM([7]data!$A$1284:$A$2500)/36.66/28.174</f>
        <v>#DIV/0!</v>
      </c>
    </row>
    <row r="54" customFormat="false" ht="12.75" hidden="false" customHeight="false" outlineLevel="0" collapsed="false">
      <c r="X54" s="68" t="e">
        <f aca="false">AB53+Z54</f>
        <v>#REF!</v>
      </c>
      <c r="Y54" s="61" t="n">
        <f aca="true">TODAY()</f>
        <v>45926</v>
      </c>
      <c r="Z54" s="62" t="e">
        <f aca="false">-VLOOKUP(Y54,[7]data!$E$1:$FO$1048576,[7]data!$EN$1)/36.66/28.174</f>
        <v>#REF!</v>
      </c>
      <c r="AC54" s="61" t="n">
        <f aca="false">AC53-1</f>
        <v>45925</v>
      </c>
      <c r="AD54" s="62" t="e">
        <f aca="false">-VLOOKUP(AC54,[7]data!$E$1:$FM$1048576,[7]data!$EO$1)/36.66/28.174+VLOOKUP(AC54,[7]data!$E$1:$FM$1048576,[7]data!$DS$1)/36.66/28.174</f>
        <v>#VALUE!</v>
      </c>
      <c r="BC54" s="66" t="n">
        <f aca="false">$F$50</f>
        <v>45536</v>
      </c>
      <c r="BD54" s="63" t="n">
        <f aca="false">[7]data!DW3</f>
        <v>0</v>
      </c>
      <c r="BF54" s="66" t="n">
        <f aca="false">$F$50</f>
        <v>45536</v>
      </c>
      <c r="BG54" s="62" t="n">
        <f aca="false">-[7]data!EW3</f>
        <v>-0</v>
      </c>
    </row>
    <row r="55" customFormat="false" ht="12.75" hidden="false" customHeight="false" outlineLevel="0" collapsed="false">
      <c r="Y55" s="61" t="n">
        <f aca="false">Y54-1</f>
        <v>45925</v>
      </c>
      <c r="Z55" s="62" t="e">
        <f aca="false">-VLOOKUP(Y55,[7]data!$E$1:$FO$1048576,[7]data!$EN$1)/36.66/28.174</f>
        <v>#REF!</v>
      </c>
      <c r="AC55" s="41" t="s">
        <v>22</v>
      </c>
      <c r="AD55" s="70" t="e">
        <f aca="false">(-SUMPRODUCT([7]data!$A$1284:$A$2500,[7]data!$EO$1284:$EO$2500)+SUMPRODUCT([7]data!$A$1284:$A$2500,[7]data!$DS$1284:$DS$2500))/SUM([7]data!$A$1284:$A$2500)/36.66/28.174</f>
        <v>#DIV/0!</v>
      </c>
      <c r="BC55" s="66" t="n">
        <f aca="false">$F$51</f>
        <v>45170</v>
      </c>
      <c r="BD55" s="63" t="n">
        <f aca="false">[7]data!DW2</f>
        <v>0</v>
      </c>
      <c r="BF55" s="66" t="n">
        <f aca="false">$F$51</f>
        <v>45170</v>
      </c>
      <c r="BG55" s="62" t="n">
        <f aca="false">-[7]data!EW2</f>
        <v>-0</v>
      </c>
    </row>
    <row r="56" customFormat="false" ht="12.75" hidden="false" customHeight="false" outlineLevel="0" collapsed="false">
      <c r="Y56" s="41" t="s">
        <v>22</v>
      </c>
      <c r="Z56" s="70" t="e">
        <f aca="false">((-SUMPRODUCT([7]data!$A$1284:$A$2500,[7]data!$EN$1284:$EN$2500))/SUM([7]data!$A$1284:$A$2500))/36.66/28.174</f>
        <v>#DIV/0!</v>
      </c>
      <c r="AC56" s="66" t="n">
        <f aca="false">$F$50</f>
        <v>45536</v>
      </c>
      <c r="AD56" s="62" t="n">
        <f aca="false">-[7]data!EO3+[7]data!DS3</f>
        <v>0</v>
      </c>
      <c r="BF56" s="41"/>
    </row>
    <row r="57" customFormat="false" ht="12.75" hidden="false" customHeight="false" outlineLevel="0" collapsed="false">
      <c r="Y57" s="66" t="n">
        <f aca="false">$F$50</f>
        <v>45536</v>
      </c>
      <c r="Z57" s="62" t="n">
        <f aca="false">-[7]data!EN3</f>
        <v>-0</v>
      </c>
      <c r="AC57" s="66" t="n">
        <f aca="false">$F$51</f>
        <v>45170</v>
      </c>
      <c r="AD57" s="62" t="n">
        <f aca="false">-[7]data!EO2+[7]data!DS2</f>
        <v>0</v>
      </c>
      <c r="BB57" s="65" t="s">
        <v>52</v>
      </c>
      <c r="BC57" s="65"/>
    </row>
    <row r="58" customFormat="false" ht="12.75" hidden="false" customHeight="false" outlineLevel="0" collapsed="false">
      <c r="R58" s="49"/>
      <c r="S58" s="49"/>
      <c r="Y58" s="66" t="n">
        <f aca="false">$F$51</f>
        <v>45170</v>
      </c>
      <c r="Z58" s="62" t="n">
        <f aca="false">-[7]data!EN2</f>
        <v>-0</v>
      </c>
      <c r="AW58" s="60"/>
      <c r="AX58" s="60"/>
      <c r="BB58" s="61" t="n">
        <f aca="true">TODAY()</f>
        <v>45926</v>
      </c>
      <c r="BC58" s="62" t="e">
        <f aca="false">VLOOKUP(BB58,[7]data!$E$1:$FF$1048576,[7]data!$DU$1)/36.66/28.174</f>
        <v>#VALUE!</v>
      </c>
      <c r="BD58" s="62" t="e">
        <f aca="false">BB48+BD51+BC58</f>
        <v>#VALUE!</v>
      </c>
      <c r="BF58" s="0" t="s">
        <v>53</v>
      </c>
      <c r="BG58" s="60"/>
    </row>
    <row r="59" customFormat="false" ht="12.75" hidden="false" customHeight="false" outlineLevel="0" collapsed="false">
      <c r="S59" s="47"/>
      <c r="AW59" s="71"/>
      <c r="AX59" s="62"/>
      <c r="BB59" s="61" t="n">
        <f aca="false">BB58-1</f>
        <v>45925</v>
      </c>
      <c r="BC59" s="62" t="e">
        <f aca="false">VLOOKUP(BB59,[7]data!$E$1:$FF$1048576,[7]data!$DU$1)/36.66/28.174</f>
        <v>#VALUE!</v>
      </c>
      <c r="BD59" s="72" t="s">
        <v>54</v>
      </c>
      <c r="BF59" s="61" t="n">
        <f aca="true">TODAY()</f>
        <v>45926</v>
      </c>
      <c r="BG59" s="62" t="e">
        <f aca="false">-VLOOKUP(BF59,[7]data!$E$1:$FF$1048576,[7]data!$EH$1)/36.66/28.174</f>
        <v>#VALUE!</v>
      </c>
      <c r="BH59" s="62" t="e">
        <f aca="false">BD63+BG59</f>
        <v>#VALUE!</v>
      </c>
    </row>
    <row r="60" customFormat="false" ht="12.75" hidden="false" customHeight="false" outlineLevel="0" collapsed="false">
      <c r="R60" s="50"/>
      <c r="S60" s="50"/>
      <c r="AW60" s="69"/>
      <c r="AX60" s="62"/>
      <c r="BB60" s="41" t="s">
        <v>22</v>
      </c>
      <c r="BC60" s="62" t="e">
        <f aca="false">SUMPRODUCT([7]data!$A$1284:$A$2500,[7]data!$DU$1284:$DU$2500)/SUM([7]data!$A$1284:$A$2500)/36.66/28.174</f>
        <v>#DIV/0!</v>
      </c>
      <c r="BD60" s="61"/>
      <c r="BF60" s="61" t="n">
        <f aca="false">BF59-1</f>
        <v>45925</v>
      </c>
      <c r="BG60" s="62" t="e">
        <f aca="false">-VLOOKUP(BF60,[7]data!$E$1:$FF$1048576,[7]data!$EH$1)/36.66/28.174</f>
        <v>#VALUE!</v>
      </c>
      <c r="BL60" s="0" t="s">
        <v>55</v>
      </c>
    </row>
    <row r="61" customFormat="false" ht="12.75" hidden="false" customHeight="false" outlineLevel="0" collapsed="false">
      <c r="R61" s="50"/>
      <c r="S61" s="50"/>
      <c r="V61" s="48" t="s">
        <v>56</v>
      </c>
      <c r="BB61" s="66" t="n">
        <f aca="false">$F$50</f>
        <v>45536</v>
      </c>
      <c r="BC61" s="62" t="n">
        <f aca="false">[7]data!DU3</f>
        <v>0</v>
      </c>
      <c r="BD61" s="61"/>
      <c r="BE61" s="62"/>
      <c r="BF61" s="41" t="s">
        <v>22</v>
      </c>
      <c r="BG61" s="62" t="e">
        <f aca="false">-SUMPRODUCT([7]data!$A$1284:$A$2500,[7]data!$EH$1284:$EH$2500)/SUM([7]data!$A$1284:$A$2500)/36.66/28.174</f>
        <v>#DIV/0!</v>
      </c>
    </row>
    <row r="62" customFormat="false" ht="12.75" hidden="false" customHeight="false" outlineLevel="0" collapsed="false">
      <c r="R62" s="49"/>
      <c r="S62" s="49"/>
      <c r="AO62" s="61"/>
      <c r="AP62" s="62"/>
      <c r="BB62" s="66" t="n">
        <f aca="false">$F$51</f>
        <v>45170</v>
      </c>
      <c r="BC62" s="62" t="n">
        <f aca="false">[7]data!DU2</f>
        <v>0</v>
      </c>
      <c r="BF62" s="66" t="n">
        <f aca="false">$F$50</f>
        <v>45536</v>
      </c>
      <c r="BG62" s="62" t="n">
        <f aca="false">-[7]data!EH3</f>
        <v>-0</v>
      </c>
    </row>
    <row r="63" customFormat="false" ht="12.75" hidden="false" customHeight="false" outlineLevel="0" collapsed="false">
      <c r="AO63" s="61"/>
      <c r="AP63" s="62"/>
      <c r="BB63" s="60" t="s">
        <v>57</v>
      </c>
      <c r="BC63" s="60" t="s">
        <v>29</v>
      </c>
      <c r="BD63" s="73" t="e">
        <f aca="false">BD58+BC64+BA66</f>
        <v>#VALUE!</v>
      </c>
      <c r="BF63" s="66" t="n">
        <f aca="false">$F$51</f>
        <v>45170</v>
      </c>
      <c r="BG63" s="62" t="n">
        <f aca="false">-[7]data!EH2</f>
        <v>-0</v>
      </c>
    </row>
    <row r="64" customFormat="false" ht="12.75" hidden="false" customHeight="false" outlineLevel="0" collapsed="false">
      <c r="BB64" s="61" t="n">
        <f aca="true">TODAY()</f>
        <v>45926</v>
      </c>
      <c r="BC64" s="63" t="e">
        <f aca="false">VLOOKUP($BB64,[7]data!$E$1:$FF$1048576,[7]data!$DR$1)/36.66/28.174+BD64</f>
        <v>#VALUE!</v>
      </c>
      <c r="BD64" s="74" t="e">
        <f aca="false">-VLOOKUP($BB64,[7]data!$E$1:$FP$1048576,[7]data!$FG$1)/36.66/28.174</f>
        <v>#REF!</v>
      </c>
    </row>
    <row r="65" customFormat="false" ht="12.75" hidden="false" customHeight="false" outlineLevel="0" collapsed="false">
      <c r="AZ65" s="65" t="s">
        <v>58</v>
      </c>
      <c r="BA65" s="65"/>
      <c r="BB65" s="61" t="n">
        <f aca="false">BB64-1</f>
        <v>45925</v>
      </c>
      <c r="BC65" s="63" t="e">
        <f aca="false">VLOOKUP($BB65,[7]data!$E$1:$FF$1048576,[7]data!$DR$1)/36.66/28.174+BD65</f>
        <v>#VALUE!</v>
      </c>
      <c r="BD65" s="74" t="e">
        <f aca="false">-VLOOKUP($BB65,[7]data!$E$1:$FP$1048576,[7]data!$FG$1)/36.66/28.174</f>
        <v>#REF!</v>
      </c>
    </row>
    <row r="66" customFormat="false" ht="12.75" hidden="false" customHeight="false" outlineLevel="0" collapsed="false">
      <c r="R66" s="49"/>
      <c r="S66" s="49"/>
      <c r="T66" s="49"/>
      <c r="U66" s="49"/>
      <c r="AZ66" s="61" t="n">
        <f aca="true">TODAY()</f>
        <v>45926</v>
      </c>
      <c r="BA66" s="63" t="e">
        <f aca="false">VLOOKUP(AZ66,[7]data!$E$1:$FM$1048576,[7]data!$DY$1)/36.66/28.174-VLOOKUP(AZ66,[7]data!E$1:FM$1048576,[7]data!$FB$1)/36.66/28.174-VLOOKUP(AZ66,[7]data!E$1:FO$1048576,[7]data!$EK$1)/36.66/28.174</f>
        <v>#VALUE!</v>
      </c>
      <c r="BB66" s="41" t="s">
        <v>22</v>
      </c>
      <c r="BC66" s="62" t="e">
        <f aca="false">(SUMPRODUCT([7]data!$A$1284:$A$2500,[7]data!$DR$1284:$DR$2500)-SUMPRODUCT([7]data!$A$1284:$A$2500,[7]data!$FG$1284:$FG$2500))/SUM([7]data!$A$1284:$A$2500)/36.66/28.174</f>
        <v>#DIV/0!</v>
      </c>
    </row>
    <row r="67" customFormat="false" ht="12.75" hidden="false" customHeight="false" outlineLevel="0" collapsed="false">
      <c r="R67" s="49"/>
      <c r="S67" s="49"/>
      <c r="T67" s="47"/>
      <c r="U67" s="49"/>
      <c r="AZ67" s="61" t="n">
        <f aca="false">AZ66-1</f>
        <v>45925</v>
      </c>
      <c r="BA67" s="63" t="e">
        <f aca="false">VLOOKUP(AZ67,[7]data!$E$1:$FM$1048576,[7]data!$DY$1)/36.66/28.174-VLOOKUP(AZ67,[7]data!E$1:FM$1048576,[7]data!$FB$1)/36.66/28.174-VLOOKUP(AZ67,[7]data!E$1:FO$1048576,[7]data!$EK$1)/36.66/28.174</f>
        <v>#VALUE!</v>
      </c>
      <c r="BB67" s="66" t="n">
        <f aca="false">$F$50</f>
        <v>45536</v>
      </c>
      <c r="BC67" s="62" t="n">
        <f aca="false">[7]data!DR3-[7]data!FG3</f>
        <v>0</v>
      </c>
    </row>
    <row r="68" customFormat="false" ht="12.75" hidden="false" customHeight="false" outlineLevel="0" collapsed="false">
      <c r="R68" s="49"/>
      <c r="S68" s="50"/>
      <c r="T68" s="50"/>
      <c r="U68" s="49"/>
      <c r="AZ68" s="41" t="s">
        <v>22</v>
      </c>
      <c r="BA68" s="73" t="e">
        <f aca="false">((SUMPRODUCT([7]data!$A$1284:$A$2500,[7]data!$DY$1284:$DY$2500)-SUMPRODUCT([7]data!$A$1284:$A$2500,[7]data!$FB$1284:$FB$2500)-SUMPRODUCT([7]data!$A$1284:$A$2500,[7]data!$EK$1284:$EK$2500))/SUM([7]data!$A$1284:$A$2500))/36.66/28.174</f>
        <v>#DIV/0!</v>
      </c>
      <c r="BB68" s="66" t="n">
        <f aca="false">$F$51</f>
        <v>45170</v>
      </c>
      <c r="BC68" s="62" t="n">
        <f aca="false">[7]data!DR2-[7]data!FG2</f>
        <v>0</v>
      </c>
    </row>
    <row r="69" customFormat="false" ht="12.75" hidden="false" customHeight="false" outlineLevel="0" collapsed="false">
      <c r="R69" s="49"/>
      <c r="S69" s="50"/>
      <c r="T69" s="50"/>
      <c r="U69" s="49"/>
      <c r="AZ69" s="66" t="n">
        <f aca="false">$F$50</f>
        <v>45536</v>
      </c>
      <c r="BA69" s="73" t="n">
        <f aca="false">[7]data!DY3-[7]data!FB3-[7]data!EK3</f>
        <v>0</v>
      </c>
    </row>
    <row r="70" customFormat="false" ht="12.75" hidden="false" customHeight="false" outlineLevel="0" collapsed="false">
      <c r="R70" s="49"/>
      <c r="S70" s="49"/>
      <c r="T70" s="49"/>
      <c r="U70" s="49"/>
      <c r="AZ70" s="66" t="n">
        <f aca="false">$F$51</f>
        <v>45170</v>
      </c>
      <c r="BA70" s="73" t="n">
        <f aca="false">[7]data!DY2-[7]data!FB2-[7]data!EK2</f>
        <v>0</v>
      </c>
    </row>
    <row r="71" customFormat="false" ht="12.75" hidden="false" customHeight="false" outlineLevel="0" collapsed="false">
      <c r="X71" s="48" t="s">
        <v>59</v>
      </c>
    </row>
    <row r="73" customFormat="false" ht="12.75" hidden="false" customHeight="false" outlineLevel="0" collapsed="false">
      <c r="BD73" s="75" t="s">
        <v>60</v>
      </c>
    </row>
    <row r="74" customFormat="false" ht="12.75" hidden="false" customHeight="false" outlineLevel="0" collapsed="false">
      <c r="BD74" s="75" t="n">
        <v>700</v>
      </c>
    </row>
    <row r="75" customFormat="false" ht="12.75" hidden="false" customHeight="false" outlineLevel="0" collapsed="false">
      <c r="T75" s="49"/>
      <c r="U75" s="49"/>
      <c r="V75" s="49"/>
      <c r="W75" s="49"/>
      <c r="X75" s="49"/>
      <c r="Y75" s="49"/>
      <c r="Z75" s="49"/>
    </row>
    <row r="76" customFormat="false" ht="12.75" hidden="false" customHeight="false" outlineLevel="0" collapsed="false">
      <c r="T76" s="49"/>
      <c r="V76" s="47"/>
      <c r="W76" s="49"/>
      <c r="X76" s="49"/>
      <c r="Y76" s="49"/>
      <c r="Z76" s="49"/>
    </row>
    <row r="77" customFormat="false" ht="12.75" hidden="false" customHeight="false" outlineLevel="0" collapsed="false">
      <c r="T77" s="49"/>
      <c r="U77" s="50"/>
      <c r="V77" s="50"/>
      <c r="W77" s="49"/>
      <c r="X77" s="49"/>
      <c r="Y77" s="49"/>
      <c r="Z77" s="49"/>
    </row>
    <row r="78" customFormat="false" ht="12.75" hidden="false" customHeight="false" outlineLevel="0" collapsed="false">
      <c r="T78" s="49"/>
      <c r="U78" s="50"/>
      <c r="V78" s="50"/>
      <c r="W78" s="49"/>
      <c r="X78" s="49"/>
      <c r="Y78" s="49"/>
      <c r="Z78" s="49"/>
    </row>
    <row r="79" customFormat="false" ht="12.75" hidden="false" customHeight="false" outlineLevel="0" collapsed="false">
      <c r="T79" s="49"/>
      <c r="U79" s="49"/>
      <c r="V79" s="49"/>
      <c r="W79" s="49"/>
      <c r="X79" s="49"/>
      <c r="Y79" s="49"/>
      <c r="Z79" s="49"/>
    </row>
    <row r="80" customFormat="false" ht="12.75" hidden="false" customHeight="false" outlineLevel="0" collapsed="false">
      <c r="T80" s="49"/>
      <c r="U80" s="49"/>
      <c r="V80" s="49"/>
      <c r="W80" s="49"/>
      <c r="X80" s="49"/>
      <c r="Y80" s="49"/>
      <c r="Z80" s="49"/>
      <c r="AB80" s="0" t="s">
        <v>61</v>
      </c>
    </row>
    <row r="81" customFormat="false" ht="15" hidden="false" customHeight="false" outlineLevel="0" collapsed="false">
      <c r="T81" s="49"/>
      <c r="U81" s="49"/>
      <c r="V81" s="49"/>
      <c r="W81" s="49"/>
      <c r="X81" s="49"/>
      <c r="Y81" s="49"/>
      <c r="Z81" s="49"/>
      <c r="BB81" s="76"/>
      <c r="BC81" s="76"/>
      <c r="BD81" s="76"/>
      <c r="BE81" s="76"/>
      <c r="BF81" s="77" t="s">
        <v>62</v>
      </c>
      <c r="BG81" s="78"/>
      <c r="BH81" s="79"/>
      <c r="BI81" s="76"/>
      <c r="BJ81" s="76"/>
      <c r="BK81" s="76"/>
      <c r="BL81" s="76"/>
      <c r="BM81" s="76"/>
      <c r="BN81" s="76"/>
      <c r="BO81" s="76"/>
      <c r="BP81" s="76"/>
      <c r="BQ81" s="76"/>
      <c r="BR81" s="76"/>
    </row>
    <row r="82" customFormat="false" ht="15" hidden="false" customHeight="false" outlineLevel="0" collapsed="false">
      <c r="T82" s="49"/>
      <c r="U82" s="49"/>
      <c r="V82" s="49"/>
      <c r="W82" s="49"/>
      <c r="X82" s="49"/>
      <c r="Y82" s="49"/>
      <c r="Z82" s="49"/>
      <c r="AA82" s="48" t="s">
        <v>63</v>
      </c>
      <c r="BB82" s="76"/>
      <c r="BC82" s="76"/>
      <c r="BD82" s="76"/>
      <c r="BE82" s="76"/>
      <c r="BF82" s="80" t="n">
        <f aca="false">[7]Opsheet!$C$4-1</f>
        <v>37138</v>
      </c>
      <c r="BG82" s="80"/>
      <c r="BH82" s="81" t="n">
        <f aca="false">VLOOKUP(BF82,[7]Alliance!$D$1:$AK$1048576,[7]Alliance!AD$1)</f>
        <v>0</v>
      </c>
      <c r="BI82" s="76"/>
      <c r="BJ82" s="76"/>
      <c r="BK82" s="76"/>
      <c r="BL82" s="77" t="s">
        <v>64</v>
      </c>
      <c r="BM82" s="78"/>
      <c r="BN82" s="79"/>
      <c r="BO82" s="76"/>
      <c r="BP82" s="76"/>
      <c r="BQ82" s="76"/>
      <c r="BR82" s="76"/>
    </row>
    <row r="83" customFormat="false" ht="14.25" hidden="false" customHeight="false" outlineLevel="0" collapsed="false">
      <c r="T83" s="49"/>
      <c r="U83" s="49"/>
      <c r="V83" s="49"/>
      <c r="W83" s="49"/>
      <c r="X83" s="49"/>
      <c r="Y83" s="49"/>
      <c r="Z83" s="49"/>
      <c r="BB83" s="76"/>
      <c r="BC83" s="76"/>
      <c r="BD83" s="76"/>
      <c r="BE83" s="76"/>
      <c r="BF83" s="80" t="n">
        <f aca="false">BF82-1</f>
        <v>37137</v>
      </c>
      <c r="BG83" s="80"/>
      <c r="BH83" s="81" t="n">
        <f aca="false">VLOOKUP(BF83,[7]Alliance!$D$1:$AK$1048576,[7]Alliance!AD$1)</f>
        <v>8</v>
      </c>
      <c r="BI83" s="76"/>
      <c r="BJ83" s="76"/>
      <c r="BK83" s="76"/>
      <c r="BL83" s="80" t="n">
        <f aca="false">[7]Opsheet!$C$4-1</f>
        <v>37138</v>
      </c>
      <c r="BM83" s="80"/>
      <c r="BN83" s="81" t="n">
        <f aca="false">VLOOKUP(BL83,[7]Alliance!$D$1:$AK$1048576,[7]Alliance!AJ$1)</f>
        <v>0</v>
      </c>
      <c r="BO83" s="76"/>
      <c r="BP83" s="76"/>
      <c r="BQ83" s="76"/>
      <c r="BR83" s="76"/>
    </row>
    <row r="84" customFormat="false" ht="14.25" hidden="false" customHeight="false" outlineLevel="0" collapsed="false">
      <c r="T84" s="49"/>
      <c r="U84" s="49"/>
      <c r="V84" s="49"/>
      <c r="W84" s="49"/>
      <c r="X84" s="49"/>
      <c r="Y84" s="49"/>
      <c r="Z84" s="49"/>
      <c r="BB84" s="76"/>
      <c r="BC84" s="76"/>
      <c r="BD84" s="76"/>
      <c r="BE84" s="76"/>
      <c r="BF84" s="82" t="s">
        <v>65</v>
      </c>
      <c r="BG84" s="83"/>
      <c r="BH84" s="84" t="n">
        <v>736</v>
      </c>
      <c r="BI84" s="76"/>
      <c r="BJ84" s="76"/>
      <c r="BK84" s="76"/>
      <c r="BL84" s="80" t="n">
        <f aca="false">BL83-1</f>
        <v>37137</v>
      </c>
      <c r="BM84" s="80"/>
      <c r="BN84" s="81" t="n">
        <f aca="false">VLOOKUP(BL84,[7]Alliance!$D$1:$AK$1048576,[7]Alliance!AJ$1)</f>
        <v>0</v>
      </c>
      <c r="BO84" s="76"/>
      <c r="BP84" s="76"/>
      <c r="BQ84" s="76"/>
      <c r="BR84" s="76"/>
    </row>
    <row r="85" customFormat="false" ht="14.25" hidden="false" customHeight="false" outlineLevel="0" collapsed="false">
      <c r="T85" s="49"/>
      <c r="U85" s="49"/>
      <c r="V85" s="49"/>
      <c r="W85" s="49"/>
      <c r="X85" s="49"/>
      <c r="Y85" s="49"/>
      <c r="Z85" s="49"/>
      <c r="BB85" s="76"/>
      <c r="BC85" s="76"/>
      <c r="BD85" s="76"/>
      <c r="BE85" s="76"/>
      <c r="BF85" s="85" t="s">
        <v>66</v>
      </c>
      <c r="BG85" s="86" t="n">
        <v>1150</v>
      </c>
      <c r="BH85" s="87"/>
      <c r="BI85" s="76"/>
      <c r="BJ85" s="76"/>
      <c r="BK85" s="76"/>
      <c r="BL85" s="82" t="s">
        <v>65</v>
      </c>
      <c r="BM85" s="83"/>
      <c r="BN85" s="84" t="n">
        <v>3</v>
      </c>
      <c r="BO85" s="76"/>
      <c r="BP85" s="76"/>
      <c r="BQ85" s="76"/>
      <c r="BR85" s="76"/>
    </row>
    <row r="86" customFormat="false" ht="14.25" hidden="false" customHeight="false" outlineLevel="0" collapsed="false">
      <c r="T86" s="49"/>
      <c r="U86" s="49"/>
      <c r="V86" s="49"/>
      <c r="X86" s="47"/>
      <c r="Y86" s="49"/>
      <c r="Z86" s="49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85" t="s">
        <v>66</v>
      </c>
      <c r="BM86" s="86" t="n">
        <v>650</v>
      </c>
      <c r="BN86" s="87"/>
      <c r="BO86" s="76"/>
      <c r="BP86" s="76"/>
      <c r="BQ86" s="76"/>
      <c r="BR86" s="76"/>
    </row>
    <row r="87" customFormat="false" ht="14.25" hidden="false" customHeight="false" outlineLevel="0" collapsed="false">
      <c r="T87" s="49"/>
      <c r="U87" s="49"/>
      <c r="V87" s="49"/>
      <c r="W87" s="50"/>
      <c r="X87" s="50"/>
      <c r="Y87" s="49"/>
      <c r="Z87" s="49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</row>
    <row r="88" customFormat="false" ht="15" hidden="false" customHeight="false" outlineLevel="0" collapsed="false">
      <c r="T88" s="49"/>
      <c r="U88" s="49"/>
      <c r="V88" s="49"/>
      <c r="W88" s="50"/>
      <c r="X88" s="50"/>
      <c r="Y88" s="49"/>
      <c r="Z88" s="49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7" t="s">
        <v>67</v>
      </c>
      <c r="BQ88" s="78"/>
      <c r="BR88" s="79"/>
    </row>
    <row r="89" customFormat="false" ht="14.25" hidden="false" customHeight="false" outlineLevel="0" collapsed="false">
      <c r="T89" s="49"/>
      <c r="U89" s="49"/>
      <c r="V89" s="49"/>
      <c r="W89" s="49"/>
      <c r="X89" s="49"/>
      <c r="Y89" s="49"/>
      <c r="Z89" s="49"/>
      <c r="AB89" s="48" t="s">
        <v>68</v>
      </c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80" t="n">
        <f aca="false">[7]Opsheet!$C$4-1</f>
        <v>37138</v>
      </c>
      <c r="BQ89" s="80"/>
      <c r="BR89" s="81" t="n">
        <f aca="false">VLOOKUP(BP89,[7]Alliance!$D$1:$AK$1048576,[7]Alliance!AG$1)</f>
        <v>0</v>
      </c>
    </row>
    <row r="90" customFormat="false" ht="14.25" hidden="false" customHeight="false" outlineLevel="0" collapsed="false">
      <c r="T90" s="49"/>
      <c r="U90" s="49"/>
      <c r="V90" s="49"/>
      <c r="W90" s="49"/>
      <c r="X90" s="49"/>
      <c r="Y90" s="49"/>
      <c r="Z90" s="49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80" t="n">
        <f aca="false">BP89-1</f>
        <v>37137</v>
      </c>
      <c r="BQ90" s="80"/>
      <c r="BR90" s="81" t="n">
        <f aca="false">VLOOKUP(BP90,[7]Alliance!$D$1:$AK$1048576,[7]Alliance!AG$1)</f>
        <v>0</v>
      </c>
    </row>
    <row r="91" customFormat="false" ht="14.25" hidden="false" customHeight="false" outlineLevel="0" collapsed="false">
      <c r="T91" s="49"/>
      <c r="U91" s="49"/>
      <c r="V91" s="49"/>
      <c r="W91" s="49"/>
      <c r="X91" s="49"/>
      <c r="Y91" s="49"/>
      <c r="Z91" s="49"/>
      <c r="AP91" s="48" t="s">
        <v>69</v>
      </c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82" t="s">
        <v>65</v>
      </c>
      <c r="BQ91" s="83"/>
      <c r="BR91" s="84" t="n">
        <v>34</v>
      </c>
    </row>
    <row r="92" customFormat="false" ht="15" hidden="false" customHeight="false" outlineLevel="0" collapsed="false">
      <c r="T92" s="49"/>
      <c r="U92" s="49"/>
      <c r="V92" s="49"/>
      <c r="W92" s="49"/>
      <c r="X92" s="49"/>
      <c r="Y92" s="49"/>
      <c r="Z92" s="49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7" t="s">
        <v>70</v>
      </c>
      <c r="BM92" s="78"/>
      <c r="BN92" s="79"/>
      <c r="BO92" s="76"/>
      <c r="BP92" s="85" t="s">
        <v>66</v>
      </c>
      <c r="BQ92" s="86" t="n">
        <v>1600</v>
      </c>
      <c r="BR92" s="87"/>
    </row>
    <row r="93" customFormat="false" ht="14.25" hidden="false" customHeight="false" outlineLevel="0" collapsed="false">
      <c r="T93" s="49"/>
      <c r="U93" s="49"/>
      <c r="V93" s="49"/>
      <c r="W93" s="49"/>
      <c r="X93" s="49"/>
      <c r="Y93" s="49"/>
      <c r="Z93" s="49"/>
      <c r="AY93" s="48" t="s">
        <v>71</v>
      </c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80" t="n">
        <f aca="false">[7]Opsheet!$C$4-1</f>
        <v>37138</v>
      </c>
      <c r="BM93" s="80"/>
      <c r="BN93" s="81" t="n">
        <f aca="false">VLOOKUP(BL93,[7]Alliance!$D$1:$AK$1048576,[7]Alliance!AH$1)</f>
        <v>0</v>
      </c>
      <c r="BO93" s="76"/>
      <c r="BP93" s="76"/>
      <c r="BQ93" s="76"/>
      <c r="BR93" s="76"/>
    </row>
    <row r="94" customFormat="false" ht="14.25" hidden="false" customHeight="false" outlineLevel="0" collapsed="false">
      <c r="T94" s="49"/>
      <c r="U94" s="49"/>
      <c r="V94" s="49"/>
      <c r="W94" s="49"/>
      <c r="Y94" s="47"/>
      <c r="Z94" s="49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80" t="n">
        <f aca="false">BL93-1</f>
        <v>37137</v>
      </c>
      <c r="BM94" s="80"/>
      <c r="BN94" s="81" t="n">
        <f aca="false">VLOOKUP(BL94,[7]Alliance!$D$1:$AK$1048576,[7]Alliance!AH$1)</f>
        <v>0</v>
      </c>
      <c r="BO94" s="76"/>
      <c r="BP94" s="76"/>
      <c r="BQ94" s="76"/>
      <c r="BR94" s="76"/>
    </row>
    <row r="95" customFormat="false" ht="14.25" hidden="false" customHeight="false" outlineLevel="0" collapsed="false">
      <c r="T95" s="49"/>
      <c r="U95" s="49"/>
      <c r="V95" s="49"/>
      <c r="W95" s="49"/>
      <c r="X95" s="50"/>
      <c r="Y95" s="50"/>
      <c r="Z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82" t="s">
        <v>65</v>
      </c>
      <c r="BM95" s="83"/>
      <c r="BN95" s="84" t="n">
        <v>350</v>
      </c>
      <c r="BO95" s="76"/>
      <c r="BP95" s="76"/>
      <c r="BQ95" s="76"/>
      <c r="BR95" s="76"/>
    </row>
    <row r="96" customFormat="false" ht="14.25" hidden="false" customHeight="false" outlineLevel="0" collapsed="false">
      <c r="T96" s="49"/>
      <c r="U96" s="49"/>
      <c r="V96" s="49"/>
      <c r="W96" s="49"/>
      <c r="X96" s="50"/>
      <c r="Y96" s="50"/>
      <c r="Z96" s="49"/>
      <c r="AB96" s="49"/>
      <c r="AD96" s="47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85" t="s">
        <v>66</v>
      </c>
      <c r="BM96" s="86" t="n">
        <v>350</v>
      </c>
      <c r="BN96" s="87"/>
      <c r="BO96" s="76"/>
      <c r="BP96" s="76"/>
      <c r="BQ96" s="76"/>
      <c r="BR96" s="76"/>
    </row>
    <row r="97" customFormat="false" ht="14.25" hidden="false" customHeight="false" outlineLevel="0" collapsed="false">
      <c r="T97" s="49"/>
      <c r="U97" s="49"/>
      <c r="V97" s="49"/>
      <c r="W97" s="49"/>
      <c r="X97" s="49"/>
      <c r="Y97" s="49"/>
      <c r="Z97" s="49"/>
      <c r="AB97" s="49"/>
      <c r="AC97" s="50"/>
      <c r="AD97" s="50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R97" s="47"/>
      <c r="AS97" s="49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</row>
    <row r="98" customFormat="false" ht="14.25" hidden="false" customHeight="false" outlineLevel="0" collapsed="false">
      <c r="AB98" s="49"/>
      <c r="AC98" s="50"/>
      <c r="AD98" s="50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50"/>
      <c r="AR98" s="50"/>
      <c r="AS98" s="49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</row>
    <row r="99" customFormat="false" ht="15" hidden="false" customHeight="false" outlineLevel="0" collapsed="false"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50"/>
      <c r="AR99" s="50"/>
      <c r="AS99" s="49"/>
      <c r="BB99" s="88" t="s">
        <v>72</v>
      </c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7" t="s">
        <v>73</v>
      </c>
      <c r="BQ99" s="78"/>
      <c r="BR99" s="79"/>
    </row>
    <row r="100" customFormat="false" ht="14.25" hidden="false" customHeight="false" outlineLevel="0" collapsed="false"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80" t="n">
        <f aca="false">[7]Opsheet!$C$4-1</f>
        <v>37138</v>
      </c>
      <c r="BQ100" s="80"/>
      <c r="BR100" s="81" t="n">
        <f aca="false">VLOOKUP(BP100,[7]Alliance!$D$1:$AK$1048576,[7]Alliance!AF$1)</f>
        <v>0</v>
      </c>
    </row>
    <row r="101" customFormat="false" ht="14.25" hidden="false" customHeight="false" outlineLevel="0" collapsed="false"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80" t="n">
        <f aca="false">BP100-1</f>
        <v>37137</v>
      </c>
      <c r="BQ101" s="80"/>
      <c r="BR101" s="81" t="n">
        <f aca="false">VLOOKUP(BP101,[7]Alliance!$D$1:$AK$1048576,[7]Alliance!AF$1)</f>
        <v>0</v>
      </c>
    </row>
    <row r="102" customFormat="false" ht="14.25" hidden="false" customHeight="false" outlineLevel="0" collapsed="false"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82" t="s">
        <v>65</v>
      </c>
      <c r="BQ102" s="83"/>
      <c r="BR102" s="84" t="n">
        <v>600</v>
      </c>
    </row>
    <row r="103" customFormat="false" ht="14.25" hidden="false" customHeight="false" outlineLevel="0" collapsed="false"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85" t="s">
        <v>66</v>
      </c>
      <c r="BQ103" s="86" t="n">
        <v>600</v>
      </c>
      <c r="BR103" s="87"/>
    </row>
    <row r="104" customFormat="false" ht="15" hidden="false" customHeight="false" outlineLevel="0" collapsed="false"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7" t="s">
        <v>60</v>
      </c>
      <c r="BM104" s="78"/>
      <c r="BN104" s="79"/>
      <c r="BO104" s="76"/>
      <c r="BP104" s="76"/>
      <c r="BQ104" s="76"/>
      <c r="BR104" s="76"/>
    </row>
    <row r="105" customFormat="false" ht="14.25" hidden="false" customHeight="false" outlineLevel="0" collapsed="false"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80" t="n">
        <f aca="false">[7]Opsheet!$C$4-1</f>
        <v>37138</v>
      </c>
      <c r="BM105" s="80"/>
      <c r="BN105" s="81" t="n">
        <f aca="false">VLOOKUP(BL105,[7]Alliance!$D$1:$AK$1048576,[7]Alliance!AI$1)</f>
        <v>0</v>
      </c>
      <c r="BO105" s="76"/>
      <c r="BP105" s="76"/>
      <c r="BQ105" s="76"/>
      <c r="BR105" s="76"/>
    </row>
    <row r="106" customFormat="false" ht="14.25" hidden="false" customHeight="false" outlineLevel="0" collapsed="false"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80" t="n">
        <f aca="false">BL105-1</f>
        <v>37137</v>
      </c>
      <c r="BM106" s="80"/>
      <c r="BN106" s="81" t="n">
        <f aca="false">VLOOKUP(BL106,[7]Alliance!$D$1:$AK$1048576,[7]Alliance!AI$1)</f>
        <v>0</v>
      </c>
      <c r="BO106" s="76"/>
      <c r="BP106" s="76"/>
      <c r="BQ106" s="76"/>
      <c r="BR106" s="76"/>
    </row>
    <row r="107" customFormat="false" ht="14.25" hidden="false" customHeight="false" outlineLevel="0" collapsed="false"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82" t="s">
        <v>65</v>
      </c>
      <c r="BM107" s="83"/>
      <c r="BN107" s="84" t="n">
        <v>264</v>
      </c>
      <c r="BO107" s="76"/>
      <c r="BP107" s="76"/>
      <c r="BQ107" s="76"/>
      <c r="BR107" s="76"/>
    </row>
    <row r="108" customFormat="false" ht="14.25" hidden="false" customHeight="false" outlineLevel="0" collapsed="false"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85" t="s">
        <v>66</v>
      </c>
      <c r="BM108" s="86" t="n">
        <v>1000</v>
      </c>
      <c r="BN108" s="87"/>
      <c r="BO108" s="76"/>
      <c r="BP108" s="76"/>
      <c r="BQ108" s="76"/>
      <c r="BR108" s="76"/>
    </row>
  </sheetData>
  <mergeCells count="26">
    <mergeCell ref="L38:M38"/>
    <mergeCell ref="BO39:BP39"/>
    <mergeCell ref="AO41:AP41"/>
    <mergeCell ref="BQ42:BR42"/>
    <mergeCell ref="F46:G46"/>
    <mergeCell ref="L46:M46"/>
    <mergeCell ref="AY46:BA46"/>
    <mergeCell ref="BM46:BN46"/>
    <mergeCell ref="BC50:BD50"/>
    <mergeCell ref="BF50:BG50"/>
    <mergeCell ref="AC52:AD52"/>
    <mergeCell ref="Y53:Z53"/>
    <mergeCell ref="BB57:BC57"/>
    <mergeCell ref="AZ65:BA65"/>
    <mergeCell ref="BF82:BG82"/>
    <mergeCell ref="BF83:BG83"/>
    <mergeCell ref="BL83:BM83"/>
    <mergeCell ref="BL84:BM84"/>
    <mergeCell ref="BP89:BQ89"/>
    <mergeCell ref="BP90:BQ90"/>
    <mergeCell ref="BL93:BM93"/>
    <mergeCell ref="BL94:BM94"/>
    <mergeCell ref="BP100:BQ100"/>
    <mergeCell ref="BP101:BQ101"/>
    <mergeCell ref="BL105:BM105"/>
    <mergeCell ref="BL106:BM106"/>
  </mergeCells>
  <printOptions headings="false" gridLines="false" gridLinesSet="true" horizontalCentered="true" verticalCentered="false"/>
  <pageMargins left="0" right="0" top="0.640277777777778" bottom="0.5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8"/>
  <sheetViews>
    <sheetView showFormulas="false" showGridLines="fals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C19" activeCellId="0" sqref="C19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89" width="2.84"/>
    <col collapsed="false" customWidth="true" hidden="false" outlineLevel="0" max="2" min="2" style="89" width="24.56"/>
    <col collapsed="false" customWidth="true" hidden="false" outlineLevel="0" max="3" min="3" style="89" width="14.56"/>
    <col collapsed="false" customWidth="true" hidden="false" outlineLevel="0" max="4" min="4" style="89" width="17.7"/>
    <col collapsed="false" customWidth="true" hidden="false" outlineLevel="0" max="5" min="5" style="89" width="19.7"/>
    <col collapsed="false" customWidth="true" hidden="false" outlineLevel="0" max="6" min="6" style="89" width="20.41"/>
    <col collapsed="false" customWidth="true" hidden="false" outlineLevel="0" max="7" min="7" style="89" width="17.56"/>
    <col collapsed="false" customWidth="true" hidden="false" outlineLevel="0" max="8" min="8" style="89" width="17.85"/>
    <col collapsed="false" customWidth="true" hidden="false" outlineLevel="0" max="9" min="9" style="89" width="18.14"/>
    <col collapsed="false" customWidth="true" hidden="false" outlineLevel="0" max="10" min="10" style="89" width="19.7"/>
    <col collapsed="false" customWidth="true" hidden="false" outlineLevel="0" max="11" min="11" style="89" width="18.41"/>
    <col collapsed="false" customWidth="true" hidden="false" outlineLevel="0" max="12" min="12" style="89" width="17.99"/>
    <col collapsed="false" customWidth="true" hidden="false" outlineLevel="0" max="13" min="13" style="89" width="13.41"/>
    <col collapsed="false" customWidth="true" hidden="false" outlineLevel="0" max="14" min="14" style="89" width="1.99"/>
    <col collapsed="false" customWidth="true" hidden="false" outlineLevel="0" max="15" min="15" style="89" width="16.7"/>
    <col collapsed="false" customWidth="true" hidden="false" outlineLevel="0" max="16" min="16" style="89" width="23.85"/>
    <col collapsed="false" customWidth="true" hidden="false" outlineLevel="0" max="17" min="17" style="89" width="20.56"/>
    <col collapsed="false" customWidth="true" hidden="false" outlineLevel="0" max="18" min="18" style="89" width="17.28"/>
    <col collapsed="false" customWidth="true" hidden="false" outlineLevel="0" max="19" min="19" style="89" width="15.13"/>
    <col collapsed="false" customWidth="true" hidden="false" outlineLevel="0" max="20" min="20" style="89" width="20.28"/>
    <col collapsed="false" customWidth="true" hidden="false" outlineLevel="0" max="21" min="21" style="89" width="13.99"/>
    <col collapsed="false" customWidth="true" hidden="false" outlineLevel="0" max="22" min="22" style="89" width="15.7"/>
    <col collapsed="false" customWidth="true" hidden="false" outlineLevel="0" max="23" min="23" style="89" width="20.7"/>
    <col collapsed="false" customWidth="true" hidden="false" outlineLevel="0" max="24" min="24" style="89" width="25.13"/>
    <col collapsed="false" customWidth="true" hidden="false" outlineLevel="0" max="25" min="25" style="89" width="23.85"/>
    <col collapsed="false" customWidth="true" hidden="false" outlineLevel="0" max="26" min="26" style="89" width="24.7"/>
    <col collapsed="false" customWidth="true" hidden="false" outlineLevel="0" max="27" min="27" style="89" width="22.56"/>
    <col collapsed="false" customWidth="true" hidden="false" outlineLevel="0" max="28" min="28" style="89" width="21.28"/>
    <col collapsed="false" customWidth="true" hidden="false" outlineLevel="0" max="29" min="29" style="89" width="21.84"/>
    <col collapsed="false" customWidth="true" hidden="false" outlineLevel="0" max="30" min="30" style="89" width="20.28"/>
    <col collapsed="false" customWidth="true" hidden="false" outlineLevel="0" max="31" min="31" style="89" width="16.28"/>
    <col collapsed="false" customWidth="true" hidden="false" outlineLevel="0" max="32" min="32" style="89" width="22.14"/>
    <col collapsed="false" customWidth="true" hidden="false" outlineLevel="0" max="33" min="33" style="89" width="14.85"/>
    <col collapsed="false" customWidth="true" hidden="false" outlineLevel="0" max="34" min="34" style="89" width="20.99"/>
    <col collapsed="false" customWidth="true" hidden="false" outlineLevel="0" max="35" min="35" style="89" width="12.14"/>
    <col collapsed="false" customWidth="true" hidden="false" outlineLevel="0" max="36" min="36" style="89" width="8.14"/>
    <col collapsed="false" customWidth="false" hidden="false" outlineLevel="0" max="42" min="37" style="89" width="9.14"/>
    <col collapsed="false" customWidth="true" hidden="false" outlineLevel="0" max="43" min="43" style="89" width="13.56"/>
    <col collapsed="false" customWidth="true" hidden="false" outlineLevel="0" max="44" min="44" style="89" width="16.42"/>
    <col collapsed="false" customWidth="true" hidden="false" outlineLevel="0" max="45" min="45" style="89" width="14.7"/>
    <col collapsed="false" customWidth="true" hidden="false" outlineLevel="0" max="46" min="46" style="89" width="13.7"/>
    <col collapsed="false" customWidth="true" hidden="false" outlineLevel="0" max="47" min="47" style="89" width="11.85"/>
    <col collapsed="false" customWidth="true" hidden="false" outlineLevel="0" max="48" min="48" style="89" width="9.85"/>
    <col collapsed="false" customWidth="true" hidden="false" outlineLevel="0" max="49" min="49" style="89" width="10.99"/>
    <col collapsed="false" customWidth="true" hidden="false" outlineLevel="0" max="50" min="50" style="89" width="11.85"/>
    <col collapsed="false" customWidth="true" hidden="false" outlineLevel="0" max="51" min="51" style="89" width="15.28"/>
    <col collapsed="false" customWidth="true" hidden="false" outlineLevel="0" max="52" min="52" style="89" width="13.85"/>
    <col collapsed="false" customWidth="true" hidden="false" outlineLevel="0" max="53" min="53" style="89" width="14.7"/>
    <col collapsed="false" customWidth="true" hidden="false" outlineLevel="0" max="54" min="54" style="89" width="15.85"/>
    <col collapsed="false" customWidth="false" hidden="false" outlineLevel="0" max="257" min="55" style="89" width="9.14"/>
  </cols>
  <sheetData>
    <row r="1" customFormat="false" ht="20.25" hidden="false" customHeight="true" outlineLevel="0" collapsed="false">
      <c r="A1" s="90" t="n">
        <v>37139</v>
      </c>
      <c r="B1" s="90"/>
      <c r="C1" s="90"/>
      <c r="D1" s="90"/>
      <c r="E1" s="90"/>
      <c r="F1" s="90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3"/>
      <c r="AE1" s="93"/>
      <c r="AF1" s="94"/>
      <c r="AG1" s="95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customFormat="false" ht="3.75" hidden="false" customHeight="true" outlineLevel="0" collapsed="false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4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customFormat="false" ht="53.25" hidden="false" customHeight="true" outlineLevel="0" collapsed="false">
      <c r="A3" s="97"/>
      <c r="B3" s="98" t="s">
        <v>74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9"/>
      <c r="AH3" s="97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  <c r="IV3" s="99"/>
      <c r="IW3" s="99"/>
    </row>
    <row r="4" customFormat="false" ht="28.5" hidden="false" customHeight="true" outlineLevel="0" collapsed="false">
      <c r="A4" s="100"/>
      <c r="B4" s="101" t="n">
        <v>37139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2"/>
      <c r="N4" s="103"/>
      <c r="O4" s="104"/>
      <c r="P4" s="105"/>
      <c r="Q4" s="105"/>
      <c r="R4" s="105"/>
      <c r="S4" s="105"/>
      <c r="T4" s="105"/>
      <c r="U4" s="105"/>
      <c r="V4" s="105"/>
      <c r="W4" s="105"/>
      <c r="X4" s="105" t="s">
        <v>75</v>
      </c>
      <c r="Y4" s="105" t="s">
        <v>76</v>
      </c>
      <c r="Z4" s="105" t="s">
        <v>77</v>
      </c>
      <c r="AA4" s="106"/>
      <c r="AB4" s="107" t="s">
        <v>78</v>
      </c>
      <c r="AC4" s="97"/>
      <c r="AD4" s="97"/>
      <c r="AE4" s="97"/>
      <c r="AF4" s="94"/>
      <c r="AG4" s="99"/>
      <c r="AH4" s="97"/>
      <c r="AI4" s="99"/>
      <c r="AJ4" s="99"/>
      <c r="AK4" s="99"/>
      <c r="AL4" s="99"/>
      <c r="AM4" s="99"/>
      <c r="AN4" s="99"/>
      <c r="AO4" s="99"/>
      <c r="AP4" s="99"/>
      <c r="AQ4" s="99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</row>
    <row r="5" customFormat="false" ht="37.5" hidden="false" customHeight="true" outlineLevel="0" collapsed="false">
      <c r="A5" s="108"/>
      <c r="B5" s="109"/>
      <c r="C5" s="96"/>
      <c r="D5" s="110"/>
      <c r="E5" s="111" t="s">
        <v>79</v>
      </c>
      <c r="F5" s="111" t="s">
        <v>80</v>
      </c>
      <c r="G5" s="111"/>
      <c r="H5" s="111"/>
      <c r="I5" s="111"/>
      <c r="J5" s="111"/>
      <c r="K5" s="111" t="s">
        <v>81</v>
      </c>
      <c r="L5" s="112"/>
      <c r="M5" s="113"/>
      <c r="N5" s="103"/>
      <c r="O5" s="114"/>
      <c r="P5" s="115" t="s">
        <v>34</v>
      </c>
      <c r="Q5" s="115" t="s">
        <v>82</v>
      </c>
      <c r="R5" s="115" t="s">
        <v>83</v>
      </c>
      <c r="S5" s="115" t="s">
        <v>44</v>
      </c>
      <c r="T5" s="115" t="s">
        <v>84</v>
      </c>
      <c r="U5" s="115" t="s">
        <v>13</v>
      </c>
      <c r="V5" s="115" t="s">
        <v>85</v>
      </c>
      <c r="W5" s="116" t="s">
        <v>86</v>
      </c>
      <c r="X5" s="116" t="s">
        <v>87</v>
      </c>
      <c r="Y5" s="116" t="s">
        <v>87</v>
      </c>
      <c r="Z5" s="116" t="s">
        <v>88</v>
      </c>
      <c r="AA5" s="117" t="s">
        <v>89</v>
      </c>
      <c r="AB5" s="107" t="s">
        <v>90</v>
      </c>
      <c r="AC5" s="100"/>
      <c r="AD5" s="100"/>
      <c r="AE5" s="100"/>
      <c r="AF5" s="118" t="s">
        <v>91</v>
      </c>
      <c r="AG5" s="118"/>
      <c r="AH5" s="100"/>
      <c r="AI5" s="100"/>
      <c r="AJ5" s="100"/>
      <c r="AK5" s="100"/>
      <c r="AL5" s="100"/>
      <c r="AM5" s="100"/>
      <c r="AN5" s="100"/>
      <c r="AO5" s="100"/>
      <c r="AP5" s="100"/>
      <c r="AQ5" s="100"/>
    </row>
    <row r="6" customFormat="false" ht="24" hidden="false" customHeight="true" outlineLevel="0" collapsed="false">
      <c r="A6" s="119"/>
      <c r="B6" s="109"/>
      <c r="C6" s="96"/>
      <c r="D6" s="120" t="s">
        <v>92</v>
      </c>
      <c r="E6" s="121" t="n">
        <v>37139</v>
      </c>
      <c r="F6" s="122" t="n">
        <v>37138</v>
      </c>
      <c r="G6" s="122" t="n">
        <v>37137</v>
      </c>
      <c r="H6" s="122" t="n">
        <v>37136</v>
      </c>
      <c r="I6" s="122" t="n">
        <v>37135</v>
      </c>
      <c r="J6" s="122" t="n">
        <v>37134</v>
      </c>
      <c r="K6" s="123" t="s">
        <v>93</v>
      </c>
      <c r="L6" s="124" t="s">
        <v>94</v>
      </c>
      <c r="M6" s="125"/>
      <c r="N6" s="103"/>
      <c r="O6" s="126" t="n">
        <v>36647</v>
      </c>
      <c r="P6" s="127" t="n">
        <v>6132.25806451613</v>
      </c>
      <c r="Q6" s="127" t="n">
        <v>0</v>
      </c>
      <c r="R6" s="127" t="n">
        <v>2161.32258064516</v>
      </c>
      <c r="S6" s="127" t="n">
        <v>2141.1935483871</v>
      </c>
      <c r="T6" s="127" t="n">
        <v>-67.5161290322581</v>
      </c>
      <c r="U6" s="127" t="n">
        <v>39.2258064516129</v>
      </c>
      <c r="V6" s="127" t="n">
        <v>1308.14967238295</v>
      </c>
      <c r="W6" s="127" t="n">
        <v>11714.6335433507</v>
      </c>
      <c r="X6" s="127" t="n">
        <v>12262.3902240946</v>
      </c>
      <c r="Y6" s="127" t="n">
        <v>12262.3902240946</v>
      </c>
      <c r="Z6" s="127" t="n">
        <v>561.466358172059</v>
      </c>
      <c r="AA6" s="128" t="n">
        <v>159203.664978942</v>
      </c>
      <c r="AF6" s="129" t="n">
        <v>37128</v>
      </c>
      <c r="AG6" s="130" t="n">
        <v>78.0861787463619</v>
      </c>
      <c r="AI6" s="100"/>
      <c r="AJ6" s="100"/>
      <c r="AK6" s="100"/>
      <c r="AL6" s="100"/>
      <c r="AM6" s="100"/>
      <c r="AN6" s="100"/>
      <c r="AO6" s="100"/>
      <c r="AP6" s="100"/>
      <c r="AQ6" s="100"/>
    </row>
    <row r="7" customFormat="false" ht="28.5" hidden="false" customHeight="true" outlineLevel="0" collapsed="false">
      <c r="A7" s="131"/>
      <c r="B7" s="109"/>
      <c r="C7" s="96"/>
      <c r="D7" s="110"/>
      <c r="E7" s="132" t="n">
        <v>37139</v>
      </c>
      <c r="F7" s="133" t="n">
        <v>37138</v>
      </c>
      <c r="G7" s="134" t="n">
        <v>37137</v>
      </c>
      <c r="H7" s="134" t="n">
        <v>37136</v>
      </c>
      <c r="I7" s="134" t="n">
        <v>37135</v>
      </c>
      <c r="J7" s="134" t="n">
        <v>37134</v>
      </c>
      <c r="K7" s="135" t="s">
        <v>95</v>
      </c>
      <c r="L7" s="136" t="s">
        <v>96</v>
      </c>
      <c r="M7" s="137"/>
      <c r="N7" s="103"/>
      <c r="O7" s="126" t="n">
        <v>36678</v>
      </c>
      <c r="P7" s="138" t="n">
        <v>6059.36666666667</v>
      </c>
      <c r="Q7" s="127" t="n">
        <v>0</v>
      </c>
      <c r="R7" s="127" t="n">
        <v>2136.2</v>
      </c>
      <c r="S7" s="127" t="n">
        <v>2295.03333333333</v>
      </c>
      <c r="T7" s="127" t="n">
        <v>-58.7</v>
      </c>
      <c r="U7" s="127" t="n">
        <v>42.1333333333333</v>
      </c>
      <c r="V7" s="127" t="n">
        <v>1243.65083889947</v>
      </c>
      <c r="W7" s="127" t="n">
        <v>11717.6841722328</v>
      </c>
      <c r="X7" s="127" t="n">
        <v>12096.0666147213</v>
      </c>
      <c r="Y7" s="127" t="n">
        <v>12096.0666147213</v>
      </c>
      <c r="Z7" s="127" t="n">
        <v>359.437821298528</v>
      </c>
      <c r="AA7" s="128" t="n">
        <v>168061.060194011</v>
      </c>
      <c r="AF7" s="129" t="n">
        <v>37129</v>
      </c>
      <c r="AG7" s="130" t="n">
        <v>78.0861787463619</v>
      </c>
      <c r="AI7" s="100"/>
      <c r="AJ7" s="100"/>
      <c r="AK7" s="100"/>
      <c r="AL7" s="100"/>
      <c r="AM7" s="100"/>
      <c r="AN7" s="100"/>
      <c r="AO7" s="100"/>
      <c r="AP7" s="100"/>
      <c r="AQ7" s="100"/>
    </row>
    <row r="8" customFormat="false" ht="23.25" hidden="false" customHeight="true" outlineLevel="0" collapsed="false">
      <c r="A8" s="139"/>
      <c r="B8" s="140" t="s">
        <v>34</v>
      </c>
      <c r="C8" s="96"/>
      <c r="D8" s="141" t="n">
        <v>361</v>
      </c>
      <c r="E8" s="142" t="n">
        <v>5719</v>
      </c>
      <c r="F8" s="143" t="n">
        <v>5358</v>
      </c>
      <c r="G8" s="144" t="n">
        <v>5179</v>
      </c>
      <c r="H8" s="144" t="n">
        <v>5343</v>
      </c>
      <c r="I8" s="144" t="n">
        <v>5546</v>
      </c>
      <c r="J8" s="145" t="n">
        <v>5532</v>
      </c>
      <c r="K8" s="146" t="n">
        <v>5356.5</v>
      </c>
      <c r="L8" s="146" t="n">
        <v>6204.36666666667</v>
      </c>
      <c r="M8" s="137"/>
      <c r="N8" s="103"/>
      <c r="O8" s="126" t="n">
        <v>36708</v>
      </c>
      <c r="P8" s="138" t="n">
        <v>6114.1935483871</v>
      </c>
      <c r="Q8" s="127" t="n">
        <v>0</v>
      </c>
      <c r="R8" s="127" t="n">
        <v>2122.25806451613</v>
      </c>
      <c r="S8" s="127" t="n">
        <v>2397.25806451613</v>
      </c>
      <c r="T8" s="127" t="n">
        <v>-25.8064516129032</v>
      </c>
      <c r="U8" s="127" t="n">
        <v>31.9354838709677</v>
      </c>
      <c r="V8" s="127" t="n">
        <v>1390.58064516129</v>
      </c>
      <c r="W8" s="127" t="n">
        <v>12030.4193548387</v>
      </c>
      <c r="X8" s="127" t="n">
        <v>12440.8432326569</v>
      </c>
      <c r="Y8" s="127" t="n">
        <v>12440.8432326569</v>
      </c>
      <c r="Z8" s="127" t="n">
        <v>430.036781053794</v>
      </c>
      <c r="AA8" s="128" t="n">
        <v>185559.866686966</v>
      </c>
      <c r="AF8" s="129" t="n">
        <v>37130</v>
      </c>
      <c r="AG8" s="130" t="n">
        <v>57.6772911194719</v>
      </c>
      <c r="AI8" s="100"/>
      <c r="AJ8" s="100"/>
      <c r="AK8" s="100"/>
      <c r="AL8" s="100"/>
      <c r="AM8" s="100"/>
      <c r="AN8" s="100"/>
      <c r="AO8" s="100"/>
    </row>
    <row r="9" customFormat="false" ht="23.25" hidden="false" customHeight="true" outlineLevel="0" collapsed="false">
      <c r="A9" s="131"/>
      <c r="B9" s="140" t="s">
        <v>82</v>
      </c>
      <c r="C9" s="96"/>
      <c r="D9" s="141" t="n">
        <v>0</v>
      </c>
      <c r="E9" s="147" t="n">
        <v>-8</v>
      </c>
      <c r="F9" s="148" t="n">
        <v>-8</v>
      </c>
      <c r="G9" s="149" t="n">
        <v>-8</v>
      </c>
      <c r="H9" s="149" t="n">
        <v>-14</v>
      </c>
      <c r="I9" s="149" t="n">
        <v>1178.5</v>
      </c>
      <c r="J9" s="150" t="n">
        <v>1224.1</v>
      </c>
      <c r="K9" s="151" t="n">
        <v>815.133333333333</v>
      </c>
      <c r="L9" s="151"/>
      <c r="M9" s="137"/>
      <c r="N9" s="103"/>
      <c r="O9" s="126" t="n">
        <v>36739</v>
      </c>
      <c r="P9" s="138" t="n">
        <v>6260.90322580645</v>
      </c>
      <c r="Q9" s="127" t="n">
        <v>0</v>
      </c>
      <c r="R9" s="127" t="n">
        <v>2148.77419354839</v>
      </c>
      <c r="S9" s="127" t="n">
        <v>2125.03225806452</v>
      </c>
      <c r="T9" s="127" t="n">
        <v>-71.3870967741936</v>
      </c>
      <c r="U9" s="127" t="n">
        <v>36.741935483871</v>
      </c>
      <c r="V9" s="127" t="n">
        <v>1488.32258064516</v>
      </c>
      <c r="W9" s="127" t="n">
        <v>11988.3870967742</v>
      </c>
      <c r="X9" s="127" t="n">
        <v>12377.1612903132</v>
      </c>
      <c r="Y9" s="127" t="n">
        <v>12377.1612903132</v>
      </c>
      <c r="Z9" s="127" t="n">
        <v>384.354838709677</v>
      </c>
      <c r="AA9" s="128" t="n">
        <v>201084.516528468</v>
      </c>
      <c r="AF9" s="129" t="n">
        <v>37131</v>
      </c>
      <c r="AG9" s="130" t="n">
        <v>57.6772911194719</v>
      </c>
      <c r="AI9" s="100"/>
      <c r="AJ9" s="100"/>
      <c r="AK9" s="100"/>
      <c r="AL9" s="100"/>
      <c r="AM9" s="100"/>
      <c r="AN9" s="100"/>
      <c r="AO9" s="100"/>
    </row>
    <row r="10" customFormat="false" ht="23.25" hidden="false" customHeight="true" outlineLevel="0" collapsed="false">
      <c r="A10" s="139"/>
      <c r="B10" s="140" t="s">
        <v>83</v>
      </c>
      <c r="C10" s="96"/>
      <c r="D10" s="141" t="n">
        <v>-28</v>
      </c>
      <c r="E10" s="147" t="n">
        <v>1763</v>
      </c>
      <c r="F10" s="152" t="n">
        <v>1791</v>
      </c>
      <c r="G10" s="149" t="n">
        <v>1620</v>
      </c>
      <c r="H10" s="149" t="n">
        <v>1604</v>
      </c>
      <c r="I10" s="149" t="n">
        <v>1596</v>
      </c>
      <c r="J10" s="150" t="n">
        <v>2087</v>
      </c>
      <c r="K10" s="151" t="n">
        <v>1652.75</v>
      </c>
      <c r="L10" s="151" t="n">
        <v>2187.8</v>
      </c>
      <c r="M10" s="137"/>
      <c r="N10" s="103"/>
      <c r="O10" s="126" t="n">
        <v>36770</v>
      </c>
      <c r="P10" s="138" t="n">
        <v>6204.36666666667</v>
      </c>
      <c r="Q10" s="127" t="n">
        <v>0</v>
      </c>
      <c r="R10" s="127" t="n">
        <v>2187.8</v>
      </c>
      <c r="S10" s="127" t="n">
        <v>2296</v>
      </c>
      <c r="T10" s="127" t="n">
        <v>-43.7333333333333</v>
      </c>
      <c r="U10" s="127" t="n">
        <v>23.7666666666667</v>
      </c>
      <c r="V10" s="127" t="n">
        <v>1468.83333333333</v>
      </c>
      <c r="W10" s="127" t="n">
        <v>12137.0333333333</v>
      </c>
      <c r="X10" s="127" t="n">
        <v>12023.6666666609</v>
      </c>
      <c r="Y10" s="127" t="n">
        <v>12023.6666666609</v>
      </c>
      <c r="Z10" s="127" t="n">
        <v>-114.872284141813</v>
      </c>
      <c r="AA10" s="128" t="n">
        <v>201815.223473082</v>
      </c>
      <c r="AF10" s="129" t="n">
        <v>37132</v>
      </c>
      <c r="AG10" s="130" t="n">
        <v>57.6772911194719</v>
      </c>
      <c r="AI10" s="100"/>
      <c r="AJ10" s="100"/>
      <c r="AK10" s="100"/>
      <c r="AL10" s="100"/>
      <c r="AM10" s="100"/>
      <c r="AN10" s="100"/>
      <c r="AO10" s="100"/>
    </row>
    <row r="11" customFormat="false" ht="23.25" hidden="false" customHeight="true" outlineLevel="0" collapsed="false">
      <c r="A11" s="139"/>
      <c r="B11" s="140" t="s">
        <v>44</v>
      </c>
      <c r="C11" s="96"/>
      <c r="D11" s="141" t="n">
        <v>198</v>
      </c>
      <c r="E11" s="147" t="n">
        <v>2196</v>
      </c>
      <c r="F11" s="152" t="n">
        <v>1998</v>
      </c>
      <c r="G11" s="149" t="n">
        <v>2241</v>
      </c>
      <c r="H11" s="149" t="n">
        <v>1981</v>
      </c>
      <c r="I11" s="149" t="n">
        <v>1838</v>
      </c>
      <c r="J11" s="150" t="n">
        <v>2040</v>
      </c>
      <c r="K11" s="151" t="n">
        <v>2014.5</v>
      </c>
      <c r="L11" s="151" t="n">
        <v>2296</v>
      </c>
      <c r="M11" s="137"/>
      <c r="N11" s="103"/>
      <c r="O11" s="126" t="n">
        <v>36800</v>
      </c>
      <c r="P11" s="138" t="n">
        <v>6166.22580645161</v>
      </c>
      <c r="Q11" s="127" t="n">
        <v>238.605462356129</v>
      </c>
      <c r="R11" s="127" t="n">
        <v>2168.77419354839</v>
      </c>
      <c r="S11" s="127" t="n">
        <v>2406.90322580645</v>
      </c>
      <c r="T11" s="127" t="n">
        <v>27.258064516129</v>
      </c>
      <c r="U11" s="127" t="n">
        <v>23.7096774193548</v>
      </c>
      <c r="V11" s="127" t="n">
        <v>1629.65564271145</v>
      </c>
      <c r="W11" s="127" t="n">
        <v>12661.1320728095</v>
      </c>
      <c r="X11" s="127" t="n">
        <v>12218.9603010642</v>
      </c>
      <c r="Y11" s="127" t="n">
        <v>11980.3548387081</v>
      </c>
      <c r="Z11" s="127" t="n">
        <v>-505.484351316787</v>
      </c>
      <c r="AA11" s="128" t="n">
        <v>189555.990158649</v>
      </c>
      <c r="AF11" s="129" t="n">
        <v>37133</v>
      </c>
      <c r="AG11" s="130" t="n">
        <v>57.6772911194719</v>
      </c>
      <c r="AI11" s="100"/>
      <c r="AJ11" s="100"/>
      <c r="AK11" s="100"/>
      <c r="AL11" s="100"/>
      <c r="AM11" s="100"/>
      <c r="AN11" s="100"/>
      <c r="AO11" s="100"/>
    </row>
    <row r="12" customFormat="false" ht="23.25" hidden="false" customHeight="true" outlineLevel="0" collapsed="false">
      <c r="A12" s="96"/>
      <c r="B12" s="140" t="s">
        <v>97</v>
      </c>
      <c r="C12" s="96"/>
      <c r="D12" s="141" t="n">
        <v>27</v>
      </c>
      <c r="E12" s="147" t="n">
        <v>92</v>
      </c>
      <c r="F12" s="152" t="n">
        <v>65</v>
      </c>
      <c r="G12" s="149" t="n">
        <v>155</v>
      </c>
      <c r="H12" s="149" t="n">
        <v>129</v>
      </c>
      <c r="I12" s="149" t="n">
        <v>104</v>
      </c>
      <c r="J12" s="150" t="n">
        <v>5</v>
      </c>
      <c r="K12" s="151" t="n">
        <v>113.25</v>
      </c>
      <c r="L12" s="151" t="n">
        <v>-43.7333333333333</v>
      </c>
      <c r="M12" s="137"/>
      <c r="N12" s="103"/>
      <c r="O12" s="153" t="n">
        <v>36831</v>
      </c>
      <c r="P12" s="154" t="n">
        <v>5905.1</v>
      </c>
      <c r="Q12" s="155" t="n">
        <v>505.399401339296</v>
      </c>
      <c r="R12" s="155" t="n">
        <v>2235.53333333333</v>
      </c>
      <c r="S12" s="155" t="n">
        <v>2589.8</v>
      </c>
      <c r="T12" s="155" t="n">
        <v>78.0666666666667</v>
      </c>
      <c r="U12" s="155" t="n">
        <v>42.4666666666667</v>
      </c>
      <c r="V12" s="155" t="n">
        <v>1801.18085406119</v>
      </c>
      <c r="W12" s="155" t="n">
        <v>13157.5469220672</v>
      </c>
      <c r="X12" s="155" t="n">
        <v>12290.5802553989</v>
      </c>
      <c r="Y12" s="155" t="n">
        <v>11785.1808540596</v>
      </c>
      <c r="Z12" s="155" t="n">
        <v>-853.566666666667</v>
      </c>
      <c r="AA12" s="156" t="n">
        <v>164998.990158649</v>
      </c>
      <c r="AF12" s="129" t="n">
        <v>37134</v>
      </c>
      <c r="AG12" s="130" t="n">
        <v>57.6772911194719</v>
      </c>
      <c r="AI12" s="100"/>
      <c r="AJ12" s="100"/>
      <c r="AK12" s="100"/>
      <c r="AL12" s="100"/>
      <c r="AM12" s="100"/>
      <c r="AN12" s="100"/>
      <c r="AO12" s="100"/>
    </row>
    <row r="13" customFormat="false" ht="23.25" hidden="true" customHeight="true" outlineLevel="0" collapsed="false">
      <c r="A13" s="96"/>
      <c r="B13" s="140"/>
      <c r="C13" s="96"/>
      <c r="D13" s="141"/>
      <c r="E13" s="147"/>
      <c r="F13" s="152"/>
      <c r="G13" s="149"/>
      <c r="H13" s="149"/>
      <c r="I13" s="149"/>
      <c r="J13" s="150"/>
      <c r="K13" s="151"/>
      <c r="L13" s="151"/>
      <c r="M13" s="137"/>
      <c r="N13" s="103"/>
      <c r="O13" s="126" t="n">
        <v>36831</v>
      </c>
      <c r="P13" s="138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8"/>
      <c r="AF13" s="129" t="n">
        <v>37135</v>
      </c>
      <c r="AG13" s="130" t="n">
        <v>57.6772911194719</v>
      </c>
      <c r="AI13" s="100"/>
      <c r="AJ13" s="100"/>
      <c r="AK13" s="100"/>
      <c r="AL13" s="100"/>
      <c r="AM13" s="100"/>
      <c r="AN13" s="100"/>
      <c r="AO13" s="100"/>
    </row>
    <row r="14" customFormat="false" ht="23.25" hidden="false" customHeight="true" outlineLevel="0" collapsed="false">
      <c r="A14" s="139"/>
      <c r="B14" s="140" t="s">
        <v>98</v>
      </c>
      <c r="C14" s="96"/>
      <c r="D14" s="141" t="n">
        <v>-3</v>
      </c>
      <c r="E14" s="147" t="n">
        <v>34</v>
      </c>
      <c r="F14" s="152" t="n">
        <v>37</v>
      </c>
      <c r="G14" s="149" t="n">
        <v>8</v>
      </c>
      <c r="H14" s="149" t="n">
        <v>5</v>
      </c>
      <c r="I14" s="149" t="n">
        <v>31</v>
      </c>
      <c r="J14" s="150" t="n">
        <v>45</v>
      </c>
      <c r="K14" s="151" t="n">
        <v>20.25</v>
      </c>
      <c r="L14" s="151" t="n">
        <v>23.7666666666667</v>
      </c>
      <c r="M14" s="137"/>
      <c r="N14" s="103"/>
      <c r="O14" s="126" t="n">
        <v>36861</v>
      </c>
      <c r="P14" s="138" t="n">
        <v>5811.77419354839</v>
      </c>
      <c r="Q14" s="127" t="n">
        <v>1062.41326333738</v>
      </c>
      <c r="R14" s="127" t="n">
        <v>2226.29032258065</v>
      </c>
      <c r="S14" s="127" t="n">
        <v>2709.51612903226</v>
      </c>
      <c r="T14" s="127" t="n">
        <v>106.516129032258</v>
      </c>
      <c r="U14" s="127" t="n">
        <v>70.8064516129032</v>
      </c>
      <c r="V14" s="127" t="n">
        <v>1849.83543055699</v>
      </c>
      <c r="W14" s="127" t="n">
        <v>13837.1519197008</v>
      </c>
      <c r="X14" s="127" t="n">
        <v>12150.0874035708</v>
      </c>
      <c r="Y14" s="127" t="n">
        <v>11087.6741402334</v>
      </c>
      <c r="Z14" s="127" t="n">
        <v>-1692.93548387097</v>
      </c>
      <c r="AA14" s="128" t="n">
        <v>113602.990158649</v>
      </c>
      <c r="AF14" s="129" t="n">
        <v>37136</v>
      </c>
      <c r="AG14" s="130" t="n">
        <v>57.6772911194719</v>
      </c>
      <c r="AI14" s="100"/>
      <c r="AJ14" s="100"/>
      <c r="AK14" s="100"/>
      <c r="AL14" s="100"/>
      <c r="AM14" s="100"/>
      <c r="AN14" s="100"/>
      <c r="AO14" s="100"/>
    </row>
    <row r="15" customFormat="false" ht="23.25" hidden="false" customHeight="true" outlineLevel="0" collapsed="false">
      <c r="A15" s="139"/>
      <c r="B15" s="140" t="s">
        <v>99</v>
      </c>
      <c r="C15" s="96"/>
      <c r="D15" s="157" t="n">
        <v>0</v>
      </c>
      <c r="E15" s="158" t="n">
        <v>1170</v>
      </c>
      <c r="F15" s="159" t="n">
        <v>1170</v>
      </c>
      <c r="G15" s="160" t="n">
        <v>1145</v>
      </c>
      <c r="H15" s="160" t="n">
        <v>1106</v>
      </c>
      <c r="I15" s="160" t="n">
        <v>1079</v>
      </c>
      <c r="J15" s="161" t="n">
        <v>1095</v>
      </c>
      <c r="K15" s="162" t="n">
        <v>1125</v>
      </c>
      <c r="L15" s="162" t="n">
        <v>1470.43895080848</v>
      </c>
      <c r="M15" s="137"/>
      <c r="N15" s="103"/>
      <c r="O15" s="126" t="n">
        <v>36892</v>
      </c>
      <c r="P15" s="138" t="n">
        <v>6104.16129032258</v>
      </c>
      <c r="Q15" s="127" t="n">
        <v>1117.28387096774</v>
      </c>
      <c r="R15" s="127" t="n">
        <v>2278.93548387097</v>
      </c>
      <c r="S15" s="127" t="n">
        <v>2667.38709677419</v>
      </c>
      <c r="T15" s="127" t="n">
        <v>66.3548387096774</v>
      </c>
      <c r="U15" s="127" t="n">
        <v>52.6774193548387</v>
      </c>
      <c r="V15" s="127" t="n">
        <v>1378.21399204665</v>
      </c>
      <c r="W15" s="127" t="n">
        <v>13665.0139920466</v>
      </c>
      <c r="X15" s="127" t="n">
        <v>12433.9766549244</v>
      </c>
      <c r="Y15" s="127" t="n">
        <v>11316.6927839566</v>
      </c>
      <c r="Z15" s="127" t="n">
        <v>-1227.87604679871</v>
      </c>
      <c r="AA15" s="128" t="n">
        <v>76623.8327078889</v>
      </c>
      <c r="AF15" s="129" t="n">
        <v>37137</v>
      </c>
      <c r="AG15" s="130" t="n">
        <v>57.6772911194719</v>
      </c>
      <c r="AI15" s="100"/>
      <c r="AJ15" s="100"/>
      <c r="AK15" s="100"/>
      <c r="AL15" s="100"/>
      <c r="AM15" s="100"/>
      <c r="AN15" s="100"/>
      <c r="AO15" s="100"/>
    </row>
    <row r="16" customFormat="false" ht="23.25" hidden="false" customHeight="true" outlineLevel="0" collapsed="false">
      <c r="A16" s="139"/>
      <c r="B16" s="140" t="s">
        <v>100</v>
      </c>
      <c r="C16" s="96"/>
      <c r="D16" s="141" t="n">
        <v>555</v>
      </c>
      <c r="E16" s="163" t="n">
        <v>10966</v>
      </c>
      <c r="F16" s="164" t="n">
        <v>10411</v>
      </c>
      <c r="G16" s="165" t="n">
        <v>10340</v>
      </c>
      <c r="H16" s="165" t="n">
        <v>10154</v>
      </c>
      <c r="I16" s="165" t="n">
        <v>11372.5</v>
      </c>
      <c r="J16" s="166" t="n">
        <v>12028.1</v>
      </c>
      <c r="K16" s="147" t="n">
        <v>11097.3833333333</v>
      </c>
      <c r="L16" s="147" t="n">
        <v>12138.6389508085</v>
      </c>
      <c r="M16" s="137"/>
      <c r="N16" s="103"/>
      <c r="O16" s="126" t="n">
        <v>36923</v>
      </c>
      <c r="P16" s="138" t="n">
        <v>5569.82142857143</v>
      </c>
      <c r="Q16" s="127" t="n">
        <v>1221.00357142857</v>
      </c>
      <c r="R16" s="127" t="n">
        <v>2222.82142857143</v>
      </c>
      <c r="S16" s="127" t="n">
        <v>2645.96428571429</v>
      </c>
      <c r="T16" s="127" t="n">
        <v>97.5357142857143</v>
      </c>
      <c r="U16" s="127" t="n">
        <v>45.2857142857143</v>
      </c>
      <c r="V16" s="127" t="n">
        <v>1696.1707605791</v>
      </c>
      <c r="W16" s="127" t="n">
        <v>13498.6029034362</v>
      </c>
      <c r="X16" s="127" t="n">
        <v>12334.4957605781</v>
      </c>
      <c r="Y16" s="127" t="n">
        <v>11113.4921891495</v>
      </c>
      <c r="Z16" s="127" t="n">
        <v>-1208.25</v>
      </c>
      <c r="AA16" s="128" t="n">
        <v>43772.8327078889</v>
      </c>
      <c r="AF16" s="167" t="n">
        <v>37138</v>
      </c>
      <c r="AG16" s="168" t="n">
        <v>198.764818627103</v>
      </c>
      <c r="AI16" s="100"/>
      <c r="AJ16" s="100"/>
      <c r="AK16" s="100"/>
      <c r="AL16" s="100"/>
      <c r="AM16" s="100"/>
      <c r="AN16" s="100"/>
      <c r="AO16" s="100"/>
    </row>
    <row r="17" customFormat="false" ht="23.25" hidden="false" customHeight="true" outlineLevel="0" collapsed="false">
      <c r="A17" s="96"/>
      <c r="B17" s="140" t="s">
        <v>101</v>
      </c>
      <c r="C17" s="96"/>
      <c r="D17" s="110"/>
      <c r="E17" s="169"/>
      <c r="F17" s="170" t="n">
        <v>1231</v>
      </c>
      <c r="G17" s="171" t="n">
        <v>1334</v>
      </c>
      <c r="H17" s="171" t="n">
        <v>1262</v>
      </c>
      <c r="I17" s="171" t="n">
        <v>1130</v>
      </c>
      <c r="J17" s="172" t="n">
        <v>756</v>
      </c>
      <c r="K17" s="162" t="n">
        <v>1239.25</v>
      </c>
      <c r="L17" s="162" t="n">
        <v>132.26104919152</v>
      </c>
      <c r="M17" s="137"/>
      <c r="N17" s="103"/>
      <c r="O17" s="173" t="n">
        <v>36951</v>
      </c>
      <c r="P17" s="138" t="n">
        <v>5375.35483870968</v>
      </c>
      <c r="Q17" s="127" t="n">
        <v>1248.16774193548</v>
      </c>
      <c r="R17" s="127" t="n">
        <v>2191.45161290323</v>
      </c>
      <c r="S17" s="127" t="n">
        <v>2537.22580645161</v>
      </c>
      <c r="T17" s="127" t="n">
        <v>61.9677419354839</v>
      </c>
      <c r="U17" s="127" t="n">
        <v>9.51612903225806</v>
      </c>
      <c r="V17" s="127" t="n">
        <v>1414.23798409315</v>
      </c>
      <c r="W17" s="127" t="n">
        <v>12837.9218550609</v>
      </c>
      <c r="X17" s="127" t="n">
        <v>12391.9041461651</v>
      </c>
      <c r="Y17" s="127" t="n">
        <v>11143.7364042296</v>
      </c>
      <c r="Z17" s="127" t="n">
        <v>-436.290322580645</v>
      </c>
      <c r="AA17" s="128" t="n">
        <v>31332.8327078889</v>
      </c>
      <c r="AF17" s="167" t="n">
        <v>37139</v>
      </c>
      <c r="AG17" s="168" t="n">
        <v>198.764818627103</v>
      </c>
      <c r="AI17" s="100"/>
      <c r="AJ17" s="100"/>
      <c r="AK17" s="100"/>
      <c r="AL17" s="100"/>
      <c r="AM17" s="100"/>
      <c r="AN17" s="100"/>
      <c r="AO17" s="100"/>
    </row>
    <row r="18" customFormat="false" ht="21" hidden="false" customHeight="true" outlineLevel="0" collapsed="false">
      <c r="A18" s="96"/>
      <c r="B18" s="174" t="s">
        <v>102</v>
      </c>
      <c r="C18" s="175"/>
      <c r="D18" s="176"/>
      <c r="E18" s="177"/>
      <c r="F18" s="160" t="n">
        <v>11642</v>
      </c>
      <c r="G18" s="160" t="n">
        <v>11674</v>
      </c>
      <c r="H18" s="160" t="n">
        <v>11416</v>
      </c>
      <c r="I18" s="160" t="n">
        <v>12502.5</v>
      </c>
      <c r="J18" s="160" t="n">
        <v>12784.1</v>
      </c>
      <c r="K18" s="158" t="n">
        <v>12336.6333333333</v>
      </c>
      <c r="L18" s="158" t="n">
        <v>12270.9</v>
      </c>
      <c r="M18" s="137"/>
      <c r="N18" s="103"/>
      <c r="O18" s="178" t="n">
        <v>36982</v>
      </c>
      <c r="P18" s="154" t="n">
        <v>5101.36666666667</v>
      </c>
      <c r="Q18" s="155" t="n">
        <v>1263.59333333333</v>
      </c>
      <c r="R18" s="155" t="n">
        <v>2029.26666666667</v>
      </c>
      <c r="S18" s="155" t="n">
        <v>2456.76666666667</v>
      </c>
      <c r="T18" s="155" t="n">
        <v>37.8666666666667</v>
      </c>
      <c r="U18" s="155" t="n">
        <v>26</v>
      </c>
      <c r="V18" s="155" t="n">
        <v>1340.38388647643</v>
      </c>
      <c r="W18" s="155" t="n">
        <v>12255.2438864764</v>
      </c>
      <c r="X18" s="155" t="n">
        <v>12682.6772198075</v>
      </c>
      <c r="Y18" s="155" t="n">
        <v>11419.0838864741</v>
      </c>
      <c r="Z18" s="155" t="n">
        <v>428.866666666667</v>
      </c>
      <c r="AA18" s="156" t="n">
        <v>53498.8327078889</v>
      </c>
      <c r="AF18" s="167" t="n">
        <v>37140</v>
      </c>
      <c r="AG18" s="168" t="n">
        <v>198.764818627103</v>
      </c>
      <c r="AI18" s="100"/>
      <c r="AJ18" s="100"/>
      <c r="AK18" s="100"/>
      <c r="AL18" s="100"/>
      <c r="AM18" s="100"/>
      <c r="AN18" s="100"/>
      <c r="AO18" s="100"/>
    </row>
    <row r="19" customFormat="false" ht="23.25" hidden="false" customHeight="true" outlineLevel="0" collapsed="false">
      <c r="A19" s="96"/>
      <c r="B19" s="140"/>
      <c r="C19" s="96"/>
      <c r="D19" s="110"/>
      <c r="E19" s="179"/>
      <c r="F19" s="149"/>
      <c r="G19" s="149"/>
      <c r="H19" s="149"/>
      <c r="I19" s="149"/>
      <c r="J19" s="149"/>
      <c r="K19" s="149"/>
      <c r="L19" s="144"/>
      <c r="M19" s="180"/>
      <c r="N19" s="103"/>
      <c r="O19" s="173" t="n">
        <v>37012</v>
      </c>
      <c r="P19" s="138" t="n">
        <v>5101.32258064516</v>
      </c>
      <c r="Q19" s="127" t="n">
        <v>1295.70967741935</v>
      </c>
      <c r="R19" s="127" t="n">
        <v>1930.03225806452</v>
      </c>
      <c r="S19" s="127" t="n">
        <v>2333.8064516129</v>
      </c>
      <c r="T19" s="127" t="n">
        <v>61.6129032258065</v>
      </c>
      <c r="U19" s="127" t="n">
        <v>13.0967741935484</v>
      </c>
      <c r="V19" s="127" t="n">
        <v>1191.77784254234</v>
      </c>
      <c r="W19" s="127" t="n">
        <v>11927.3584877036</v>
      </c>
      <c r="X19" s="127" t="n">
        <v>12907.4230038255</v>
      </c>
      <c r="Y19" s="127" t="n">
        <v>11611.7133264062</v>
      </c>
      <c r="Z19" s="127" t="n">
        <v>428</v>
      </c>
      <c r="AA19" s="128" t="n">
        <v>87689.8327078889</v>
      </c>
      <c r="AF19" s="167" t="n">
        <v>37141</v>
      </c>
      <c r="AG19" s="168" t="n">
        <v>198.764818627103</v>
      </c>
      <c r="AI19" s="100"/>
      <c r="AJ19" s="100"/>
      <c r="AK19" s="100"/>
      <c r="AL19" s="100"/>
      <c r="AM19" s="100"/>
      <c r="AN19" s="100"/>
      <c r="AO19" s="100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</row>
    <row r="20" customFormat="false" ht="23.25" hidden="false" customHeight="true" outlineLevel="0" collapsed="false">
      <c r="A20" s="96"/>
      <c r="B20" s="182" t="s">
        <v>103</v>
      </c>
      <c r="C20" s="183"/>
      <c r="D20" s="184"/>
      <c r="E20" s="185" t="n">
        <v>-721</v>
      </c>
      <c r="F20" s="185" t="n">
        <v>-942</v>
      </c>
      <c r="G20" s="186" t="n">
        <v>-1406</v>
      </c>
      <c r="H20" s="186" t="n">
        <v>-1230</v>
      </c>
      <c r="I20" s="186" t="n">
        <v>-872</v>
      </c>
      <c r="J20" s="187" t="n">
        <v>-72</v>
      </c>
      <c r="K20" s="188" t="n">
        <v>-1034.2</v>
      </c>
      <c r="L20" s="189"/>
      <c r="M20" s="190"/>
      <c r="N20" s="96"/>
      <c r="O20" s="173" t="n">
        <v>37043</v>
      </c>
      <c r="P20" s="127" t="n">
        <v>5383.7</v>
      </c>
      <c r="Q20" s="127" t="n">
        <v>1228.70333333333</v>
      </c>
      <c r="R20" s="127" t="n">
        <v>2146.3</v>
      </c>
      <c r="S20" s="127" t="n">
        <v>2099.53333333333</v>
      </c>
      <c r="T20" s="127" t="n">
        <v>10.1666666666667</v>
      </c>
      <c r="U20" s="127" t="n">
        <v>32.5666666666667</v>
      </c>
      <c r="V20" s="127" t="n">
        <v>1061.76061878271</v>
      </c>
      <c r="W20" s="127" t="n">
        <v>11962.7306187827</v>
      </c>
      <c r="X20" s="127" t="n">
        <v>13157.6639521054</v>
      </c>
      <c r="Y20" s="127" t="n">
        <v>11928.9606187721</v>
      </c>
      <c r="Z20" s="127" t="n">
        <v>1199.86666666667</v>
      </c>
      <c r="AA20" s="128" t="n">
        <v>126985.832707889</v>
      </c>
      <c r="AF20" s="167" t="n">
        <v>37142</v>
      </c>
      <c r="AG20" s="168" t="n">
        <v>198.764818627103</v>
      </c>
      <c r="AI20" s="100"/>
      <c r="AJ20" s="100"/>
      <c r="AK20" s="100"/>
      <c r="AL20" s="100"/>
      <c r="AM20" s="100"/>
      <c r="AN20" s="100"/>
      <c r="AO20" s="100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</row>
    <row r="21" customFormat="false" ht="23.25" hidden="false" customHeight="true" outlineLevel="0" collapsed="false">
      <c r="A21" s="96"/>
      <c r="B21" s="140"/>
      <c r="C21" s="96"/>
      <c r="D21" s="110"/>
      <c r="E21" s="179"/>
      <c r="F21" s="149"/>
      <c r="G21" s="149"/>
      <c r="H21" s="149"/>
      <c r="I21" s="149"/>
      <c r="J21" s="149"/>
      <c r="K21" s="149"/>
      <c r="L21" s="149"/>
      <c r="M21" s="180"/>
      <c r="N21" s="96"/>
      <c r="O21" s="173" t="n">
        <v>37073</v>
      </c>
      <c r="P21" s="127" t="n">
        <v>5646.58064516129</v>
      </c>
      <c r="Q21" s="127" t="n">
        <v>1283.64838709677</v>
      </c>
      <c r="R21" s="127" t="n">
        <v>2104.35483870968</v>
      </c>
      <c r="S21" s="127" t="n">
        <v>2076.74193548387</v>
      </c>
      <c r="T21" s="127" t="n">
        <v>1.2258064516129</v>
      </c>
      <c r="U21" s="127" t="n">
        <v>17.7741935483871</v>
      </c>
      <c r="V21" s="127" t="n">
        <v>1118.40931711352</v>
      </c>
      <c r="W21" s="127" t="n">
        <v>12248.7351235651</v>
      </c>
      <c r="X21" s="127" t="n">
        <v>13152.3480267805</v>
      </c>
      <c r="Y21" s="127" t="n">
        <v>11868.6996396837</v>
      </c>
      <c r="Z21" s="127" t="n">
        <v>899.838709677419</v>
      </c>
      <c r="AA21" s="128" t="n">
        <v>158290.832707889</v>
      </c>
      <c r="AC21" s="89" t="s">
        <v>104</v>
      </c>
      <c r="AF21" s="167" t="n">
        <v>37143</v>
      </c>
      <c r="AG21" s="168" t="n">
        <v>198.764818627103</v>
      </c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</row>
    <row r="22" customFormat="false" ht="23.25" hidden="false" customHeight="true" outlineLevel="0" collapsed="false">
      <c r="A22" s="96"/>
      <c r="B22" s="140"/>
      <c r="C22" s="191"/>
      <c r="D22" s="191"/>
      <c r="E22" s="192"/>
      <c r="F22" s="193"/>
      <c r="G22" s="194"/>
      <c r="H22" s="195" t="s">
        <v>105</v>
      </c>
      <c r="I22" s="195"/>
      <c r="J22" s="196"/>
      <c r="K22" s="197" t="s">
        <v>93</v>
      </c>
      <c r="L22" s="198" t="s">
        <v>94</v>
      </c>
      <c r="M22" s="180"/>
      <c r="N22" s="96"/>
      <c r="O22" s="199" t="n">
        <v>37104</v>
      </c>
      <c r="P22" s="200" t="n">
        <v>5633.74193548387</v>
      </c>
      <c r="Q22" s="200" t="n">
        <v>1272.68387096774</v>
      </c>
      <c r="R22" s="200" t="n">
        <v>2179.67741935484</v>
      </c>
      <c r="S22" s="200" t="n">
        <v>2147.64516129032</v>
      </c>
      <c r="T22" s="200" t="n">
        <v>14.7741935483871</v>
      </c>
      <c r="U22" s="200" t="n">
        <v>22.7741935483871</v>
      </c>
      <c r="V22" s="200" t="n">
        <v>1079.54861124195</v>
      </c>
      <c r="W22" s="200" t="n">
        <v>12350.8453854355</v>
      </c>
      <c r="X22" s="200" t="n">
        <v>13007.9421596186</v>
      </c>
      <c r="Y22" s="200" t="n">
        <v>11735.2582886509</v>
      </c>
      <c r="Z22" s="200" t="n">
        <v>652.354838709677</v>
      </c>
      <c r="AA22" s="201" t="n">
        <v>181923.832707889</v>
      </c>
      <c r="AF22" s="167" t="n">
        <v>37144</v>
      </c>
      <c r="AG22" s="168" t="n">
        <v>397.529637254206</v>
      </c>
      <c r="AP22" s="181"/>
      <c r="AQ22" s="181"/>
      <c r="AR22" s="202"/>
      <c r="AS22" s="203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5"/>
      <c r="BG22" s="206"/>
      <c r="BH22" s="181"/>
      <c r="BI22" s="181"/>
      <c r="BJ22" s="181"/>
      <c r="BK22" s="181"/>
    </row>
    <row r="23" customFormat="false" ht="23.25" hidden="false" customHeight="true" outlineLevel="0" collapsed="false">
      <c r="A23" s="191"/>
      <c r="B23" s="207"/>
      <c r="C23" s="191"/>
      <c r="D23" s="208"/>
      <c r="E23" s="209"/>
      <c r="F23" s="210"/>
      <c r="G23" s="211"/>
      <c r="H23" s="211"/>
      <c r="I23" s="211"/>
      <c r="J23" s="212"/>
      <c r="K23" s="116" t="s">
        <v>95</v>
      </c>
      <c r="L23" s="213" t="s">
        <v>96</v>
      </c>
      <c r="M23" s="214"/>
      <c r="N23" s="96" t="n">
        <v>1</v>
      </c>
      <c r="O23" s="215" t="n">
        <v>37135</v>
      </c>
      <c r="P23" s="141"/>
      <c r="Q23" s="216"/>
      <c r="R23" s="141"/>
      <c r="S23" s="141"/>
      <c r="T23" s="141"/>
      <c r="U23" s="141"/>
      <c r="V23" s="141"/>
      <c r="W23" s="141"/>
      <c r="X23" s="217"/>
      <c r="Y23" s="217"/>
      <c r="Z23" s="217"/>
      <c r="AA23" s="217"/>
      <c r="AF23" s="167" t="n">
        <v>37145</v>
      </c>
      <c r="AG23" s="168" t="n">
        <v>408.177752537801</v>
      </c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</row>
    <row r="24" customFormat="false" ht="26.25" hidden="false" customHeight="false" outlineLevel="0" collapsed="false">
      <c r="A24" s="96"/>
      <c r="B24" s="218" t="s">
        <v>106</v>
      </c>
      <c r="C24" s="219"/>
      <c r="D24" s="220"/>
      <c r="E24" s="221" t="n">
        <v>0</v>
      </c>
      <c r="F24" s="221" t="n">
        <v>-644.1470567112</v>
      </c>
      <c r="G24" s="222" t="n">
        <v>-687.0412124972</v>
      </c>
      <c r="H24" s="222" t="n">
        <v>-674.8846147672</v>
      </c>
      <c r="I24" s="222" t="n">
        <v>-582.5903050524</v>
      </c>
      <c r="J24" s="223" t="n">
        <v>-264.1300369856</v>
      </c>
      <c r="K24" s="151" t="n">
        <v>-647.165797257</v>
      </c>
      <c r="L24" s="151" t="n">
        <v>95.3100924509333</v>
      </c>
      <c r="M24" s="214"/>
      <c r="N24" s="96" t="n">
        <v>1</v>
      </c>
      <c r="O24" s="215" t="n">
        <v>36951</v>
      </c>
      <c r="P24" s="110"/>
      <c r="Q24" s="224"/>
      <c r="R24" s="225"/>
      <c r="S24" s="225"/>
      <c r="T24" s="225"/>
      <c r="U24" s="225"/>
      <c r="V24" s="225"/>
      <c r="W24" s="225"/>
      <c r="X24" s="225" t="s">
        <v>107</v>
      </c>
      <c r="Y24" s="124" t="s">
        <v>75</v>
      </c>
      <c r="Z24" s="123" t="s">
        <v>76</v>
      </c>
      <c r="AA24" s="124" t="s">
        <v>108</v>
      </c>
      <c r="AB24" s="123" t="s">
        <v>109</v>
      </c>
      <c r="AC24" s="123" t="s">
        <v>110</v>
      </c>
      <c r="AD24" s="124" t="s">
        <v>109</v>
      </c>
      <c r="AE24" s="226"/>
      <c r="AF24" s="167" t="n">
        <v>37146</v>
      </c>
      <c r="AG24" s="168" t="n">
        <v>408.177752537801</v>
      </c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</row>
    <row r="25" customFormat="false" ht="23.25" hidden="false" customHeight="true" outlineLevel="0" collapsed="false">
      <c r="A25" s="96"/>
      <c r="B25" s="227" t="s">
        <v>111</v>
      </c>
      <c r="C25" s="96"/>
      <c r="D25" s="228"/>
      <c r="E25" s="221" t="n">
        <v>0</v>
      </c>
      <c r="F25" s="221" t="n">
        <v>-219.43989917</v>
      </c>
      <c r="G25" s="222" t="n">
        <v>-236.7750300644</v>
      </c>
      <c r="H25" s="222" t="n">
        <v>-241.020078498</v>
      </c>
      <c r="I25" s="222" t="n">
        <v>-221.0300176468</v>
      </c>
      <c r="J25" s="223" t="n">
        <v>-213.3775724772</v>
      </c>
      <c r="K25" s="151" t="n">
        <v>-229.5662563448</v>
      </c>
      <c r="L25" s="151" t="n">
        <v>-0.282884916519998</v>
      </c>
      <c r="M25" s="214"/>
      <c r="N25" s="96" t="n">
        <v>1</v>
      </c>
      <c r="O25" s="176"/>
      <c r="P25" s="229"/>
      <c r="Q25" s="230" t="s">
        <v>34</v>
      </c>
      <c r="R25" s="111" t="s">
        <v>82</v>
      </c>
      <c r="S25" s="111" t="s">
        <v>83</v>
      </c>
      <c r="T25" s="111" t="s">
        <v>44</v>
      </c>
      <c r="U25" s="111" t="s">
        <v>84</v>
      </c>
      <c r="V25" s="111" t="s">
        <v>13</v>
      </c>
      <c r="W25" s="111" t="s">
        <v>85</v>
      </c>
      <c r="X25" s="111" t="s">
        <v>86</v>
      </c>
      <c r="Y25" s="112" t="s">
        <v>87</v>
      </c>
      <c r="Z25" s="135" t="s">
        <v>87</v>
      </c>
      <c r="AA25" s="111" t="s">
        <v>112</v>
      </c>
      <c r="AB25" s="135" t="s">
        <v>113</v>
      </c>
      <c r="AC25" s="135" t="s">
        <v>114</v>
      </c>
      <c r="AD25" s="112" t="s">
        <v>115</v>
      </c>
      <c r="AE25" s="231"/>
      <c r="AF25" s="167" t="n">
        <v>37147</v>
      </c>
      <c r="AG25" s="168" t="n">
        <v>408.177752537801</v>
      </c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</row>
    <row r="26" customFormat="false" ht="24" hidden="false" customHeight="true" outlineLevel="0" collapsed="false">
      <c r="A26" s="96"/>
      <c r="B26" s="227" t="s">
        <v>116</v>
      </c>
      <c r="C26" s="96"/>
      <c r="D26" s="228"/>
      <c r="E26" s="221" t="n">
        <v>0</v>
      </c>
      <c r="F26" s="221" t="n">
        <v>-134.8903182864</v>
      </c>
      <c r="G26" s="222" t="n">
        <v>-123.3158174988</v>
      </c>
      <c r="H26" s="222" t="n">
        <v>-86.4768896624</v>
      </c>
      <c r="I26" s="222" t="n">
        <v>-69.9652129792</v>
      </c>
      <c r="J26" s="222" t="n">
        <v>-7.6879388856</v>
      </c>
      <c r="K26" s="151" t="n">
        <v>-103.6620596067</v>
      </c>
      <c r="L26" s="151" t="n">
        <v>1.04239886878665</v>
      </c>
      <c r="M26" s="214"/>
      <c r="N26" s="96" t="n">
        <v>1</v>
      </c>
      <c r="O26" s="232" t="s">
        <v>117</v>
      </c>
      <c r="P26" s="233" t="n">
        <v>37135</v>
      </c>
      <c r="Q26" s="234" t="n">
        <v>5546</v>
      </c>
      <c r="R26" s="234" t="n">
        <v>1178.5</v>
      </c>
      <c r="S26" s="234" t="n">
        <v>1596</v>
      </c>
      <c r="T26" s="234" t="n">
        <v>1838</v>
      </c>
      <c r="U26" s="234" t="n">
        <v>104</v>
      </c>
      <c r="V26" s="234" t="n">
        <v>31</v>
      </c>
      <c r="W26" s="234" t="n">
        <v>1079</v>
      </c>
      <c r="X26" s="234" t="n">
        <v>10194</v>
      </c>
      <c r="Y26" s="235" t="n">
        <v>12964.499999989</v>
      </c>
      <c r="Z26" s="235" t="n">
        <v>11785.999999989</v>
      </c>
      <c r="AA26" s="236" t="n">
        <v>1591.999999989</v>
      </c>
      <c r="AB26" s="236" t="n">
        <v>1130</v>
      </c>
      <c r="AC26" s="236" t="n">
        <v>462</v>
      </c>
      <c r="AD26" s="237" t="n">
        <v>13906</v>
      </c>
      <c r="AE26" s="238"/>
      <c r="AF26" s="167" t="n">
        <v>37148</v>
      </c>
      <c r="AG26" s="168" t="n">
        <v>358.486547881025</v>
      </c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</row>
    <row r="27" customFormat="false" ht="24" hidden="false" customHeight="true" outlineLevel="0" collapsed="false">
      <c r="A27" s="96"/>
      <c r="B27" s="227" t="s">
        <v>118</v>
      </c>
      <c r="C27" s="96"/>
      <c r="D27" s="228"/>
      <c r="E27" s="221" t="n">
        <v>0</v>
      </c>
      <c r="F27" s="221" t="n">
        <v>-94.0972334324</v>
      </c>
      <c r="G27" s="222" t="n">
        <v>-112.9487315396</v>
      </c>
      <c r="H27" s="222" t="n">
        <v>-92.0951762955998</v>
      </c>
      <c r="I27" s="222" t="n">
        <v>-94.4814838147998</v>
      </c>
      <c r="J27" s="222" t="n">
        <v>-108.7649899968</v>
      </c>
      <c r="K27" s="151" t="n">
        <v>-98.4056562705999</v>
      </c>
      <c r="L27" s="151"/>
      <c r="M27" s="214"/>
      <c r="N27" s="96" t="n">
        <v>0</v>
      </c>
      <c r="O27" s="232" t="s">
        <v>119</v>
      </c>
      <c r="P27" s="233" t="n">
        <v>37136</v>
      </c>
      <c r="Q27" s="234" t="n">
        <v>5343</v>
      </c>
      <c r="R27" s="234" t="n">
        <v>-14</v>
      </c>
      <c r="S27" s="234" t="n">
        <v>1604</v>
      </c>
      <c r="T27" s="234" t="n">
        <v>1981</v>
      </c>
      <c r="U27" s="234" t="n">
        <v>129</v>
      </c>
      <c r="V27" s="234" t="n">
        <v>5</v>
      </c>
      <c r="W27" s="234" t="n">
        <v>1106</v>
      </c>
      <c r="X27" s="234" t="n">
        <v>10168</v>
      </c>
      <c r="Y27" s="235" t="n">
        <v>11633.999999989</v>
      </c>
      <c r="Z27" s="235" t="n">
        <v>11647.999999989</v>
      </c>
      <c r="AA27" s="236" t="n">
        <v>1479.999999989</v>
      </c>
      <c r="AB27" s="236" t="n">
        <v>1262</v>
      </c>
      <c r="AC27" s="236" t="n">
        <v>208</v>
      </c>
      <c r="AD27" s="237" t="n">
        <v>14368</v>
      </c>
      <c r="AE27" s="238"/>
      <c r="AF27" s="167" t="n">
        <v>37149</v>
      </c>
      <c r="AG27" s="168" t="n">
        <v>358.486547881025</v>
      </c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</row>
    <row r="28" customFormat="false" ht="24" hidden="false" customHeight="true" outlineLevel="0" collapsed="false">
      <c r="A28" s="96"/>
      <c r="B28" s="227" t="s">
        <v>120</v>
      </c>
      <c r="C28" s="96"/>
      <c r="D28" s="228"/>
      <c r="E28" s="209" t="n">
        <v>0</v>
      </c>
      <c r="F28" s="209" t="n">
        <v>-138.4254924</v>
      </c>
      <c r="G28" s="239" t="n">
        <v>-173.9192084</v>
      </c>
      <c r="H28" s="239" t="n">
        <v>-167.5232407768</v>
      </c>
      <c r="I28" s="239" t="n">
        <v>-161.9329805068</v>
      </c>
      <c r="J28" s="240" t="n">
        <v>-162.0394616548</v>
      </c>
      <c r="K28" s="151" t="n">
        <v>-160.4502305209</v>
      </c>
      <c r="L28" s="151" t="n">
        <v>18.8026777386133</v>
      </c>
      <c r="M28" s="214"/>
      <c r="N28" s="96" t="n">
        <v>0</v>
      </c>
      <c r="O28" s="232" t="s">
        <v>121</v>
      </c>
      <c r="P28" s="233" t="n">
        <v>37137</v>
      </c>
      <c r="Q28" s="234" t="n">
        <v>5179</v>
      </c>
      <c r="R28" s="234" t="n">
        <v>-8</v>
      </c>
      <c r="S28" s="234" t="n">
        <v>1620</v>
      </c>
      <c r="T28" s="234" t="n">
        <v>2241</v>
      </c>
      <c r="U28" s="234" t="n">
        <v>155</v>
      </c>
      <c r="V28" s="234" t="n">
        <v>8</v>
      </c>
      <c r="W28" s="234" t="n">
        <v>1145</v>
      </c>
      <c r="X28" s="234" t="n">
        <v>10348</v>
      </c>
      <c r="Y28" s="235" t="n">
        <v>11476.999999989</v>
      </c>
      <c r="Z28" s="235" t="n">
        <v>11484.999999989</v>
      </c>
      <c r="AA28" s="236" t="n">
        <v>1136.999999989</v>
      </c>
      <c r="AB28" s="236" t="n">
        <v>1334</v>
      </c>
      <c r="AC28" s="236" t="n">
        <v>-197</v>
      </c>
      <c r="AD28" s="237" t="n">
        <v>14576</v>
      </c>
      <c r="AE28" s="238"/>
      <c r="AF28" s="167" t="n">
        <v>37150</v>
      </c>
      <c r="AG28" s="168" t="n">
        <v>358.486547881025</v>
      </c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</row>
    <row r="29" customFormat="false" ht="24" hidden="false" customHeight="true" outlineLevel="0" collapsed="false">
      <c r="B29" s="241" t="s">
        <v>122</v>
      </c>
      <c r="C29" s="175"/>
      <c r="D29" s="242"/>
      <c r="E29" s="243" t="n">
        <v>0</v>
      </c>
      <c r="F29" s="243" t="n">
        <v>-1231</v>
      </c>
      <c r="G29" s="244" t="n">
        <v>-1334</v>
      </c>
      <c r="H29" s="244" t="n">
        <v>-1262</v>
      </c>
      <c r="I29" s="244" t="n">
        <v>-1130</v>
      </c>
      <c r="J29" s="245" t="n">
        <v>-756</v>
      </c>
      <c r="K29" s="246" t="n">
        <v>-1239.25</v>
      </c>
      <c r="L29" s="246" t="n">
        <v>114.872284141813</v>
      </c>
      <c r="M29" s="214"/>
      <c r="N29" s="96" t="n">
        <v>0</v>
      </c>
      <c r="O29" s="247" t="s">
        <v>123</v>
      </c>
      <c r="P29" s="248" t="n">
        <v>37138</v>
      </c>
      <c r="Q29" s="204" t="n">
        <v>5396</v>
      </c>
      <c r="R29" s="204" t="n">
        <v>1300</v>
      </c>
      <c r="S29" s="204" t="n">
        <v>1600</v>
      </c>
      <c r="T29" s="204" t="n">
        <v>2200</v>
      </c>
      <c r="U29" s="204" t="n">
        <v>100</v>
      </c>
      <c r="V29" s="204" t="n">
        <v>0</v>
      </c>
      <c r="W29" s="204" t="n">
        <v>1102</v>
      </c>
      <c r="X29" s="204" t="n">
        <v>10398</v>
      </c>
      <c r="Y29" s="249" t="n">
        <v>11450</v>
      </c>
      <c r="Z29" s="249" t="n">
        <v>11450</v>
      </c>
      <c r="AA29" s="250" t="n">
        <v>1052</v>
      </c>
      <c r="AB29" s="250" t="n">
        <v>1052</v>
      </c>
      <c r="AC29" s="250" t="n">
        <v>0</v>
      </c>
      <c r="AD29" s="251" t="n">
        <v>14576</v>
      </c>
      <c r="AE29" s="238"/>
      <c r="AF29" s="167" t="n">
        <v>37151</v>
      </c>
      <c r="AG29" s="168" t="n">
        <v>358.486547881025</v>
      </c>
      <c r="AH29" s="96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</row>
    <row r="30" customFormat="false" ht="24" hidden="false" customHeight="true" outlineLevel="0" collapsed="false">
      <c r="A30" s="96"/>
      <c r="B30" s="109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214"/>
      <c r="N30" s="96" t="n">
        <v>0</v>
      </c>
      <c r="O30" s="247" t="s">
        <v>124</v>
      </c>
      <c r="P30" s="248" t="n">
        <v>37139</v>
      </c>
      <c r="Q30" s="204" t="n">
        <v>5650</v>
      </c>
      <c r="R30" s="204" t="n">
        <v>1300</v>
      </c>
      <c r="S30" s="204" t="n">
        <v>1600</v>
      </c>
      <c r="T30" s="204" t="n">
        <v>2200</v>
      </c>
      <c r="U30" s="204" t="n">
        <v>100</v>
      </c>
      <c r="V30" s="204" t="n">
        <v>0</v>
      </c>
      <c r="W30" s="204" t="n">
        <v>1102</v>
      </c>
      <c r="X30" s="204" t="n">
        <v>10652</v>
      </c>
      <c r="Y30" s="249" t="n">
        <v>11450</v>
      </c>
      <c r="Z30" s="249" t="n">
        <v>11450</v>
      </c>
      <c r="AA30" s="250" t="n">
        <v>798</v>
      </c>
      <c r="AB30" s="250" t="n">
        <v>798</v>
      </c>
      <c r="AC30" s="250" t="n">
        <v>0</v>
      </c>
      <c r="AD30" s="251" t="n">
        <v>14576</v>
      </c>
      <c r="AE30" s="238"/>
      <c r="AF30" s="167" t="n">
        <v>37152</v>
      </c>
      <c r="AG30" s="168" t="n">
        <v>358.486547881025</v>
      </c>
      <c r="AH30" s="96"/>
      <c r="AP30" s="181"/>
      <c r="AQ30" s="181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2"/>
      <c r="BG30" s="252"/>
      <c r="BH30" s="181"/>
      <c r="BI30" s="181"/>
      <c r="BJ30" s="252"/>
      <c r="BK30" s="252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/>
      <c r="DJ30" s="253"/>
      <c r="DK30" s="253"/>
      <c r="DL30" s="253"/>
      <c r="DM30" s="253"/>
      <c r="DN30" s="253"/>
      <c r="DO30" s="253"/>
      <c r="DP30" s="253"/>
      <c r="DQ30" s="253"/>
      <c r="DR30" s="253"/>
      <c r="DS30" s="253"/>
      <c r="DT30" s="253"/>
      <c r="DU30" s="253"/>
      <c r="DV30" s="253"/>
      <c r="DW30" s="253"/>
      <c r="DX30" s="253"/>
      <c r="DY30" s="253"/>
      <c r="DZ30" s="253"/>
      <c r="EA30" s="253"/>
      <c r="EB30" s="253"/>
      <c r="EC30" s="253"/>
      <c r="ED30" s="253"/>
      <c r="EE30" s="253"/>
      <c r="EF30" s="253"/>
      <c r="EG30" s="253"/>
      <c r="EH30" s="253"/>
      <c r="EI30" s="253"/>
      <c r="EJ30" s="253"/>
      <c r="EK30" s="253"/>
      <c r="EL30" s="253"/>
      <c r="EM30" s="253"/>
      <c r="EN30" s="253"/>
      <c r="EO30" s="253"/>
      <c r="EP30" s="253"/>
      <c r="EQ30" s="253"/>
      <c r="ER30" s="253"/>
      <c r="ES30" s="253"/>
      <c r="ET30" s="253"/>
      <c r="EU30" s="253"/>
      <c r="EV30" s="253"/>
      <c r="EW30" s="253"/>
      <c r="EX30" s="253"/>
      <c r="EY30" s="253"/>
      <c r="EZ30" s="253"/>
      <c r="FA30" s="253"/>
      <c r="FB30" s="253"/>
      <c r="FC30" s="253"/>
      <c r="FD30" s="253"/>
      <c r="FE30" s="253"/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3"/>
      <c r="FU30" s="253"/>
      <c r="FV30" s="253"/>
      <c r="FW30" s="253"/>
      <c r="FX30" s="253"/>
      <c r="FY30" s="253"/>
      <c r="FZ30" s="253"/>
      <c r="GA30" s="253"/>
      <c r="GB30" s="253"/>
      <c r="GC30" s="253"/>
      <c r="GD30" s="253"/>
      <c r="GE30" s="253"/>
      <c r="GF30" s="253"/>
      <c r="GG30" s="253"/>
      <c r="GH30" s="253"/>
      <c r="GI30" s="253"/>
      <c r="GJ30" s="253"/>
      <c r="GK30" s="253"/>
      <c r="GL30" s="253"/>
      <c r="GM30" s="253"/>
      <c r="GN30" s="253"/>
      <c r="GO30" s="253"/>
      <c r="GP30" s="253"/>
      <c r="GQ30" s="253"/>
      <c r="GR30" s="253"/>
      <c r="GS30" s="253"/>
      <c r="GT30" s="253"/>
      <c r="GU30" s="253"/>
      <c r="GV30" s="253"/>
      <c r="GW30" s="253"/>
      <c r="GX30" s="253"/>
      <c r="GY30" s="253"/>
      <c r="GZ30" s="253"/>
      <c r="HA30" s="253"/>
      <c r="HB30" s="253"/>
      <c r="HC30" s="253"/>
      <c r="HD30" s="253"/>
      <c r="HE30" s="253"/>
      <c r="HF30" s="253"/>
      <c r="HG30" s="253"/>
      <c r="HH30" s="253"/>
      <c r="HI30" s="253"/>
      <c r="HJ30" s="253"/>
      <c r="HK30" s="253"/>
      <c r="HL30" s="253"/>
      <c r="HM30" s="253"/>
      <c r="HN30" s="253"/>
      <c r="HO30" s="253"/>
      <c r="HP30" s="253"/>
      <c r="HQ30" s="253"/>
      <c r="HR30" s="253"/>
      <c r="HS30" s="253"/>
      <c r="HT30" s="253"/>
      <c r="HU30" s="253"/>
      <c r="HV30" s="253"/>
      <c r="HW30" s="253"/>
      <c r="HX30" s="253"/>
      <c r="HY30" s="253"/>
      <c r="HZ30" s="253"/>
      <c r="IA30" s="253"/>
      <c r="IB30" s="253"/>
      <c r="IC30" s="253"/>
      <c r="ID30" s="253"/>
      <c r="IE30" s="253"/>
      <c r="IF30" s="253"/>
      <c r="IG30" s="253"/>
      <c r="IH30" s="253"/>
      <c r="II30" s="253"/>
      <c r="IJ30" s="253"/>
      <c r="IK30" s="253"/>
      <c r="IL30" s="253"/>
      <c r="IM30" s="253"/>
      <c r="IN30" s="253"/>
      <c r="IO30" s="253"/>
      <c r="IP30" s="253"/>
      <c r="IQ30" s="253"/>
      <c r="IR30" s="253"/>
      <c r="IS30" s="253"/>
      <c r="IT30" s="253"/>
      <c r="IU30" s="253"/>
      <c r="IV30" s="253"/>
      <c r="IW30" s="253"/>
    </row>
    <row r="31" customFormat="false" ht="23.25" hidden="false" customHeight="true" outlineLevel="0" collapsed="false">
      <c r="A31" s="96"/>
      <c r="B31" s="254" t="s">
        <v>125</v>
      </c>
      <c r="C31" s="183"/>
      <c r="D31" s="184"/>
      <c r="E31" s="243"/>
      <c r="F31" s="255" t="n">
        <v>879</v>
      </c>
      <c r="G31" s="256" t="n">
        <v>1137</v>
      </c>
      <c r="H31" s="256" t="n">
        <v>1470</v>
      </c>
      <c r="I31" s="256" t="n">
        <v>1592</v>
      </c>
      <c r="J31" s="257" t="n">
        <v>963</v>
      </c>
      <c r="K31" s="258" t="n">
        <v>1239.25</v>
      </c>
      <c r="L31" s="258" t="n">
        <v>-114.872284141813</v>
      </c>
      <c r="M31" s="214"/>
      <c r="N31" s="96" t="n">
        <v>0</v>
      </c>
      <c r="O31" s="247" t="s">
        <v>126</v>
      </c>
      <c r="P31" s="248" t="n">
        <v>37140</v>
      </c>
      <c r="Q31" s="204" t="n">
        <v>5650</v>
      </c>
      <c r="R31" s="204" t="n">
        <v>1300</v>
      </c>
      <c r="S31" s="204" t="n">
        <v>1600</v>
      </c>
      <c r="T31" s="204" t="n">
        <v>2200</v>
      </c>
      <c r="U31" s="204" t="n">
        <v>100</v>
      </c>
      <c r="V31" s="204" t="n">
        <v>0</v>
      </c>
      <c r="W31" s="204" t="n">
        <v>1102</v>
      </c>
      <c r="X31" s="204" t="n">
        <v>10652</v>
      </c>
      <c r="Y31" s="249" t="n">
        <v>11450</v>
      </c>
      <c r="Z31" s="249" t="n">
        <v>11450</v>
      </c>
      <c r="AA31" s="250" t="n">
        <v>798</v>
      </c>
      <c r="AB31" s="250" t="n">
        <v>798</v>
      </c>
      <c r="AC31" s="250" t="n">
        <v>0</v>
      </c>
      <c r="AD31" s="251" t="n">
        <v>14576</v>
      </c>
      <c r="AE31" s="238"/>
      <c r="AF31" s="167" t="n">
        <v>37153</v>
      </c>
      <c r="AG31" s="168" t="n">
        <v>385.106836090012</v>
      </c>
      <c r="AH31" s="96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</row>
    <row r="32" customFormat="false" ht="23.25" hidden="false" customHeight="true" outlineLevel="0" collapsed="false">
      <c r="A32" s="103"/>
      <c r="B32" s="140"/>
      <c r="C32" s="96"/>
      <c r="D32" s="110" t="s">
        <v>127</v>
      </c>
      <c r="E32" s="179"/>
      <c r="F32" s="149"/>
      <c r="G32" s="149"/>
      <c r="H32" s="149"/>
      <c r="I32" s="149"/>
      <c r="J32" s="149"/>
      <c r="K32" s="149"/>
      <c r="L32" s="150"/>
      <c r="M32" s="214"/>
      <c r="N32" s="96" t="n">
        <v>0</v>
      </c>
      <c r="O32" s="247" t="s">
        <v>128</v>
      </c>
      <c r="P32" s="248" t="n">
        <v>37141</v>
      </c>
      <c r="Q32" s="204" t="n">
        <v>5650</v>
      </c>
      <c r="R32" s="204" t="n">
        <v>1300</v>
      </c>
      <c r="S32" s="204" t="n">
        <v>1600</v>
      </c>
      <c r="T32" s="204" t="n">
        <v>2450</v>
      </c>
      <c r="U32" s="204" t="n">
        <v>100</v>
      </c>
      <c r="V32" s="204" t="n">
        <v>0</v>
      </c>
      <c r="W32" s="204" t="n">
        <v>1102</v>
      </c>
      <c r="X32" s="204" t="n">
        <v>10902</v>
      </c>
      <c r="Y32" s="249" t="n">
        <v>11500</v>
      </c>
      <c r="Z32" s="249" t="n">
        <v>11500</v>
      </c>
      <c r="AA32" s="250" t="n">
        <v>598</v>
      </c>
      <c r="AB32" s="250" t="n">
        <v>598</v>
      </c>
      <c r="AC32" s="250" t="n">
        <v>0</v>
      </c>
      <c r="AD32" s="251" t="n">
        <v>14576</v>
      </c>
      <c r="AE32" s="238"/>
      <c r="AF32" s="167" t="n">
        <v>37154</v>
      </c>
      <c r="AG32" s="168" t="n">
        <v>347.83843259743</v>
      </c>
      <c r="AH32" s="19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</row>
    <row r="33" customFormat="false" ht="24" hidden="false" customHeight="true" outlineLevel="0" collapsed="false">
      <c r="A33" s="96"/>
      <c r="B33" s="259" t="s">
        <v>129</v>
      </c>
      <c r="C33" s="260"/>
      <c r="D33" s="261" t="n">
        <v>-187</v>
      </c>
      <c r="E33" s="262"/>
      <c r="F33" s="263" t="n">
        <v>11289.999999989</v>
      </c>
      <c r="G33" s="264" t="n">
        <v>11476.999999989</v>
      </c>
      <c r="H33" s="264" t="n">
        <v>11633.999999989</v>
      </c>
      <c r="I33" s="264" t="n">
        <v>12964.499999989</v>
      </c>
      <c r="J33" s="265" t="n">
        <v>12991.099999989</v>
      </c>
      <c r="K33" s="266" t="n">
        <v>12369.3833333196</v>
      </c>
      <c r="L33" s="267" t="n">
        <v>12027.0846667997</v>
      </c>
      <c r="M33" s="190"/>
      <c r="N33" s="96" t="n">
        <v>0</v>
      </c>
      <c r="O33" s="247" t="s">
        <v>117</v>
      </c>
      <c r="P33" s="248" t="n">
        <v>37142</v>
      </c>
      <c r="Q33" s="204" t="n">
        <v>5650</v>
      </c>
      <c r="R33" s="204" t="n">
        <v>1300</v>
      </c>
      <c r="S33" s="204" t="n">
        <v>1600</v>
      </c>
      <c r="T33" s="204" t="n">
        <v>2450</v>
      </c>
      <c r="U33" s="204" t="n">
        <v>100</v>
      </c>
      <c r="V33" s="204" t="n">
        <v>0</v>
      </c>
      <c r="W33" s="204" t="n">
        <v>1102</v>
      </c>
      <c r="X33" s="204" t="n">
        <v>10902</v>
      </c>
      <c r="Y33" s="249" t="n">
        <v>11600</v>
      </c>
      <c r="Z33" s="249" t="n">
        <v>11600</v>
      </c>
      <c r="AA33" s="250" t="n">
        <v>698</v>
      </c>
      <c r="AB33" s="250" t="n">
        <v>698</v>
      </c>
      <c r="AC33" s="250" t="n">
        <v>0</v>
      </c>
      <c r="AD33" s="251" t="n">
        <v>14576</v>
      </c>
      <c r="AE33" s="238"/>
      <c r="AF33" s="167" t="n">
        <v>37155</v>
      </c>
      <c r="AG33" s="168" t="n">
        <v>347.83843259743</v>
      </c>
      <c r="AH33" s="96"/>
      <c r="AP33" s="252"/>
      <c r="AQ33" s="252"/>
    </row>
    <row r="34" customFormat="false" ht="24" hidden="false" customHeight="true" outlineLevel="0" collapsed="false">
      <c r="A34" s="96"/>
      <c r="B34" s="268" t="s">
        <v>130</v>
      </c>
      <c r="C34" s="269"/>
      <c r="D34" s="270" t="n">
        <v>-187</v>
      </c>
      <c r="E34" s="271"/>
      <c r="F34" s="271" t="n">
        <v>11297.999999989</v>
      </c>
      <c r="G34" s="272" t="n">
        <v>11484.999999989</v>
      </c>
      <c r="H34" s="272" t="n">
        <v>11647.999999989</v>
      </c>
      <c r="I34" s="272" t="n">
        <v>11785.999999989</v>
      </c>
      <c r="J34" s="273" t="n">
        <v>11766.999999989</v>
      </c>
      <c r="K34" s="274" t="n">
        <v>11554.2499999862</v>
      </c>
      <c r="L34" s="275" t="n">
        <v>12027.0846667997</v>
      </c>
      <c r="M34" s="214"/>
      <c r="N34" s="96" t="n">
        <v>0</v>
      </c>
      <c r="O34" s="247" t="s">
        <v>119</v>
      </c>
      <c r="P34" s="248" t="n">
        <v>37143</v>
      </c>
      <c r="Q34" s="204" t="n">
        <v>5650</v>
      </c>
      <c r="R34" s="204" t="n">
        <v>1300</v>
      </c>
      <c r="S34" s="204" t="n">
        <v>1600</v>
      </c>
      <c r="T34" s="204" t="n">
        <v>2450</v>
      </c>
      <c r="U34" s="204" t="n">
        <v>100</v>
      </c>
      <c r="V34" s="204" t="n">
        <v>0</v>
      </c>
      <c r="W34" s="204" t="n">
        <v>1102</v>
      </c>
      <c r="X34" s="204" t="n">
        <v>10902</v>
      </c>
      <c r="Y34" s="249" t="n">
        <v>11408</v>
      </c>
      <c r="Z34" s="249" t="n">
        <v>11408</v>
      </c>
      <c r="AA34" s="250" t="n">
        <v>506</v>
      </c>
      <c r="AB34" s="250" t="n">
        <v>506</v>
      </c>
      <c r="AC34" s="250" t="n">
        <v>0</v>
      </c>
      <c r="AD34" s="251" t="n">
        <v>14576</v>
      </c>
      <c r="AE34" s="238"/>
      <c r="AF34" s="167" t="n">
        <v>37156</v>
      </c>
      <c r="AG34" s="168" t="n">
        <v>347.83843259743</v>
      </c>
      <c r="AI34" s="181"/>
      <c r="AJ34" s="181"/>
      <c r="AK34" s="181"/>
      <c r="AL34" s="181"/>
      <c r="AM34" s="181"/>
      <c r="AN34" s="181"/>
      <c r="AO34" s="181"/>
      <c r="AP34" s="181"/>
      <c r="AQ34" s="181"/>
    </row>
    <row r="35" customFormat="false" ht="24" hidden="false" customHeight="true" outlineLevel="0" collapsed="false">
      <c r="A35" s="276"/>
      <c r="B35" s="227" t="s">
        <v>131</v>
      </c>
      <c r="C35" s="96"/>
      <c r="D35" s="277"/>
      <c r="E35" s="278"/>
      <c r="F35" s="278" t="n">
        <v>1E-009</v>
      </c>
      <c r="G35" s="279" t="n">
        <v>1E-009</v>
      </c>
      <c r="H35" s="279" t="n">
        <v>1E-009</v>
      </c>
      <c r="I35" s="279" t="n">
        <v>1E-009</v>
      </c>
      <c r="J35" s="280" t="n">
        <v>1E-009</v>
      </c>
      <c r="K35" s="281"/>
      <c r="L35" s="282"/>
      <c r="M35" s="214"/>
      <c r="N35" s="96" t="n">
        <v>0</v>
      </c>
      <c r="O35" s="247" t="s">
        <v>121</v>
      </c>
      <c r="P35" s="248" t="n">
        <v>37144</v>
      </c>
      <c r="Q35" s="204" t="n">
        <v>5650</v>
      </c>
      <c r="R35" s="204" t="n">
        <v>1300</v>
      </c>
      <c r="S35" s="204" t="n">
        <v>1600</v>
      </c>
      <c r="T35" s="204" t="n">
        <v>2450</v>
      </c>
      <c r="U35" s="204" t="n">
        <v>100</v>
      </c>
      <c r="V35" s="204" t="n">
        <v>0</v>
      </c>
      <c r="W35" s="204" t="n">
        <v>1102</v>
      </c>
      <c r="X35" s="204" t="n">
        <v>10902</v>
      </c>
      <c r="Y35" s="249" t="n">
        <v>11240</v>
      </c>
      <c r="Z35" s="249" t="n">
        <v>11240</v>
      </c>
      <c r="AA35" s="250" t="n">
        <v>338</v>
      </c>
      <c r="AB35" s="250" t="n">
        <v>338</v>
      </c>
      <c r="AC35" s="250" t="n">
        <v>0</v>
      </c>
      <c r="AD35" s="251" t="n">
        <v>14576</v>
      </c>
      <c r="AE35" s="238"/>
      <c r="AF35" s="167" t="n">
        <v>37157</v>
      </c>
      <c r="AG35" s="168" t="n">
        <v>70.9874352239654</v>
      </c>
      <c r="AI35" s="181"/>
      <c r="AJ35" s="181"/>
      <c r="AK35" s="181"/>
      <c r="AL35" s="181"/>
      <c r="AM35" s="181"/>
      <c r="AN35" s="181"/>
      <c r="AO35" s="181"/>
      <c r="AP35" s="181"/>
      <c r="AQ35" s="181"/>
    </row>
    <row r="36" customFormat="false" ht="24" hidden="false" customHeight="true" outlineLevel="0" collapsed="false">
      <c r="A36" s="96"/>
      <c r="B36" s="227" t="s">
        <v>132</v>
      </c>
      <c r="C36" s="96"/>
      <c r="D36" s="277"/>
      <c r="E36" s="283"/>
      <c r="F36" s="283" t="n">
        <v>1E-008</v>
      </c>
      <c r="G36" s="284" t="n">
        <v>1E-008</v>
      </c>
      <c r="H36" s="284" t="n">
        <v>1E-008</v>
      </c>
      <c r="I36" s="284" t="n">
        <v>1E-008</v>
      </c>
      <c r="J36" s="285" t="n">
        <v>1E-008</v>
      </c>
      <c r="K36" s="286"/>
      <c r="L36" s="110"/>
      <c r="M36" s="113"/>
      <c r="N36" s="96" t="n">
        <v>0</v>
      </c>
      <c r="O36" s="247" t="s">
        <v>123</v>
      </c>
      <c r="P36" s="248" t="n">
        <v>37145</v>
      </c>
      <c r="Q36" s="204" t="n">
        <v>5650</v>
      </c>
      <c r="R36" s="204" t="n">
        <v>1300</v>
      </c>
      <c r="S36" s="204" t="n">
        <v>1600</v>
      </c>
      <c r="T36" s="204" t="n">
        <v>2450</v>
      </c>
      <c r="U36" s="204" t="n">
        <v>100</v>
      </c>
      <c r="V36" s="204" t="n">
        <v>0</v>
      </c>
      <c r="W36" s="204" t="n">
        <v>1102</v>
      </c>
      <c r="X36" s="204" t="n">
        <v>10902</v>
      </c>
      <c r="Y36" s="249" t="n">
        <v>11240</v>
      </c>
      <c r="Z36" s="249" t="n">
        <v>11240</v>
      </c>
      <c r="AA36" s="250" t="n">
        <v>338</v>
      </c>
      <c r="AB36" s="250" t="n">
        <v>338</v>
      </c>
      <c r="AC36" s="250" t="n">
        <v>0</v>
      </c>
      <c r="AD36" s="251" t="n">
        <v>14576</v>
      </c>
      <c r="AE36" s="238"/>
      <c r="AF36" s="167" t="n">
        <v>37158</v>
      </c>
      <c r="AG36" s="168" t="n">
        <v>70.9874352239654</v>
      </c>
      <c r="AI36" s="181"/>
      <c r="AJ36" s="181"/>
      <c r="AK36" s="181"/>
      <c r="AL36" s="181"/>
      <c r="AM36" s="181"/>
      <c r="AN36" s="181"/>
      <c r="AO36" s="181"/>
    </row>
    <row r="37" customFormat="false" ht="24" hidden="false" customHeight="true" outlineLevel="0" collapsed="false">
      <c r="A37" s="96"/>
      <c r="B37" s="227" t="s">
        <v>133</v>
      </c>
      <c r="C37" s="96"/>
      <c r="D37" s="277"/>
      <c r="E37" s="283"/>
      <c r="F37" s="283" t="n">
        <v>11298</v>
      </c>
      <c r="G37" s="284" t="n">
        <v>11485</v>
      </c>
      <c r="H37" s="284" t="n">
        <v>11648</v>
      </c>
      <c r="I37" s="284" t="n">
        <v>11786</v>
      </c>
      <c r="J37" s="285" t="n">
        <v>11767</v>
      </c>
      <c r="K37" s="96"/>
      <c r="L37" s="110"/>
      <c r="M37" s="113"/>
      <c r="N37" s="96" t="n">
        <v>0</v>
      </c>
      <c r="O37" s="247" t="s">
        <v>124</v>
      </c>
      <c r="P37" s="248" t="n">
        <v>37146</v>
      </c>
      <c r="Q37" s="204" t="n">
        <v>5650</v>
      </c>
      <c r="R37" s="204" t="n">
        <v>1300</v>
      </c>
      <c r="S37" s="204" t="n">
        <v>1600</v>
      </c>
      <c r="T37" s="204" t="n">
        <v>2450</v>
      </c>
      <c r="U37" s="204" t="n">
        <v>100</v>
      </c>
      <c r="V37" s="204" t="n">
        <v>0</v>
      </c>
      <c r="W37" s="204" t="n">
        <v>1102</v>
      </c>
      <c r="X37" s="204" t="n">
        <v>10902</v>
      </c>
      <c r="Y37" s="249" t="n">
        <v>11229</v>
      </c>
      <c r="Z37" s="249" t="n">
        <v>11229</v>
      </c>
      <c r="AA37" s="250" t="n">
        <v>327</v>
      </c>
      <c r="AB37" s="250" t="n">
        <v>327</v>
      </c>
      <c r="AC37" s="250" t="n">
        <v>0</v>
      </c>
      <c r="AD37" s="251" t="n">
        <v>14576</v>
      </c>
      <c r="AE37" s="238"/>
      <c r="AF37" s="167" t="n">
        <v>37159</v>
      </c>
      <c r="AG37" s="168" t="n">
        <v>70.9874352239654</v>
      </c>
      <c r="AI37" s="181"/>
      <c r="AJ37" s="181"/>
      <c r="AK37" s="181"/>
      <c r="AL37" s="181"/>
      <c r="AM37" s="181"/>
      <c r="AN37" s="181"/>
      <c r="AO37" s="181"/>
    </row>
    <row r="38" customFormat="false" ht="21" hidden="false" customHeight="true" outlineLevel="0" collapsed="false">
      <c r="A38" s="96"/>
      <c r="B38" s="227" t="s">
        <v>134</v>
      </c>
      <c r="C38" s="96"/>
      <c r="D38" s="277"/>
      <c r="E38" s="287"/>
      <c r="F38" s="287" t="n">
        <v>-11650</v>
      </c>
      <c r="G38" s="288" t="n">
        <v>-11682</v>
      </c>
      <c r="H38" s="288" t="n">
        <v>-11440</v>
      </c>
      <c r="I38" s="288" t="n">
        <v>-11324</v>
      </c>
      <c r="J38" s="289" t="n">
        <v>-11560</v>
      </c>
      <c r="K38" s="286"/>
      <c r="L38" s="110"/>
      <c r="M38" s="190"/>
      <c r="N38" s="96" t="n">
        <v>0</v>
      </c>
      <c r="O38" s="247" t="s">
        <v>126</v>
      </c>
      <c r="P38" s="248" t="n">
        <v>37147</v>
      </c>
      <c r="Q38" s="204" t="n">
        <v>5650</v>
      </c>
      <c r="R38" s="204" t="n">
        <v>1300</v>
      </c>
      <c r="S38" s="204" t="n">
        <v>1600</v>
      </c>
      <c r="T38" s="204" t="n">
        <v>2450</v>
      </c>
      <c r="U38" s="204" t="n">
        <v>100</v>
      </c>
      <c r="V38" s="204" t="n">
        <v>0</v>
      </c>
      <c r="W38" s="204" t="n">
        <v>1102</v>
      </c>
      <c r="X38" s="204" t="n">
        <v>10902</v>
      </c>
      <c r="Y38" s="249" t="n">
        <v>11229</v>
      </c>
      <c r="Z38" s="249" t="n">
        <v>11229</v>
      </c>
      <c r="AA38" s="250" t="n">
        <v>327</v>
      </c>
      <c r="AB38" s="250" t="n">
        <v>327</v>
      </c>
      <c r="AC38" s="250" t="n">
        <v>0</v>
      </c>
      <c r="AD38" s="251" t="n">
        <v>14576</v>
      </c>
      <c r="AE38" s="238"/>
      <c r="AF38" s="167" t="n">
        <v>37160</v>
      </c>
      <c r="AG38" s="168" t="n">
        <v>70.9874352239654</v>
      </c>
      <c r="AI38" s="181"/>
      <c r="AJ38" s="181"/>
      <c r="AK38" s="181"/>
      <c r="AL38" s="181"/>
      <c r="AM38" s="181"/>
      <c r="AN38" s="181"/>
      <c r="AO38" s="181"/>
    </row>
    <row r="39" customFormat="false" ht="30" hidden="false" customHeight="true" outlineLevel="0" collapsed="false">
      <c r="A39" s="96"/>
      <c r="B39" s="227" t="s">
        <v>135</v>
      </c>
      <c r="C39" s="96"/>
      <c r="D39" s="290"/>
      <c r="E39" s="291"/>
      <c r="F39" s="291" t="n">
        <v>0</v>
      </c>
      <c r="G39" s="292" t="n">
        <v>0</v>
      </c>
      <c r="H39" s="292" t="n">
        <v>0</v>
      </c>
      <c r="I39" s="292" t="n">
        <v>0</v>
      </c>
      <c r="J39" s="220" t="n">
        <v>0</v>
      </c>
      <c r="K39" s="206"/>
      <c r="L39" s="110"/>
      <c r="M39" s="190"/>
      <c r="N39" s="96" t="n">
        <v>0</v>
      </c>
      <c r="O39" s="247" t="s">
        <v>128</v>
      </c>
      <c r="P39" s="248" t="n">
        <v>37148</v>
      </c>
      <c r="Q39" s="204" t="n">
        <v>5650</v>
      </c>
      <c r="R39" s="204" t="n">
        <v>1300</v>
      </c>
      <c r="S39" s="204" t="n">
        <v>1600</v>
      </c>
      <c r="T39" s="204" t="n">
        <v>2450</v>
      </c>
      <c r="U39" s="204" t="n">
        <v>100</v>
      </c>
      <c r="V39" s="204" t="n">
        <v>0</v>
      </c>
      <c r="W39" s="204" t="n">
        <v>1102</v>
      </c>
      <c r="X39" s="204" t="n">
        <v>10902</v>
      </c>
      <c r="Y39" s="249" t="n">
        <v>11279</v>
      </c>
      <c r="Z39" s="249" t="n">
        <v>11279</v>
      </c>
      <c r="AA39" s="250" t="n">
        <v>377</v>
      </c>
      <c r="AB39" s="250" t="n">
        <v>377</v>
      </c>
      <c r="AC39" s="250" t="n">
        <v>0</v>
      </c>
      <c r="AD39" s="251" t="n">
        <v>14576</v>
      </c>
      <c r="AE39" s="238"/>
      <c r="AF39" s="167" t="n">
        <v>37161</v>
      </c>
      <c r="AG39" s="168" t="n">
        <v>70.9874352239654</v>
      </c>
      <c r="AI39" s="181"/>
      <c r="AJ39" s="181"/>
      <c r="AK39" s="181"/>
      <c r="AL39" s="181"/>
      <c r="AM39" s="181"/>
      <c r="AN39" s="181"/>
      <c r="AO39" s="181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30.75" hidden="false" customHeight="true" outlineLevel="0" collapsed="false">
      <c r="A40" s="96"/>
      <c r="B40" s="293" t="s">
        <v>136</v>
      </c>
      <c r="C40" s="294"/>
      <c r="D40" s="295"/>
      <c r="E40" s="296"/>
      <c r="F40" s="297" t="n">
        <v>-352</v>
      </c>
      <c r="G40" s="298" t="n">
        <v>-197</v>
      </c>
      <c r="H40" s="298" t="n">
        <v>208</v>
      </c>
      <c r="I40" s="298" t="n">
        <v>462</v>
      </c>
      <c r="J40" s="299" t="n">
        <v>207</v>
      </c>
      <c r="K40" s="206"/>
      <c r="L40" s="206"/>
      <c r="M40" s="190"/>
      <c r="N40" s="96" t="n">
        <v>0</v>
      </c>
      <c r="O40" s="247" t="s">
        <v>117</v>
      </c>
      <c r="P40" s="248" t="n">
        <v>37149</v>
      </c>
      <c r="Q40" s="204" t="n">
        <v>5650</v>
      </c>
      <c r="R40" s="204" t="n">
        <v>1300</v>
      </c>
      <c r="S40" s="204" t="n">
        <v>1600</v>
      </c>
      <c r="T40" s="204" t="n">
        <v>2450</v>
      </c>
      <c r="U40" s="204" t="n">
        <v>100</v>
      </c>
      <c r="V40" s="204" t="n">
        <v>0</v>
      </c>
      <c r="W40" s="204" t="n">
        <v>1102</v>
      </c>
      <c r="X40" s="204" t="n">
        <v>10902</v>
      </c>
      <c r="Y40" s="249" t="n">
        <v>11379</v>
      </c>
      <c r="Z40" s="249" t="n">
        <v>11379</v>
      </c>
      <c r="AA40" s="250" t="n">
        <v>477</v>
      </c>
      <c r="AB40" s="250" t="n">
        <v>477</v>
      </c>
      <c r="AC40" s="250" t="n">
        <v>0</v>
      </c>
      <c r="AD40" s="251" t="n">
        <v>14576</v>
      </c>
      <c r="AE40" s="238"/>
      <c r="AF40" s="167" t="n">
        <v>37162</v>
      </c>
      <c r="AG40" s="168" t="n">
        <v>70.9874352239654</v>
      </c>
      <c r="AI40" s="181"/>
      <c r="AJ40" s="181"/>
      <c r="AK40" s="181"/>
      <c r="AL40" s="181"/>
      <c r="AM40" s="181"/>
      <c r="AN40" s="181"/>
      <c r="AO40" s="181"/>
    </row>
    <row r="41" customFormat="false" ht="22.5" hidden="false" customHeight="true" outlineLevel="0" collapsed="false">
      <c r="A41" s="96"/>
      <c r="B41" s="300" t="s">
        <v>137</v>
      </c>
      <c r="C41" s="96"/>
      <c r="D41" s="290"/>
      <c r="E41" s="238" t="n">
        <v>14027</v>
      </c>
      <c r="F41" s="238" t="n">
        <v>14379</v>
      </c>
      <c r="G41" s="206" t="n">
        <v>14576</v>
      </c>
      <c r="H41" s="206" t="n">
        <v>14368</v>
      </c>
      <c r="I41" s="206" t="n">
        <v>13906</v>
      </c>
      <c r="J41" s="206" t="n">
        <v>13699</v>
      </c>
      <c r="K41" s="286"/>
      <c r="L41" s="110"/>
      <c r="M41" s="190"/>
      <c r="N41" s="96" t="n">
        <v>0</v>
      </c>
      <c r="O41" s="247" t="s">
        <v>119</v>
      </c>
      <c r="P41" s="248" t="n">
        <v>37150</v>
      </c>
      <c r="Q41" s="204" t="n">
        <v>5650</v>
      </c>
      <c r="R41" s="204" t="n">
        <v>1300</v>
      </c>
      <c r="S41" s="204" t="n">
        <v>1600</v>
      </c>
      <c r="T41" s="204" t="n">
        <v>2450</v>
      </c>
      <c r="U41" s="204" t="n">
        <v>100</v>
      </c>
      <c r="V41" s="204" t="n">
        <v>0</v>
      </c>
      <c r="W41" s="204" t="n">
        <v>1102</v>
      </c>
      <c r="X41" s="204" t="n">
        <v>10902</v>
      </c>
      <c r="Y41" s="249" t="n">
        <v>11486</v>
      </c>
      <c r="Z41" s="249" t="n">
        <v>11486</v>
      </c>
      <c r="AA41" s="250" t="n">
        <v>584</v>
      </c>
      <c r="AB41" s="250" t="n">
        <v>584</v>
      </c>
      <c r="AC41" s="250" t="n">
        <v>0</v>
      </c>
      <c r="AD41" s="251" t="n">
        <v>14576</v>
      </c>
      <c r="AE41" s="238"/>
      <c r="AF41" s="167" t="n">
        <v>37163</v>
      </c>
      <c r="AG41" s="168" t="n">
        <v>70.9874352239654</v>
      </c>
      <c r="AH41" s="100"/>
      <c r="AI41" s="181"/>
      <c r="AJ41" s="181"/>
      <c r="AK41" s="181"/>
      <c r="AL41" s="181"/>
      <c r="AM41" s="181"/>
      <c r="AN41" s="181"/>
      <c r="AO41" s="181"/>
    </row>
    <row r="42" customFormat="false" ht="23.25" hidden="false" customHeight="true" outlineLevel="0" collapsed="false">
      <c r="A42" s="96"/>
      <c r="B42" s="301" t="s">
        <v>138</v>
      </c>
      <c r="C42" s="96"/>
      <c r="D42" s="302"/>
      <c r="E42" s="303" t="n">
        <v>13807.1</v>
      </c>
      <c r="F42" s="303" t="n">
        <v>13807.1</v>
      </c>
      <c r="G42" s="304" t="n">
        <v>13807.1</v>
      </c>
      <c r="H42" s="304" t="n">
        <v>13807.1</v>
      </c>
      <c r="I42" s="304" t="n">
        <v>13807.1</v>
      </c>
      <c r="J42" s="304" t="n">
        <v>13807.1</v>
      </c>
      <c r="K42" s="238"/>
      <c r="L42" s="110"/>
      <c r="M42" s="190"/>
      <c r="N42" s="96" t="n">
        <v>0</v>
      </c>
      <c r="O42" s="247" t="s">
        <v>121</v>
      </c>
      <c r="P42" s="248" t="n">
        <v>37151</v>
      </c>
      <c r="Q42" s="204" t="n">
        <v>5650</v>
      </c>
      <c r="R42" s="204" t="n">
        <v>1300</v>
      </c>
      <c r="S42" s="204" t="n">
        <v>1600</v>
      </c>
      <c r="T42" s="204" t="n">
        <v>2450</v>
      </c>
      <c r="U42" s="204" t="n">
        <v>100</v>
      </c>
      <c r="V42" s="204" t="n">
        <v>0</v>
      </c>
      <c r="W42" s="204" t="n">
        <v>1102</v>
      </c>
      <c r="X42" s="204" t="n">
        <v>10902</v>
      </c>
      <c r="Y42" s="249" t="n">
        <v>11336</v>
      </c>
      <c r="Z42" s="249" t="n">
        <v>11336</v>
      </c>
      <c r="AA42" s="250" t="n">
        <v>434</v>
      </c>
      <c r="AB42" s="250" t="n">
        <v>434</v>
      </c>
      <c r="AC42" s="250" t="n">
        <v>0</v>
      </c>
      <c r="AD42" s="251" t="n">
        <v>14576</v>
      </c>
      <c r="AE42" s="238"/>
      <c r="AF42" s="167" t="n">
        <v>37164</v>
      </c>
      <c r="AG42" s="168" t="n">
        <v>70.9874352239654</v>
      </c>
      <c r="AI42" s="181"/>
      <c r="AJ42" s="181"/>
      <c r="AK42" s="181"/>
      <c r="AL42" s="181"/>
      <c r="AM42" s="181"/>
      <c r="AN42" s="181"/>
      <c r="AO42" s="181"/>
      <c r="AP42" s="100"/>
      <c r="AQ42" s="100"/>
    </row>
    <row r="43" customFormat="false" ht="23.25" hidden="false" customHeight="true" outlineLevel="0" collapsed="false">
      <c r="A43" s="96"/>
      <c r="B43" s="182" t="s">
        <v>139</v>
      </c>
      <c r="C43" s="183"/>
      <c r="D43" s="305"/>
      <c r="E43" s="306" t="n">
        <v>219.9</v>
      </c>
      <c r="F43" s="306" t="n">
        <v>571.9</v>
      </c>
      <c r="G43" s="307" t="n">
        <v>768.9</v>
      </c>
      <c r="H43" s="307" t="n">
        <v>560.9</v>
      </c>
      <c r="I43" s="307" t="n">
        <v>98.8999999999996</v>
      </c>
      <c r="J43" s="308" t="n">
        <v>-108.1</v>
      </c>
      <c r="K43" s="238"/>
      <c r="L43" s="110"/>
      <c r="M43" s="309"/>
      <c r="N43" s="96" t="n">
        <v>0</v>
      </c>
      <c r="O43" s="247" t="s">
        <v>123</v>
      </c>
      <c r="P43" s="248" t="n">
        <v>37152</v>
      </c>
      <c r="Q43" s="204" t="n">
        <v>5650</v>
      </c>
      <c r="R43" s="204" t="n">
        <v>1300</v>
      </c>
      <c r="S43" s="204" t="n">
        <v>1600</v>
      </c>
      <c r="T43" s="204" t="n">
        <v>2450</v>
      </c>
      <c r="U43" s="204" t="n">
        <v>100</v>
      </c>
      <c r="V43" s="204" t="n">
        <v>0</v>
      </c>
      <c r="W43" s="204" t="n">
        <v>1102</v>
      </c>
      <c r="X43" s="204" t="n">
        <v>10902</v>
      </c>
      <c r="Y43" s="249" t="n">
        <v>11336</v>
      </c>
      <c r="Z43" s="249" t="n">
        <v>11336</v>
      </c>
      <c r="AA43" s="250" t="n">
        <v>434</v>
      </c>
      <c r="AB43" s="250" t="n">
        <v>434</v>
      </c>
      <c r="AC43" s="250" t="n">
        <v>0</v>
      </c>
      <c r="AD43" s="251" t="n">
        <v>14576</v>
      </c>
      <c r="AE43" s="238"/>
      <c r="AF43" s="167" t="n">
        <v>37165</v>
      </c>
      <c r="AG43" s="168" t="n">
        <v>70.9874352239654</v>
      </c>
      <c r="AI43" s="181"/>
      <c r="AJ43" s="181"/>
      <c r="AK43" s="181"/>
      <c r="AL43" s="181"/>
      <c r="AM43" s="181"/>
      <c r="AN43" s="181"/>
      <c r="AO43" s="181"/>
    </row>
    <row r="44" customFormat="false" ht="23.25" hidden="false" customHeight="true" outlineLevel="0" collapsed="false">
      <c r="A44" s="96"/>
      <c r="B44" s="301"/>
      <c r="C44" s="96"/>
      <c r="D44" s="302"/>
      <c r="E44" s="304"/>
      <c r="F44" s="304"/>
      <c r="G44" s="304"/>
      <c r="H44" s="304"/>
      <c r="I44" s="304"/>
      <c r="J44" s="304"/>
      <c r="K44" s="206"/>
      <c r="L44" s="110"/>
      <c r="M44" s="309"/>
      <c r="N44" s="96" t="n">
        <v>0</v>
      </c>
      <c r="O44" s="247" t="s">
        <v>124</v>
      </c>
      <c r="P44" s="248" t="n">
        <v>37153</v>
      </c>
      <c r="Q44" s="204" t="n">
        <v>5650</v>
      </c>
      <c r="R44" s="204" t="n">
        <v>1300</v>
      </c>
      <c r="S44" s="204" t="n">
        <v>1600</v>
      </c>
      <c r="T44" s="204" t="n">
        <v>2450</v>
      </c>
      <c r="U44" s="204" t="n">
        <v>100</v>
      </c>
      <c r="V44" s="204" t="n">
        <v>0</v>
      </c>
      <c r="W44" s="204" t="n">
        <v>1102</v>
      </c>
      <c r="X44" s="204" t="n">
        <v>10902</v>
      </c>
      <c r="Y44" s="249" t="n">
        <v>11347</v>
      </c>
      <c r="Z44" s="249" t="n">
        <v>11347</v>
      </c>
      <c r="AA44" s="250" t="n">
        <v>445</v>
      </c>
      <c r="AB44" s="250" t="n">
        <v>445</v>
      </c>
      <c r="AC44" s="250" t="n">
        <v>0</v>
      </c>
      <c r="AD44" s="251" t="n">
        <v>14576</v>
      </c>
      <c r="AE44" s="238"/>
      <c r="AF44" s="167" t="n">
        <v>37166</v>
      </c>
      <c r="AG44" s="168" t="n">
        <v>70.9874352239654</v>
      </c>
      <c r="AI44" s="181"/>
      <c r="AJ44" s="181"/>
      <c r="AK44" s="181"/>
      <c r="AL44" s="181"/>
      <c r="AM44" s="181"/>
      <c r="AN44" s="181"/>
      <c r="AO44" s="181"/>
    </row>
    <row r="45" customFormat="false" ht="23.25" hidden="false" customHeight="true" outlineLevel="0" collapsed="false">
      <c r="A45" s="96"/>
      <c r="B45" s="310" t="s">
        <v>140</v>
      </c>
      <c r="C45" s="219"/>
      <c r="D45" s="311"/>
      <c r="E45" s="312" t="n">
        <v>0</v>
      </c>
      <c r="F45" s="291" t="n">
        <v>-457.401934594419</v>
      </c>
      <c r="G45" s="292" t="n">
        <v>49.4109910966812</v>
      </c>
      <c r="H45" s="292" t="n">
        <v>176.441138339567</v>
      </c>
      <c r="I45" s="292" t="n">
        <v>456.467889394104</v>
      </c>
      <c r="J45" s="220" t="n">
        <v>129.925687363863</v>
      </c>
      <c r="K45" s="206"/>
      <c r="L45" s="110"/>
      <c r="M45" s="309"/>
      <c r="N45" s="96" t="n">
        <v>0</v>
      </c>
      <c r="O45" s="247" t="s">
        <v>126</v>
      </c>
      <c r="P45" s="248" t="n">
        <v>37154</v>
      </c>
      <c r="Q45" s="204" t="n">
        <v>5650</v>
      </c>
      <c r="R45" s="204" t="n">
        <v>1300</v>
      </c>
      <c r="S45" s="204" t="n">
        <v>1600</v>
      </c>
      <c r="T45" s="204" t="n">
        <v>2450</v>
      </c>
      <c r="U45" s="204" t="n">
        <v>100</v>
      </c>
      <c r="V45" s="204" t="n">
        <v>0</v>
      </c>
      <c r="W45" s="204" t="n">
        <v>1102</v>
      </c>
      <c r="X45" s="204" t="n">
        <v>10902</v>
      </c>
      <c r="Y45" s="249" t="n">
        <v>11347</v>
      </c>
      <c r="Z45" s="249" t="n">
        <v>11347</v>
      </c>
      <c r="AA45" s="250" t="n">
        <v>445</v>
      </c>
      <c r="AB45" s="250" t="n">
        <v>445</v>
      </c>
      <c r="AC45" s="250" t="n">
        <v>0</v>
      </c>
      <c r="AD45" s="251" t="n">
        <v>14576</v>
      </c>
      <c r="AE45" s="238"/>
      <c r="AF45" s="167" t="n">
        <v>37167</v>
      </c>
      <c r="AG45" s="168" t="n">
        <v>70.9874352239654</v>
      </c>
      <c r="AI45" s="252"/>
      <c r="AJ45" s="252"/>
      <c r="AK45" s="252"/>
      <c r="AL45" s="252"/>
      <c r="AM45" s="252"/>
      <c r="AN45" s="252"/>
      <c r="AO45" s="252"/>
    </row>
    <row r="46" customFormat="false" ht="23.25" hidden="false" customHeight="true" outlineLevel="0" collapsed="false">
      <c r="A46" s="96"/>
      <c r="B46" s="301" t="s">
        <v>141</v>
      </c>
      <c r="C46" s="96"/>
      <c r="D46" s="313"/>
      <c r="E46" s="314" t="n">
        <v>0</v>
      </c>
      <c r="F46" s="238" t="n">
        <v>211.000810751234</v>
      </c>
      <c r="G46" s="206" t="n">
        <v>240.049616481041</v>
      </c>
      <c r="H46" s="206" t="n">
        <v>441.336357148995</v>
      </c>
      <c r="I46" s="206" t="n">
        <v>30.9168961304375</v>
      </c>
      <c r="J46" s="315" t="n">
        <v>-208.478888710382</v>
      </c>
      <c r="K46" s="206"/>
      <c r="L46" s="110"/>
      <c r="M46" s="214"/>
      <c r="N46" s="96" t="n">
        <v>0</v>
      </c>
      <c r="O46" s="247" t="s">
        <v>128</v>
      </c>
      <c r="P46" s="248" t="n">
        <v>37155</v>
      </c>
      <c r="Q46" s="204" t="n">
        <v>5650</v>
      </c>
      <c r="R46" s="204" t="n">
        <v>1300</v>
      </c>
      <c r="S46" s="204" t="n">
        <v>1600</v>
      </c>
      <c r="T46" s="204" t="n">
        <v>2450</v>
      </c>
      <c r="U46" s="204" t="n">
        <v>100</v>
      </c>
      <c r="V46" s="204" t="n">
        <v>0</v>
      </c>
      <c r="W46" s="204" t="n">
        <v>1102</v>
      </c>
      <c r="X46" s="204" t="n">
        <v>10902</v>
      </c>
      <c r="Y46" s="249" t="n">
        <v>11397</v>
      </c>
      <c r="Z46" s="249" t="n">
        <v>11397</v>
      </c>
      <c r="AA46" s="250" t="n">
        <v>495</v>
      </c>
      <c r="AB46" s="250" t="n">
        <v>495</v>
      </c>
      <c r="AC46" s="250" t="n">
        <v>0</v>
      </c>
      <c r="AD46" s="251" t="n">
        <v>14576</v>
      </c>
      <c r="AE46" s="238"/>
      <c r="AF46" s="167" t="n">
        <v>37168</v>
      </c>
      <c r="AG46" s="168" t="n">
        <v>70.9874352239654</v>
      </c>
      <c r="AI46" s="181"/>
      <c r="AJ46" s="181"/>
      <c r="AK46" s="181"/>
      <c r="AL46" s="181"/>
      <c r="AM46" s="181"/>
      <c r="AN46" s="181"/>
      <c r="AO46" s="181"/>
    </row>
    <row r="47" customFormat="false" ht="23.25" hidden="false" customHeight="true" outlineLevel="0" collapsed="false">
      <c r="A47" s="96"/>
      <c r="B47" s="301" t="s">
        <v>142</v>
      </c>
      <c r="C47" s="96"/>
      <c r="D47" s="313"/>
      <c r="E47" s="316" t="n">
        <v>-0.2</v>
      </c>
      <c r="F47" s="317" t="n">
        <v>-0.2</v>
      </c>
      <c r="G47" s="318" t="n">
        <v>-0.2</v>
      </c>
      <c r="H47" s="318" t="n">
        <v>-0.2</v>
      </c>
      <c r="I47" s="318" t="n">
        <v>-0.2</v>
      </c>
      <c r="J47" s="319" t="n">
        <v>-0.1</v>
      </c>
      <c r="K47" s="206"/>
      <c r="L47" s="110"/>
      <c r="M47" s="214"/>
      <c r="N47" s="96" t="n">
        <v>0</v>
      </c>
      <c r="O47" s="247" t="s">
        <v>117</v>
      </c>
      <c r="P47" s="248" t="n">
        <v>37156</v>
      </c>
      <c r="Q47" s="204" t="n">
        <v>5650</v>
      </c>
      <c r="R47" s="204" t="n">
        <v>1300</v>
      </c>
      <c r="S47" s="204" t="n">
        <v>1600</v>
      </c>
      <c r="T47" s="204" t="n">
        <v>2450</v>
      </c>
      <c r="U47" s="204" t="n">
        <v>100</v>
      </c>
      <c r="V47" s="204" t="n">
        <v>0</v>
      </c>
      <c r="W47" s="204" t="n">
        <v>1102</v>
      </c>
      <c r="X47" s="204" t="n">
        <v>10902</v>
      </c>
      <c r="Y47" s="249" t="n">
        <v>11520</v>
      </c>
      <c r="Z47" s="249" t="n">
        <v>11520</v>
      </c>
      <c r="AA47" s="250" t="n">
        <v>618</v>
      </c>
      <c r="AB47" s="250" t="n">
        <v>618</v>
      </c>
      <c r="AC47" s="250" t="n">
        <v>0</v>
      </c>
      <c r="AD47" s="251" t="n">
        <v>14576</v>
      </c>
      <c r="AE47" s="238"/>
      <c r="AF47" s="167" t="n">
        <v>37169</v>
      </c>
      <c r="AG47" s="168" t="n">
        <v>70.9874352239654</v>
      </c>
      <c r="AI47" s="181"/>
      <c r="AJ47" s="181"/>
      <c r="AK47" s="181"/>
      <c r="AL47" s="181"/>
      <c r="AM47" s="181"/>
      <c r="AN47" s="181"/>
      <c r="AO47" s="181"/>
    </row>
    <row r="48" customFormat="false" ht="23.25" hidden="false" customHeight="true" outlineLevel="0" collapsed="false">
      <c r="A48" s="96"/>
      <c r="B48" s="301" t="s">
        <v>142</v>
      </c>
      <c r="C48" s="96"/>
      <c r="D48" s="214"/>
      <c r="E48" s="316" t="n">
        <v>0</v>
      </c>
      <c r="F48" s="317" t="n">
        <v>0</v>
      </c>
      <c r="G48" s="318" t="n">
        <v>0</v>
      </c>
      <c r="H48" s="318" t="n">
        <v>0</v>
      </c>
      <c r="I48" s="318" t="n">
        <v>0</v>
      </c>
      <c r="J48" s="319" t="n">
        <v>0.1</v>
      </c>
      <c r="K48" s="206"/>
      <c r="L48" s="110"/>
      <c r="M48" s="214"/>
      <c r="N48" s="96" t="n">
        <v>0</v>
      </c>
      <c r="O48" s="247" t="s">
        <v>119</v>
      </c>
      <c r="P48" s="248" t="n">
        <v>37157</v>
      </c>
      <c r="Q48" s="204" t="n">
        <v>5650</v>
      </c>
      <c r="R48" s="204" t="n">
        <v>1300</v>
      </c>
      <c r="S48" s="204" t="n">
        <v>1600</v>
      </c>
      <c r="T48" s="204" t="n">
        <v>2450</v>
      </c>
      <c r="U48" s="204" t="n">
        <v>100</v>
      </c>
      <c r="V48" s="204" t="n">
        <v>0</v>
      </c>
      <c r="W48" s="204" t="n">
        <v>1102</v>
      </c>
      <c r="X48" s="204" t="n">
        <v>10902</v>
      </c>
      <c r="Y48" s="249" t="n">
        <v>11800</v>
      </c>
      <c r="Z48" s="249" t="n">
        <v>11800</v>
      </c>
      <c r="AA48" s="250" t="n">
        <v>898</v>
      </c>
      <c r="AB48" s="250" t="n">
        <v>898</v>
      </c>
      <c r="AC48" s="250" t="n">
        <v>0</v>
      </c>
      <c r="AD48" s="251" t="n">
        <v>14576</v>
      </c>
      <c r="AE48" s="238"/>
      <c r="AF48" s="167" t="n">
        <v>37170</v>
      </c>
      <c r="AG48" s="168" t="n">
        <v>70.9874352239654</v>
      </c>
    </row>
    <row r="49" customFormat="false" ht="23.25" hidden="false" customHeight="true" outlineLevel="0" collapsed="false">
      <c r="A49" s="96"/>
      <c r="B49" s="320" t="s">
        <v>143</v>
      </c>
      <c r="C49" s="175"/>
      <c r="D49" s="321"/>
      <c r="E49" s="322" t="n">
        <v>0</v>
      </c>
      <c r="F49" s="323" t="n">
        <v>142</v>
      </c>
      <c r="G49" s="324" t="n">
        <v>121</v>
      </c>
      <c r="H49" s="324" t="n">
        <v>55</v>
      </c>
      <c r="I49" s="324" t="n">
        <v>-45</v>
      </c>
      <c r="J49" s="325" t="n">
        <v>88</v>
      </c>
      <c r="K49" s="326"/>
      <c r="L49" s="110"/>
      <c r="M49" s="190"/>
      <c r="N49" s="96" t="n">
        <v>0</v>
      </c>
      <c r="O49" s="247" t="s">
        <v>121</v>
      </c>
      <c r="P49" s="248" t="n">
        <v>37158</v>
      </c>
      <c r="Q49" s="204" t="n">
        <v>5650</v>
      </c>
      <c r="R49" s="204" t="n">
        <v>1300</v>
      </c>
      <c r="S49" s="204" t="n">
        <v>1600</v>
      </c>
      <c r="T49" s="204" t="n">
        <v>2450</v>
      </c>
      <c r="U49" s="204" t="n">
        <v>100</v>
      </c>
      <c r="V49" s="204" t="n">
        <v>0</v>
      </c>
      <c r="W49" s="204" t="n">
        <v>1102</v>
      </c>
      <c r="X49" s="204" t="n">
        <v>10902</v>
      </c>
      <c r="Y49" s="249" t="n">
        <v>11650</v>
      </c>
      <c r="Z49" s="249" t="n">
        <v>11650</v>
      </c>
      <c r="AA49" s="250" t="n">
        <v>748</v>
      </c>
      <c r="AB49" s="250" t="n">
        <v>748</v>
      </c>
      <c r="AC49" s="250" t="n">
        <v>0</v>
      </c>
      <c r="AD49" s="251" t="n">
        <v>14576</v>
      </c>
      <c r="AE49" s="238"/>
      <c r="AF49" s="167" t="n">
        <v>37171</v>
      </c>
      <c r="AG49" s="168" t="n">
        <v>70.9874352239654</v>
      </c>
    </row>
    <row r="50" customFormat="false" ht="23.25" hidden="false" customHeight="true" outlineLevel="0" collapsed="false">
      <c r="A50" s="96"/>
      <c r="B50" s="109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190"/>
      <c r="N50" s="96" t="n">
        <v>0</v>
      </c>
      <c r="O50" s="247" t="s">
        <v>123</v>
      </c>
      <c r="P50" s="248" t="n">
        <v>37159</v>
      </c>
      <c r="Q50" s="204" t="n">
        <v>5650</v>
      </c>
      <c r="R50" s="204" t="n">
        <v>1300</v>
      </c>
      <c r="S50" s="204" t="n">
        <v>1600</v>
      </c>
      <c r="T50" s="204" t="n">
        <v>2450</v>
      </c>
      <c r="U50" s="204" t="n">
        <v>100</v>
      </c>
      <c r="V50" s="204" t="n">
        <v>0</v>
      </c>
      <c r="W50" s="204" t="n">
        <v>1102</v>
      </c>
      <c r="X50" s="204" t="n">
        <v>10902</v>
      </c>
      <c r="Y50" s="249" t="n">
        <v>11650</v>
      </c>
      <c r="Z50" s="249" t="n">
        <v>11650</v>
      </c>
      <c r="AA50" s="250" t="n">
        <v>748</v>
      </c>
      <c r="AB50" s="250" t="n">
        <v>748</v>
      </c>
      <c r="AC50" s="250" t="n">
        <v>0</v>
      </c>
      <c r="AD50" s="251" t="n">
        <v>14576</v>
      </c>
      <c r="AE50" s="238"/>
      <c r="AF50" s="167" t="n">
        <v>37172</v>
      </c>
      <c r="AG50" s="168" t="n">
        <v>70.9874352239654</v>
      </c>
    </row>
    <row r="51" customFormat="false" ht="23.25" hidden="false" customHeight="true" outlineLevel="0" collapsed="false">
      <c r="A51" s="96"/>
      <c r="B51" s="254" t="s">
        <v>144</v>
      </c>
      <c r="C51" s="183"/>
      <c r="D51" s="183"/>
      <c r="E51" s="327"/>
      <c r="F51" s="328" t="n">
        <v>37138</v>
      </c>
      <c r="G51" s="329" t="n">
        <v>37137</v>
      </c>
      <c r="H51" s="329" t="n">
        <v>37136</v>
      </c>
      <c r="I51" s="329" t="n">
        <v>37135</v>
      </c>
      <c r="J51" s="330" t="n">
        <v>37134</v>
      </c>
      <c r="K51" s="331" t="s">
        <v>22</v>
      </c>
      <c r="L51" s="332" t="s">
        <v>34</v>
      </c>
      <c r="M51" s="214"/>
      <c r="N51" s="96" t="n">
        <v>0</v>
      </c>
      <c r="O51" s="247" t="s">
        <v>124</v>
      </c>
      <c r="P51" s="248" t="n">
        <v>37160</v>
      </c>
      <c r="Q51" s="204" t="n">
        <v>5650</v>
      </c>
      <c r="R51" s="204" t="n">
        <v>1300</v>
      </c>
      <c r="S51" s="204" t="n">
        <v>1600</v>
      </c>
      <c r="T51" s="204" t="n">
        <v>2450</v>
      </c>
      <c r="U51" s="204" t="n">
        <v>100</v>
      </c>
      <c r="V51" s="204" t="n">
        <v>0</v>
      </c>
      <c r="W51" s="204" t="n">
        <v>1102</v>
      </c>
      <c r="X51" s="204" t="n">
        <v>10902</v>
      </c>
      <c r="Y51" s="249" t="n">
        <v>11650</v>
      </c>
      <c r="Z51" s="249" t="n">
        <v>11650</v>
      </c>
      <c r="AA51" s="250" t="n">
        <v>748</v>
      </c>
      <c r="AB51" s="250" t="n">
        <v>748</v>
      </c>
      <c r="AC51" s="250" t="n">
        <v>0</v>
      </c>
      <c r="AD51" s="251" t="n">
        <v>14576</v>
      </c>
      <c r="AE51" s="238"/>
      <c r="AF51" s="167" t="n">
        <v>37173</v>
      </c>
      <c r="AG51" s="168" t="n">
        <v>70.9874352239654</v>
      </c>
    </row>
    <row r="52" customFormat="false" ht="23.25" hidden="false" customHeight="true" outlineLevel="0" collapsed="false">
      <c r="A52" s="96"/>
      <c r="B52" s="333"/>
      <c r="C52" s="219"/>
      <c r="D52" s="334" t="s">
        <v>145</v>
      </c>
      <c r="E52" s="219"/>
      <c r="F52" s="335" t="n">
        <v>5358</v>
      </c>
      <c r="G52" s="336" t="n">
        <v>5179</v>
      </c>
      <c r="H52" s="336" t="n">
        <v>5343</v>
      </c>
      <c r="I52" s="336" t="n">
        <v>5546</v>
      </c>
      <c r="J52" s="337" t="n">
        <v>5532</v>
      </c>
      <c r="K52" s="337" t="n">
        <v>5356.5</v>
      </c>
      <c r="L52" s="338" t="s">
        <v>146</v>
      </c>
      <c r="M52" s="190"/>
      <c r="N52" s="96" t="n">
        <v>0</v>
      </c>
      <c r="O52" s="247" t="s">
        <v>126</v>
      </c>
      <c r="P52" s="248" t="n">
        <v>37161</v>
      </c>
      <c r="Q52" s="204" t="n">
        <v>5650</v>
      </c>
      <c r="R52" s="204" t="n">
        <v>1300</v>
      </c>
      <c r="S52" s="204" t="n">
        <v>1600</v>
      </c>
      <c r="T52" s="204" t="n">
        <v>2450</v>
      </c>
      <c r="U52" s="204" t="n">
        <v>100</v>
      </c>
      <c r="V52" s="204" t="n">
        <v>0</v>
      </c>
      <c r="W52" s="204" t="n">
        <v>1102</v>
      </c>
      <c r="X52" s="204" t="n">
        <v>10902</v>
      </c>
      <c r="Y52" s="249" t="n">
        <v>11650</v>
      </c>
      <c r="Z52" s="249" t="n">
        <v>11650</v>
      </c>
      <c r="AA52" s="250" t="n">
        <v>748</v>
      </c>
      <c r="AB52" s="250" t="n">
        <v>748</v>
      </c>
      <c r="AC52" s="250" t="n">
        <v>0</v>
      </c>
      <c r="AD52" s="251" t="n">
        <v>14576</v>
      </c>
      <c r="AE52" s="238"/>
      <c r="AF52" s="167" t="n">
        <v>37174</v>
      </c>
      <c r="AG52" s="168" t="n">
        <v>70.9874352239654</v>
      </c>
    </row>
    <row r="53" customFormat="false" ht="23.25" hidden="false" customHeight="true" outlineLevel="0" collapsed="false">
      <c r="A53" s="96"/>
      <c r="B53" s="339"/>
      <c r="C53" s="175"/>
      <c r="D53" s="340" t="s">
        <v>147</v>
      </c>
      <c r="E53" s="175"/>
      <c r="F53" s="189" t="n">
        <v>5358</v>
      </c>
      <c r="G53" s="141" t="n">
        <v>4880.42744967439</v>
      </c>
      <c r="H53" s="141" t="n">
        <v>5090.53540733577</v>
      </c>
      <c r="I53" s="141" t="n">
        <v>5370.2251736501</v>
      </c>
      <c r="J53" s="341" t="n">
        <v>5080.1420149185</v>
      </c>
      <c r="K53" s="157" t="n">
        <v>5006.57353560562</v>
      </c>
      <c r="L53" s="342" t="n">
        <v>4892</v>
      </c>
      <c r="M53" s="214"/>
      <c r="N53" s="96"/>
      <c r="O53" s="247" t="s">
        <v>128</v>
      </c>
      <c r="P53" s="248" t="n">
        <v>37162</v>
      </c>
      <c r="Q53" s="204" t="n">
        <v>5650</v>
      </c>
      <c r="R53" s="204" t="n">
        <v>1300</v>
      </c>
      <c r="S53" s="204" t="n">
        <v>1600</v>
      </c>
      <c r="T53" s="204" t="n">
        <v>2450</v>
      </c>
      <c r="U53" s="204" t="n">
        <v>100</v>
      </c>
      <c r="V53" s="204" t="n">
        <v>0</v>
      </c>
      <c r="W53" s="204" t="n">
        <v>1102</v>
      </c>
      <c r="X53" s="204" t="n">
        <v>10902</v>
      </c>
      <c r="Y53" s="249" t="n">
        <v>11700</v>
      </c>
      <c r="Z53" s="249" t="n">
        <v>11700</v>
      </c>
      <c r="AA53" s="250" t="n">
        <v>798</v>
      </c>
      <c r="AB53" s="250" t="n">
        <v>798</v>
      </c>
      <c r="AC53" s="250" t="n">
        <v>0</v>
      </c>
      <c r="AD53" s="251" t="n">
        <v>14576</v>
      </c>
      <c r="AE53" s="238"/>
      <c r="AF53" s="167" t="n">
        <v>37175</v>
      </c>
      <c r="AG53" s="168" t="n">
        <v>70.9874352239654</v>
      </c>
      <c r="AH53" s="96"/>
    </row>
    <row r="54" customFormat="false" ht="23.25" hidden="false" customHeight="true" outlineLevel="0" collapsed="false">
      <c r="A54" s="96"/>
      <c r="B54" s="333"/>
      <c r="C54" s="219"/>
      <c r="D54" s="334" t="s">
        <v>148</v>
      </c>
      <c r="E54" s="219"/>
      <c r="F54" s="343" t="n">
        <v>0</v>
      </c>
      <c r="G54" s="344" t="n">
        <v>63.32786837981</v>
      </c>
      <c r="H54" s="344" t="n">
        <v>33.404744836304</v>
      </c>
      <c r="I54" s="344" t="n">
        <v>4.98718725725101</v>
      </c>
      <c r="J54" s="345" t="n">
        <v>5.3635787483643</v>
      </c>
      <c r="K54" s="346" t="n">
        <v>101.649227068781</v>
      </c>
      <c r="L54" s="96"/>
      <c r="M54" s="214"/>
      <c r="N54" s="96"/>
      <c r="O54" s="247" t="s">
        <v>117</v>
      </c>
      <c r="P54" s="248" t="n">
        <v>37163</v>
      </c>
      <c r="Q54" s="204" t="n">
        <v>5650</v>
      </c>
      <c r="R54" s="204" t="n">
        <v>1300</v>
      </c>
      <c r="S54" s="204" t="n">
        <v>1600</v>
      </c>
      <c r="T54" s="204" t="n">
        <v>2450</v>
      </c>
      <c r="U54" s="204" t="n">
        <v>100</v>
      </c>
      <c r="V54" s="204" t="n">
        <v>0</v>
      </c>
      <c r="W54" s="204" t="n">
        <v>1102</v>
      </c>
      <c r="X54" s="204" t="n">
        <v>10902</v>
      </c>
      <c r="Y54" s="249" t="n">
        <v>11800</v>
      </c>
      <c r="Z54" s="249" t="n">
        <v>11800</v>
      </c>
      <c r="AA54" s="250" t="n">
        <v>898</v>
      </c>
      <c r="AB54" s="250" t="n">
        <v>898</v>
      </c>
      <c r="AC54" s="250" t="n">
        <v>0</v>
      </c>
      <c r="AD54" s="251" t="n">
        <v>14576</v>
      </c>
      <c r="AE54" s="238"/>
      <c r="AF54" s="167" t="n">
        <v>37176</v>
      </c>
      <c r="AG54" s="168" t="n">
        <v>70.9874352239654</v>
      </c>
      <c r="AH54" s="96"/>
      <c r="AI54" s="100"/>
      <c r="AJ54" s="100"/>
      <c r="AK54" s="100"/>
      <c r="AL54" s="100"/>
      <c r="AM54" s="100"/>
      <c r="AN54" s="100"/>
      <c r="AO54" s="100"/>
    </row>
    <row r="55" customFormat="false" ht="23.25" hidden="false" customHeight="true" outlineLevel="0" collapsed="false">
      <c r="A55" s="96"/>
      <c r="B55" s="109"/>
      <c r="C55" s="96"/>
      <c r="D55" s="347" t="s">
        <v>149</v>
      </c>
      <c r="E55" s="96"/>
      <c r="F55" s="348" t="n">
        <v>0</v>
      </c>
      <c r="G55" s="349" t="n">
        <v>168.058800782081</v>
      </c>
      <c r="H55" s="349" t="n">
        <v>153.755924119777</v>
      </c>
      <c r="I55" s="349" t="n">
        <v>107.271574967286</v>
      </c>
      <c r="J55" s="350" t="n">
        <v>361.712222959866</v>
      </c>
      <c r="K55" s="351" t="n">
        <v>173.422379530446</v>
      </c>
      <c r="L55" s="96"/>
      <c r="M55" s="214"/>
      <c r="N55" s="96"/>
      <c r="O55" s="247" t="s">
        <v>119</v>
      </c>
      <c r="P55" s="248" t="n">
        <v>37164</v>
      </c>
      <c r="Q55" s="204" t="n">
        <v>5650</v>
      </c>
      <c r="R55" s="204" t="n">
        <v>1300</v>
      </c>
      <c r="S55" s="204" t="n">
        <v>1600</v>
      </c>
      <c r="T55" s="204" t="n">
        <v>2450</v>
      </c>
      <c r="U55" s="204" t="n">
        <v>100</v>
      </c>
      <c r="V55" s="204" t="n">
        <v>0</v>
      </c>
      <c r="W55" s="204" t="n">
        <v>1102</v>
      </c>
      <c r="X55" s="204" t="n">
        <v>10902</v>
      </c>
      <c r="Y55" s="249" t="n">
        <v>11800</v>
      </c>
      <c r="Z55" s="249" t="n">
        <v>11800</v>
      </c>
      <c r="AA55" s="250" t="n">
        <v>898</v>
      </c>
      <c r="AB55" s="250" t="n">
        <v>898</v>
      </c>
      <c r="AC55" s="250" t="n">
        <v>0</v>
      </c>
      <c r="AD55" s="251" t="n">
        <v>14576</v>
      </c>
      <c r="AE55" s="238"/>
      <c r="AF55" s="167" t="n">
        <v>37177</v>
      </c>
      <c r="AG55" s="168" t="n">
        <v>70.9874352239654</v>
      </c>
      <c r="AH55" s="96"/>
    </row>
    <row r="56" customFormat="false" ht="23.25" hidden="false" customHeight="true" outlineLevel="0" collapsed="false">
      <c r="A56" s="96"/>
      <c r="B56" s="109"/>
      <c r="C56" s="96"/>
      <c r="D56" s="347" t="s">
        <v>150</v>
      </c>
      <c r="E56" s="96"/>
      <c r="F56" s="348" t="n">
        <v>0</v>
      </c>
      <c r="G56" s="349" t="n">
        <v>57.2115066492192</v>
      </c>
      <c r="H56" s="349" t="n">
        <v>55.3295491936527</v>
      </c>
      <c r="I56" s="349" t="n">
        <v>53.5416896108646</v>
      </c>
      <c r="J56" s="350" t="n">
        <v>72.9258514031988</v>
      </c>
      <c r="K56" s="351" t="n">
        <v>64.8804832806523</v>
      </c>
      <c r="L56" s="96"/>
      <c r="M56" s="214"/>
      <c r="N56" s="96"/>
      <c r="O56" s="247"/>
      <c r="P56" s="248"/>
      <c r="Q56" s="204"/>
      <c r="R56" s="204"/>
      <c r="S56" s="204"/>
      <c r="T56" s="204"/>
      <c r="U56" s="204"/>
      <c r="V56" s="204"/>
      <c r="W56" s="204"/>
      <c r="X56" s="204"/>
      <c r="Y56" s="249"/>
      <c r="Z56" s="249"/>
      <c r="AA56" s="250"/>
      <c r="AB56" s="250"/>
      <c r="AC56" s="250"/>
      <c r="AD56" s="251"/>
      <c r="AE56" s="238"/>
      <c r="AF56" s="167" t="n">
        <v>37178</v>
      </c>
      <c r="AG56" s="168" t="n">
        <v>70.9874352239654</v>
      </c>
      <c r="AH56" s="65"/>
    </row>
    <row r="57" customFormat="false" ht="23.25" hidden="false" customHeight="true" outlineLevel="0" collapsed="false">
      <c r="A57" s="96"/>
      <c r="B57" s="339"/>
      <c r="C57" s="175"/>
      <c r="D57" s="340" t="s">
        <v>151</v>
      </c>
      <c r="E57" s="175"/>
      <c r="F57" s="352" t="n">
        <v>0</v>
      </c>
      <c r="G57" s="353" t="n">
        <v>9.97437451450202</v>
      </c>
      <c r="H57" s="353" t="n">
        <v>9.97437451450202</v>
      </c>
      <c r="I57" s="353" t="n">
        <v>9.97437451450202</v>
      </c>
      <c r="J57" s="354" t="n">
        <v>11.8563319700684</v>
      </c>
      <c r="K57" s="355" t="n">
        <v>9.97437451450202</v>
      </c>
      <c r="L57" s="96"/>
      <c r="M57" s="214"/>
      <c r="N57" s="96"/>
      <c r="O57" s="356"/>
      <c r="P57" s="357" t="s">
        <v>152</v>
      </c>
      <c r="Q57" s="358" t="n">
        <v>5612.13333333333</v>
      </c>
      <c r="R57" s="358" t="n">
        <v>1208.55</v>
      </c>
      <c r="S57" s="358" t="n">
        <v>1600.66666666667</v>
      </c>
      <c r="T57" s="358" t="n">
        <v>2382</v>
      </c>
      <c r="U57" s="358" t="n">
        <v>102.933333333333</v>
      </c>
      <c r="V57" s="358" t="n">
        <v>1.46666666666667</v>
      </c>
      <c r="W57" s="358" t="n">
        <v>1102.8</v>
      </c>
      <c r="X57" s="358" t="n">
        <v>10802</v>
      </c>
      <c r="Y57" s="358" t="n">
        <v>11533.2833333322</v>
      </c>
      <c r="Z57" s="359" t="n">
        <v>11494.7333333322</v>
      </c>
      <c r="AA57" s="359" t="n">
        <v>692.733333332233</v>
      </c>
      <c r="AB57" s="360" t="n">
        <v>676.633333333333</v>
      </c>
      <c r="AC57" s="360"/>
      <c r="AD57" s="361"/>
      <c r="AE57" s="362"/>
      <c r="AF57" s="167" t="n">
        <v>37179</v>
      </c>
      <c r="AG57" s="168" t="n">
        <v>70.9874352239654</v>
      </c>
      <c r="AH57" s="96"/>
      <c r="AI57" s="363"/>
    </row>
    <row r="58" customFormat="false" ht="24.75" hidden="false" customHeight="true" outlineLevel="0" collapsed="false">
      <c r="A58" s="96"/>
      <c r="B58" s="364"/>
      <c r="C58" s="183"/>
      <c r="D58" s="365" t="s">
        <v>153</v>
      </c>
      <c r="E58" s="183"/>
      <c r="F58" s="352" t="n">
        <v>0</v>
      </c>
      <c r="G58" s="353" t="n">
        <v>298.572550325613</v>
      </c>
      <c r="H58" s="353" t="n">
        <v>252.464592664235</v>
      </c>
      <c r="I58" s="353" t="n">
        <v>175.774826349904</v>
      </c>
      <c r="J58" s="354" t="n">
        <v>451.857985081497</v>
      </c>
      <c r="K58" s="366" t="n">
        <v>349.926464394381</v>
      </c>
      <c r="L58" s="96"/>
      <c r="M58" s="214"/>
      <c r="N58" s="96"/>
      <c r="P58" s="96"/>
      <c r="AF58" s="167"/>
      <c r="AG58" s="168"/>
      <c r="AH58" s="96"/>
    </row>
    <row r="59" customFormat="false" ht="24.75" hidden="false" customHeight="true" outlineLevel="0" collapsed="false">
      <c r="A59" s="96"/>
      <c r="B59" s="109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214"/>
      <c r="N59" s="96"/>
      <c r="P59" s="96"/>
      <c r="Q59" s="367" t="s">
        <v>34</v>
      </c>
      <c r="R59" s="367" t="s">
        <v>82</v>
      </c>
      <c r="S59" s="367" t="s">
        <v>154</v>
      </c>
      <c r="T59" s="367" t="s">
        <v>44</v>
      </c>
      <c r="U59" s="367" t="s">
        <v>155</v>
      </c>
      <c r="V59" s="367" t="s">
        <v>156</v>
      </c>
      <c r="W59" s="367" t="s">
        <v>85</v>
      </c>
      <c r="X59" s="368" t="s">
        <v>102</v>
      </c>
      <c r="Y59" s="368" t="s">
        <v>157</v>
      </c>
      <c r="Z59" s="368" t="s">
        <v>158</v>
      </c>
      <c r="AA59" s="120" t="s">
        <v>122</v>
      </c>
      <c r="AB59" s="369" t="s">
        <v>159</v>
      </c>
      <c r="AD59" s="370"/>
      <c r="AE59" s="371"/>
      <c r="AF59" s="371"/>
      <c r="AG59" s="168"/>
    </row>
    <row r="60" customFormat="false" ht="23.25" hidden="false" customHeight="true" outlineLevel="0" collapsed="false">
      <c r="A60" s="96"/>
      <c r="B60" s="140" t="s">
        <v>160</v>
      </c>
      <c r="C60" s="96"/>
      <c r="D60" s="110"/>
      <c r="E60" s="222"/>
      <c r="F60" s="222"/>
      <c r="G60" s="222"/>
      <c r="H60" s="222"/>
      <c r="I60" s="222"/>
      <c r="J60" s="222"/>
      <c r="K60" s="372" t="s">
        <v>22</v>
      </c>
      <c r="L60" s="373" t="s">
        <v>161</v>
      </c>
      <c r="M60" s="214"/>
      <c r="N60" s="96"/>
      <c r="P60" s="374" t="n">
        <v>36982</v>
      </c>
      <c r="Q60" s="375" t="n">
        <v>5101.36666666667</v>
      </c>
      <c r="R60" s="376" t="n">
        <v>1263.59333333333</v>
      </c>
      <c r="S60" s="376" t="n">
        <v>2029.26666666667</v>
      </c>
      <c r="T60" s="376" t="n">
        <v>2456.76666666667</v>
      </c>
      <c r="U60" s="376" t="n">
        <v>37.8666666666667</v>
      </c>
      <c r="V60" s="376" t="n">
        <v>26</v>
      </c>
      <c r="W60" s="376" t="n">
        <v>1340.38388647643</v>
      </c>
      <c r="X60" s="376" t="n">
        <v>12248.7351235651</v>
      </c>
      <c r="Y60" s="377" t="n">
        <v>13152.3480267805</v>
      </c>
      <c r="Z60" s="378" t="n">
        <v>11419.0838864741</v>
      </c>
      <c r="AA60" s="378" t="n">
        <v>428</v>
      </c>
      <c r="AB60" s="378" t="n">
        <v>53498.8327078889</v>
      </c>
      <c r="AC60" s="370" t="s">
        <v>162</v>
      </c>
    </row>
    <row r="61" customFormat="false" ht="23.25" hidden="false" customHeight="true" outlineLevel="0" collapsed="false">
      <c r="A61" s="96"/>
      <c r="B61" s="379" t="s">
        <v>163</v>
      </c>
      <c r="C61" s="219"/>
      <c r="D61" s="380"/>
      <c r="E61" s="381" t="n">
        <v>174.499179004793</v>
      </c>
      <c r="F61" s="381" t="n">
        <v>174.499179004793</v>
      </c>
      <c r="G61" s="381" t="n">
        <v>174.499179004793</v>
      </c>
      <c r="H61" s="381" t="n">
        <v>174.499179004793</v>
      </c>
      <c r="I61" s="381" t="n">
        <v>174.499179004793</v>
      </c>
      <c r="J61" s="381" t="n">
        <v>143.883914355438</v>
      </c>
      <c r="K61" s="346" t="n">
        <v>174.784775042444</v>
      </c>
      <c r="L61" s="382" t="n">
        <v>160.835143745296</v>
      </c>
      <c r="M61" s="214"/>
      <c r="N61" s="96"/>
      <c r="P61" s="383" t="n">
        <v>37012</v>
      </c>
      <c r="Q61" s="384" t="n">
        <v>5101.32258064516</v>
      </c>
      <c r="R61" s="385" t="n">
        <v>1295.70967741935</v>
      </c>
      <c r="S61" s="385" t="n">
        <v>1930.03225806452</v>
      </c>
      <c r="T61" s="385" t="n">
        <v>2333.8064516129</v>
      </c>
      <c r="U61" s="385" t="n">
        <v>61.6129032258065</v>
      </c>
      <c r="V61" s="385" t="n">
        <v>13.0967741935484</v>
      </c>
      <c r="W61" s="385" t="n">
        <v>1191.77784254234</v>
      </c>
      <c r="X61" s="385" t="n">
        <v>12350.8453854355</v>
      </c>
      <c r="Y61" s="386" t="n">
        <v>13007.9421596186</v>
      </c>
      <c r="Z61" s="387" t="n">
        <v>11611.7133264062</v>
      </c>
      <c r="AA61" s="387" t="n">
        <v>992.935483870968</v>
      </c>
      <c r="AB61" s="387" t="n">
        <v>87689.8327078889</v>
      </c>
      <c r="AC61" s="370" t="s">
        <v>164</v>
      </c>
    </row>
    <row r="62" customFormat="false" ht="23.25" hidden="false" customHeight="true" outlineLevel="0" collapsed="false">
      <c r="A62" s="96"/>
      <c r="B62" s="140" t="s">
        <v>165</v>
      </c>
      <c r="C62" s="96"/>
      <c r="D62" s="110"/>
      <c r="E62" s="222" t="n">
        <v>384.636297444092</v>
      </c>
      <c r="F62" s="222" t="n">
        <v>382.407532088315</v>
      </c>
      <c r="G62" s="222" t="n">
        <v>382.065762248789</v>
      </c>
      <c r="H62" s="222" t="n">
        <v>384.292591231538</v>
      </c>
      <c r="I62" s="222" t="n">
        <v>384.292591231538</v>
      </c>
      <c r="J62" s="222" t="n">
        <v>426.990584695969</v>
      </c>
      <c r="K62" s="351" t="n">
        <v>383.538954848854</v>
      </c>
      <c r="L62" s="388" t="n">
        <v>531.497960231107</v>
      </c>
      <c r="M62" s="214"/>
      <c r="N62" s="96"/>
      <c r="P62" s="383" t="n">
        <v>37043</v>
      </c>
      <c r="Q62" s="389" t="n">
        <v>5383.7</v>
      </c>
      <c r="R62" s="390" t="n">
        <v>1228.70333333333</v>
      </c>
      <c r="S62" s="390" t="n">
        <v>2146.3</v>
      </c>
      <c r="T62" s="390" t="n">
        <v>2099.53333333333</v>
      </c>
      <c r="U62" s="390" t="n">
        <v>10.1666666666667</v>
      </c>
      <c r="V62" s="390" t="n">
        <v>32.5666666666667</v>
      </c>
      <c r="W62" s="390" t="n">
        <v>1066.85313840896</v>
      </c>
      <c r="X62" s="390" t="n">
        <v>11967.823138409</v>
      </c>
      <c r="Y62" s="391" t="n">
        <v>13144.7231383984</v>
      </c>
      <c r="Z62" s="389" t="n">
        <v>11916.019805065</v>
      </c>
      <c r="AA62" s="387" t="n">
        <v>1199.86666666667</v>
      </c>
      <c r="AB62" s="387" t="n">
        <v>126985.832707889</v>
      </c>
      <c r="AC62" s="370" t="s">
        <v>166</v>
      </c>
    </row>
    <row r="63" customFormat="false" ht="22.5" hidden="false" customHeight="true" outlineLevel="0" collapsed="false">
      <c r="A63" s="96"/>
      <c r="B63" s="174" t="s">
        <v>167</v>
      </c>
      <c r="C63" s="175"/>
      <c r="D63" s="175"/>
      <c r="E63" s="239"/>
      <c r="F63" s="239" t="n">
        <v>0</v>
      </c>
      <c r="G63" s="239" t="n">
        <v>0</v>
      </c>
      <c r="H63" s="239" t="n">
        <v>0</v>
      </c>
      <c r="I63" s="239" t="n">
        <v>0</v>
      </c>
      <c r="J63" s="239" t="n">
        <v>0</v>
      </c>
      <c r="K63" s="392"/>
      <c r="L63" s="356"/>
      <c r="M63" s="214"/>
      <c r="N63" s="96"/>
      <c r="O63" s="393"/>
      <c r="P63" s="383" t="n">
        <v>37073</v>
      </c>
      <c r="Q63" s="389" t="n">
        <v>5646.58064516129</v>
      </c>
      <c r="R63" s="390" t="n">
        <v>1241.28064516129</v>
      </c>
      <c r="S63" s="390" t="n">
        <v>2104.35483870968</v>
      </c>
      <c r="T63" s="390" t="n">
        <v>2076.74193548387</v>
      </c>
      <c r="U63" s="390" t="n">
        <v>1.2258064516129</v>
      </c>
      <c r="V63" s="390" t="n">
        <v>17.7741935483871</v>
      </c>
      <c r="W63" s="390" t="n">
        <v>1102.8</v>
      </c>
      <c r="X63" s="390" t="n">
        <v>12206.3726530131</v>
      </c>
      <c r="Y63" s="391" t="n">
        <v>13110.1145884865</v>
      </c>
      <c r="Z63" s="389" t="n">
        <v>11868.8339433253</v>
      </c>
      <c r="AA63" s="387" t="n">
        <v>899.838709677419</v>
      </c>
      <c r="AB63" s="387" t="n">
        <v>158290.832707889</v>
      </c>
    </row>
    <row r="64" customFormat="false" ht="24" hidden="false" customHeight="true" outlineLevel="0" collapsed="false">
      <c r="A64" s="96"/>
      <c r="B64" s="109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214"/>
      <c r="N64" s="96"/>
      <c r="O64" s="393"/>
      <c r="P64" s="383" t="n">
        <v>37104</v>
      </c>
      <c r="Q64" s="389" t="n">
        <v>5633.74193548387</v>
      </c>
      <c r="R64" s="390" t="n">
        <v>1272.68387096774</v>
      </c>
      <c r="S64" s="390" t="n">
        <v>2179.67741935484</v>
      </c>
      <c r="T64" s="390" t="n">
        <v>2147.64516129032</v>
      </c>
      <c r="U64" s="390" t="n">
        <v>14.7741935483871</v>
      </c>
      <c r="V64" s="390" t="n">
        <v>22.7741935483871</v>
      </c>
      <c r="W64" s="390" t="n">
        <v>1079.54861124195</v>
      </c>
      <c r="X64" s="390" t="n">
        <v>11078.1615144678</v>
      </c>
      <c r="Y64" s="391" t="n">
        <v>13007.9421596186</v>
      </c>
      <c r="Z64" s="389" t="n">
        <v>11735.2582886509</v>
      </c>
      <c r="AA64" s="387" t="n">
        <v>652.354838709677</v>
      </c>
      <c r="AB64" s="387" t="n">
        <v>181923.832707889</v>
      </c>
      <c r="AC64" s="370"/>
    </row>
    <row r="65" customFormat="false" ht="24" hidden="false" customHeight="true" outlineLevel="0" collapsed="false">
      <c r="A65" s="96"/>
      <c r="B65" s="394" t="s">
        <v>168</v>
      </c>
      <c r="C65" s="183"/>
      <c r="D65" s="184"/>
      <c r="E65" s="184"/>
      <c r="F65" s="395"/>
      <c r="G65" s="396" t="n">
        <v>0</v>
      </c>
      <c r="H65" s="396" t="n">
        <v>0</v>
      </c>
      <c r="I65" s="396" t="n">
        <v>7611</v>
      </c>
      <c r="J65" s="397" t="n">
        <v>7584</v>
      </c>
      <c r="K65" s="366" t="n">
        <v>15153.2</v>
      </c>
      <c r="L65" s="96"/>
      <c r="M65" s="214"/>
      <c r="N65" s="96"/>
      <c r="O65" s="393"/>
      <c r="P65" s="398" t="n">
        <v>37135</v>
      </c>
      <c r="Q65" s="399" t="n">
        <v>5612.13333333333</v>
      </c>
      <c r="R65" s="400" t="n">
        <v>1208.55</v>
      </c>
      <c r="S65" s="400" t="n">
        <v>1600.66666666667</v>
      </c>
      <c r="T65" s="400" t="n">
        <v>2382</v>
      </c>
      <c r="U65" s="400" t="n">
        <v>102.933333333333</v>
      </c>
      <c r="V65" s="400" t="n">
        <v>1.46666666666667</v>
      </c>
      <c r="W65" s="400" t="n">
        <v>1102.8</v>
      </c>
      <c r="X65" s="400" t="n">
        <v>12010.55</v>
      </c>
      <c r="Y65" s="401" t="n">
        <v>11533.2833333322</v>
      </c>
      <c r="Z65" s="399" t="n">
        <v>11494.7333333322</v>
      </c>
      <c r="AA65" s="402" t="n">
        <v>692.733333332233</v>
      </c>
      <c r="AB65" s="402" t="n">
        <v>202705.832707856</v>
      </c>
      <c r="AC65" s="370"/>
    </row>
    <row r="66" customFormat="false" ht="21" hidden="false" customHeight="true" outlineLevel="0" collapsed="false">
      <c r="A66" s="96"/>
      <c r="B66" s="109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214"/>
      <c r="N66" s="96"/>
      <c r="O66" s="393"/>
      <c r="P66" s="403" t="n">
        <v>37165</v>
      </c>
      <c r="Q66" s="404" t="n">
        <v>5350</v>
      </c>
      <c r="R66" s="405" t="n">
        <v>1260</v>
      </c>
      <c r="S66" s="405" t="n">
        <v>1600.66666666667</v>
      </c>
      <c r="T66" s="405" t="n">
        <v>2450</v>
      </c>
      <c r="U66" s="405" t="n">
        <v>100</v>
      </c>
      <c r="V66" s="405" t="n">
        <v>25</v>
      </c>
      <c r="W66" s="405" t="n">
        <v>1429.65564271145</v>
      </c>
      <c r="X66" s="405" t="n">
        <v>12191.7889760448</v>
      </c>
      <c r="Y66" s="406" t="n">
        <v>12975</v>
      </c>
      <c r="Z66" s="404" t="n">
        <v>11715</v>
      </c>
      <c r="AA66" s="407" t="n">
        <v>783.211023955222</v>
      </c>
      <c r="AB66" s="408" t="n">
        <v>226985.374450468</v>
      </c>
      <c r="AC66" s="370"/>
      <c r="AD66" s="409"/>
      <c r="AF66" s="167"/>
      <c r="AG66" s="168"/>
      <c r="AI66" s="96"/>
    </row>
    <row r="67" customFormat="false" ht="25.5" hidden="false" customHeight="true" outlineLevel="0" collapsed="false">
      <c r="A67" s="96"/>
      <c r="B67" s="379" t="s">
        <v>169</v>
      </c>
      <c r="C67" s="219"/>
      <c r="D67" s="410" t="s">
        <v>170</v>
      </c>
      <c r="E67" s="219"/>
      <c r="F67" s="411" t="n">
        <v>0</v>
      </c>
      <c r="G67" s="412" t="n">
        <v>295.8</v>
      </c>
      <c r="H67" s="412" t="n">
        <v>294.9</v>
      </c>
      <c r="I67" s="412" t="n">
        <v>286.2</v>
      </c>
      <c r="J67" s="413" t="n">
        <v>287.5</v>
      </c>
      <c r="K67" s="96"/>
      <c r="L67" s="96"/>
      <c r="M67" s="214"/>
      <c r="N67" s="96"/>
      <c r="P67" s="414" t="s">
        <v>171</v>
      </c>
      <c r="Q67" s="415" t="n">
        <v>5404.12073732719</v>
      </c>
      <c r="R67" s="416" t="n">
        <v>1252.93155145929</v>
      </c>
      <c r="S67" s="416" t="n">
        <v>1941.566359447</v>
      </c>
      <c r="T67" s="416" t="n">
        <v>2278.07050691244</v>
      </c>
      <c r="U67" s="416" t="n">
        <v>46.9399385560676</v>
      </c>
      <c r="V67" s="416" t="n">
        <v>19.8112135176651</v>
      </c>
      <c r="W67" s="416" t="n">
        <v>1187.68844591159</v>
      </c>
      <c r="X67" s="416" t="n">
        <v>12007.7538272765</v>
      </c>
      <c r="Y67" s="417" t="n">
        <v>12847.3362008907</v>
      </c>
      <c r="Z67" s="418" t="n">
        <v>11680.0917976077</v>
      </c>
      <c r="AA67" s="418" t="n">
        <v>806.991436601741</v>
      </c>
      <c r="AB67" s="417"/>
      <c r="AC67" s="370"/>
      <c r="AD67" s="409"/>
      <c r="AF67" s="167"/>
      <c r="AG67" s="168"/>
      <c r="AI67" s="96"/>
    </row>
    <row r="68" customFormat="false" ht="27" hidden="false" customHeight="true" outlineLevel="0" collapsed="false">
      <c r="A68" s="96"/>
      <c r="B68" s="109"/>
      <c r="C68" s="96"/>
      <c r="D68" s="419" t="s">
        <v>172</v>
      </c>
      <c r="E68" s="96"/>
      <c r="F68" s="420" t="n">
        <v>0</v>
      </c>
      <c r="G68" s="421" t="n">
        <v>0.5</v>
      </c>
      <c r="H68" s="421" t="n">
        <v>4.9</v>
      </c>
      <c r="I68" s="421" t="n">
        <v>-3.8</v>
      </c>
      <c r="J68" s="422" t="n">
        <v>-4.5</v>
      </c>
      <c r="K68" s="96"/>
      <c r="L68" s="96"/>
      <c r="M68" s="214"/>
      <c r="N68" s="96"/>
      <c r="O68" s="393"/>
      <c r="P68" s="423" t="n">
        <v>37196</v>
      </c>
      <c r="Q68" s="424" t="n">
        <v>5564</v>
      </c>
      <c r="R68" s="424" t="n">
        <v>1300</v>
      </c>
      <c r="S68" s="424" t="n">
        <v>2250</v>
      </c>
      <c r="T68" s="424" t="n">
        <v>2675</v>
      </c>
      <c r="U68" s="424" t="n">
        <v>75</v>
      </c>
      <c r="V68" s="424" t="n">
        <v>45</v>
      </c>
      <c r="W68" s="424" t="n">
        <v>1650</v>
      </c>
      <c r="X68" s="424" t="n">
        <v>13559</v>
      </c>
      <c r="Y68" s="425" t="n">
        <v>12890.5802553989</v>
      </c>
      <c r="Z68" s="312" t="n">
        <v>11590.5802553989</v>
      </c>
      <c r="AA68" s="426" t="n">
        <v>-668.419744601146</v>
      </c>
      <c r="AB68" s="427" t="n">
        <v>206932.782112433</v>
      </c>
      <c r="AC68" s="370"/>
      <c r="AD68" s="139"/>
      <c r="AF68" s="167"/>
      <c r="AG68" s="168"/>
      <c r="AI68" s="96"/>
    </row>
    <row r="69" customFormat="false" ht="23.25" hidden="false" customHeight="true" outlineLevel="0" collapsed="false">
      <c r="A69" s="96"/>
      <c r="B69" s="140"/>
      <c r="C69" s="96"/>
      <c r="D69" s="428" t="s">
        <v>173</v>
      </c>
      <c r="E69" s="429"/>
      <c r="F69" s="303" t="n">
        <v>0</v>
      </c>
      <c r="G69" s="304" t="n">
        <v>241.2</v>
      </c>
      <c r="H69" s="304" t="n">
        <v>240.6</v>
      </c>
      <c r="I69" s="304" t="n">
        <v>233.3</v>
      </c>
      <c r="J69" s="430" t="n">
        <v>235.3</v>
      </c>
      <c r="K69" s="429"/>
      <c r="L69" s="349"/>
      <c r="M69" s="214"/>
      <c r="N69" s="96"/>
      <c r="O69" s="393"/>
      <c r="P69" s="431" t="n">
        <v>37226</v>
      </c>
      <c r="Q69" s="424" t="n">
        <v>5564</v>
      </c>
      <c r="R69" s="424" t="n">
        <v>1300</v>
      </c>
      <c r="S69" s="424" t="n">
        <v>2250</v>
      </c>
      <c r="T69" s="424" t="n">
        <v>2675</v>
      </c>
      <c r="U69" s="424" t="n">
        <v>75</v>
      </c>
      <c r="V69" s="424" t="n">
        <v>45</v>
      </c>
      <c r="W69" s="424" t="n">
        <v>1750</v>
      </c>
      <c r="X69" s="424" t="n">
        <v>13659</v>
      </c>
      <c r="Y69" s="206" t="n">
        <v>12750.0874035708</v>
      </c>
      <c r="Z69" s="314" t="n">
        <v>11450.0874035708</v>
      </c>
      <c r="AA69" s="315" t="n">
        <v>-908.912596429203</v>
      </c>
      <c r="AB69" s="315" t="n">
        <v>178756.491623128</v>
      </c>
      <c r="AC69" s="370"/>
      <c r="AD69" s="139"/>
      <c r="AI69" s="96"/>
      <c r="BF69" s="99"/>
    </row>
    <row r="70" customFormat="false" ht="28.5" hidden="false" customHeight="true" outlineLevel="0" collapsed="false">
      <c r="A70" s="96"/>
      <c r="B70" s="174"/>
      <c r="C70" s="175"/>
      <c r="D70" s="432" t="s">
        <v>172</v>
      </c>
      <c r="E70" s="171"/>
      <c r="F70" s="433" t="n">
        <v>0</v>
      </c>
      <c r="G70" s="434" t="n">
        <v>1</v>
      </c>
      <c r="H70" s="434" t="n">
        <v>-0.4</v>
      </c>
      <c r="I70" s="434" t="n">
        <v>-7.7</v>
      </c>
      <c r="J70" s="435" t="n">
        <v>-5.7</v>
      </c>
      <c r="K70" s="429"/>
      <c r="L70" s="110"/>
      <c r="M70" s="214"/>
      <c r="N70" s="96"/>
      <c r="O70" s="393"/>
      <c r="P70" s="431" t="n">
        <v>37257</v>
      </c>
      <c r="Q70" s="424" t="n">
        <v>5564</v>
      </c>
      <c r="R70" s="424" t="n">
        <v>1300</v>
      </c>
      <c r="S70" s="424" t="n">
        <v>2250</v>
      </c>
      <c r="T70" s="424" t="n">
        <v>2675</v>
      </c>
      <c r="U70" s="424" t="n">
        <v>75</v>
      </c>
      <c r="V70" s="424" t="n">
        <v>45</v>
      </c>
      <c r="W70" s="424" t="n">
        <v>1750</v>
      </c>
      <c r="X70" s="424" t="n">
        <v>13659</v>
      </c>
      <c r="Y70" s="206" t="n">
        <v>13035.0137798848</v>
      </c>
      <c r="Z70" s="314" t="n">
        <v>11735.0137798848</v>
      </c>
      <c r="AA70" s="315" t="n">
        <v>-623.98622011517</v>
      </c>
      <c r="AB70" s="315" t="n">
        <v>159412.918799558</v>
      </c>
      <c r="AC70" s="370"/>
      <c r="AD70" s="139"/>
      <c r="AI70" s="96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436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99"/>
      <c r="CQ70" s="99"/>
      <c r="CR70" s="99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99"/>
      <c r="EJ70" s="99"/>
      <c r="EK70" s="99"/>
      <c r="EL70" s="99"/>
      <c r="EM70" s="99"/>
      <c r="EN70" s="99"/>
      <c r="EO70" s="99"/>
      <c r="EP70" s="99"/>
      <c r="EQ70" s="99"/>
      <c r="ER70" s="99"/>
      <c r="ES70" s="99"/>
      <c r="ET70" s="99"/>
      <c r="EU70" s="99"/>
      <c r="EV70" s="99"/>
      <c r="EW70" s="99"/>
      <c r="EX70" s="99"/>
      <c r="EY70" s="99"/>
      <c r="EZ70" s="99"/>
      <c r="FA70" s="99"/>
      <c r="FB70" s="99"/>
      <c r="FC70" s="99"/>
      <c r="FD70" s="99"/>
      <c r="FE70" s="99"/>
      <c r="FF70" s="99"/>
      <c r="FG70" s="99"/>
      <c r="FH70" s="99"/>
      <c r="FI70" s="99"/>
      <c r="FJ70" s="99"/>
      <c r="FK70" s="99"/>
      <c r="FL70" s="99"/>
      <c r="FM70" s="99"/>
      <c r="FN70" s="99"/>
      <c r="FO70" s="99"/>
      <c r="FP70" s="99"/>
      <c r="FQ70" s="99"/>
      <c r="FR70" s="99"/>
      <c r="FS70" s="99"/>
      <c r="FT70" s="99"/>
      <c r="FU70" s="99"/>
      <c r="FV70" s="99"/>
      <c r="FW70" s="99"/>
      <c r="FX70" s="99"/>
      <c r="FY70" s="99"/>
      <c r="FZ70" s="99"/>
      <c r="GA70" s="99"/>
      <c r="GB70" s="99"/>
      <c r="GC70" s="99"/>
      <c r="GD70" s="99"/>
      <c r="GE70" s="99"/>
      <c r="GF70" s="99"/>
      <c r="GG70" s="99"/>
      <c r="GH70" s="99"/>
      <c r="GI70" s="99"/>
      <c r="GJ70" s="99"/>
      <c r="GK70" s="99"/>
      <c r="GL70" s="99"/>
      <c r="GM70" s="99"/>
      <c r="GN70" s="99"/>
      <c r="GO70" s="99"/>
      <c r="GP70" s="99"/>
      <c r="GQ70" s="99"/>
      <c r="GR70" s="99"/>
      <c r="GS70" s="99"/>
      <c r="GT70" s="99"/>
      <c r="GU70" s="99"/>
      <c r="GV70" s="99"/>
      <c r="GW70" s="99"/>
      <c r="GX70" s="99"/>
      <c r="GY70" s="99"/>
      <c r="GZ70" s="99"/>
      <c r="HA70" s="99"/>
      <c r="HB70" s="99"/>
      <c r="HC70" s="99"/>
      <c r="HD70" s="99"/>
      <c r="HE70" s="99"/>
      <c r="HF70" s="99"/>
      <c r="HG70" s="99"/>
      <c r="HH70" s="99"/>
      <c r="HI70" s="99"/>
      <c r="HJ70" s="99"/>
      <c r="HK70" s="99"/>
      <c r="HL70" s="99"/>
      <c r="HM70" s="99"/>
      <c r="HN70" s="99"/>
      <c r="HO70" s="99"/>
      <c r="HP70" s="99"/>
      <c r="HQ70" s="99"/>
      <c r="HR70" s="99"/>
      <c r="HS70" s="99"/>
      <c r="HT70" s="99"/>
      <c r="HU70" s="99"/>
      <c r="HV70" s="99"/>
      <c r="HW70" s="99"/>
      <c r="HX70" s="99"/>
      <c r="HY70" s="99"/>
      <c r="HZ70" s="99"/>
      <c r="IA70" s="99"/>
      <c r="IB70" s="99"/>
      <c r="IC70" s="99"/>
      <c r="ID70" s="99"/>
      <c r="IE70" s="99"/>
      <c r="IF70" s="99"/>
      <c r="IG70" s="99"/>
      <c r="IH70" s="99"/>
      <c r="II70" s="99"/>
      <c r="IJ70" s="99"/>
      <c r="IK70" s="99"/>
      <c r="IL70" s="99"/>
      <c r="IM70" s="99"/>
      <c r="IN70" s="99"/>
      <c r="IO70" s="99"/>
      <c r="IP70" s="99"/>
      <c r="IQ70" s="99"/>
      <c r="IR70" s="99"/>
      <c r="IS70" s="99"/>
      <c r="IT70" s="99"/>
      <c r="IU70" s="99"/>
      <c r="IV70" s="99"/>
      <c r="IW70" s="99"/>
    </row>
    <row r="71" customFormat="false" ht="23.25" hidden="false" customHeight="true" outlineLevel="0" collapsed="false">
      <c r="A71" s="96"/>
      <c r="B71" s="140"/>
      <c r="C71" s="96"/>
      <c r="D71" s="110"/>
      <c r="E71" s="149"/>
      <c r="F71" s="149"/>
      <c r="G71" s="149"/>
      <c r="H71" s="149"/>
      <c r="I71" s="149"/>
      <c r="J71" s="149"/>
      <c r="K71" s="149"/>
      <c r="L71" s="110"/>
      <c r="M71" s="214"/>
      <c r="N71" s="96"/>
      <c r="O71" s="393"/>
      <c r="P71" s="431" t="n">
        <v>37288</v>
      </c>
      <c r="Q71" s="424" t="n">
        <v>5564</v>
      </c>
      <c r="R71" s="424" t="n">
        <v>1300</v>
      </c>
      <c r="S71" s="424" t="n">
        <v>2250</v>
      </c>
      <c r="T71" s="424" t="n">
        <v>2675</v>
      </c>
      <c r="U71" s="424" t="n">
        <v>75</v>
      </c>
      <c r="V71" s="424" t="n">
        <v>45</v>
      </c>
      <c r="W71" s="424" t="n">
        <v>1750</v>
      </c>
      <c r="X71" s="424" t="n">
        <v>13659</v>
      </c>
      <c r="Y71" s="206" t="n">
        <v>12934.4957605781</v>
      </c>
      <c r="Z71" s="314" t="n">
        <v>11634.4957605781</v>
      </c>
      <c r="AA71" s="315" t="n">
        <v>-724.504239421896</v>
      </c>
      <c r="AB71" s="315" t="n">
        <v>139126.800095745</v>
      </c>
      <c r="AC71" s="370"/>
      <c r="AD71" s="139"/>
      <c r="AI71" s="96"/>
      <c r="AJ71" s="96"/>
      <c r="AR71" s="436"/>
      <c r="AS71" s="436"/>
      <c r="AT71" s="436"/>
      <c r="AU71" s="436"/>
      <c r="AV71" s="436"/>
      <c r="AW71" s="436"/>
      <c r="AX71" s="436"/>
      <c r="AY71" s="436"/>
      <c r="AZ71" s="436"/>
      <c r="BA71" s="436"/>
      <c r="BB71" s="436"/>
      <c r="BC71" s="436"/>
      <c r="BD71" s="436"/>
      <c r="BF71" s="436"/>
      <c r="BG71" s="436"/>
      <c r="BH71" s="436"/>
      <c r="BI71" s="436"/>
      <c r="BJ71" s="436"/>
      <c r="BK71" s="436"/>
      <c r="BL71" s="436"/>
      <c r="BM71" s="436"/>
      <c r="BN71" s="436"/>
      <c r="BO71" s="436"/>
      <c r="BP71" s="436"/>
      <c r="BQ71" s="436"/>
      <c r="BR71" s="436"/>
      <c r="BS71" s="436"/>
      <c r="BT71" s="436"/>
      <c r="BU71" s="436"/>
      <c r="BV71" s="436"/>
      <c r="BW71" s="436"/>
      <c r="BX71" s="436"/>
      <c r="BY71" s="436"/>
      <c r="BZ71" s="436"/>
      <c r="CA71" s="436"/>
      <c r="CB71" s="436"/>
      <c r="CC71" s="436"/>
      <c r="CD71" s="436"/>
      <c r="CE71" s="436"/>
      <c r="CF71" s="436"/>
      <c r="CG71" s="436"/>
      <c r="CH71" s="436"/>
      <c r="CI71" s="436"/>
      <c r="CJ71" s="436"/>
      <c r="CK71" s="436"/>
      <c r="CL71" s="436"/>
      <c r="CM71" s="436"/>
      <c r="CN71" s="436"/>
      <c r="CO71" s="436"/>
      <c r="CP71" s="436"/>
      <c r="CQ71" s="436"/>
      <c r="CR71" s="436"/>
      <c r="CS71" s="436"/>
      <c r="CT71" s="436"/>
      <c r="CU71" s="436"/>
      <c r="CV71" s="436"/>
      <c r="CW71" s="436"/>
      <c r="CX71" s="436"/>
      <c r="CY71" s="436"/>
      <c r="CZ71" s="436"/>
      <c r="DA71" s="436"/>
      <c r="DB71" s="436"/>
      <c r="DC71" s="436"/>
      <c r="DD71" s="436"/>
      <c r="DE71" s="436"/>
      <c r="DF71" s="436"/>
      <c r="DG71" s="436"/>
      <c r="DH71" s="436"/>
      <c r="DI71" s="436"/>
      <c r="DJ71" s="436"/>
      <c r="DK71" s="436"/>
      <c r="DL71" s="436"/>
      <c r="DM71" s="436"/>
      <c r="DN71" s="436"/>
      <c r="DO71" s="436"/>
      <c r="DP71" s="436"/>
      <c r="DQ71" s="436"/>
      <c r="DR71" s="436"/>
      <c r="DS71" s="436"/>
      <c r="DT71" s="436"/>
      <c r="DU71" s="436"/>
      <c r="DV71" s="436"/>
      <c r="DW71" s="436"/>
      <c r="DX71" s="436"/>
      <c r="DY71" s="436"/>
      <c r="DZ71" s="436"/>
      <c r="EA71" s="436"/>
      <c r="EB71" s="436"/>
      <c r="EC71" s="436"/>
      <c r="ED71" s="436"/>
      <c r="EE71" s="436"/>
      <c r="EF71" s="436"/>
      <c r="EG71" s="436"/>
      <c r="EH71" s="436"/>
      <c r="EI71" s="436"/>
      <c r="EJ71" s="436"/>
      <c r="EK71" s="436"/>
      <c r="EL71" s="436"/>
      <c r="EM71" s="436"/>
      <c r="EN71" s="436"/>
      <c r="EO71" s="436"/>
      <c r="EP71" s="436"/>
      <c r="EQ71" s="436"/>
      <c r="ER71" s="436"/>
      <c r="ES71" s="436"/>
      <c r="ET71" s="436"/>
      <c r="EU71" s="436"/>
      <c r="EV71" s="436"/>
      <c r="EW71" s="436"/>
      <c r="EX71" s="436"/>
      <c r="EY71" s="436"/>
      <c r="EZ71" s="436"/>
      <c r="FA71" s="436"/>
      <c r="FB71" s="436"/>
      <c r="FC71" s="436"/>
      <c r="FD71" s="436"/>
      <c r="FE71" s="436"/>
      <c r="FF71" s="436"/>
      <c r="FG71" s="436"/>
      <c r="FH71" s="436"/>
      <c r="FI71" s="436"/>
      <c r="FJ71" s="436"/>
      <c r="FK71" s="436"/>
      <c r="FL71" s="436"/>
      <c r="FM71" s="436"/>
      <c r="FN71" s="436"/>
      <c r="FO71" s="436"/>
      <c r="FP71" s="436"/>
      <c r="FQ71" s="436"/>
      <c r="FR71" s="436"/>
      <c r="FS71" s="436"/>
      <c r="FT71" s="436"/>
      <c r="FU71" s="436"/>
      <c r="FV71" s="436"/>
      <c r="FW71" s="436"/>
      <c r="FX71" s="436"/>
      <c r="FY71" s="436"/>
      <c r="FZ71" s="436"/>
      <c r="GA71" s="436"/>
      <c r="GB71" s="436"/>
      <c r="GC71" s="436"/>
      <c r="GD71" s="436"/>
      <c r="GE71" s="436"/>
      <c r="GF71" s="436"/>
      <c r="GG71" s="436"/>
      <c r="GH71" s="436"/>
      <c r="GI71" s="436"/>
      <c r="GJ71" s="436"/>
      <c r="GK71" s="436"/>
      <c r="GL71" s="436"/>
      <c r="GM71" s="436"/>
      <c r="GN71" s="436"/>
      <c r="GO71" s="436"/>
      <c r="GP71" s="436"/>
      <c r="GQ71" s="436"/>
      <c r="GR71" s="436"/>
      <c r="GS71" s="436"/>
      <c r="GT71" s="436"/>
      <c r="GU71" s="436"/>
      <c r="GV71" s="436"/>
      <c r="GW71" s="436"/>
      <c r="GX71" s="436"/>
      <c r="GY71" s="436"/>
      <c r="GZ71" s="436"/>
      <c r="HA71" s="436"/>
      <c r="HB71" s="436"/>
      <c r="HC71" s="436"/>
      <c r="HD71" s="436"/>
      <c r="HE71" s="436"/>
      <c r="HF71" s="436"/>
      <c r="HG71" s="436"/>
      <c r="HH71" s="436"/>
      <c r="HI71" s="436"/>
      <c r="HJ71" s="436"/>
      <c r="HK71" s="436"/>
      <c r="HL71" s="436"/>
      <c r="HM71" s="436"/>
      <c r="HN71" s="436"/>
      <c r="HO71" s="436"/>
      <c r="HP71" s="436"/>
      <c r="HQ71" s="436"/>
      <c r="HR71" s="436"/>
      <c r="HS71" s="436"/>
      <c r="HT71" s="436"/>
      <c r="HU71" s="436"/>
      <c r="HV71" s="436"/>
      <c r="HW71" s="436"/>
      <c r="HX71" s="436"/>
      <c r="HY71" s="436"/>
      <c r="HZ71" s="436"/>
      <c r="IA71" s="436"/>
      <c r="IB71" s="436"/>
      <c r="IC71" s="436"/>
      <c r="ID71" s="436"/>
      <c r="IE71" s="436"/>
      <c r="IF71" s="436"/>
      <c r="IG71" s="436"/>
      <c r="IH71" s="436"/>
      <c r="II71" s="436"/>
      <c r="IJ71" s="436"/>
      <c r="IK71" s="436"/>
      <c r="IL71" s="436"/>
      <c r="IM71" s="436"/>
      <c r="IN71" s="436"/>
      <c r="IO71" s="436"/>
      <c r="IP71" s="436"/>
      <c r="IQ71" s="436"/>
      <c r="IR71" s="436"/>
      <c r="IS71" s="436"/>
      <c r="IT71" s="436"/>
      <c r="IU71" s="436"/>
      <c r="IV71" s="436"/>
      <c r="IW71" s="436"/>
    </row>
    <row r="72" customFormat="false" ht="28.5" hidden="false" customHeight="true" outlineLevel="0" collapsed="false">
      <c r="A72" s="96"/>
      <c r="B72" s="140" t="s">
        <v>174</v>
      </c>
      <c r="C72" s="96"/>
      <c r="D72" s="110"/>
      <c r="E72" s="222"/>
      <c r="F72" s="222"/>
      <c r="G72" s="222"/>
      <c r="H72" s="222"/>
      <c r="I72" s="222"/>
      <c r="J72" s="222"/>
      <c r="K72" s="429"/>
      <c r="L72" s="110"/>
      <c r="M72" s="214"/>
      <c r="N72" s="96"/>
      <c r="O72" s="393"/>
      <c r="P72" s="437" t="n">
        <v>37316</v>
      </c>
      <c r="Q72" s="424" t="n">
        <v>5564</v>
      </c>
      <c r="R72" s="424" t="n">
        <v>1300</v>
      </c>
      <c r="S72" s="424" t="n">
        <v>2250</v>
      </c>
      <c r="T72" s="424" t="n">
        <v>2675</v>
      </c>
      <c r="U72" s="424" t="n">
        <v>75</v>
      </c>
      <c r="V72" s="424" t="n">
        <v>45</v>
      </c>
      <c r="W72" s="424" t="n">
        <v>1600</v>
      </c>
      <c r="X72" s="424" t="n">
        <v>13509</v>
      </c>
      <c r="Y72" s="288" t="n">
        <v>12991.9041461651</v>
      </c>
      <c r="Z72" s="438" t="n">
        <v>11691.9041461651</v>
      </c>
      <c r="AA72" s="289" t="n">
        <v>-517.095853834873</v>
      </c>
      <c r="AB72" s="315" t="n">
        <v>123096.828626864</v>
      </c>
      <c r="AC72" s="370" t="s">
        <v>175</v>
      </c>
      <c r="AD72" s="139"/>
      <c r="AF72" s="99"/>
      <c r="AG72" s="99"/>
      <c r="AH72" s="99"/>
      <c r="AQ72" s="99"/>
    </row>
    <row r="73" customFormat="false" ht="26.25" hidden="false" customHeight="false" outlineLevel="0" collapsed="false">
      <c r="A73" s="96"/>
      <c r="B73" s="310" t="s">
        <v>176</v>
      </c>
      <c r="C73" s="439"/>
      <c r="D73" s="440"/>
      <c r="E73" s="441"/>
      <c r="F73" s="441" t="n">
        <v>0</v>
      </c>
      <c r="G73" s="441" t="n">
        <v>3716.19223397459</v>
      </c>
      <c r="H73" s="441" t="n">
        <v>3726.84034925818</v>
      </c>
      <c r="I73" s="441" t="n">
        <v>3687.797259885</v>
      </c>
      <c r="J73" s="441" t="n">
        <v>3762.33406687016</v>
      </c>
      <c r="K73" s="442"/>
      <c r="L73" s="443"/>
      <c r="M73" s="214"/>
      <c r="N73" s="96"/>
      <c r="P73" s="444" t="s">
        <v>177</v>
      </c>
      <c r="Q73" s="445" t="n">
        <v>5564</v>
      </c>
      <c r="R73" s="445" t="n">
        <v>1300</v>
      </c>
      <c r="S73" s="445" t="n">
        <v>2250</v>
      </c>
      <c r="T73" s="445" t="n">
        <v>2480</v>
      </c>
      <c r="U73" s="445" t="n">
        <v>75</v>
      </c>
      <c r="V73" s="445" t="n">
        <v>45</v>
      </c>
      <c r="W73" s="445" t="n">
        <v>1700</v>
      </c>
      <c r="X73" s="445" t="n">
        <v>13609</v>
      </c>
      <c r="Y73" s="445" t="n">
        <v>12920.4162691195</v>
      </c>
      <c r="Z73" s="408" t="n">
        <v>11620.4162691195</v>
      </c>
      <c r="AA73" s="445" t="n">
        <v>-688.583730880458</v>
      </c>
      <c r="AB73" s="446"/>
      <c r="AC73" s="370"/>
      <c r="AD73" s="99"/>
      <c r="AE73" s="99"/>
      <c r="AF73" s="436"/>
      <c r="AG73" s="436"/>
      <c r="AH73" s="436"/>
      <c r="AP73" s="99"/>
      <c r="AQ73" s="436"/>
    </row>
    <row r="74" customFormat="false" ht="26.25" hidden="false" customHeight="false" outlineLevel="0" collapsed="false">
      <c r="A74" s="96"/>
      <c r="B74" s="320" t="s">
        <v>178</v>
      </c>
      <c r="C74" s="447"/>
      <c r="D74" s="448"/>
      <c r="E74" s="279"/>
      <c r="F74" s="279" t="n">
        <v>0</v>
      </c>
      <c r="G74" s="279" t="n">
        <v>6072.97508341024</v>
      </c>
      <c r="H74" s="279" t="n">
        <v>6069.42571164904</v>
      </c>
      <c r="I74" s="279" t="n">
        <v>6207.85121033577</v>
      </c>
      <c r="J74" s="279" t="n">
        <v>6033.93199403706</v>
      </c>
      <c r="K74" s="175"/>
      <c r="L74" s="449"/>
      <c r="M74" s="214"/>
      <c r="N74" s="96"/>
      <c r="O74" s="450"/>
      <c r="P74" s="451" t="n">
        <v>36982</v>
      </c>
      <c r="Q74" s="452" t="n">
        <v>5050</v>
      </c>
      <c r="R74" s="141"/>
      <c r="S74" s="141"/>
      <c r="T74" s="141"/>
      <c r="U74" s="141"/>
      <c r="V74" s="141"/>
      <c r="W74" s="141"/>
      <c r="X74" s="149"/>
      <c r="Y74" s="149"/>
      <c r="Z74" s="149"/>
      <c r="AA74" s="453"/>
      <c r="AB74" s="179"/>
      <c r="AC74" s="436"/>
      <c r="AD74" s="436"/>
      <c r="AE74" s="436"/>
      <c r="AP74" s="454"/>
      <c r="AQ74" s="436"/>
    </row>
    <row r="75" customFormat="false" ht="27" hidden="false" customHeight="false" outlineLevel="0" collapsed="false">
      <c r="A75" s="96"/>
      <c r="B75" s="310" t="s">
        <v>179</v>
      </c>
      <c r="C75" s="439"/>
      <c r="D75" s="440"/>
      <c r="E75" s="441"/>
      <c r="F75" s="455" t="n">
        <v>0</v>
      </c>
      <c r="G75" s="455" t="n">
        <v>104.7</v>
      </c>
      <c r="H75" s="455" t="n">
        <v>105</v>
      </c>
      <c r="I75" s="455" t="n">
        <v>103.9</v>
      </c>
      <c r="J75" s="441" t="n">
        <v>106</v>
      </c>
      <c r="K75" s="219"/>
      <c r="L75" s="456"/>
      <c r="M75" s="214"/>
      <c r="N75" s="96"/>
      <c r="O75" s="457" t="e">
        <f aca="false"/>
        <v>#REF!</v>
      </c>
      <c r="AD75" s="458" t="s">
        <v>180</v>
      </c>
      <c r="AE75" s="96"/>
      <c r="AP75" s="459"/>
    </row>
    <row r="76" customFormat="false" ht="26.25" hidden="false" customHeight="false" outlineLevel="0" collapsed="false">
      <c r="A76" s="96"/>
      <c r="B76" s="320" t="s">
        <v>181</v>
      </c>
      <c r="C76" s="447"/>
      <c r="D76" s="448"/>
      <c r="E76" s="279"/>
      <c r="F76" s="460" t="n">
        <v>0</v>
      </c>
      <c r="G76" s="460" t="n">
        <v>171.1</v>
      </c>
      <c r="H76" s="460" t="n">
        <v>171</v>
      </c>
      <c r="I76" s="460" t="n">
        <v>174.9</v>
      </c>
      <c r="J76" s="279" t="n">
        <v>170</v>
      </c>
      <c r="K76" s="175"/>
      <c r="L76" s="449"/>
      <c r="M76" s="214"/>
      <c r="N76" s="96"/>
      <c r="O76" s="457" t="e">
        <f aca="false"/>
        <v>#REF!</v>
      </c>
      <c r="Z76" s="461" t="s">
        <v>182</v>
      </c>
      <c r="AA76" s="462"/>
      <c r="AB76" s="463"/>
      <c r="AC76" s="464" t="s">
        <v>183</v>
      </c>
      <c r="AD76" s="465"/>
      <c r="AE76" s="466" t="s">
        <v>94</v>
      </c>
      <c r="AF76" s="467"/>
      <c r="AG76" s="468" t="s">
        <v>184</v>
      </c>
      <c r="AQ76" s="459"/>
    </row>
    <row r="77" customFormat="false" ht="26.25" hidden="false" customHeight="false" outlineLevel="0" collapsed="false">
      <c r="A77" s="96"/>
      <c r="B77" s="469" t="s">
        <v>185</v>
      </c>
      <c r="C77" s="470"/>
      <c r="D77" s="470"/>
      <c r="E77" s="470"/>
      <c r="F77" s="471" t="n">
        <v>0</v>
      </c>
      <c r="G77" s="471" t="s">
        <v>186</v>
      </c>
      <c r="H77" s="471" t="s">
        <v>186</v>
      </c>
      <c r="I77" s="471" t="s">
        <v>186</v>
      </c>
      <c r="J77" s="471" t="s">
        <v>187</v>
      </c>
      <c r="K77" s="183"/>
      <c r="L77" s="327"/>
      <c r="M77" s="214"/>
      <c r="N77" s="96"/>
      <c r="O77" s="457" t="e">
        <f aca="false"/>
        <v>#REF!</v>
      </c>
      <c r="Z77" s="472" t="s">
        <v>188</v>
      </c>
      <c r="AA77" s="473" t="n">
        <v>-12.8006835157676</v>
      </c>
      <c r="AB77" s="474" t="s">
        <v>7</v>
      </c>
      <c r="AC77" s="475" t="s">
        <v>189</v>
      </c>
      <c r="AD77" s="476" t="s">
        <v>190</v>
      </c>
      <c r="AE77" s="477" t="s">
        <v>189</v>
      </c>
      <c r="AF77" s="478" t="s">
        <v>190</v>
      </c>
      <c r="AG77" s="479" t="s">
        <v>191</v>
      </c>
      <c r="AQ77" s="459"/>
    </row>
    <row r="78" customFormat="false" ht="23.25" hidden="false" customHeight="true" outlineLevel="0" collapsed="false">
      <c r="A78" s="96"/>
      <c r="B78" s="339"/>
      <c r="C78" s="175"/>
      <c r="D78" s="175"/>
      <c r="E78" s="175"/>
      <c r="F78" s="175"/>
      <c r="G78" s="175"/>
      <c r="H78" s="175"/>
      <c r="I78" s="175"/>
      <c r="J78" s="175"/>
      <c r="K78" s="480" t="s">
        <v>22</v>
      </c>
      <c r="L78" s="481"/>
      <c r="M78" s="449"/>
      <c r="N78" s="96"/>
      <c r="O78" s="457" t="e">
        <f aca="false"/>
        <v>#REF!</v>
      </c>
      <c r="Z78" s="333"/>
      <c r="AA78" s="482" t="s">
        <v>106</v>
      </c>
      <c r="AB78" s="483" t="n">
        <v>93</v>
      </c>
      <c r="AC78" s="484" t="n">
        <v>62.8244904914592</v>
      </c>
      <c r="AD78" s="485" t="n">
        <v>0.675532155822142</v>
      </c>
      <c r="AE78" s="206" t="n">
        <v>71.4530835659952</v>
      </c>
      <c r="AF78" s="486" t="n">
        <v>0.768312726516077</v>
      </c>
      <c r="AG78" s="487" t="n">
        <v>529.39490365861</v>
      </c>
      <c r="AQ78" s="459"/>
    </row>
    <row r="79" customFormat="false" ht="33.75" hidden="false" customHeight="true" outlineLevel="0" collapsed="false">
      <c r="A79" s="96"/>
      <c r="B79" s="174" t="s">
        <v>192</v>
      </c>
      <c r="C79" s="488"/>
      <c r="D79" s="488"/>
      <c r="E79" s="488"/>
      <c r="F79" s="489" t="n">
        <v>0</v>
      </c>
      <c r="G79" s="489" t="n">
        <v>0</v>
      </c>
      <c r="H79" s="489" t="n">
        <v>0</v>
      </c>
      <c r="I79" s="489" t="n">
        <v>0</v>
      </c>
      <c r="J79" s="490" t="n">
        <v>0</v>
      </c>
      <c r="K79" s="491" t="e">
        <f aca="false"/>
        <v>#DIV/0!</v>
      </c>
      <c r="L79" s="96"/>
      <c r="M79" s="181"/>
      <c r="N79" s="96"/>
      <c r="O79" s="457" t="e">
        <f aca="false"/>
        <v>#REF!</v>
      </c>
      <c r="Z79" s="109"/>
      <c r="AA79" s="492" t="s">
        <v>111</v>
      </c>
      <c r="AB79" s="483" t="n">
        <v>50</v>
      </c>
      <c r="AC79" s="484" t="n">
        <v>35.6537035742648</v>
      </c>
      <c r="AD79" s="485" t="n">
        <v>0.713074071485296</v>
      </c>
      <c r="AE79" s="206" t="n">
        <v>30.2595366315464</v>
      </c>
      <c r="AF79" s="486" t="n">
        <v>0.605190732630928</v>
      </c>
      <c r="AG79" s="493" t="n">
        <v>251.075375890091</v>
      </c>
      <c r="AQ79" s="459"/>
    </row>
    <row r="80" customFormat="false" ht="30" hidden="false" customHeight="true" outlineLevel="0" collapsed="false">
      <c r="A80" s="96"/>
      <c r="I80" s="494" t="s">
        <v>193</v>
      </c>
      <c r="K80" s="96"/>
      <c r="L80" s="429"/>
      <c r="M80" s="181"/>
      <c r="N80" s="96"/>
      <c r="O80" s="457" t="e">
        <f aca="false"/>
        <v>#REF!</v>
      </c>
      <c r="Z80" s="109"/>
      <c r="AA80" s="492" t="s">
        <v>194</v>
      </c>
      <c r="AB80" s="483" t="n">
        <v>65</v>
      </c>
      <c r="AC80" s="484" t="n">
        <v>51.1542056074767</v>
      </c>
      <c r="AD80" s="485" t="n">
        <v>0.786987778576565</v>
      </c>
      <c r="AE80" s="206" t="n">
        <v>53.962218107758</v>
      </c>
      <c r="AF80" s="486" t="n">
        <v>0.830187970888584</v>
      </c>
      <c r="AG80" s="493" t="n">
        <v>282.062143416425</v>
      </c>
      <c r="AQ80" s="459"/>
    </row>
    <row r="81" customFormat="false" ht="24" hidden="false" customHeight="true" outlineLevel="0" collapsed="false">
      <c r="A81" s="495"/>
      <c r="B81" s="332" t="s">
        <v>195</v>
      </c>
      <c r="C81" s="332"/>
      <c r="D81" s="332" t="s">
        <v>154</v>
      </c>
      <c r="E81" s="332" t="s">
        <v>196</v>
      </c>
      <c r="F81" s="332"/>
      <c r="G81" s="496"/>
      <c r="H81" s="333"/>
      <c r="I81" s="123"/>
      <c r="J81" s="456"/>
      <c r="K81" s="497" t="s">
        <v>197</v>
      </c>
      <c r="L81" s="497" t="s">
        <v>198</v>
      </c>
      <c r="M81" s="497" t="s">
        <v>199</v>
      </c>
      <c r="O81" s="181"/>
      <c r="Z81" s="109"/>
      <c r="AA81" s="492" t="s">
        <v>120</v>
      </c>
      <c r="AB81" s="483" t="n">
        <v>45</v>
      </c>
      <c r="AC81" s="484" t="n">
        <v>39.9951808169011</v>
      </c>
      <c r="AD81" s="485" t="n">
        <v>0.888781795931136</v>
      </c>
      <c r="AE81" s="288" t="n">
        <v>46.7534257005699</v>
      </c>
      <c r="AF81" s="498" t="n">
        <v>1.03896501556822</v>
      </c>
      <c r="AG81" s="499" t="n">
        <v>87.803845317524</v>
      </c>
      <c r="AQ81" s="459"/>
    </row>
    <row r="82" customFormat="false" ht="24.75" hidden="false" customHeight="true" outlineLevel="0" collapsed="false">
      <c r="A82" s="500"/>
      <c r="B82" s="338" t="s">
        <v>146</v>
      </c>
      <c r="C82" s="338" t="s">
        <v>146</v>
      </c>
      <c r="D82" s="338" t="s">
        <v>146</v>
      </c>
      <c r="E82" s="338" t="s">
        <v>4</v>
      </c>
      <c r="F82" s="338" t="s">
        <v>5</v>
      </c>
      <c r="G82" s="96"/>
      <c r="H82" s="501" t="s">
        <v>93</v>
      </c>
      <c r="I82" s="135" t="s">
        <v>107</v>
      </c>
      <c r="J82" s="502" t="s">
        <v>200</v>
      </c>
      <c r="K82" s="503" t="s">
        <v>201</v>
      </c>
      <c r="L82" s="503" t="s">
        <v>202</v>
      </c>
      <c r="M82" s="504" t="s">
        <v>203</v>
      </c>
      <c r="N82" s="505"/>
      <c r="O82" s="506"/>
      <c r="P82" s="505"/>
      <c r="Q82" s="505"/>
      <c r="R82" s="505"/>
      <c r="S82" s="505"/>
      <c r="T82" s="505"/>
      <c r="U82" s="505"/>
      <c r="V82" s="505"/>
      <c r="W82" s="505"/>
      <c r="X82" s="505"/>
      <c r="Y82" s="505"/>
      <c r="Z82" s="507"/>
      <c r="AA82" s="492" t="s">
        <v>204</v>
      </c>
      <c r="AB82" s="508" t="n">
        <v>253</v>
      </c>
      <c r="AC82" s="509" t="n">
        <v>189.627580490102</v>
      </c>
      <c r="AD82" s="510" t="n">
        <v>0.749516128419375</v>
      </c>
      <c r="AE82" s="511" t="n">
        <v>202.42826400587</v>
      </c>
      <c r="AF82" s="512" t="n">
        <v>0.800111715438219</v>
      </c>
      <c r="AG82" s="513" t="n">
        <v>1150.33626828265</v>
      </c>
      <c r="AH82" s="505"/>
      <c r="AQ82" s="514"/>
      <c r="AR82" s="505"/>
      <c r="AS82" s="505"/>
      <c r="AT82" s="505"/>
      <c r="AU82" s="505"/>
      <c r="AV82" s="505"/>
      <c r="AW82" s="505"/>
      <c r="AX82" s="505"/>
      <c r="AY82" s="505"/>
      <c r="AZ82" s="505"/>
      <c r="BA82" s="505"/>
      <c r="BB82" s="505"/>
      <c r="BC82" s="505"/>
      <c r="BD82" s="505"/>
      <c r="BE82" s="505"/>
      <c r="BF82" s="505"/>
      <c r="BG82" s="505"/>
      <c r="BH82" s="505"/>
      <c r="BI82" s="505"/>
      <c r="BJ82" s="505"/>
      <c r="BK82" s="505"/>
      <c r="BL82" s="505"/>
      <c r="BM82" s="505"/>
      <c r="BN82" s="505"/>
      <c r="BO82" s="505"/>
      <c r="BP82" s="505"/>
      <c r="BQ82" s="505"/>
      <c r="BR82" s="505"/>
      <c r="BS82" s="505"/>
      <c r="BT82" s="505"/>
      <c r="BU82" s="505"/>
      <c r="BV82" s="505"/>
      <c r="BW82" s="505"/>
      <c r="BX82" s="505"/>
      <c r="BY82" s="505"/>
      <c r="BZ82" s="505"/>
      <c r="CA82" s="505"/>
      <c r="CB82" s="505"/>
      <c r="CC82" s="505"/>
      <c r="CD82" s="505"/>
      <c r="CE82" s="505"/>
      <c r="CF82" s="505"/>
      <c r="CG82" s="505"/>
      <c r="CH82" s="505"/>
      <c r="CI82" s="505"/>
      <c r="CJ82" s="505"/>
      <c r="CK82" s="505"/>
      <c r="CL82" s="505"/>
      <c r="CM82" s="505"/>
      <c r="CN82" s="505"/>
      <c r="CO82" s="505"/>
      <c r="CP82" s="505"/>
      <c r="CQ82" s="505"/>
      <c r="CR82" s="505"/>
      <c r="CS82" s="505"/>
      <c r="CT82" s="505"/>
      <c r="CU82" s="505"/>
      <c r="CV82" s="505"/>
      <c r="CW82" s="505"/>
      <c r="CX82" s="505"/>
      <c r="CY82" s="505"/>
      <c r="CZ82" s="505"/>
      <c r="DA82" s="505"/>
      <c r="DB82" s="505"/>
      <c r="DC82" s="505"/>
      <c r="DD82" s="505"/>
      <c r="DE82" s="505"/>
      <c r="DF82" s="505"/>
      <c r="DG82" s="505"/>
      <c r="DH82" s="505"/>
      <c r="DI82" s="505"/>
      <c r="DJ82" s="505"/>
      <c r="DK82" s="505"/>
      <c r="DL82" s="505"/>
      <c r="DM82" s="505"/>
      <c r="DN82" s="505"/>
      <c r="DO82" s="505"/>
      <c r="DP82" s="505"/>
      <c r="DQ82" s="505"/>
      <c r="DR82" s="505"/>
      <c r="DS82" s="505"/>
      <c r="DT82" s="505"/>
      <c r="DU82" s="505"/>
      <c r="DV82" s="505"/>
      <c r="DW82" s="505"/>
      <c r="DX82" s="505"/>
      <c r="DY82" s="505"/>
      <c r="DZ82" s="505"/>
      <c r="EA82" s="505"/>
      <c r="EB82" s="505"/>
      <c r="EC82" s="505"/>
      <c r="ED82" s="505"/>
      <c r="EE82" s="505"/>
      <c r="EF82" s="505"/>
      <c r="EG82" s="505"/>
      <c r="EH82" s="505"/>
      <c r="EI82" s="505"/>
      <c r="EJ82" s="505"/>
      <c r="EK82" s="505"/>
      <c r="EL82" s="505"/>
      <c r="EM82" s="505"/>
      <c r="EN82" s="505"/>
      <c r="EO82" s="505"/>
      <c r="EP82" s="505"/>
      <c r="EQ82" s="505"/>
      <c r="ER82" s="505"/>
      <c r="ES82" s="505"/>
      <c r="ET82" s="505"/>
      <c r="EU82" s="505"/>
      <c r="EV82" s="505"/>
      <c r="EW82" s="505"/>
      <c r="EX82" s="505"/>
      <c r="EY82" s="505"/>
      <c r="EZ82" s="505"/>
      <c r="FA82" s="505"/>
      <c r="FB82" s="505"/>
      <c r="FC82" s="505"/>
      <c r="FD82" s="505"/>
      <c r="FE82" s="505"/>
      <c r="FF82" s="505"/>
      <c r="FG82" s="505"/>
      <c r="FH82" s="505"/>
      <c r="FI82" s="505"/>
      <c r="FJ82" s="505"/>
      <c r="FK82" s="505"/>
      <c r="FL82" s="505"/>
      <c r="FM82" s="505"/>
      <c r="FN82" s="505"/>
      <c r="FO82" s="505"/>
      <c r="FP82" s="505"/>
      <c r="FQ82" s="505"/>
      <c r="FR82" s="505"/>
      <c r="FS82" s="505"/>
      <c r="FT82" s="505"/>
      <c r="FU82" s="505"/>
      <c r="FV82" s="505"/>
      <c r="FW82" s="505"/>
      <c r="FX82" s="505"/>
      <c r="FY82" s="505"/>
      <c r="FZ82" s="505"/>
      <c r="GA82" s="505"/>
      <c r="GB82" s="505"/>
      <c r="GC82" s="505"/>
      <c r="GD82" s="505"/>
      <c r="GE82" s="505"/>
      <c r="GF82" s="505"/>
      <c r="GG82" s="505"/>
      <c r="GH82" s="505"/>
      <c r="GI82" s="505"/>
      <c r="GJ82" s="505"/>
      <c r="GK82" s="505"/>
      <c r="GL82" s="505"/>
      <c r="GM82" s="505"/>
      <c r="GN82" s="505"/>
      <c r="GO82" s="505"/>
      <c r="GP82" s="505"/>
      <c r="GQ82" s="505"/>
      <c r="GR82" s="505"/>
      <c r="GS82" s="505"/>
      <c r="GT82" s="505"/>
      <c r="GU82" s="505"/>
      <c r="GV82" s="505"/>
      <c r="GW82" s="505"/>
      <c r="GX82" s="505"/>
      <c r="GY82" s="505"/>
      <c r="GZ82" s="505"/>
      <c r="HA82" s="505"/>
      <c r="HB82" s="505"/>
      <c r="HC82" s="505"/>
      <c r="HD82" s="505"/>
      <c r="HE82" s="505"/>
      <c r="HF82" s="505"/>
      <c r="HG82" s="505"/>
      <c r="HH82" s="505"/>
      <c r="HI82" s="505"/>
      <c r="HJ82" s="505"/>
      <c r="HK82" s="505"/>
      <c r="HL82" s="505"/>
      <c r="HM82" s="505"/>
      <c r="HN82" s="505"/>
      <c r="HO82" s="505"/>
      <c r="HP82" s="505"/>
      <c r="HQ82" s="505"/>
      <c r="HR82" s="505"/>
      <c r="HS82" s="505"/>
      <c r="HT82" s="505"/>
      <c r="HU82" s="505"/>
      <c r="HV82" s="505"/>
      <c r="HW82" s="505"/>
      <c r="HX82" s="505"/>
      <c r="HY82" s="505"/>
      <c r="HZ82" s="505"/>
      <c r="IA82" s="505"/>
      <c r="IB82" s="505"/>
      <c r="IC82" s="505"/>
      <c r="ID82" s="505"/>
      <c r="IE82" s="505"/>
      <c r="IF82" s="505"/>
      <c r="IG82" s="505"/>
      <c r="IH82" s="505"/>
      <c r="II82" s="505"/>
      <c r="IJ82" s="505"/>
      <c r="IK82" s="505"/>
      <c r="IL82" s="505"/>
      <c r="IM82" s="505"/>
      <c r="IN82" s="505"/>
      <c r="IO82" s="505"/>
      <c r="IP82" s="505"/>
      <c r="IQ82" s="505"/>
      <c r="IR82" s="505"/>
      <c r="IS82" s="505"/>
      <c r="IT82" s="505"/>
      <c r="IU82" s="505"/>
      <c r="IV82" s="505"/>
      <c r="IW82" s="505"/>
    </row>
    <row r="83" customFormat="false" ht="24" hidden="false" customHeight="false" outlineLevel="0" collapsed="false">
      <c r="A83" s="96"/>
      <c r="B83" s="338" t="s">
        <v>4</v>
      </c>
      <c r="C83" s="338" t="s">
        <v>5</v>
      </c>
      <c r="D83" s="338"/>
      <c r="E83" s="515" t="n">
        <v>1240</v>
      </c>
      <c r="F83" s="515" t="n">
        <v>1330</v>
      </c>
      <c r="G83" s="505" t="n">
        <v>7</v>
      </c>
      <c r="H83" s="516" t="n">
        <v>36617</v>
      </c>
      <c r="I83" s="517" t="n">
        <v>139.484324299416</v>
      </c>
      <c r="J83" s="189" t="n">
        <v>44.176297696116</v>
      </c>
      <c r="K83" s="141" t="n">
        <v>22.5634364739524</v>
      </c>
      <c r="L83" s="141" t="n">
        <v>33.4310316070429</v>
      </c>
      <c r="M83" s="341" t="n">
        <v>39.3135585223048</v>
      </c>
      <c r="N83" s="205"/>
      <c r="O83" s="518"/>
      <c r="Z83" s="109"/>
      <c r="AA83" s="492" t="s">
        <v>205</v>
      </c>
      <c r="AB83" s="483" t="n">
        <v>35</v>
      </c>
      <c r="AC83" s="484" t="n">
        <v>20.992</v>
      </c>
      <c r="AD83" s="485" t="n">
        <v>0.599771428571429</v>
      </c>
      <c r="AE83" s="206" t="n">
        <v>21.1000000000003</v>
      </c>
      <c r="AF83" s="519" t="n">
        <v>0.60285714285715</v>
      </c>
      <c r="AP83" s="514"/>
    </row>
    <row r="84" customFormat="false" ht="24" hidden="false" customHeight="false" outlineLevel="0" collapsed="false">
      <c r="A84" s="96"/>
      <c r="B84" s="342" t="n">
        <v>4825</v>
      </c>
      <c r="C84" s="342" t="n">
        <v>4825</v>
      </c>
      <c r="D84" s="342" t="n">
        <v>2192</v>
      </c>
      <c r="E84" s="520" t="n">
        <v>300</v>
      </c>
      <c r="F84" s="520" t="n">
        <v>324</v>
      </c>
      <c r="G84" s="206"/>
      <c r="H84" s="516" t="n">
        <v>36647</v>
      </c>
      <c r="I84" s="517" t="n">
        <v>159.203664978942</v>
      </c>
      <c r="J84" s="189" t="n">
        <v>53.816870126882</v>
      </c>
      <c r="K84" s="141" t="n">
        <v>19.9238394968036</v>
      </c>
      <c r="L84" s="141" t="n">
        <v>43.1197987594273</v>
      </c>
      <c r="M84" s="341" t="n">
        <v>42.3431565958292</v>
      </c>
      <c r="N84" s="521"/>
      <c r="O84" s="518"/>
      <c r="Z84" s="339"/>
      <c r="AA84" s="522" t="s">
        <v>206</v>
      </c>
      <c r="AB84" s="523" t="n">
        <v>48</v>
      </c>
      <c r="AC84" s="524" t="n">
        <v>0</v>
      </c>
      <c r="AD84" s="525" t="n">
        <v>0</v>
      </c>
      <c r="AE84" s="526" t="n">
        <v>37.26829999969</v>
      </c>
      <c r="AF84" s="527" t="n">
        <v>0.776422916660208</v>
      </c>
      <c r="AP84" s="514"/>
    </row>
    <row r="85" customFormat="false" ht="24.75" hidden="false" customHeight="false" outlineLevel="0" collapsed="false">
      <c r="A85" s="96"/>
      <c r="F85" s="528" t="s">
        <v>207</v>
      </c>
      <c r="H85" s="516" t="n">
        <v>36678</v>
      </c>
      <c r="I85" s="517" t="n">
        <v>168.061060194011</v>
      </c>
      <c r="J85" s="189" t="n">
        <v>63.3790120934028</v>
      </c>
      <c r="K85" s="141" t="n">
        <v>18.0836429928692</v>
      </c>
      <c r="L85" s="141" t="n">
        <v>43.7045635081699</v>
      </c>
      <c r="M85" s="341" t="n">
        <v>42.8938415995692</v>
      </c>
      <c r="N85" s="521"/>
      <c r="O85" s="506"/>
      <c r="AB85" s="0"/>
      <c r="AC85" s="0"/>
      <c r="AD85" s="529"/>
      <c r="AE85" s="0"/>
      <c r="AI85" s="99"/>
      <c r="AJ85" s="99"/>
      <c r="AK85" s="99"/>
      <c r="AL85" s="99"/>
      <c r="AM85" s="99"/>
      <c r="AN85" s="99"/>
      <c r="AO85" s="99"/>
      <c r="AP85" s="530"/>
      <c r="AQ85" s="505"/>
    </row>
    <row r="86" customFormat="false" ht="30" hidden="false" customHeight="true" outlineLevel="0" collapsed="false">
      <c r="A86" s="96"/>
      <c r="H86" s="516" t="n">
        <v>36708</v>
      </c>
      <c r="I86" s="517" t="n">
        <v>185.559866686966</v>
      </c>
      <c r="J86" s="189" t="n">
        <v>73.6642426903904</v>
      </c>
      <c r="K86" s="141" t="n">
        <v>18.4865921968416</v>
      </c>
      <c r="L86" s="141" t="n">
        <v>49.2936236552275</v>
      </c>
      <c r="M86" s="341" t="n">
        <v>44.1154081445068</v>
      </c>
      <c r="N86" s="531"/>
      <c r="O86" s="532"/>
      <c r="AA86" s="533"/>
      <c r="AB86" s="534" t="s">
        <v>208</v>
      </c>
      <c r="AC86" s="535"/>
      <c r="AE86" s="536" t="n">
        <v>34572</v>
      </c>
      <c r="AF86" s="535"/>
      <c r="AG86" s="537"/>
      <c r="AI86" s="436"/>
      <c r="AJ86" s="436"/>
      <c r="AK86" s="436"/>
      <c r="AL86" s="436"/>
      <c r="AM86" s="436"/>
      <c r="AN86" s="436"/>
      <c r="AO86" s="436"/>
      <c r="AP86" s="514"/>
    </row>
    <row r="87" customFormat="false" ht="23.25" hidden="false" customHeight="false" outlineLevel="0" collapsed="false">
      <c r="A87" s="96"/>
      <c r="H87" s="516" t="n">
        <v>36739</v>
      </c>
      <c r="I87" s="517" t="n">
        <v>201.084516528468</v>
      </c>
      <c r="J87" s="189" t="n">
        <v>71.6449093541172</v>
      </c>
      <c r="K87" s="141" t="n">
        <v>29.4323711910432</v>
      </c>
      <c r="L87" s="141" t="n">
        <v>53.4910715767116</v>
      </c>
      <c r="M87" s="341" t="n">
        <v>46.5161644065963</v>
      </c>
      <c r="N87" s="521"/>
      <c r="AA87" s="538"/>
      <c r="AB87" s="96"/>
      <c r="AC87" s="120" t="s">
        <v>209</v>
      </c>
      <c r="AD87" s="367" t="s">
        <v>210</v>
      </c>
      <c r="AE87" s="539" t="n">
        <v>2001</v>
      </c>
      <c r="AF87" s="539" t="n">
        <v>2000</v>
      </c>
      <c r="AG87" s="540" t="s">
        <v>211</v>
      </c>
      <c r="AP87" s="514"/>
    </row>
    <row r="88" customFormat="false" ht="23.25" hidden="false" customHeight="false" outlineLevel="0" collapsed="false">
      <c r="A88" s="96"/>
      <c r="H88" s="516" t="n">
        <v>36770</v>
      </c>
      <c r="I88" s="517" t="n">
        <v>201.815223473082</v>
      </c>
      <c r="J88" s="189" t="n">
        <v>68.7856065805892</v>
      </c>
      <c r="K88" s="141" t="n">
        <v>30.4908577385388</v>
      </c>
      <c r="L88" s="141" t="n">
        <v>56.5866750795156</v>
      </c>
      <c r="M88" s="341" t="n">
        <v>45.9520840744379</v>
      </c>
      <c r="N88" s="181"/>
      <c r="AA88" s="538"/>
      <c r="AB88" s="347" t="s">
        <v>212</v>
      </c>
      <c r="AC88" s="541" t="n">
        <v>961</v>
      </c>
      <c r="AD88" s="518" t="n">
        <v>0.719042663891779</v>
      </c>
      <c r="AE88" s="542" t="n">
        <v>691</v>
      </c>
      <c r="AF88" s="542" t="n">
        <v>529</v>
      </c>
      <c r="AG88" s="543" t="n">
        <v>162</v>
      </c>
      <c r="AP88" s="514"/>
    </row>
    <row r="89" customFormat="false" ht="23.25" hidden="false" customHeight="false" outlineLevel="0" collapsed="false">
      <c r="A89" s="96"/>
      <c r="H89" s="544" t="n">
        <v>36800</v>
      </c>
      <c r="I89" s="545" t="n">
        <v>189.555990158649</v>
      </c>
      <c r="J89" s="546" t="n">
        <v>68.7806090653764</v>
      </c>
      <c r="K89" s="217" t="n">
        <v>22.9037455463192</v>
      </c>
      <c r="L89" s="217" t="n">
        <v>54.5703215658002</v>
      </c>
      <c r="M89" s="157" t="n">
        <v>43.3013139811531</v>
      </c>
      <c r="N89" s="521"/>
      <c r="AA89" s="538"/>
      <c r="AB89" s="347" t="s">
        <v>213</v>
      </c>
      <c r="AC89" s="541" t="n">
        <v>1823</v>
      </c>
      <c r="AD89" s="518" t="n">
        <v>0.764125068568294</v>
      </c>
      <c r="AE89" s="547" t="n">
        <v>1393</v>
      </c>
      <c r="AF89" s="547" t="n">
        <v>1254</v>
      </c>
      <c r="AG89" s="543" t="n">
        <v>139</v>
      </c>
      <c r="AP89" s="514"/>
    </row>
    <row r="90" customFormat="false" ht="23.25" hidden="false" customHeight="false" outlineLevel="0" collapsed="false">
      <c r="A90" s="96"/>
      <c r="H90" s="516" t="n">
        <v>36831</v>
      </c>
      <c r="I90" s="517" t="n">
        <v>164.998990158649</v>
      </c>
      <c r="J90" s="189" t="n">
        <v>65.4310173952541</v>
      </c>
      <c r="K90" s="141" t="n">
        <v>15.4422104746552</v>
      </c>
      <c r="L90" s="141" t="n">
        <v>44.6036239718286</v>
      </c>
      <c r="M90" s="341" t="n">
        <v>39.5221383169111</v>
      </c>
      <c r="N90" s="548"/>
      <c r="AA90" s="538"/>
      <c r="AB90" s="347" t="s">
        <v>214</v>
      </c>
      <c r="AC90" s="541" t="n">
        <v>507.8125</v>
      </c>
      <c r="AD90" s="518" t="n">
        <v>0.809353846153846</v>
      </c>
      <c r="AE90" s="547" t="n">
        <v>411</v>
      </c>
      <c r="AF90" s="547" t="n">
        <v>361</v>
      </c>
      <c r="AG90" s="543" t="n">
        <v>50</v>
      </c>
      <c r="AP90" s="514"/>
    </row>
    <row r="91" customFormat="false" ht="24" hidden="false" customHeight="false" outlineLevel="0" collapsed="false">
      <c r="A91" s="96"/>
      <c r="H91" s="516" t="n">
        <v>36861</v>
      </c>
      <c r="I91" s="517" t="n">
        <v>113.602990158649</v>
      </c>
      <c r="J91" s="189" t="n">
        <v>43.1062260474049</v>
      </c>
      <c r="K91" s="141" t="n">
        <v>8.47760127112999</v>
      </c>
      <c r="L91" s="141" t="n">
        <v>28.6925307371782</v>
      </c>
      <c r="M91" s="341" t="n">
        <v>33.3266321029359</v>
      </c>
      <c r="N91" s="181"/>
      <c r="O91" s="514"/>
      <c r="AA91" s="549"/>
      <c r="AB91" s="550" t="s">
        <v>215</v>
      </c>
      <c r="AC91" s="551" t="n">
        <v>3274.57627118644</v>
      </c>
      <c r="AD91" s="552" t="n">
        <v>0.761930641821946</v>
      </c>
      <c r="AE91" s="553" t="n">
        <v>2495</v>
      </c>
      <c r="AF91" s="553" t="n">
        <v>2144</v>
      </c>
      <c r="AG91" s="554" t="n">
        <v>351</v>
      </c>
      <c r="AP91" s="514"/>
    </row>
    <row r="92" customFormat="false" ht="25.5" hidden="false" customHeight="true" outlineLevel="0" collapsed="false">
      <c r="A92" s="96"/>
      <c r="G92" s="555"/>
      <c r="H92" s="516" t="n">
        <v>36892</v>
      </c>
      <c r="I92" s="517" t="n">
        <v>76.6238327078889</v>
      </c>
      <c r="J92" s="189" t="n">
        <v>26.8169352418028</v>
      </c>
      <c r="K92" s="141" t="n">
        <v>2.78369549537759</v>
      </c>
      <c r="L92" s="141" t="n">
        <v>15.4376147237478</v>
      </c>
      <c r="M92" s="341" t="n">
        <v>31.5855872469607</v>
      </c>
      <c r="N92" s="181"/>
      <c r="O92" s="514"/>
      <c r="AH92" s="556"/>
      <c r="AP92" s="514"/>
    </row>
    <row r="93" customFormat="false" ht="23.25" hidden="false" customHeight="false" outlineLevel="0" collapsed="false">
      <c r="A93" s="96"/>
      <c r="H93" s="516" t="n">
        <v>36923</v>
      </c>
      <c r="I93" s="517" t="n">
        <v>43.7728327078889</v>
      </c>
      <c r="J93" s="189" t="n">
        <v>12.616616443266</v>
      </c>
      <c r="K93" s="141" t="n">
        <v>-0.715806679260413</v>
      </c>
      <c r="L93" s="141" t="n">
        <v>6.20605280580137</v>
      </c>
      <c r="M93" s="341" t="n">
        <v>25.6659701380819</v>
      </c>
      <c r="N93" s="181"/>
      <c r="AH93" s="556"/>
      <c r="AP93" s="514"/>
    </row>
    <row r="94" customFormat="false" ht="23.25" hidden="false" customHeight="false" outlineLevel="0" collapsed="false">
      <c r="A94" s="96"/>
      <c r="H94" s="516" t="n">
        <v>36951</v>
      </c>
      <c r="I94" s="517" t="n">
        <v>31.3328327078889</v>
      </c>
      <c r="J94" s="189" t="n">
        <v>10.3114735082744</v>
      </c>
      <c r="K94" s="141" t="n">
        <v>-4.15719960210601</v>
      </c>
      <c r="L94" s="141" t="n">
        <v>3.16953461809137</v>
      </c>
      <c r="M94" s="341" t="n">
        <v>22.0090241836291</v>
      </c>
      <c r="N94" s="181"/>
      <c r="AH94" s="556"/>
      <c r="AP94" s="514"/>
    </row>
    <row r="95" customFormat="false" ht="23.25" hidden="false" customHeight="false" outlineLevel="0" collapsed="false">
      <c r="A95" s="96"/>
      <c r="H95" s="544" t="n">
        <v>36982</v>
      </c>
      <c r="I95" s="545" t="n">
        <v>53.4988327078889</v>
      </c>
      <c r="J95" s="546" t="n">
        <v>29.1409682049456</v>
      </c>
      <c r="K95" s="217" t="n">
        <v>-4.85708594273681</v>
      </c>
      <c r="L95" s="217" t="n">
        <v>8.94783716469657</v>
      </c>
      <c r="M95" s="157" t="n">
        <v>20.2671132809835</v>
      </c>
      <c r="N95" s="557"/>
      <c r="AH95" s="556"/>
      <c r="AP95" s="558"/>
    </row>
    <row r="96" customFormat="false" ht="18" hidden="false" customHeight="false" outlineLevel="0" collapsed="false">
      <c r="A96" s="96"/>
      <c r="H96" s="89" t="s">
        <v>216</v>
      </c>
      <c r="N96" s="559"/>
      <c r="AH96" s="558"/>
      <c r="AP96" s="558"/>
    </row>
    <row r="97" customFormat="false" ht="23.25" hidden="false" customHeight="false" outlineLevel="0" collapsed="false">
      <c r="A97" s="96"/>
      <c r="I97" s="560" t="s">
        <v>217</v>
      </c>
      <c r="M97" s="561"/>
      <c r="N97" s="559"/>
      <c r="AH97" s="558"/>
      <c r="AI97" s="562"/>
      <c r="AJ97" s="563"/>
      <c r="AK97" s="505"/>
      <c r="AL97" s="564"/>
      <c r="AM97" s="530"/>
      <c r="AN97" s="530"/>
      <c r="AO97" s="530"/>
      <c r="AP97" s="558"/>
    </row>
    <row r="98" customFormat="false" ht="46.5" hidden="false" customHeight="false" outlineLevel="0" collapsed="false">
      <c r="A98" s="96"/>
      <c r="H98" s="565" t="s">
        <v>93</v>
      </c>
      <c r="I98" s="566" t="s">
        <v>218</v>
      </c>
      <c r="J98" s="567" t="s">
        <v>200</v>
      </c>
      <c r="K98" s="568" t="s">
        <v>219</v>
      </c>
      <c r="L98" s="568" t="s">
        <v>220</v>
      </c>
      <c r="M98" s="566" t="s">
        <v>120</v>
      </c>
      <c r="N98" s="559"/>
      <c r="AH98" s="181"/>
      <c r="AI98" s="569"/>
      <c r="AJ98" s="96"/>
      <c r="AL98" s="570"/>
      <c r="AM98" s="514"/>
      <c r="AN98" s="514"/>
      <c r="AO98" s="514"/>
      <c r="AP98" s="558"/>
    </row>
    <row r="99" customFormat="false" ht="23.25" hidden="false" customHeight="false" outlineLevel="0" collapsed="false">
      <c r="A99" s="96"/>
      <c r="H99" s="516" t="n">
        <v>36617</v>
      </c>
      <c r="I99" s="517" t="n">
        <v>498.139148816885</v>
      </c>
      <c r="J99" s="189" t="n">
        <v>132.567846136133</v>
      </c>
      <c r="K99" s="141" t="n">
        <v>25.54411912044</v>
      </c>
      <c r="L99" s="141" t="n">
        <v>236.010955824124</v>
      </c>
      <c r="M99" s="341" t="n">
        <v>104.016227736187</v>
      </c>
      <c r="N99" s="559"/>
      <c r="AH99" s="181"/>
      <c r="AI99" s="569"/>
      <c r="AJ99" s="96"/>
      <c r="AL99" s="570"/>
      <c r="AM99" s="514"/>
      <c r="AN99" s="514"/>
      <c r="AO99" s="514"/>
      <c r="AP99" s="558"/>
    </row>
    <row r="100" customFormat="false" ht="23.25" hidden="false" customHeight="true" outlineLevel="0" collapsed="false">
      <c r="A100" s="96"/>
      <c r="H100" s="516" t="n">
        <v>36647</v>
      </c>
      <c r="I100" s="517" t="n">
        <v>596.466358172059</v>
      </c>
      <c r="J100" s="189" t="n">
        <v>310.986207444065</v>
      </c>
      <c r="K100" s="141" t="n">
        <v>-85.1482895854452</v>
      </c>
      <c r="L100" s="141" t="n">
        <v>272.899470199749</v>
      </c>
      <c r="M100" s="341" t="n">
        <v>97.7289701136904</v>
      </c>
      <c r="N100" s="559"/>
      <c r="AH100" s="558"/>
      <c r="AI100" s="569"/>
      <c r="AJ100" s="181"/>
      <c r="AL100" s="570"/>
      <c r="AM100" s="514"/>
      <c r="AN100" s="514"/>
      <c r="AO100" s="514"/>
      <c r="AP100" s="558"/>
    </row>
    <row r="101" customFormat="false" ht="23.25" hidden="false" customHeight="true" outlineLevel="0" collapsed="false">
      <c r="A101" s="96"/>
      <c r="H101" s="516" t="n">
        <v>36678</v>
      </c>
      <c r="I101" s="517" t="n">
        <v>394.437821298528</v>
      </c>
      <c r="J101" s="189" t="n">
        <v>318.738065550693</v>
      </c>
      <c r="K101" s="141" t="n">
        <v>-61.33988346448</v>
      </c>
      <c r="L101" s="141" t="n">
        <v>118.683472420981</v>
      </c>
      <c r="M101" s="341" t="n">
        <v>18.3561667913333</v>
      </c>
      <c r="N101" s="559"/>
      <c r="AH101" s="181"/>
      <c r="AI101" s="569"/>
      <c r="AJ101" s="459"/>
      <c r="AL101" s="570"/>
      <c r="AM101" s="514"/>
      <c r="AN101" s="514"/>
      <c r="AO101" s="514"/>
      <c r="AP101" s="558"/>
    </row>
    <row r="102" customFormat="false" ht="23.25" hidden="false" customHeight="true" outlineLevel="0" collapsed="false">
      <c r="A102" s="96"/>
      <c r="H102" s="516" t="n">
        <v>36708</v>
      </c>
      <c r="I102" s="517" t="n">
        <v>465.036781053794</v>
      </c>
      <c r="J102" s="189" t="n">
        <v>331.78163216089</v>
      </c>
      <c r="K102" s="141" t="n">
        <v>12.9983614184645</v>
      </c>
      <c r="L102" s="141" t="n">
        <v>80.8514150570968</v>
      </c>
      <c r="M102" s="341" t="n">
        <v>39.4053724173419</v>
      </c>
      <c r="AH102" s="558"/>
      <c r="AI102" s="569"/>
      <c r="AJ102" s="96"/>
      <c r="AL102" s="570"/>
      <c r="AM102" s="514"/>
      <c r="AN102" s="514"/>
      <c r="AO102" s="514"/>
      <c r="AP102" s="558"/>
    </row>
    <row r="103" customFormat="false" ht="23.25" hidden="false" customHeight="true" outlineLevel="0" collapsed="false">
      <c r="A103" s="96"/>
      <c r="H103" s="516" t="n">
        <v>36739</v>
      </c>
      <c r="I103" s="517" t="n">
        <v>419.354838709677</v>
      </c>
      <c r="J103" s="189" t="n">
        <v>-65.139785041071</v>
      </c>
      <c r="K103" s="141" t="n">
        <v>353.089644974245</v>
      </c>
      <c r="L103" s="141" t="n">
        <v>53.9612283865174</v>
      </c>
      <c r="M103" s="341" t="n">
        <v>77.4437503899858</v>
      </c>
      <c r="AH103" s="571"/>
      <c r="AI103" s="569"/>
      <c r="AJ103" s="181"/>
      <c r="AL103" s="570"/>
      <c r="AM103" s="514"/>
      <c r="AN103" s="514"/>
      <c r="AO103" s="514"/>
      <c r="AP103" s="558"/>
    </row>
    <row r="104" customFormat="false" ht="21" hidden="false" customHeight="true" outlineLevel="0" collapsed="false">
      <c r="A104" s="96"/>
      <c r="H104" s="516" t="n">
        <v>36770</v>
      </c>
      <c r="I104" s="517" t="n">
        <v>-78.2666666666667</v>
      </c>
      <c r="J104" s="189" t="n">
        <v>-95.3100924509333</v>
      </c>
      <c r="K104" s="141" t="n">
        <v>35.28288491652</v>
      </c>
      <c r="L104" s="141" t="n">
        <v>0.563218606360007</v>
      </c>
      <c r="M104" s="341" t="n">
        <v>-18.8026777386133</v>
      </c>
      <c r="AC104" s="572" t="s">
        <v>221</v>
      </c>
      <c r="AD104" s="572"/>
      <c r="AE104" s="572"/>
      <c r="AF104" s="572"/>
      <c r="AG104" s="572"/>
      <c r="AH104" s="181"/>
      <c r="AI104" s="569"/>
      <c r="AJ104" s="181"/>
      <c r="AL104" s="570"/>
      <c r="AM104" s="514"/>
      <c r="AN104" s="514"/>
      <c r="AO104" s="514"/>
      <c r="AP104" s="558"/>
    </row>
    <row r="105" customFormat="false" ht="22.5" hidden="false" customHeight="true" outlineLevel="0" collapsed="false">
      <c r="A105" s="96"/>
      <c r="H105" s="544" t="n">
        <v>36800</v>
      </c>
      <c r="I105" s="545" t="n">
        <v>-419.139513679187</v>
      </c>
      <c r="J105" s="546" t="n">
        <v>-0.161210168154837</v>
      </c>
      <c r="K105" s="217" t="n">
        <v>-244.745554587729</v>
      </c>
      <c r="L105" s="217" t="n">
        <v>-88.7240362366968</v>
      </c>
      <c r="M105" s="157" t="n">
        <v>-85.5087126866065</v>
      </c>
      <c r="AC105" s="573"/>
      <c r="AD105" s="574" t="s">
        <v>7</v>
      </c>
      <c r="AE105" s="574" t="s">
        <v>183</v>
      </c>
      <c r="AF105" s="574" t="s">
        <v>190</v>
      </c>
      <c r="AG105" s="575" t="s">
        <v>211</v>
      </c>
      <c r="AH105" s="556"/>
      <c r="AI105" s="569"/>
      <c r="AJ105" s="181"/>
      <c r="AL105" s="570"/>
      <c r="AM105" s="514"/>
      <c r="AN105" s="514"/>
      <c r="AO105" s="514"/>
      <c r="AP105" s="514"/>
    </row>
    <row r="106" customFormat="false" ht="21" hidden="false" customHeight="true" outlineLevel="0" collapsed="false">
      <c r="A106" s="96"/>
      <c r="H106" s="516" t="n">
        <v>36831</v>
      </c>
      <c r="I106" s="517" t="n">
        <v>-818.566666666667</v>
      </c>
      <c r="J106" s="189" t="n">
        <v>-111.653055670747</v>
      </c>
      <c r="K106" s="141" t="n">
        <v>-248.717835722133</v>
      </c>
      <c r="L106" s="141" t="n">
        <v>-332.223253132387</v>
      </c>
      <c r="M106" s="341" t="n">
        <v>-125.9725221414</v>
      </c>
      <c r="AC106" s="576" t="n">
        <v>37127</v>
      </c>
      <c r="AD106" s="577" t="n">
        <v>304.276</v>
      </c>
      <c r="AE106" s="577" t="n">
        <v>178.758</v>
      </c>
      <c r="AF106" s="552" t="n">
        <v>0.587486361066926</v>
      </c>
      <c r="AG106" s="578" t="n">
        <v>-28.436</v>
      </c>
      <c r="AH106" s="556"/>
      <c r="AI106" s="569"/>
      <c r="AJ106" s="181"/>
      <c r="AL106" s="570"/>
      <c r="AM106" s="514"/>
      <c r="AN106" s="514"/>
      <c r="AO106" s="514"/>
      <c r="AP106" s="96"/>
      <c r="AQ106" s="96"/>
    </row>
    <row r="107" customFormat="false" ht="22.5" hidden="false" customHeight="true" outlineLevel="0" collapsed="false">
      <c r="A107" s="96"/>
      <c r="H107" s="516" t="n">
        <v>36861</v>
      </c>
      <c r="I107" s="517" t="n">
        <v>-1657.93548387097</v>
      </c>
      <c r="J107" s="189" t="n">
        <v>-720.154559608039</v>
      </c>
      <c r="K107" s="141" t="n">
        <v>-224.664813016942</v>
      </c>
      <c r="L107" s="141" t="n">
        <v>-513.261072085497</v>
      </c>
      <c r="M107" s="341" t="n">
        <v>-199.85503916049</v>
      </c>
      <c r="AC107" s="579" t="s">
        <v>222</v>
      </c>
      <c r="AE107" s="580"/>
      <c r="AG107" s="453"/>
      <c r="AI107" s="569"/>
      <c r="AJ107" s="181"/>
      <c r="AL107" s="514"/>
      <c r="AM107" s="514"/>
      <c r="AN107" s="558"/>
      <c r="AO107" s="558"/>
      <c r="AP107" s="96"/>
      <c r="AQ107" s="96"/>
    </row>
    <row r="108" customFormat="false" ht="22.5" hidden="false" customHeight="true" outlineLevel="0" collapsed="false">
      <c r="A108" s="96"/>
      <c r="H108" s="516" t="n">
        <v>36892</v>
      </c>
      <c r="I108" s="517" t="n">
        <v>-1192.87604679871</v>
      </c>
      <c r="J108" s="189" t="n">
        <v>-525.460993729097</v>
      </c>
      <c r="K108" s="141" t="n">
        <v>-183.674379862981</v>
      </c>
      <c r="L108" s="141" t="n">
        <v>-427.57793591711</v>
      </c>
      <c r="M108" s="341" t="n">
        <v>-56.1627372895226</v>
      </c>
      <c r="AG108" s="96"/>
      <c r="AI108" s="569"/>
      <c r="AJ108" s="181"/>
      <c r="AL108" s="514"/>
      <c r="AM108" s="558"/>
      <c r="AN108" s="558"/>
      <c r="AO108" s="558"/>
      <c r="AP108" s="96"/>
      <c r="AQ108" s="96"/>
    </row>
    <row r="109" customFormat="false" ht="22.5" hidden="false" customHeight="true" outlineLevel="0" collapsed="false">
      <c r="A109" s="96"/>
      <c r="H109" s="516" t="n">
        <v>36923</v>
      </c>
      <c r="I109" s="517" t="n">
        <v>-1173.25</v>
      </c>
      <c r="J109" s="189" t="n">
        <v>-507.154242804886</v>
      </c>
      <c r="K109" s="141" t="n">
        <v>-124.982220522786</v>
      </c>
      <c r="L109" s="141" t="n">
        <v>-329.698639926657</v>
      </c>
      <c r="M109" s="341" t="n">
        <v>-211.414896745671</v>
      </c>
      <c r="N109" s="581"/>
      <c r="O109" s="582"/>
      <c r="AC109" s="572" t="s">
        <v>223</v>
      </c>
      <c r="AD109" s="572"/>
      <c r="AE109" s="572"/>
      <c r="AF109" s="572"/>
      <c r="AG109" s="572"/>
      <c r="AI109" s="569"/>
      <c r="AJ109" s="181"/>
      <c r="AL109" s="514"/>
      <c r="AM109" s="558"/>
      <c r="AN109" s="558"/>
      <c r="AO109" s="558"/>
      <c r="AP109" s="96"/>
      <c r="AQ109" s="96"/>
    </row>
    <row r="110" customFormat="false" ht="20.25" hidden="false" customHeight="true" outlineLevel="0" collapsed="false">
      <c r="A110" s="96"/>
      <c r="H110" s="516" t="n">
        <v>36951</v>
      </c>
      <c r="I110" s="517" t="n">
        <v>-401.290322580645</v>
      </c>
      <c r="J110" s="189" t="n">
        <v>-74.3594495158581</v>
      </c>
      <c r="K110" s="141" t="n">
        <v>-111.012674930503</v>
      </c>
      <c r="L110" s="141" t="n">
        <v>-97.9521996035484</v>
      </c>
      <c r="M110" s="341" t="n">
        <v>-117.965998530736</v>
      </c>
      <c r="N110" s="181"/>
      <c r="O110" s="521"/>
      <c r="AC110" s="573"/>
      <c r="AD110" s="574" t="s">
        <v>7</v>
      </c>
      <c r="AE110" s="574" t="s">
        <v>183</v>
      </c>
      <c r="AF110" s="574" t="s">
        <v>190</v>
      </c>
      <c r="AG110" s="575" t="s">
        <v>211</v>
      </c>
      <c r="AI110" s="558"/>
      <c r="AJ110" s="558"/>
      <c r="AL110" s="514"/>
      <c r="AM110" s="558"/>
      <c r="AN110" s="558"/>
      <c r="AO110" s="558"/>
      <c r="AP110" s="96"/>
      <c r="AQ110" s="96"/>
    </row>
    <row r="111" customFormat="false" ht="21" hidden="false" customHeight="true" outlineLevel="0" collapsed="false">
      <c r="A111" s="96"/>
      <c r="H111" s="544" t="n">
        <v>36982</v>
      </c>
      <c r="I111" s="545" t="n">
        <v>538.866666666667</v>
      </c>
      <c r="J111" s="546" t="n">
        <v>427.649823222373</v>
      </c>
      <c r="K111" s="217" t="n">
        <v>-23.3295446876933</v>
      </c>
      <c r="L111" s="217" t="n">
        <v>192.61008488684</v>
      </c>
      <c r="M111" s="157" t="n">
        <v>-58.0636967548533</v>
      </c>
      <c r="N111" s="181"/>
      <c r="O111" s="521"/>
      <c r="AC111" s="583" t="n">
        <v>37127</v>
      </c>
      <c r="AD111" s="577" t="n">
        <v>265.6</v>
      </c>
      <c r="AE111" s="577" t="n">
        <v>203.357</v>
      </c>
      <c r="AF111" s="552" t="n">
        <v>0.765651355421687</v>
      </c>
      <c r="AG111" s="578" t="n">
        <v>40.841</v>
      </c>
      <c r="AH111" s="514"/>
      <c r="AI111" s="181"/>
      <c r="AJ111" s="96"/>
      <c r="AL111" s="514"/>
      <c r="AM111" s="558"/>
      <c r="AN111" s="558"/>
      <c r="AO111" s="558"/>
      <c r="AP111" s="96"/>
      <c r="AQ111" s="96"/>
    </row>
    <row r="112" customFormat="false" ht="21" hidden="false" customHeight="true" outlineLevel="0" collapsed="false">
      <c r="A112" s="96"/>
      <c r="H112" s="89" t="s">
        <v>224</v>
      </c>
      <c r="N112" s="181"/>
      <c r="O112" s="521"/>
      <c r="AH112" s="514"/>
      <c r="AI112" s="181"/>
      <c r="AJ112" s="96"/>
      <c r="AL112" s="514"/>
      <c r="AM112" s="558"/>
      <c r="AN112" s="558"/>
      <c r="AO112" s="558"/>
      <c r="AP112" s="96"/>
      <c r="AQ112" s="96"/>
    </row>
    <row r="113" customFormat="false" ht="21" hidden="false" customHeight="true" outlineLevel="0" collapsed="false">
      <c r="A113" s="96"/>
      <c r="AH113" s="514"/>
      <c r="AI113" s="558"/>
      <c r="AJ113" s="558"/>
      <c r="AL113" s="514"/>
      <c r="AM113" s="558"/>
      <c r="AN113" s="558"/>
      <c r="AO113" s="558"/>
      <c r="AP113" s="96"/>
      <c r="AQ113" s="96"/>
    </row>
    <row r="114" customFormat="false" ht="20.25" hidden="false" customHeight="true" outlineLevel="0" collapsed="false">
      <c r="A114" s="96"/>
      <c r="AH114" s="514"/>
      <c r="AI114" s="181"/>
      <c r="AJ114" s="96"/>
      <c r="AL114" s="514"/>
      <c r="AM114" s="558"/>
      <c r="AN114" s="558"/>
      <c r="AO114" s="558"/>
      <c r="AP114" s="96"/>
      <c r="AQ114" s="96"/>
    </row>
    <row r="115" customFormat="false" ht="21" hidden="false" customHeight="true" outlineLevel="0" collapsed="false">
      <c r="A115" s="96"/>
      <c r="AH115" s="181"/>
      <c r="AI115" s="558"/>
      <c r="AJ115" s="558"/>
      <c r="AL115" s="514"/>
      <c r="AM115" s="558"/>
      <c r="AN115" s="558"/>
      <c r="AO115" s="558"/>
      <c r="AP115" s="96"/>
      <c r="AQ115" s="96"/>
    </row>
    <row r="116" customFormat="false" ht="23.25" hidden="false" customHeight="true" outlineLevel="0" collapsed="false">
      <c r="A116" s="96"/>
      <c r="AH116" s="181"/>
      <c r="AI116" s="571"/>
      <c r="AJ116" s="571"/>
      <c r="AL116" s="514"/>
      <c r="AM116" s="558"/>
      <c r="AN116" s="558"/>
      <c r="AO116" s="558"/>
      <c r="AP116" s="96"/>
      <c r="AQ116" s="96"/>
    </row>
    <row r="117" customFormat="false" ht="27" hidden="false" customHeight="true" outlineLevel="0" collapsed="false">
      <c r="A117" s="96"/>
      <c r="B117" s="327"/>
      <c r="C117" s="219"/>
      <c r="D117" s="584"/>
      <c r="E117" s="585"/>
      <c r="F117" s="586"/>
      <c r="G117" s="587"/>
      <c r="H117" s="587"/>
      <c r="I117" s="587"/>
      <c r="J117" s="587"/>
      <c r="K117" s="587"/>
      <c r="L117" s="588"/>
      <c r="AH117" s="181"/>
      <c r="AI117" s="181"/>
      <c r="AJ117" s="96"/>
      <c r="AL117" s="514"/>
      <c r="AM117" s="558"/>
      <c r="AN117" s="514"/>
      <c r="AO117" s="514"/>
      <c r="AP117" s="96"/>
      <c r="AQ117" s="96"/>
    </row>
    <row r="118" customFormat="false" ht="23.25" hidden="false" customHeight="false" outlineLevel="0" collapsed="false">
      <c r="A118" s="96"/>
      <c r="B118" s="208"/>
      <c r="C118" s="208" t="s">
        <v>225</v>
      </c>
      <c r="D118" s="96"/>
      <c r="E118" s="96"/>
      <c r="F118" s="96"/>
      <c r="G118" s="96"/>
      <c r="H118" s="96"/>
      <c r="I118" s="96"/>
      <c r="J118" s="589"/>
      <c r="K118" s="590"/>
      <c r="L118" s="591"/>
      <c r="AH118" s="191"/>
      <c r="AI118" s="569"/>
      <c r="AJ118" s="96"/>
      <c r="AL118" s="570"/>
      <c r="AM118" s="459"/>
      <c r="AN118" s="514"/>
      <c r="AO118" s="514"/>
      <c r="AP118" s="96"/>
      <c r="AQ118" s="96"/>
    </row>
    <row r="119" customFormat="false" ht="12.75" hidden="false" customHeight="true" outlineLevel="0" collapsed="false">
      <c r="A119" s="96"/>
      <c r="B119" s="208"/>
      <c r="C119" s="208" t="s">
        <v>226</v>
      </c>
      <c r="D119" s="96"/>
      <c r="E119" s="96"/>
      <c r="F119" s="96"/>
      <c r="G119" s="96"/>
      <c r="H119" s="96"/>
      <c r="I119" s="96"/>
      <c r="J119" s="96"/>
      <c r="K119" s="96"/>
      <c r="L119" s="214"/>
      <c r="AH119" s="592"/>
      <c r="AI119" s="569"/>
      <c r="AJ119" s="96"/>
      <c r="AL119" s="570"/>
      <c r="AM119" s="514"/>
      <c r="AN119" s="514"/>
      <c r="AO119" s="514"/>
      <c r="AP119" s="96"/>
      <c r="AQ119" s="96"/>
    </row>
    <row r="120" customFormat="false" ht="23.25" hidden="false" customHeight="false" outlineLevel="0" collapsed="false">
      <c r="A120" s="96"/>
      <c r="B120" s="96"/>
      <c r="C120" s="208" t="s">
        <v>227</v>
      </c>
      <c r="D120" s="96"/>
      <c r="E120" s="96"/>
      <c r="F120" s="96"/>
      <c r="G120" s="96"/>
      <c r="H120" s="96"/>
      <c r="I120" s="96"/>
      <c r="J120" s="96"/>
      <c r="K120" s="96"/>
      <c r="L120" s="214"/>
      <c r="AG120" s="96"/>
      <c r="AH120" s="97"/>
      <c r="AI120" s="569"/>
      <c r="AJ120" s="96"/>
      <c r="AL120" s="570"/>
      <c r="AM120" s="514"/>
      <c r="AN120" s="514"/>
      <c r="AO120" s="514"/>
      <c r="AP120" s="96"/>
      <c r="AQ120" s="96"/>
    </row>
    <row r="121" customFormat="false" ht="23.25" hidden="false" customHeight="false" outlineLevel="0" collapsed="false">
      <c r="A121" s="96"/>
      <c r="B121" s="96"/>
      <c r="C121" s="208" t="s">
        <v>228</v>
      </c>
      <c r="D121" s="96"/>
      <c r="E121" s="593"/>
      <c r="F121" s="594"/>
      <c r="G121" s="594"/>
      <c r="H121" s="595"/>
      <c r="I121" s="596"/>
      <c r="J121" s="589"/>
      <c r="K121" s="96"/>
      <c r="L121" s="214"/>
      <c r="AG121" s="96"/>
      <c r="AH121" s="597"/>
      <c r="AI121" s="514"/>
      <c r="AJ121" s="514"/>
      <c r="AK121" s="514"/>
      <c r="AL121" s="514"/>
      <c r="AM121" s="514"/>
      <c r="AN121" s="514"/>
      <c r="AP121" s="96"/>
      <c r="AQ121" s="96"/>
      <c r="BE121" s="96"/>
    </row>
    <row r="122" customFormat="false" ht="23.25" hidden="false" customHeight="false" outlineLevel="0" collapsed="false">
      <c r="A122" s="96"/>
      <c r="B122" s="96"/>
      <c r="C122" s="208" t="s">
        <v>229</v>
      </c>
      <c r="D122" s="593"/>
      <c r="E122" s="96"/>
      <c r="F122" s="96"/>
      <c r="G122" s="96"/>
      <c r="H122" s="595"/>
      <c r="I122" s="596"/>
      <c r="J122" s="96"/>
      <c r="K122" s="96"/>
      <c r="L122" s="214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597"/>
      <c r="AI122" s="514"/>
      <c r="AJ122" s="514"/>
      <c r="AK122" s="514"/>
      <c r="AL122" s="514"/>
      <c r="AM122" s="514"/>
      <c r="AN122" s="514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3.25" hidden="false" customHeight="false" outlineLevel="0" collapsed="false">
      <c r="A123" s="96"/>
      <c r="B123" s="208"/>
      <c r="C123" s="208" t="s">
        <v>230</v>
      </c>
      <c r="D123" s="96"/>
      <c r="E123" s="598"/>
      <c r="F123" s="599"/>
      <c r="G123" s="594"/>
      <c r="H123" s="96"/>
      <c r="I123" s="96"/>
      <c r="J123" s="96"/>
      <c r="K123" s="96"/>
      <c r="L123" s="214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597"/>
      <c r="AI123" s="514"/>
      <c r="AJ123" s="514"/>
      <c r="AK123" s="514"/>
      <c r="AL123" s="514"/>
      <c r="AM123" s="514"/>
      <c r="AN123" s="514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3.25" hidden="false" customHeight="false" outlineLevel="0" collapsed="false">
      <c r="A124" s="96"/>
      <c r="B124" s="208"/>
      <c r="C124" s="208" t="s">
        <v>231</v>
      </c>
      <c r="D124" s="598"/>
      <c r="E124" s="96"/>
      <c r="F124" s="96"/>
      <c r="G124" s="96"/>
      <c r="H124" s="96"/>
      <c r="I124" s="96"/>
      <c r="J124" s="96"/>
      <c r="K124" s="96"/>
      <c r="L124" s="214"/>
      <c r="M124" s="181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597"/>
      <c r="AI124" s="514"/>
      <c r="AJ124" s="514"/>
      <c r="AK124" s="514"/>
      <c r="AL124" s="514"/>
      <c r="AM124" s="514"/>
      <c r="AN124" s="514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3.25" hidden="false" customHeight="false" outlineLevel="0" collapsed="false">
      <c r="A125" s="96"/>
      <c r="B125" s="208"/>
      <c r="C125" s="208" t="s">
        <v>232</v>
      </c>
      <c r="D125" s="96"/>
      <c r="E125" s="96"/>
      <c r="F125" s="96"/>
      <c r="G125" s="96"/>
      <c r="H125" s="96"/>
      <c r="I125" s="96"/>
      <c r="J125" s="96"/>
      <c r="K125" s="96"/>
      <c r="L125" s="214"/>
      <c r="M125" s="181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597"/>
      <c r="AI125" s="514"/>
      <c r="AJ125" s="514"/>
      <c r="AK125" s="514"/>
      <c r="AL125" s="514"/>
      <c r="AM125" s="514"/>
      <c r="AN125" s="514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3.25" hidden="false" customHeight="false" outlineLevel="0" collapsed="false">
      <c r="A126" s="96"/>
      <c r="B126" s="208"/>
      <c r="C126" s="208" t="s">
        <v>233</v>
      </c>
      <c r="D126" s="96"/>
      <c r="E126" s="96"/>
      <c r="F126" s="96"/>
      <c r="G126" s="96"/>
      <c r="H126" s="96"/>
      <c r="I126" s="96"/>
      <c r="J126" s="96"/>
      <c r="K126" s="96"/>
      <c r="L126" s="214"/>
      <c r="M126" s="181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514"/>
      <c r="AH126" s="582"/>
      <c r="AI126" s="514"/>
      <c r="AJ126" s="514"/>
      <c r="AK126" s="514"/>
      <c r="AL126" s="514"/>
      <c r="AM126" s="514"/>
      <c r="AN126" s="514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3.25" hidden="false" customHeight="false" outlineLevel="0" collapsed="false">
      <c r="A127" s="96"/>
      <c r="B127" s="208"/>
      <c r="C127" s="208" t="s">
        <v>234</v>
      </c>
      <c r="D127" s="96"/>
      <c r="E127" s="96"/>
      <c r="F127" s="96"/>
      <c r="G127" s="96"/>
      <c r="H127" s="96"/>
      <c r="I127" s="96"/>
      <c r="J127" s="96"/>
      <c r="K127" s="96"/>
      <c r="L127" s="214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514"/>
      <c r="AH127" s="597"/>
      <c r="AI127" s="181"/>
      <c r="AJ127" s="181"/>
      <c r="AK127" s="181"/>
      <c r="AL127" s="181"/>
      <c r="AM127" s="181"/>
      <c r="AN127" s="181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3.25" hidden="false" customHeight="false" outlineLevel="0" collapsed="false">
      <c r="A128" s="96"/>
      <c r="B128" s="208"/>
      <c r="C128" s="208" t="s">
        <v>235</v>
      </c>
      <c r="D128" s="96"/>
      <c r="E128" s="600"/>
      <c r="F128" s="599"/>
      <c r="G128" s="96"/>
      <c r="H128" s="96"/>
      <c r="I128" s="96"/>
      <c r="J128" s="96"/>
      <c r="K128" s="96"/>
      <c r="L128" s="214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514"/>
      <c r="AH128" s="601"/>
      <c r="AI128" s="181"/>
      <c r="AJ128" s="181"/>
      <c r="AK128" s="181"/>
      <c r="AL128" s="181"/>
      <c r="AM128" s="181"/>
      <c r="AN128" s="181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3.25" hidden="false" customHeight="false" outlineLevel="0" collapsed="false">
      <c r="A129" s="96"/>
      <c r="B129" s="208"/>
      <c r="C129" s="208" t="s">
        <v>236</v>
      </c>
      <c r="D129" s="598"/>
      <c r="E129" s="600"/>
      <c r="F129" s="191"/>
      <c r="G129" s="96"/>
      <c r="H129" s="96"/>
      <c r="I129" s="96"/>
      <c r="J129" s="96"/>
      <c r="K129" s="96"/>
      <c r="L129" s="214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514"/>
      <c r="AH129" s="601"/>
      <c r="AI129" s="181"/>
      <c r="AJ129" s="181"/>
      <c r="AK129" s="181"/>
      <c r="AL129" s="181"/>
      <c r="AM129" s="181"/>
      <c r="AN129" s="181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3.25" hidden="false" customHeight="false" outlineLevel="0" collapsed="false">
      <c r="A130" s="96"/>
      <c r="B130" s="599"/>
      <c r="C130" s="208" t="s">
        <v>237</v>
      </c>
      <c r="D130" s="598"/>
      <c r="E130" s="96"/>
      <c r="F130" s="96"/>
      <c r="G130" s="96"/>
      <c r="H130" s="96"/>
      <c r="I130" s="96"/>
      <c r="J130" s="96"/>
      <c r="K130" s="96"/>
      <c r="L130" s="214"/>
      <c r="N130" s="96"/>
      <c r="O130" s="96"/>
      <c r="P130" s="559"/>
      <c r="Q130" s="559"/>
      <c r="R130" s="559"/>
      <c r="S130" s="559"/>
      <c r="T130" s="559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4"/>
      <c r="AH130" s="597"/>
      <c r="AI130" s="191"/>
      <c r="AJ130" s="191"/>
      <c r="AK130" s="191"/>
      <c r="AL130" s="191"/>
      <c r="AM130" s="191"/>
      <c r="AN130" s="191"/>
      <c r="AO130" s="191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3.25" hidden="false" customHeight="false" outlineLevel="0" collapsed="false">
      <c r="A131" s="96"/>
      <c r="B131" s="208" t="s">
        <v>238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214"/>
      <c r="N131" s="602"/>
      <c r="O131" s="559"/>
      <c r="P131" s="602"/>
      <c r="Q131" s="559"/>
      <c r="R131" s="602"/>
      <c r="S131" s="559"/>
      <c r="T131" s="602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181"/>
      <c r="AH131" s="597"/>
      <c r="AI131" s="592"/>
      <c r="AJ131" s="592"/>
      <c r="AK131" s="592"/>
      <c r="AL131" s="592"/>
      <c r="AM131" s="592"/>
      <c r="AN131" s="592"/>
      <c r="AO131" s="96"/>
      <c r="AP131" s="96"/>
      <c r="AQ131" s="96"/>
      <c r="AR131" s="179"/>
      <c r="AS131" s="603"/>
      <c r="AT131" s="604"/>
      <c r="AU131" s="604"/>
      <c r="AV131" s="604"/>
      <c r="AW131" s="604"/>
      <c r="AX131" s="103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3.25" hidden="false" customHeight="false" outlineLevel="0" collapsed="false">
      <c r="A132" s="96"/>
      <c r="B132" s="605" t="s">
        <v>239</v>
      </c>
      <c r="C132" s="175"/>
      <c r="D132" s="175"/>
      <c r="E132" s="175"/>
      <c r="F132" s="175"/>
      <c r="G132" s="175"/>
      <c r="H132" s="175"/>
      <c r="I132" s="175"/>
      <c r="J132" s="175"/>
      <c r="K132" s="175"/>
      <c r="L132" s="449"/>
      <c r="N132" s="606"/>
      <c r="O132" s="559"/>
      <c r="P132" s="602"/>
      <c r="Q132" s="559"/>
      <c r="R132" s="602"/>
      <c r="S132" s="559"/>
      <c r="T132" s="602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181"/>
      <c r="AH132" s="597"/>
      <c r="AI132" s="97"/>
      <c r="AJ132" s="97"/>
      <c r="AK132" s="607"/>
      <c r="AL132" s="97"/>
      <c r="AM132" s="97"/>
      <c r="AN132" s="97"/>
      <c r="AO132" s="96"/>
      <c r="AP132" s="96"/>
      <c r="AQ132" s="96"/>
      <c r="AR132" s="608"/>
      <c r="AS132" s="609"/>
      <c r="AT132" s="609"/>
      <c r="AU132" s="609"/>
      <c r="AV132" s="609"/>
      <c r="AW132" s="609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6.25" hidden="false" customHeight="false" outlineLevel="0" collapsed="false">
      <c r="A133" s="96"/>
      <c r="B133" s="610"/>
      <c r="C133" s="302"/>
      <c r="D133" s="611"/>
      <c r="E133" s="611"/>
      <c r="F133" s="612"/>
      <c r="G133" s="612"/>
      <c r="H133" s="612"/>
      <c r="I133" s="612"/>
      <c r="J133" s="612"/>
      <c r="K133" s="179"/>
      <c r="L133" s="179"/>
      <c r="M133" s="96"/>
      <c r="N133" s="606"/>
      <c r="O133" s="559"/>
      <c r="P133" s="602"/>
      <c r="Q133" s="559"/>
      <c r="R133" s="602"/>
      <c r="S133" s="559"/>
      <c r="T133" s="602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181"/>
      <c r="AH133" s="97"/>
      <c r="AI133" s="597"/>
      <c r="AJ133" s="597"/>
      <c r="AK133" s="597"/>
      <c r="AL133" s="597"/>
      <c r="AM133" s="597"/>
      <c r="AN133" s="597"/>
      <c r="AO133" s="96"/>
      <c r="AP133" s="96"/>
      <c r="AQ133" s="96"/>
      <c r="AR133" s="141"/>
      <c r="AS133" s="609"/>
      <c r="AT133" s="609"/>
      <c r="AU133" s="609"/>
      <c r="AV133" s="609"/>
      <c r="AW133" s="609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6.25" hidden="false" customHeight="false" outlineLevel="0" collapsed="false">
      <c r="A134" s="96"/>
      <c r="B134" s="610"/>
      <c r="C134" s="302"/>
      <c r="D134" s="611"/>
      <c r="E134" s="611"/>
      <c r="F134" s="612"/>
      <c r="G134" s="612"/>
      <c r="H134" s="612"/>
      <c r="I134" s="612"/>
      <c r="J134" s="612"/>
      <c r="K134" s="179"/>
      <c r="L134" s="179"/>
      <c r="M134" s="454"/>
      <c r="N134" s="26"/>
      <c r="O134" s="26"/>
      <c r="P134" s="606"/>
      <c r="Q134" s="26"/>
      <c r="R134" s="606"/>
      <c r="S134" s="26"/>
      <c r="T134" s="60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191"/>
      <c r="AH134" s="597"/>
      <c r="AI134" s="597"/>
      <c r="AJ134" s="597"/>
      <c r="AK134" s="597"/>
      <c r="AL134" s="597"/>
      <c r="AM134" s="597"/>
      <c r="AN134" s="597"/>
      <c r="AO134" s="96"/>
      <c r="AP134" s="96"/>
      <c r="AQ134" s="96"/>
      <c r="AR134" s="141"/>
      <c r="AS134" s="609"/>
      <c r="AT134" s="609"/>
      <c r="AU134" s="609"/>
      <c r="AV134" s="609"/>
      <c r="AW134" s="609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6.25" hidden="false" customHeight="false" outlineLevel="0" collapsed="false">
      <c r="A135" s="96"/>
      <c r="B135" s="610"/>
      <c r="C135" s="96"/>
      <c r="D135" s="547"/>
      <c r="E135" s="547"/>
      <c r="F135" s="613"/>
      <c r="G135" s="613"/>
      <c r="H135" s="613"/>
      <c r="I135" s="613"/>
      <c r="J135" s="613"/>
      <c r="K135" s="349"/>
      <c r="L135" s="96"/>
      <c r="M135" s="454"/>
      <c r="N135" s="606"/>
      <c r="O135" s="26"/>
      <c r="P135" s="606"/>
      <c r="Q135" s="26"/>
      <c r="R135" s="606"/>
      <c r="S135" s="26"/>
      <c r="T135" s="60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592"/>
      <c r="AH135" s="597"/>
      <c r="AI135" s="597"/>
      <c r="AJ135" s="597"/>
      <c r="AK135" s="597"/>
      <c r="AL135" s="597"/>
      <c r="AM135" s="597"/>
      <c r="AN135" s="597"/>
      <c r="AO135" s="96"/>
      <c r="AP135" s="96"/>
      <c r="AQ135" s="96"/>
      <c r="AR135" s="141"/>
      <c r="AS135" s="609"/>
      <c r="AT135" s="609"/>
      <c r="AU135" s="609"/>
      <c r="AV135" s="609"/>
      <c r="AW135" s="609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3.25" hidden="false" customHeight="false" outlineLevel="0" collapsed="false">
      <c r="A136" s="614"/>
      <c r="B136" s="96"/>
      <c r="C136" s="96"/>
      <c r="D136" s="96"/>
      <c r="E136" s="96"/>
      <c r="F136" s="615"/>
      <c r="G136" s="615"/>
      <c r="H136" s="616"/>
      <c r="I136" s="181"/>
      <c r="J136" s="181"/>
      <c r="K136" s="181"/>
      <c r="L136" s="181"/>
      <c r="M136" s="181"/>
      <c r="N136" s="606"/>
      <c r="O136" s="26"/>
      <c r="P136" s="26"/>
      <c r="Q136" s="26"/>
      <c r="R136" s="26"/>
      <c r="S136" s="26"/>
      <c r="T136" s="26"/>
      <c r="AE136" s="97"/>
      <c r="AF136" s="96"/>
      <c r="AG136" s="96"/>
      <c r="AH136" s="597"/>
      <c r="AI136" s="597"/>
      <c r="AJ136" s="597"/>
      <c r="AK136" s="597"/>
      <c r="AL136" s="597"/>
      <c r="AM136" s="597"/>
      <c r="AN136" s="597"/>
      <c r="AO136" s="96"/>
      <c r="AP136" s="96"/>
      <c r="AQ136" s="96"/>
      <c r="AR136" s="141"/>
      <c r="AS136" s="609"/>
      <c r="AT136" s="609"/>
      <c r="AU136" s="609"/>
      <c r="AV136" s="609"/>
      <c r="AW136" s="609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3.25" hidden="false" customHeight="false" outlineLevel="0" collapsed="false">
      <c r="A137" s="614"/>
      <c r="B137" s="617"/>
      <c r="C137" s="617"/>
      <c r="D137" s="617"/>
      <c r="E137" s="618"/>
      <c r="F137" s="617"/>
      <c r="G137" s="617"/>
      <c r="H137" s="617"/>
      <c r="I137" s="617"/>
      <c r="J137" s="617"/>
      <c r="K137" s="617"/>
      <c r="L137" s="617"/>
      <c r="M137" s="617"/>
      <c r="N137" s="606"/>
      <c r="O137" s="26"/>
      <c r="P137" s="606"/>
      <c r="Q137" s="26"/>
      <c r="R137" s="606"/>
      <c r="S137" s="26"/>
      <c r="T137" s="606"/>
      <c r="AE137" s="206"/>
      <c r="AF137" s="96"/>
      <c r="AG137" s="96"/>
      <c r="AH137" s="597"/>
      <c r="AI137" s="597"/>
      <c r="AJ137" s="597"/>
      <c r="AK137" s="597"/>
      <c r="AL137" s="597"/>
      <c r="AM137" s="597"/>
      <c r="AN137" s="597"/>
      <c r="AO137" s="96"/>
      <c r="AP137" s="96"/>
      <c r="AQ137" s="96"/>
      <c r="AR137" s="141"/>
      <c r="AS137" s="609"/>
      <c r="AT137" s="609"/>
      <c r="AU137" s="609"/>
      <c r="AV137" s="609"/>
      <c r="AW137" s="609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3.25" hidden="false" customHeight="false" outlineLevel="0" collapsed="false">
      <c r="A138" s="614"/>
      <c r="B138" s="606"/>
      <c r="C138" s="26"/>
      <c r="D138" s="606"/>
      <c r="E138" s="26"/>
      <c r="F138" s="606"/>
      <c r="G138" s="26"/>
      <c r="H138" s="606"/>
      <c r="I138" s="26"/>
      <c r="J138" s="606"/>
      <c r="K138" s="26"/>
      <c r="L138" s="606"/>
      <c r="M138" s="26"/>
      <c r="N138" s="619"/>
      <c r="O138" s="26"/>
      <c r="P138" s="606"/>
      <c r="Q138" s="26"/>
      <c r="R138" s="606"/>
      <c r="S138" s="26"/>
      <c r="T138" s="60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206"/>
      <c r="AF138" s="96"/>
      <c r="AG138" s="96"/>
      <c r="AH138" s="597"/>
      <c r="AI138" s="597"/>
      <c r="AJ138" s="597"/>
      <c r="AK138" s="597"/>
      <c r="AL138" s="597"/>
      <c r="AM138" s="597"/>
      <c r="AN138" s="597"/>
      <c r="AO138" s="96"/>
      <c r="AP138" s="96"/>
      <c r="AQ138" s="96"/>
      <c r="AR138" s="141"/>
      <c r="AS138" s="609"/>
      <c r="AT138" s="609"/>
      <c r="AU138" s="609"/>
      <c r="AV138" s="609"/>
      <c r="AW138" s="609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23.25" hidden="false" customHeight="false" outlineLevel="0" collapsed="false">
      <c r="A139" s="614"/>
      <c r="B139" s="606"/>
      <c r="C139" s="26"/>
      <c r="D139" s="606"/>
      <c r="E139" s="26"/>
      <c r="F139" s="606"/>
      <c r="G139" s="26"/>
      <c r="H139" s="606"/>
      <c r="I139" s="26"/>
      <c r="J139" s="606"/>
      <c r="K139" s="26"/>
      <c r="L139" s="606"/>
      <c r="M139" s="26"/>
      <c r="N139" s="606"/>
      <c r="O139" s="26"/>
      <c r="P139" s="606"/>
      <c r="Q139" s="26"/>
      <c r="R139" s="606"/>
      <c r="S139" s="26"/>
      <c r="T139" s="60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206"/>
      <c r="AF139" s="96"/>
      <c r="AG139" s="96"/>
      <c r="AH139" s="597"/>
      <c r="AI139" s="582"/>
      <c r="AJ139" s="582"/>
      <c r="AK139" s="582"/>
      <c r="AL139" s="582"/>
      <c r="AM139" s="582"/>
      <c r="AN139" s="620"/>
      <c r="AO139" s="103"/>
      <c r="AP139" s="96"/>
      <c r="AQ139" s="96"/>
      <c r="AR139" s="141"/>
      <c r="AS139" s="609"/>
      <c r="AT139" s="609"/>
      <c r="AU139" s="609"/>
      <c r="AV139" s="609"/>
      <c r="AW139" s="609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23.25" hidden="false" customHeight="false" outlineLevel="0" collapsed="false">
      <c r="A140" s="614"/>
      <c r="B140" s="96"/>
      <c r="C140" s="26"/>
      <c r="D140" s="606"/>
      <c r="E140" s="26"/>
      <c r="F140" s="606"/>
      <c r="G140" s="26"/>
      <c r="H140" s="606"/>
      <c r="I140" s="26"/>
      <c r="J140" s="606"/>
      <c r="K140" s="26"/>
      <c r="L140" s="606"/>
      <c r="M140" s="26"/>
      <c r="N140" s="26"/>
      <c r="O140" s="26"/>
      <c r="P140" s="619"/>
      <c r="Q140" s="26"/>
      <c r="R140" s="619"/>
      <c r="S140" s="26"/>
      <c r="T140" s="619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206"/>
      <c r="AF140" s="96"/>
      <c r="AG140" s="96"/>
      <c r="AH140" s="597"/>
      <c r="AI140" s="597"/>
      <c r="AJ140" s="582"/>
      <c r="AK140" s="597"/>
      <c r="AL140" s="597"/>
      <c r="AM140" s="597"/>
      <c r="AN140" s="597"/>
      <c r="AO140" s="96"/>
      <c r="AP140" s="96"/>
      <c r="AQ140" s="96"/>
      <c r="AR140" s="141"/>
      <c r="AS140" s="609"/>
      <c r="AT140" s="609"/>
      <c r="AU140" s="609"/>
      <c r="AV140" s="609"/>
      <c r="AW140" s="609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23.25" hidden="false" customHeight="false" outlineLevel="0" collapsed="false">
      <c r="A141" s="621"/>
      <c r="B141" s="619"/>
      <c r="C141" s="26"/>
      <c r="D141" s="619"/>
      <c r="E141" s="26"/>
      <c r="F141" s="619"/>
      <c r="G141" s="26"/>
      <c r="H141" s="619"/>
      <c r="I141" s="26"/>
      <c r="J141" s="619"/>
      <c r="K141" s="26"/>
      <c r="L141" s="619"/>
      <c r="M141" s="26"/>
      <c r="N141" s="606"/>
      <c r="O141" s="26"/>
      <c r="P141" s="606"/>
      <c r="Q141" s="26"/>
      <c r="R141" s="606"/>
      <c r="S141" s="26"/>
      <c r="T141" s="60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206"/>
      <c r="AF141" s="96"/>
      <c r="AG141" s="96"/>
      <c r="AH141" s="597"/>
      <c r="AI141" s="601"/>
      <c r="AJ141" s="582"/>
      <c r="AK141" s="601"/>
      <c r="AL141" s="601"/>
      <c r="AM141" s="601"/>
      <c r="AN141" s="601"/>
      <c r="AO141" s="96"/>
      <c r="AP141" s="96"/>
      <c r="AQ141" s="96"/>
      <c r="AR141" s="141"/>
      <c r="AS141" s="609"/>
      <c r="AT141" s="609"/>
      <c r="AU141" s="609"/>
      <c r="AV141" s="609"/>
      <c r="AW141" s="609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23.25" hidden="false" customHeight="false" outlineLevel="0" collapsed="false">
      <c r="A142" s="614"/>
      <c r="B142" s="606"/>
      <c r="C142" s="26"/>
      <c r="D142" s="606"/>
      <c r="E142" s="26"/>
      <c r="F142" s="606"/>
      <c r="G142" s="26"/>
      <c r="H142" s="606"/>
      <c r="I142" s="26"/>
      <c r="J142" s="606"/>
      <c r="K142" s="26"/>
      <c r="L142" s="606"/>
      <c r="M142" s="26"/>
      <c r="N142" s="606"/>
      <c r="O142" s="26"/>
      <c r="P142" s="26"/>
      <c r="Q142" s="26"/>
      <c r="R142" s="26"/>
      <c r="S142" s="26"/>
      <c r="T142" s="2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622"/>
      <c r="AF142" s="96"/>
      <c r="AG142" s="96"/>
      <c r="AH142" s="597"/>
      <c r="AI142" s="601"/>
      <c r="AJ142" s="582"/>
      <c r="AK142" s="601"/>
      <c r="AL142" s="601"/>
      <c r="AM142" s="601"/>
      <c r="AN142" s="601"/>
      <c r="AO142" s="96"/>
      <c r="AP142" s="96"/>
      <c r="AQ142" s="96"/>
      <c r="AR142" s="141"/>
      <c r="AS142" s="609"/>
      <c r="AT142" s="609"/>
      <c r="AU142" s="609"/>
      <c r="AV142" s="609"/>
      <c r="AW142" s="609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23.25" hidden="false" customHeight="false" outlineLevel="0" collapsed="false">
      <c r="A143" s="614"/>
      <c r="B143" s="559"/>
      <c r="C143" s="559"/>
      <c r="D143" s="559"/>
      <c r="E143" s="559"/>
      <c r="F143" s="559"/>
      <c r="G143" s="559"/>
      <c r="H143" s="559"/>
      <c r="I143" s="559"/>
      <c r="J143" s="559"/>
      <c r="K143" s="559"/>
      <c r="L143" s="559"/>
      <c r="M143" s="559"/>
      <c r="N143" s="606"/>
      <c r="O143" s="26"/>
      <c r="P143" s="606"/>
      <c r="Q143" s="26"/>
      <c r="R143" s="606"/>
      <c r="S143" s="26"/>
      <c r="T143" s="60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506"/>
      <c r="AF143" s="96"/>
      <c r="AG143" s="96"/>
      <c r="AH143" s="597"/>
      <c r="AI143" s="597"/>
      <c r="AJ143" s="582"/>
      <c r="AK143" s="597"/>
      <c r="AL143" s="597"/>
      <c r="AM143" s="597"/>
      <c r="AN143" s="601"/>
      <c r="AO143" s="96"/>
      <c r="AP143" s="96"/>
      <c r="AQ143" s="96"/>
      <c r="AR143" s="141"/>
      <c r="AS143" s="609"/>
      <c r="AT143" s="609"/>
      <c r="AU143" s="609"/>
      <c r="AV143" s="609"/>
      <c r="AW143" s="609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23.25" hidden="false" customHeight="false" outlineLevel="0" collapsed="false">
      <c r="A144" s="614"/>
      <c r="B144" s="606"/>
      <c r="C144" s="26"/>
      <c r="D144" s="606"/>
      <c r="E144" s="26"/>
      <c r="F144" s="606"/>
      <c r="G144" s="26"/>
      <c r="H144" s="606"/>
      <c r="I144" s="26"/>
      <c r="J144" s="606"/>
      <c r="K144" s="26"/>
      <c r="L144" s="606"/>
      <c r="M144" s="26"/>
      <c r="N144" s="606"/>
      <c r="O144" s="26"/>
      <c r="P144" s="606"/>
      <c r="Q144" s="26"/>
      <c r="R144" s="606"/>
      <c r="S144" s="26"/>
      <c r="T144" s="60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623"/>
      <c r="AF144" s="96"/>
      <c r="AG144" s="96"/>
      <c r="AH144" s="597"/>
      <c r="AI144" s="597"/>
      <c r="AJ144" s="597"/>
      <c r="AK144" s="597"/>
      <c r="AL144" s="597"/>
      <c r="AM144" s="597"/>
      <c r="AN144" s="601"/>
      <c r="AO144" s="96"/>
      <c r="AP144" s="96"/>
      <c r="AQ144" s="96"/>
      <c r="AR144" s="141"/>
      <c r="AS144" s="609"/>
      <c r="AT144" s="609"/>
      <c r="AU144" s="609"/>
      <c r="AV144" s="609"/>
      <c r="AW144" s="609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23.25" hidden="false" customHeight="false" outlineLevel="0" collapsed="false">
      <c r="A145" s="614"/>
      <c r="B145" s="606"/>
      <c r="C145" s="26"/>
      <c r="D145" s="606"/>
      <c r="E145" s="26"/>
      <c r="F145" s="606"/>
      <c r="G145" s="26"/>
      <c r="H145" s="606"/>
      <c r="I145" s="26"/>
      <c r="J145" s="606"/>
      <c r="K145" s="26"/>
      <c r="L145" s="606"/>
      <c r="M145" s="26"/>
      <c r="N145" s="606"/>
      <c r="O145" s="26"/>
      <c r="P145" s="606"/>
      <c r="Q145" s="26"/>
      <c r="R145" s="606"/>
      <c r="S145" s="26"/>
      <c r="T145" s="606"/>
      <c r="U145" s="26"/>
      <c r="V145" s="606"/>
      <c r="W145" s="26"/>
      <c r="X145" s="606"/>
      <c r="Y145" s="26"/>
      <c r="Z145" s="606"/>
      <c r="AA145" s="96"/>
      <c r="AB145" s="96"/>
      <c r="AC145" s="581"/>
      <c r="AD145" s="597"/>
      <c r="AE145" s="597"/>
      <c r="AF145" s="597"/>
      <c r="AG145" s="597"/>
      <c r="AH145" s="597"/>
      <c r="AI145" s="597"/>
      <c r="AJ145" s="597"/>
      <c r="AK145" s="597"/>
      <c r="AL145" s="597"/>
      <c r="AM145" s="597"/>
      <c r="AN145" s="597"/>
      <c r="AO145" s="96"/>
      <c r="AP145" s="96"/>
      <c r="AQ145" s="96"/>
      <c r="AR145" s="141"/>
      <c r="AS145" s="609"/>
      <c r="AT145" s="609"/>
      <c r="AU145" s="609"/>
      <c r="AV145" s="609"/>
      <c r="AW145" s="609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8" hidden="false" customHeight="false" outlineLevel="0" collapsed="false">
      <c r="A146" s="614"/>
      <c r="B146" s="606"/>
      <c r="C146" s="26"/>
      <c r="D146" s="606"/>
      <c r="E146" s="26"/>
      <c r="F146" s="606"/>
      <c r="G146" s="26"/>
      <c r="H146" s="606"/>
      <c r="I146" s="26"/>
      <c r="J146" s="606"/>
      <c r="K146" s="26"/>
      <c r="L146" s="606"/>
      <c r="M146" s="26"/>
      <c r="N146" s="26"/>
      <c r="O146" s="26"/>
      <c r="P146" s="606"/>
      <c r="Q146" s="26"/>
      <c r="R146" s="606"/>
      <c r="S146" s="26"/>
      <c r="T146" s="606"/>
      <c r="U146" s="26"/>
      <c r="V146" s="606"/>
      <c r="W146" s="26"/>
      <c r="X146" s="606"/>
      <c r="Y146" s="26"/>
      <c r="Z146" s="606"/>
      <c r="AA146" s="96"/>
      <c r="AB146" s="96"/>
      <c r="AC146" s="581"/>
      <c r="AD146" s="582"/>
      <c r="AE146" s="582"/>
      <c r="AF146" s="582"/>
      <c r="AG146" s="582"/>
      <c r="AH146" s="582"/>
      <c r="AI146" s="97"/>
      <c r="AJ146" s="97"/>
      <c r="AK146" s="607"/>
      <c r="AL146" s="97"/>
      <c r="AM146" s="97"/>
      <c r="AN146" s="97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8" hidden="false" customHeight="false" outlineLevel="0" collapsed="false">
      <c r="A147" s="614"/>
      <c r="B147" s="606"/>
      <c r="C147" s="26"/>
      <c r="D147" s="606"/>
      <c r="E147" s="26"/>
      <c r="F147" s="606"/>
      <c r="G147" s="26"/>
      <c r="H147" s="606"/>
      <c r="I147" s="26"/>
      <c r="J147" s="606"/>
      <c r="K147" s="26"/>
      <c r="L147" s="606"/>
      <c r="M147" s="26"/>
      <c r="N147" s="606"/>
      <c r="O147" s="26"/>
      <c r="P147" s="606"/>
      <c r="Q147" s="26"/>
      <c r="R147" s="606"/>
      <c r="S147" s="26"/>
      <c r="T147" s="606"/>
      <c r="U147" s="26"/>
      <c r="V147" s="606"/>
      <c r="W147" s="26"/>
      <c r="X147" s="606"/>
      <c r="Y147" s="26"/>
      <c r="Z147" s="606"/>
      <c r="AA147" s="96"/>
      <c r="AB147" s="96"/>
      <c r="AC147" s="581"/>
      <c r="AD147" s="582"/>
      <c r="AE147" s="597"/>
      <c r="AF147" s="597"/>
      <c r="AG147" s="597"/>
      <c r="AH147" s="597"/>
      <c r="AI147" s="597"/>
      <c r="AJ147" s="597"/>
      <c r="AK147" s="597"/>
      <c r="AL147" s="597"/>
      <c r="AM147" s="597"/>
      <c r="AN147" s="597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8" hidden="false" customHeight="false" outlineLevel="0" collapsed="false">
      <c r="A148" s="614"/>
      <c r="B148" s="606"/>
      <c r="C148" s="26"/>
      <c r="D148" s="606"/>
      <c r="E148" s="26"/>
      <c r="F148" s="606"/>
      <c r="G148" s="26"/>
      <c r="H148" s="606"/>
      <c r="I148" s="26"/>
      <c r="J148" s="606"/>
      <c r="K148" s="26"/>
      <c r="L148" s="606"/>
      <c r="M148" s="26"/>
      <c r="N148" s="60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96"/>
      <c r="AB148" s="96"/>
      <c r="AC148" s="581"/>
      <c r="AD148" s="582"/>
      <c r="AE148" s="601"/>
      <c r="AF148" s="601"/>
      <c r="AG148" s="601"/>
      <c r="AH148" s="601"/>
      <c r="AI148" s="597"/>
      <c r="AJ148" s="597"/>
      <c r="AK148" s="597"/>
      <c r="AL148" s="597"/>
      <c r="AM148" s="597"/>
      <c r="AN148" s="597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8" hidden="false" customHeight="false" outlineLevel="0" collapsed="false">
      <c r="A149" s="614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606"/>
      <c r="O149" s="26"/>
      <c r="P149" s="606"/>
      <c r="Q149" s="26"/>
      <c r="R149" s="606"/>
      <c r="S149" s="26"/>
      <c r="T149" s="606"/>
      <c r="U149" s="26"/>
      <c r="V149" s="606"/>
      <c r="W149" s="26"/>
      <c r="X149" s="606"/>
      <c r="Y149" s="26"/>
      <c r="Z149" s="606"/>
      <c r="AA149" s="96"/>
      <c r="AB149" s="96"/>
      <c r="AC149" s="581"/>
      <c r="AD149" s="582"/>
      <c r="AE149" s="601"/>
      <c r="AF149" s="601"/>
      <c r="AG149" s="601"/>
      <c r="AH149" s="601"/>
      <c r="AI149" s="597"/>
      <c r="AJ149" s="597"/>
      <c r="AK149" s="597"/>
      <c r="AL149" s="597"/>
      <c r="AM149" s="597"/>
      <c r="AN149" s="597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8" hidden="false" customHeight="false" outlineLevel="0" collapsed="false">
      <c r="A150" s="614"/>
      <c r="B150" s="606"/>
      <c r="C150" s="26"/>
      <c r="D150" s="606"/>
      <c r="E150" s="26"/>
      <c r="F150" s="606"/>
      <c r="G150" s="26"/>
      <c r="H150" s="606"/>
      <c r="I150" s="26"/>
      <c r="J150" s="606"/>
      <c r="K150" s="26"/>
      <c r="L150" s="606"/>
      <c r="M150" s="26"/>
      <c r="N150" s="606"/>
      <c r="O150" s="26"/>
      <c r="P150" s="606"/>
      <c r="Q150" s="26"/>
      <c r="R150" s="606"/>
      <c r="S150" s="26"/>
      <c r="T150" s="606"/>
      <c r="U150" s="26"/>
      <c r="V150" s="606"/>
      <c r="W150" s="26"/>
      <c r="X150" s="606"/>
      <c r="Y150" s="26"/>
      <c r="Z150" s="606"/>
      <c r="AA150" s="96"/>
      <c r="AB150" s="96"/>
      <c r="AC150" s="581"/>
      <c r="AD150" s="582"/>
      <c r="AE150" s="597"/>
      <c r="AF150" s="597"/>
      <c r="AG150" s="597"/>
      <c r="AH150" s="597"/>
      <c r="AI150" s="597"/>
      <c r="AJ150" s="597"/>
      <c r="AK150" s="597"/>
      <c r="AL150" s="597"/>
      <c r="AM150" s="597"/>
      <c r="AN150" s="597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8" hidden="false" customHeight="false" outlineLevel="0" collapsed="false">
      <c r="A151" s="614"/>
      <c r="B151" s="606"/>
      <c r="C151" s="26"/>
      <c r="D151" s="606"/>
      <c r="E151" s="26"/>
      <c r="F151" s="606"/>
      <c r="G151" s="26"/>
      <c r="H151" s="606"/>
      <c r="I151" s="26"/>
      <c r="J151" s="606"/>
      <c r="K151" s="26"/>
      <c r="L151" s="606"/>
      <c r="M151" s="26"/>
      <c r="N151" s="619"/>
      <c r="O151" s="26"/>
      <c r="P151" s="606"/>
      <c r="Q151" s="26"/>
      <c r="R151" s="606"/>
      <c r="S151" s="26"/>
      <c r="T151" s="606"/>
      <c r="U151" s="26"/>
      <c r="V151" s="606"/>
      <c r="W151" s="26"/>
      <c r="X151" s="606"/>
      <c r="Y151" s="26"/>
      <c r="Z151" s="606"/>
      <c r="AA151" s="96"/>
      <c r="AB151" s="96"/>
      <c r="AC151" s="581"/>
      <c r="AD151" s="597"/>
      <c r="AE151" s="597"/>
      <c r="AF151" s="597"/>
      <c r="AG151" s="597"/>
      <c r="AH151" s="597"/>
      <c r="AI151" s="597"/>
      <c r="AJ151" s="597"/>
      <c r="AK151" s="597"/>
      <c r="AL151" s="597"/>
      <c r="AM151" s="597"/>
      <c r="AN151" s="597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8" hidden="false" customHeight="false" outlineLevel="0" collapsed="false">
      <c r="A152" s="614"/>
      <c r="B152" s="606"/>
      <c r="C152" s="26"/>
      <c r="D152" s="606"/>
      <c r="E152" s="26"/>
      <c r="F152" s="606"/>
      <c r="G152" s="26"/>
      <c r="H152" s="606"/>
      <c r="I152" s="26"/>
      <c r="J152" s="606"/>
      <c r="K152" s="26"/>
      <c r="L152" s="606"/>
      <c r="M152" s="26"/>
      <c r="N152" s="619"/>
      <c r="O152" s="26"/>
      <c r="P152" s="606"/>
      <c r="Q152" s="26"/>
      <c r="R152" s="606"/>
      <c r="S152" s="26"/>
      <c r="T152" s="606"/>
      <c r="U152" s="26"/>
      <c r="V152" s="606"/>
      <c r="W152" s="26"/>
      <c r="X152" s="606"/>
      <c r="Y152" s="26"/>
      <c r="Z152" s="606"/>
      <c r="AA152" s="96"/>
      <c r="AB152" s="96"/>
      <c r="AC152" s="581"/>
      <c r="AD152" s="96"/>
      <c r="AE152" s="96"/>
      <c r="AF152" s="96"/>
      <c r="AG152" s="96"/>
      <c r="AH152" s="96"/>
      <c r="AI152" s="597"/>
      <c r="AJ152" s="597"/>
      <c r="AK152" s="597"/>
      <c r="AL152" s="597"/>
      <c r="AM152" s="597"/>
      <c r="AN152" s="597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8" hidden="false" customHeight="false" outlineLevel="0" collapsed="false">
      <c r="A153" s="614"/>
      <c r="B153" s="619"/>
      <c r="C153" s="26"/>
      <c r="D153" s="619"/>
      <c r="E153" s="26"/>
      <c r="F153" s="619"/>
      <c r="G153" s="26"/>
      <c r="H153" s="619"/>
      <c r="I153" s="26"/>
      <c r="J153" s="619"/>
      <c r="K153" s="26"/>
      <c r="L153" s="619"/>
      <c r="M153" s="26"/>
      <c r="N153" s="606"/>
      <c r="O153" s="26"/>
      <c r="P153" s="619"/>
      <c r="Q153" s="26"/>
      <c r="R153" s="619"/>
      <c r="S153" s="26"/>
      <c r="T153" s="619"/>
      <c r="U153" s="26"/>
      <c r="V153" s="619"/>
      <c r="W153" s="26"/>
      <c r="X153" s="619"/>
      <c r="Y153" s="26"/>
      <c r="Z153" s="619"/>
      <c r="AA153" s="96"/>
      <c r="AB153" s="96"/>
      <c r="AC153" s="96"/>
      <c r="AD153" s="96"/>
      <c r="AE153" s="96"/>
      <c r="AF153" s="96"/>
      <c r="AG153" s="96"/>
      <c r="AH153" s="96"/>
      <c r="AI153" s="597"/>
      <c r="AJ153" s="597"/>
      <c r="AK153" s="597"/>
      <c r="AL153" s="597"/>
      <c r="AM153" s="597"/>
      <c r="AN153" s="597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8" hidden="false" customHeight="false" outlineLevel="0" collapsed="false">
      <c r="A154" s="614"/>
      <c r="B154" s="606"/>
      <c r="C154" s="26"/>
      <c r="D154" s="606"/>
      <c r="E154" s="26"/>
      <c r="F154" s="606"/>
      <c r="G154" s="26"/>
      <c r="H154" s="606"/>
      <c r="I154" s="26"/>
      <c r="J154" s="606"/>
      <c r="K154" s="26"/>
      <c r="L154" s="606"/>
      <c r="M154" s="26"/>
      <c r="N154" s="606"/>
      <c r="O154" s="26"/>
      <c r="P154" s="619"/>
      <c r="Q154" s="26"/>
      <c r="R154" s="619"/>
      <c r="S154" s="26"/>
      <c r="T154" s="619"/>
      <c r="U154" s="26"/>
      <c r="V154" s="619"/>
      <c r="W154" s="26"/>
      <c r="X154" s="619"/>
      <c r="Y154" s="26"/>
      <c r="Z154" s="619"/>
      <c r="AA154" s="96"/>
      <c r="AB154" s="96"/>
      <c r="AC154" s="96"/>
      <c r="AD154" s="96"/>
      <c r="AE154" s="96"/>
      <c r="AF154" s="96"/>
      <c r="AG154" s="96"/>
      <c r="AH154" s="96"/>
      <c r="AI154" s="597"/>
      <c r="AJ154" s="597"/>
      <c r="AK154" s="597"/>
      <c r="AL154" s="597"/>
      <c r="AM154" s="597"/>
      <c r="AN154" s="597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8" hidden="false" customHeight="false" outlineLevel="0" collapsed="false">
      <c r="A155" s="614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606"/>
      <c r="O155" s="26"/>
      <c r="P155" s="606"/>
      <c r="Q155" s="26"/>
      <c r="R155" s="606"/>
      <c r="S155" s="26"/>
      <c r="T155" s="606"/>
      <c r="U155" s="26"/>
      <c r="V155" s="606"/>
      <c r="W155" s="26"/>
      <c r="X155" s="606"/>
      <c r="Y155" s="26"/>
      <c r="Z155" s="606"/>
      <c r="AA155" s="96"/>
      <c r="AB155" s="96"/>
      <c r="AC155" s="96"/>
      <c r="AD155" s="96"/>
      <c r="AE155" s="96"/>
      <c r="AF155" s="96"/>
      <c r="AG155" s="96"/>
      <c r="AH155" s="96"/>
      <c r="AI155" s="597"/>
      <c r="AJ155" s="597"/>
      <c r="AK155" s="597"/>
      <c r="AL155" s="597"/>
      <c r="AM155" s="597"/>
      <c r="AN155" s="597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" hidden="false" customHeight="false" outlineLevel="0" collapsed="false">
      <c r="A156" s="614"/>
      <c r="B156" s="606"/>
      <c r="C156" s="26"/>
      <c r="D156" s="606"/>
      <c r="E156" s="26"/>
      <c r="F156" s="606"/>
      <c r="G156" s="26"/>
      <c r="H156" s="606"/>
      <c r="I156" s="26"/>
      <c r="J156" s="606"/>
      <c r="K156" s="26"/>
      <c r="L156" s="606"/>
      <c r="M156" s="26"/>
      <c r="N156" s="619"/>
      <c r="O156" s="26"/>
      <c r="P156" s="606"/>
      <c r="Q156" s="26"/>
      <c r="R156" s="606"/>
      <c r="S156" s="26"/>
      <c r="T156" s="606"/>
      <c r="U156" s="26"/>
      <c r="V156" s="606"/>
      <c r="W156" s="26"/>
      <c r="X156" s="606"/>
      <c r="Y156" s="26"/>
      <c r="Z156" s="606"/>
      <c r="AA156" s="96"/>
      <c r="AB156" s="96"/>
      <c r="AC156" s="97"/>
      <c r="AD156" s="97"/>
      <c r="AE156" s="620"/>
      <c r="AF156" s="620"/>
      <c r="AG156" s="620"/>
      <c r="AH156" s="620"/>
      <c r="AI156" s="597"/>
      <c r="AJ156" s="597"/>
      <c r="AK156" s="597"/>
      <c r="AL156" s="597"/>
      <c r="AM156" s="597"/>
      <c r="AN156" s="597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8" hidden="false" customHeight="false" outlineLevel="0" collapsed="false">
      <c r="A157" s="614"/>
      <c r="B157" s="606"/>
      <c r="C157" s="26"/>
      <c r="D157" s="606"/>
      <c r="E157" s="26"/>
      <c r="F157" s="606"/>
      <c r="G157" s="26"/>
      <c r="H157" s="606"/>
      <c r="I157" s="26"/>
      <c r="J157" s="606"/>
      <c r="K157" s="26"/>
      <c r="L157" s="606"/>
      <c r="M157" s="26"/>
      <c r="N157" s="606"/>
      <c r="O157" s="26"/>
      <c r="P157" s="606"/>
      <c r="Q157" s="26"/>
      <c r="R157" s="606"/>
      <c r="S157" s="26"/>
      <c r="T157" s="606"/>
      <c r="U157" s="26"/>
      <c r="V157" s="606"/>
      <c r="W157" s="26"/>
      <c r="X157" s="606"/>
      <c r="Y157" s="26"/>
      <c r="Z157" s="606"/>
      <c r="AI157" s="597"/>
      <c r="AJ157" s="597"/>
      <c r="AK157" s="597"/>
      <c r="AL157" s="597"/>
      <c r="AM157" s="597"/>
      <c r="AN157" s="597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  <c r="GP157" s="96"/>
      <c r="GQ157" s="96"/>
      <c r="GR157" s="96"/>
      <c r="GS157" s="96"/>
      <c r="GT157" s="96"/>
      <c r="GU157" s="96"/>
      <c r="GV157" s="96"/>
      <c r="GW157" s="96"/>
      <c r="GX157" s="96"/>
      <c r="GY157" s="96"/>
      <c r="GZ157" s="96"/>
      <c r="HA157" s="96"/>
      <c r="HB157" s="96"/>
      <c r="HC157" s="96"/>
      <c r="HD157" s="96"/>
      <c r="HE157" s="96"/>
      <c r="HF157" s="96"/>
      <c r="HG157" s="96"/>
      <c r="HH157" s="96"/>
      <c r="HI157" s="96"/>
      <c r="HJ157" s="96"/>
      <c r="HK157" s="96"/>
      <c r="HL157" s="96"/>
      <c r="HM157" s="96"/>
      <c r="HN157" s="96"/>
      <c r="HO157" s="96"/>
      <c r="HP157" s="96"/>
      <c r="HQ157" s="96"/>
      <c r="HR157" s="96"/>
      <c r="HS157" s="96"/>
      <c r="HT157" s="96"/>
      <c r="HU157" s="96"/>
      <c r="HV157" s="96"/>
      <c r="HW157" s="96"/>
      <c r="HX157" s="96"/>
      <c r="HY157" s="96"/>
      <c r="HZ157" s="96"/>
      <c r="IA157" s="96"/>
      <c r="IB157" s="96"/>
      <c r="IC157" s="96"/>
      <c r="ID157" s="96"/>
      <c r="IE157" s="96"/>
      <c r="IF157" s="96"/>
      <c r="IG157" s="96"/>
      <c r="IH157" s="96"/>
      <c r="II157" s="96"/>
      <c r="IJ157" s="96"/>
      <c r="IK157" s="96"/>
      <c r="IL157" s="96"/>
      <c r="IM157" s="96"/>
      <c r="IN157" s="96"/>
      <c r="IO157" s="96"/>
      <c r="IP157" s="96"/>
      <c r="IQ157" s="96"/>
      <c r="IR157" s="96"/>
      <c r="IS157" s="96"/>
      <c r="IT157" s="96"/>
      <c r="IU157" s="96"/>
      <c r="IV157" s="96"/>
      <c r="IW157" s="96"/>
    </row>
    <row r="158" customFormat="false" ht="18" hidden="false" customHeight="false" outlineLevel="0" collapsed="false">
      <c r="A158" s="614"/>
      <c r="B158" s="606"/>
      <c r="C158" s="26"/>
      <c r="D158" s="606"/>
      <c r="E158" s="26"/>
      <c r="F158" s="606"/>
      <c r="G158" s="26"/>
      <c r="H158" s="606"/>
      <c r="I158" s="26"/>
      <c r="J158" s="606"/>
      <c r="K158" s="26"/>
      <c r="L158" s="606"/>
      <c r="M158" s="26"/>
      <c r="N158" s="619"/>
      <c r="O158" s="26"/>
      <c r="P158" s="619"/>
      <c r="Q158" s="26"/>
      <c r="R158" s="619"/>
      <c r="S158" s="26"/>
      <c r="T158" s="619"/>
      <c r="U158" s="26"/>
      <c r="V158" s="619"/>
      <c r="W158" s="26"/>
      <c r="X158" s="619"/>
      <c r="Y158" s="26"/>
      <c r="Z158" s="619"/>
      <c r="AI158" s="597"/>
      <c r="AJ158" s="597"/>
      <c r="AK158" s="597"/>
      <c r="AL158" s="597"/>
      <c r="AM158" s="597"/>
      <c r="AN158" s="597"/>
      <c r="AO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  <c r="GP158" s="96"/>
      <c r="GQ158" s="96"/>
      <c r="GR158" s="96"/>
      <c r="GS158" s="96"/>
      <c r="GT158" s="96"/>
      <c r="GU158" s="96"/>
      <c r="GV158" s="96"/>
      <c r="GW158" s="96"/>
      <c r="GX158" s="96"/>
      <c r="GY158" s="96"/>
      <c r="GZ158" s="96"/>
      <c r="HA158" s="96"/>
      <c r="HB158" s="96"/>
      <c r="HC158" s="96"/>
      <c r="HD158" s="96"/>
      <c r="HE158" s="96"/>
      <c r="HF158" s="96"/>
      <c r="HG158" s="96"/>
      <c r="HH158" s="96"/>
      <c r="HI158" s="96"/>
      <c r="HJ158" s="96"/>
      <c r="HK158" s="96"/>
      <c r="HL158" s="96"/>
      <c r="HM158" s="96"/>
      <c r="HN158" s="96"/>
      <c r="HO158" s="96"/>
      <c r="HP158" s="96"/>
      <c r="HQ158" s="96"/>
      <c r="HR158" s="96"/>
      <c r="HS158" s="96"/>
      <c r="HT158" s="96"/>
      <c r="HU158" s="96"/>
      <c r="HV158" s="96"/>
      <c r="HW158" s="96"/>
      <c r="HX158" s="96"/>
      <c r="HY158" s="96"/>
      <c r="HZ158" s="96"/>
      <c r="IA158" s="96"/>
      <c r="IB158" s="96"/>
      <c r="IC158" s="96"/>
      <c r="ID158" s="96"/>
      <c r="IE158" s="96"/>
      <c r="IF158" s="96"/>
      <c r="IG158" s="96"/>
      <c r="IH158" s="96"/>
      <c r="II158" s="96"/>
      <c r="IJ158" s="96"/>
      <c r="IK158" s="96"/>
      <c r="IL158" s="96"/>
      <c r="IM158" s="96"/>
      <c r="IN158" s="96"/>
      <c r="IO158" s="96"/>
      <c r="IP158" s="96"/>
      <c r="IQ158" s="96"/>
      <c r="IR158" s="96"/>
      <c r="IS158" s="96"/>
      <c r="IT158" s="96"/>
      <c r="IU158" s="96"/>
      <c r="IV158" s="96"/>
      <c r="IW158" s="96"/>
    </row>
    <row r="159" customFormat="false" ht="18" hidden="false" customHeight="false" outlineLevel="0" collapsed="false">
      <c r="A159" s="614"/>
      <c r="B159" s="606"/>
      <c r="C159" s="26"/>
      <c r="D159" s="606"/>
      <c r="E159" s="26"/>
      <c r="F159" s="606"/>
      <c r="G159" s="26"/>
      <c r="H159" s="606"/>
      <c r="I159" s="26"/>
      <c r="J159" s="606"/>
      <c r="K159" s="26"/>
      <c r="L159" s="606"/>
      <c r="M159" s="26"/>
      <c r="N159" s="606"/>
      <c r="O159" s="26"/>
      <c r="P159" s="606"/>
      <c r="Q159" s="26"/>
      <c r="R159" s="606"/>
      <c r="S159" s="26"/>
      <c r="T159" s="606"/>
      <c r="U159" s="26"/>
      <c r="V159" s="606"/>
      <c r="W159" s="26"/>
      <c r="X159" s="606"/>
      <c r="Y159" s="26"/>
      <c r="Z159" s="606"/>
      <c r="AI159" s="582"/>
      <c r="AJ159" s="582"/>
      <c r="AK159" s="582"/>
      <c r="AL159" s="582"/>
      <c r="AM159" s="582"/>
      <c r="AN159" s="582"/>
      <c r="AO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  <c r="GP159" s="96"/>
      <c r="GQ159" s="96"/>
      <c r="GR159" s="96"/>
      <c r="GS159" s="96"/>
      <c r="GT159" s="96"/>
      <c r="GU159" s="96"/>
      <c r="GV159" s="96"/>
      <c r="GW159" s="96"/>
      <c r="GX159" s="96"/>
      <c r="GY159" s="96"/>
      <c r="GZ159" s="96"/>
      <c r="HA159" s="96"/>
      <c r="HB159" s="96"/>
      <c r="HC159" s="96"/>
      <c r="HD159" s="96"/>
      <c r="HE159" s="96"/>
      <c r="HF159" s="96"/>
      <c r="HG159" s="96"/>
      <c r="HH159" s="96"/>
      <c r="HI159" s="96"/>
      <c r="HJ159" s="96"/>
      <c r="HK159" s="96"/>
      <c r="HL159" s="96"/>
      <c r="HM159" s="96"/>
      <c r="HN159" s="96"/>
      <c r="HO159" s="96"/>
      <c r="HP159" s="96"/>
      <c r="HQ159" s="96"/>
      <c r="HR159" s="96"/>
      <c r="HS159" s="96"/>
      <c r="HT159" s="96"/>
      <c r="HU159" s="96"/>
      <c r="HV159" s="96"/>
      <c r="HW159" s="96"/>
      <c r="HX159" s="96"/>
      <c r="HY159" s="96"/>
      <c r="HZ159" s="96"/>
      <c r="IA159" s="96"/>
      <c r="IB159" s="96"/>
      <c r="IC159" s="96"/>
      <c r="ID159" s="96"/>
      <c r="IE159" s="96"/>
      <c r="IF159" s="96"/>
      <c r="IG159" s="96"/>
      <c r="IH159" s="96"/>
      <c r="II159" s="96"/>
      <c r="IJ159" s="96"/>
      <c r="IK159" s="96"/>
      <c r="IL159" s="96"/>
      <c r="IM159" s="96"/>
      <c r="IN159" s="96"/>
      <c r="IO159" s="96"/>
      <c r="IP159" s="96"/>
      <c r="IQ159" s="96"/>
      <c r="IR159" s="96"/>
      <c r="IS159" s="96"/>
      <c r="IT159" s="96"/>
      <c r="IU159" s="96"/>
      <c r="IV159" s="96"/>
      <c r="IW159" s="96"/>
    </row>
    <row r="160" customFormat="false" ht="18" hidden="false" customHeight="false" outlineLevel="0" collapsed="false">
      <c r="A160" s="614"/>
      <c r="B160" s="606"/>
      <c r="C160" s="26"/>
      <c r="D160" s="606"/>
      <c r="E160" s="26"/>
      <c r="F160" s="606"/>
      <c r="G160" s="26"/>
      <c r="H160" s="606"/>
      <c r="I160" s="26"/>
      <c r="J160" s="606"/>
      <c r="K160" s="26"/>
      <c r="L160" s="606"/>
      <c r="M160" s="26"/>
      <c r="N160" s="606"/>
      <c r="O160" s="26"/>
      <c r="P160" s="619"/>
      <c r="Q160" s="26"/>
      <c r="R160" s="619"/>
      <c r="S160" s="26"/>
      <c r="T160" s="619"/>
      <c r="U160" s="26"/>
      <c r="V160" s="619"/>
      <c r="W160" s="26"/>
      <c r="X160" s="619"/>
      <c r="Y160" s="26"/>
      <c r="Z160" s="619"/>
      <c r="AI160" s="597"/>
      <c r="AJ160" s="582"/>
      <c r="AK160" s="597"/>
      <c r="AL160" s="582"/>
      <c r="AM160" s="597"/>
      <c r="AN160" s="597"/>
      <c r="AO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  <c r="GP160" s="96"/>
      <c r="GQ160" s="96"/>
      <c r="GR160" s="96"/>
      <c r="GS160" s="96"/>
      <c r="GT160" s="96"/>
      <c r="GU160" s="96"/>
      <c r="GV160" s="96"/>
      <c r="GW160" s="96"/>
      <c r="GX160" s="96"/>
      <c r="GY160" s="96"/>
      <c r="GZ160" s="96"/>
      <c r="HA160" s="96"/>
      <c r="HB160" s="96"/>
      <c r="HC160" s="96"/>
      <c r="HD160" s="96"/>
      <c r="HE160" s="96"/>
      <c r="HF160" s="96"/>
      <c r="HG160" s="96"/>
      <c r="HH160" s="96"/>
      <c r="HI160" s="96"/>
      <c r="HJ160" s="96"/>
      <c r="HK160" s="96"/>
      <c r="HL160" s="96"/>
      <c r="HM160" s="96"/>
      <c r="HN160" s="96"/>
      <c r="HO160" s="96"/>
      <c r="HP160" s="96"/>
      <c r="HQ160" s="96"/>
      <c r="HR160" s="96"/>
      <c r="HS160" s="96"/>
      <c r="HT160" s="96"/>
      <c r="HU160" s="96"/>
      <c r="HV160" s="96"/>
      <c r="HW160" s="96"/>
      <c r="HX160" s="96"/>
      <c r="HY160" s="96"/>
      <c r="HZ160" s="96"/>
      <c r="IA160" s="96"/>
      <c r="IB160" s="96"/>
      <c r="IC160" s="96"/>
      <c r="ID160" s="96"/>
      <c r="IE160" s="96"/>
      <c r="IF160" s="96"/>
      <c r="IG160" s="96"/>
      <c r="IH160" s="96"/>
      <c r="II160" s="96"/>
      <c r="IJ160" s="96"/>
      <c r="IK160" s="96"/>
      <c r="IL160" s="96"/>
      <c r="IM160" s="96"/>
      <c r="IN160" s="96"/>
      <c r="IO160" s="96"/>
      <c r="IP160" s="96"/>
      <c r="IQ160" s="96"/>
      <c r="IR160" s="96"/>
      <c r="IS160" s="96"/>
      <c r="IT160" s="96"/>
      <c r="IU160" s="96"/>
      <c r="IV160" s="96"/>
      <c r="IW160" s="96"/>
    </row>
    <row r="161" customFormat="false" ht="18" hidden="false" customHeight="false" outlineLevel="0" collapsed="false">
      <c r="A161" s="614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606"/>
      <c r="O161" s="26"/>
      <c r="P161" s="606"/>
      <c r="Q161" s="26"/>
      <c r="R161" s="606"/>
      <c r="S161" s="26"/>
      <c r="T161" s="606"/>
      <c r="U161" s="26"/>
      <c r="V161" s="606"/>
      <c r="W161" s="26"/>
      <c r="X161" s="606"/>
      <c r="Y161" s="26"/>
      <c r="Z161" s="606"/>
      <c r="AI161" s="601"/>
      <c r="AJ161" s="582"/>
      <c r="AK161" s="601"/>
      <c r="AL161" s="582"/>
      <c r="AM161" s="601"/>
      <c r="AN161" s="601"/>
      <c r="AO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  <c r="GP161" s="96"/>
      <c r="GQ161" s="96"/>
      <c r="GR161" s="96"/>
      <c r="GS161" s="96"/>
      <c r="GT161" s="96"/>
      <c r="GU161" s="96"/>
      <c r="GV161" s="96"/>
      <c r="GW161" s="96"/>
      <c r="GX161" s="96"/>
      <c r="GY161" s="96"/>
      <c r="GZ161" s="96"/>
      <c r="HA161" s="96"/>
      <c r="HB161" s="96"/>
      <c r="HC161" s="96"/>
      <c r="HD161" s="96"/>
      <c r="HE161" s="96"/>
      <c r="HF161" s="96"/>
      <c r="HG161" s="96"/>
      <c r="HH161" s="96"/>
      <c r="HI161" s="96"/>
      <c r="HJ161" s="96"/>
      <c r="HK161" s="96"/>
      <c r="HL161" s="96"/>
      <c r="HM161" s="96"/>
      <c r="HN161" s="96"/>
      <c r="HO161" s="96"/>
      <c r="HP161" s="96"/>
      <c r="HQ161" s="96"/>
      <c r="HR161" s="96"/>
      <c r="HS161" s="96"/>
      <c r="HT161" s="96"/>
      <c r="HU161" s="96"/>
      <c r="HV161" s="96"/>
      <c r="HW161" s="96"/>
      <c r="HX161" s="96"/>
      <c r="HY161" s="96"/>
      <c r="HZ161" s="96"/>
      <c r="IA161" s="96"/>
      <c r="IB161" s="96"/>
      <c r="IC161" s="96"/>
      <c r="ID161" s="96"/>
      <c r="IE161" s="96"/>
      <c r="IF161" s="96"/>
      <c r="IG161" s="96"/>
      <c r="IH161" s="96"/>
      <c r="II161" s="96"/>
      <c r="IJ161" s="96"/>
      <c r="IK161" s="96"/>
      <c r="IL161" s="96"/>
      <c r="IM161" s="96"/>
      <c r="IN161" s="96"/>
      <c r="IO161" s="96"/>
      <c r="IP161" s="96"/>
      <c r="IQ161" s="96"/>
      <c r="IR161" s="96"/>
      <c r="IS161" s="96"/>
      <c r="IT161" s="96"/>
      <c r="IU161" s="96"/>
      <c r="IV161" s="96"/>
      <c r="IW161" s="96"/>
    </row>
    <row r="162" customFormat="false" ht="18" hidden="false" customHeight="false" outlineLevel="0" collapsed="false">
      <c r="A162" s="614"/>
      <c r="B162" s="606"/>
      <c r="C162" s="26"/>
      <c r="D162" s="606"/>
      <c r="E162" s="26"/>
      <c r="F162" s="606"/>
      <c r="G162" s="26"/>
      <c r="H162" s="606"/>
      <c r="I162" s="26"/>
      <c r="J162" s="606"/>
      <c r="K162" s="26"/>
      <c r="L162" s="606"/>
      <c r="M162" s="26"/>
      <c r="N162" s="606"/>
      <c r="O162" s="26"/>
      <c r="P162" s="606"/>
      <c r="Q162" s="26"/>
      <c r="R162" s="606"/>
      <c r="S162" s="26"/>
      <c r="T162" s="606"/>
      <c r="U162" s="26"/>
      <c r="V162" s="606"/>
      <c r="W162" s="26"/>
      <c r="X162" s="606"/>
      <c r="Y162" s="26"/>
      <c r="Z162" s="606"/>
      <c r="AI162" s="601"/>
      <c r="AJ162" s="582"/>
      <c r="AK162" s="601"/>
      <c r="AL162" s="582"/>
      <c r="AM162" s="601"/>
      <c r="AN162" s="601"/>
      <c r="AO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  <c r="GP162" s="96"/>
      <c r="GQ162" s="96"/>
      <c r="GR162" s="96"/>
      <c r="GS162" s="96"/>
      <c r="GT162" s="96"/>
      <c r="GU162" s="96"/>
      <c r="GV162" s="96"/>
      <c r="GW162" s="96"/>
      <c r="GX162" s="96"/>
      <c r="GY162" s="96"/>
      <c r="GZ162" s="96"/>
      <c r="HA162" s="96"/>
      <c r="HB162" s="96"/>
      <c r="HC162" s="96"/>
      <c r="HD162" s="96"/>
      <c r="HE162" s="96"/>
      <c r="HF162" s="96"/>
      <c r="HG162" s="96"/>
      <c r="HH162" s="96"/>
      <c r="HI162" s="96"/>
      <c r="HJ162" s="96"/>
      <c r="HK162" s="96"/>
      <c r="HL162" s="96"/>
      <c r="HM162" s="96"/>
      <c r="HN162" s="96"/>
      <c r="HO162" s="96"/>
      <c r="HP162" s="96"/>
      <c r="HQ162" s="96"/>
      <c r="HR162" s="96"/>
      <c r="HS162" s="96"/>
      <c r="HT162" s="96"/>
      <c r="HU162" s="96"/>
      <c r="HV162" s="96"/>
      <c r="HW162" s="96"/>
      <c r="HX162" s="96"/>
      <c r="HY162" s="96"/>
      <c r="HZ162" s="96"/>
      <c r="IA162" s="96"/>
      <c r="IB162" s="96"/>
      <c r="IC162" s="96"/>
      <c r="ID162" s="96"/>
      <c r="IE162" s="96"/>
      <c r="IF162" s="96"/>
      <c r="IG162" s="96"/>
      <c r="IH162" s="96"/>
      <c r="II162" s="96"/>
      <c r="IJ162" s="96"/>
      <c r="IK162" s="96"/>
      <c r="IL162" s="96"/>
      <c r="IM162" s="96"/>
      <c r="IN162" s="96"/>
      <c r="IO162" s="96"/>
      <c r="IP162" s="96"/>
      <c r="IQ162" s="96"/>
      <c r="IR162" s="96"/>
      <c r="IS162" s="96"/>
      <c r="IT162" s="96"/>
      <c r="IU162" s="96"/>
      <c r="IV162" s="96"/>
      <c r="IW162" s="96"/>
    </row>
    <row r="163" customFormat="false" ht="18" hidden="false" customHeight="false" outlineLevel="0" collapsed="false">
      <c r="A163" s="614"/>
      <c r="B163" s="606"/>
      <c r="C163" s="26"/>
      <c r="D163" s="606"/>
      <c r="E163" s="26"/>
      <c r="F163" s="606"/>
      <c r="G163" s="26"/>
      <c r="H163" s="606"/>
      <c r="I163" s="26"/>
      <c r="J163" s="606"/>
      <c r="K163" s="26"/>
      <c r="L163" s="606"/>
      <c r="M163" s="26"/>
      <c r="N163" s="606"/>
      <c r="O163" s="26"/>
      <c r="P163" s="606"/>
      <c r="Q163" s="26"/>
      <c r="R163" s="606"/>
      <c r="S163" s="26"/>
      <c r="T163" s="606"/>
      <c r="U163" s="26"/>
      <c r="V163" s="606"/>
      <c r="W163" s="26"/>
      <c r="X163" s="606"/>
      <c r="Y163" s="26"/>
      <c r="Z163" s="606"/>
      <c r="AI163" s="597"/>
      <c r="AJ163" s="582"/>
      <c r="AK163" s="597"/>
      <c r="AL163" s="582"/>
      <c r="AM163" s="597"/>
      <c r="AN163" s="601"/>
      <c r="AO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  <c r="GP163" s="96"/>
      <c r="GQ163" s="96"/>
      <c r="GR163" s="96"/>
      <c r="GS163" s="96"/>
      <c r="GT163" s="96"/>
      <c r="GU163" s="96"/>
      <c r="GV163" s="96"/>
      <c r="GW163" s="96"/>
      <c r="GX163" s="96"/>
      <c r="GY163" s="96"/>
      <c r="GZ163" s="96"/>
      <c r="HA163" s="96"/>
      <c r="HB163" s="96"/>
      <c r="HC163" s="96"/>
      <c r="HD163" s="96"/>
      <c r="HE163" s="96"/>
      <c r="HF163" s="96"/>
      <c r="HG163" s="96"/>
      <c r="HH163" s="96"/>
      <c r="HI163" s="96"/>
      <c r="HJ163" s="96"/>
      <c r="HK163" s="96"/>
      <c r="HL163" s="96"/>
      <c r="HM163" s="96"/>
      <c r="HN163" s="96"/>
      <c r="HO163" s="96"/>
      <c r="HP163" s="96"/>
      <c r="HQ163" s="96"/>
      <c r="HR163" s="96"/>
      <c r="HS163" s="96"/>
      <c r="HT163" s="96"/>
      <c r="HU163" s="96"/>
      <c r="HV163" s="96"/>
      <c r="HW163" s="96"/>
      <c r="HX163" s="96"/>
      <c r="HY163" s="96"/>
      <c r="HZ163" s="96"/>
      <c r="IA163" s="96"/>
      <c r="IB163" s="96"/>
      <c r="IC163" s="96"/>
      <c r="ID163" s="96"/>
      <c r="IE163" s="96"/>
      <c r="IF163" s="96"/>
      <c r="IG163" s="96"/>
      <c r="IH163" s="96"/>
      <c r="II163" s="96"/>
      <c r="IJ163" s="96"/>
      <c r="IK163" s="96"/>
      <c r="IL163" s="96"/>
      <c r="IM163" s="96"/>
      <c r="IN163" s="96"/>
      <c r="IO163" s="96"/>
      <c r="IP163" s="96"/>
      <c r="IQ163" s="96"/>
      <c r="IR163" s="96"/>
      <c r="IS163" s="96"/>
      <c r="IT163" s="96"/>
      <c r="IU163" s="96"/>
      <c r="IV163" s="96"/>
      <c r="IW163" s="96"/>
    </row>
    <row r="164" customFormat="false" ht="18" hidden="false" customHeight="false" outlineLevel="0" collapsed="false">
      <c r="A164" s="614"/>
      <c r="B164" s="606"/>
      <c r="C164" s="26"/>
      <c r="D164" s="606"/>
      <c r="E164" s="26"/>
      <c r="F164" s="606"/>
      <c r="G164" s="26"/>
      <c r="H164" s="606"/>
      <c r="I164" s="26"/>
      <c r="J164" s="606"/>
      <c r="K164" s="26"/>
      <c r="L164" s="606"/>
      <c r="M164" s="26"/>
      <c r="O164" s="26"/>
      <c r="P164" s="606"/>
      <c r="Q164" s="26"/>
      <c r="R164" s="606"/>
      <c r="S164" s="26"/>
      <c r="T164" s="606"/>
      <c r="U164" s="26"/>
      <c r="V164" s="606"/>
      <c r="W164" s="26"/>
      <c r="X164" s="606"/>
      <c r="Y164" s="26"/>
      <c r="Z164" s="606"/>
      <c r="AI164" s="597"/>
      <c r="AJ164" s="597"/>
      <c r="AK164" s="597"/>
      <c r="AL164" s="597"/>
      <c r="AM164" s="597"/>
      <c r="AN164" s="601"/>
      <c r="AO164" s="96"/>
    </row>
    <row r="165" customFormat="false" ht="18" hidden="false" customHeight="false" outlineLevel="0" collapsed="false">
      <c r="A165" s="614"/>
      <c r="B165" s="606"/>
      <c r="C165" s="26"/>
      <c r="D165" s="606"/>
      <c r="E165" s="26"/>
      <c r="F165" s="606"/>
      <c r="G165" s="26"/>
      <c r="H165" s="606"/>
      <c r="I165" s="26"/>
      <c r="J165" s="606"/>
      <c r="K165" s="26"/>
      <c r="L165" s="606"/>
      <c r="M165" s="26"/>
      <c r="O165" s="26"/>
      <c r="P165" s="606"/>
      <c r="Q165" s="26"/>
      <c r="R165" s="606"/>
      <c r="S165" s="26"/>
      <c r="T165" s="606"/>
      <c r="U165" s="26"/>
      <c r="V165" s="606"/>
      <c r="W165" s="26"/>
      <c r="X165" s="606"/>
      <c r="Y165" s="26"/>
      <c r="Z165" s="606"/>
      <c r="AI165" s="96"/>
      <c r="AJ165" s="96"/>
      <c r="AK165" s="96"/>
      <c r="AL165" s="96"/>
      <c r="AM165" s="96"/>
      <c r="AN165" s="96"/>
      <c r="AO165" s="96"/>
    </row>
    <row r="166" customFormat="false" ht="18" hidden="false" customHeight="false" outlineLevel="0" collapsed="false">
      <c r="A166" s="614"/>
      <c r="B166" s="619"/>
      <c r="C166" s="26"/>
      <c r="D166" s="619"/>
      <c r="E166" s="26"/>
      <c r="F166" s="619"/>
      <c r="G166" s="26"/>
      <c r="H166" s="619"/>
      <c r="I166" s="26"/>
      <c r="J166" s="619"/>
      <c r="K166" s="26"/>
      <c r="L166" s="619"/>
      <c r="M166" s="26"/>
      <c r="AI166" s="96"/>
      <c r="AJ166" s="96"/>
      <c r="AK166" s="96"/>
      <c r="AL166" s="96"/>
      <c r="AM166" s="96"/>
      <c r="AN166" s="96"/>
      <c r="AO166" s="96"/>
    </row>
    <row r="167" customFormat="false" ht="18" hidden="false" customHeight="false" outlineLevel="0" collapsed="false">
      <c r="A167" s="614"/>
      <c r="B167" s="619"/>
      <c r="C167" s="26"/>
      <c r="D167" s="619"/>
      <c r="E167" s="26"/>
      <c r="F167" s="619"/>
      <c r="G167" s="26"/>
      <c r="H167" s="619"/>
      <c r="I167" s="26"/>
      <c r="J167" s="619"/>
      <c r="K167" s="26"/>
      <c r="L167" s="619"/>
      <c r="M167" s="26"/>
      <c r="AI167" s="96"/>
      <c r="AJ167" s="96"/>
      <c r="AK167" s="96"/>
      <c r="AL167" s="96"/>
      <c r="AM167" s="96"/>
      <c r="AN167" s="96"/>
      <c r="AO167" s="96"/>
    </row>
    <row r="168" customFormat="false" ht="18" hidden="false" customHeight="false" outlineLevel="0" collapsed="false">
      <c r="A168" s="614"/>
      <c r="B168" s="606"/>
      <c r="C168" s="26"/>
      <c r="D168" s="606"/>
      <c r="E168" s="26"/>
      <c r="F168" s="606"/>
      <c r="G168" s="26"/>
      <c r="H168" s="606"/>
      <c r="I168" s="26"/>
      <c r="J168" s="606"/>
      <c r="K168" s="26"/>
      <c r="L168" s="606"/>
      <c r="M168" s="26"/>
      <c r="AI168" s="96"/>
      <c r="AJ168" s="96"/>
      <c r="AK168" s="96"/>
      <c r="AL168" s="96"/>
      <c r="AM168" s="96"/>
      <c r="AN168" s="96"/>
      <c r="AO168" s="96"/>
    </row>
    <row r="169" customFormat="false" ht="18" hidden="false" customHeight="false" outlineLevel="0" collapsed="false">
      <c r="A169" s="614"/>
      <c r="B169" s="606"/>
      <c r="C169" s="26"/>
      <c r="D169" s="606"/>
      <c r="E169" s="26"/>
      <c r="F169" s="606"/>
      <c r="G169" s="26"/>
      <c r="H169" s="606"/>
      <c r="I169" s="26"/>
      <c r="J169" s="606"/>
      <c r="K169" s="26"/>
      <c r="L169" s="606"/>
      <c r="M169" s="26"/>
      <c r="AI169" s="620"/>
      <c r="AJ169" s="96"/>
      <c r="AK169" s="96"/>
      <c r="AL169" s="96"/>
      <c r="AM169" s="96"/>
      <c r="AN169" s="96"/>
      <c r="AO169" s="96"/>
    </row>
    <row r="170" customFormat="false" ht="18" hidden="false" customHeight="false" outlineLevel="0" collapsed="false">
      <c r="A170" s="614"/>
      <c r="B170" s="606"/>
      <c r="C170" s="26"/>
      <c r="D170" s="606"/>
      <c r="E170" s="26"/>
      <c r="F170" s="606"/>
      <c r="G170" s="26"/>
      <c r="H170" s="606"/>
      <c r="I170" s="26"/>
      <c r="J170" s="606"/>
      <c r="K170" s="26"/>
      <c r="L170" s="606"/>
      <c r="M170" s="26"/>
    </row>
    <row r="171" customFormat="false" ht="18" hidden="false" customHeight="false" outlineLevel="0" collapsed="false">
      <c r="A171" s="614"/>
      <c r="B171" s="619"/>
      <c r="C171" s="26"/>
      <c r="D171" s="619"/>
      <c r="E171" s="26"/>
      <c r="F171" s="619"/>
      <c r="G171" s="26"/>
      <c r="H171" s="619"/>
      <c r="I171" s="26"/>
      <c r="J171" s="619"/>
      <c r="K171" s="26"/>
      <c r="L171" s="619"/>
      <c r="M171" s="26"/>
    </row>
    <row r="172" customFormat="false" ht="18" hidden="false" customHeight="false" outlineLevel="0" collapsed="false">
      <c r="A172" s="614"/>
      <c r="B172" s="606"/>
      <c r="C172" s="26"/>
      <c r="D172" s="606"/>
      <c r="E172" s="26"/>
      <c r="F172" s="606"/>
      <c r="G172" s="26"/>
      <c r="H172" s="606"/>
      <c r="I172" s="26"/>
      <c r="J172" s="606"/>
      <c r="K172" s="26"/>
      <c r="L172" s="606"/>
      <c r="M172" s="26"/>
    </row>
    <row r="173" customFormat="false" ht="18" hidden="false" customHeight="false" outlineLevel="0" collapsed="false">
      <c r="A173" s="614"/>
      <c r="B173" s="619"/>
      <c r="C173" s="26"/>
      <c r="D173" s="619"/>
      <c r="E173" s="26"/>
      <c r="F173" s="619"/>
      <c r="G173" s="26"/>
      <c r="H173" s="619"/>
      <c r="I173" s="26"/>
      <c r="J173" s="619"/>
      <c r="K173" s="26"/>
      <c r="L173" s="619"/>
      <c r="M173" s="26"/>
    </row>
    <row r="174" customFormat="false" ht="18" hidden="false" customHeight="false" outlineLevel="0" collapsed="false">
      <c r="A174" s="614"/>
      <c r="B174" s="606"/>
      <c r="C174" s="26"/>
      <c r="D174" s="606"/>
      <c r="E174" s="26"/>
      <c r="F174" s="606"/>
      <c r="G174" s="26"/>
      <c r="H174" s="606"/>
      <c r="I174" s="26"/>
      <c r="J174" s="606"/>
      <c r="K174" s="26"/>
      <c r="L174" s="606"/>
      <c r="M174" s="26"/>
    </row>
    <row r="175" customFormat="false" ht="18" hidden="false" customHeight="false" outlineLevel="0" collapsed="false">
      <c r="A175" s="614"/>
      <c r="B175" s="606"/>
      <c r="C175" s="26"/>
      <c r="D175" s="606"/>
      <c r="E175" s="26"/>
      <c r="F175" s="606"/>
      <c r="G175" s="26"/>
      <c r="H175" s="606"/>
      <c r="I175" s="26"/>
      <c r="J175" s="606"/>
      <c r="K175" s="26"/>
      <c r="L175" s="606"/>
      <c r="M175" s="26"/>
    </row>
    <row r="176" customFormat="false" ht="18" hidden="false" customHeight="false" outlineLevel="0" collapsed="false">
      <c r="A176" s="614"/>
      <c r="B176" s="606"/>
      <c r="C176" s="26"/>
      <c r="D176" s="606"/>
      <c r="E176" s="26"/>
      <c r="F176" s="606"/>
      <c r="G176" s="26"/>
      <c r="H176" s="606"/>
      <c r="I176" s="26"/>
      <c r="J176" s="606"/>
      <c r="K176" s="26"/>
      <c r="L176" s="606"/>
      <c r="M176" s="26"/>
    </row>
    <row r="177" customFormat="false" ht="18" hidden="false" customHeight="false" outlineLevel="0" collapsed="false">
      <c r="B177" s="606"/>
      <c r="C177" s="26"/>
      <c r="D177" s="606"/>
      <c r="E177" s="26"/>
      <c r="F177" s="606"/>
      <c r="G177" s="26"/>
      <c r="H177" s="606"/>
      <c r="I177" s="26"/>
      <c r="J177" s="606"/>
      <c r="K177" s="26"/>
      <c r="L177" s="606"/>
      <c r="M177" s="26"/>
    </row>
    <row r="178" customFormat="false" ht="18" hidden="false" customHeight="false" outlineLevel="0" collapsed="false">
      <c r="B178" s="606"/>
      <c r="C178" s="26"/>
      <c r="D178" s="606"/>
      <c r="E178" s="26"/>
      <c r="F178" s="606"/>
      <c r="G178" s="26"/>
      <c r="H178" s="606"/>
      <c r="I178" s="26"/>
      <c r="J178" s="606"/>
      <c r="K178" s="26"/>
      <c r="L178" s="606"/>
      <c r="M178" s="26"/>
    </row>
  </sheetData>
  <mergeCells count="8">
    <mergeCell ref="A1:F1"/>
    <mergeCell ref="B3:AF3"/>
    <mergeCell ref="B4:L4"/>
    <mergeCell ref="AF5:AG5"/>
    <mergeCell ref="B81:C81"/>
    <mergeCell ref="E81:F81"/>
    <mergeCell ref="AC104:AG104"/>
    <mergeCell ref="AC109:AG109"/>
  </mergeCells>
  <printOptions headings="false" gridLines="false" gridLinesSet="true" horizontalCentered="true" verticalCentered="false"/>
  <pageMargins left="0" right="0" top="0" bottom="0" header="0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&amp;L&amp;"Arial,Bold"&amp;20&amp;T</oddHeader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4">
              <controlPr defaultSize="0" print="false" autoFill="0" autoPict="0">
                <anchor moveWithCells="true" sizeWithCells="false">
                  <from>
                    <xdr:col>1</xdr:col>
                    <xdr:colOff>745560</xdr:colOff>
                    <xdr:row>0</xdr:row>
                    <xdr:rowOff>114480</xdr:rowOff>
                  </from>
                  <to>
                    <xdr:col>2</xdr:col>
                    <xdr:colOff>624240</xdr:colOff>
                    <xdr:row>2</xdr:row>
                    <xdr:rowOff>343440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17">
              <controlPr defaultSize="0" print="false" autoFill="0" autoPict="0">
                <anchor moveWithCells="true" sizeWithCells="false">
                  <from>
                    <xdr:col>4</xdr:col>
                    <xdr:colOff>482760</xdr:colOff>
                    <xdr:row>0</xdr:row>
                    <xdr:rowOff>142560</xdr:rowOff>
                  </from>
                  <to>
                    <xdr:col>5</xdr:col>
                    <xdr:colOff>1430280</xdr:colOff>
                    <xdr:row>2</xdr:row>
                    <xdr:rowOff>438480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131"/>
  <sheetViews>
    <sheetView showFormulas="false" showGridLines="fals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B1" activeCellId="0" sqref="B1"/>
    </sheetView>
  </sheetViews>
  <sheetFormatPr defaultColWidth="12.70703125" defaultRowHeight="12.75" customHeight="true" zeroHeight="false" outlineLevelRow="0" outlineLevelCol="0"/>
  <cols>
    <col collapsed="false" customWidth="false" hidden="true" outlineLevel="0" max="1" min="1" style="624" width="12.7"/>
    <col collapsed="false" customWidth="true" hidden="false" outlineLevel="0" max="2" min="2" style="624" width="14.85"/>
    <col collapsed="false" customWidth="false" hidden="false" outlineLevel="0" max="3" min="3" style="624" width="12.7"/>
    <col collapsed="false" customWidth="true" hidden="false" outlineLevel="0" max="4" min="4" style="625" width="13.56"/>
    <col collapsed="false" customWidth="true" hidden="false" outlineLevel="0" max="5" min="5" style="624" width="14.28"/>
    <col collapsed="false" customWidth="true" hidden="false" outlineLevel="0" max="6" min="6" style="624" width="13.99"/>
    <col collapsed="false" customWidth="true" hidden="false" outlineLevel="0" max="7" min="7" style="624" width="13.14"/>
    <col collapsed="false" customWidth="true" hidden="false" outlineLevel="0" max="8" min="8" style="624" width="13.7"/>
    <col collapsed="false" customWidth="true" hidden="false" outlineLevel="0" max="9" min="9" style="624" width="13.41"/>
    <col collapsed="false" customWidth="true" hidden="false" outlineLevel="0" max="10" min="10" style="624" width="14.14"/>
    <col collapsed="false" customWidth="false" hidden="false" outlineLevel="0" max="11" min="11" style="624" width="12.7"/>
    <col collapsed="false" customWidth="true" hidden="false" outlineLevel="0" max="12" min="12" style="624" width="14.28"/>
    <col collapsed="false" customWidth="false" hidden="false" outlineLevel="0" max="13" min="13" style="624" width="12.7"/>
    <col collapsed="false" customWidth="true" hidden="false" outlineLevel="0" max="14" min="14" style="624" width="13.7"/>
    <col collapsed="false" customWidth="true" hidden="false" outlineLevel="0" max="15" min="15" style="624" width="13.41"/>
    <col collapsed="false" customWidth="true" hidden="false" outlineLevel="0" max="16" min="16" style="624" width="14.14"/>
    <col collapsed="false" customWidth="false" hidden="false" outlineLevel="0" max="17" min="17" style="624" width="12.7"/>
    <col collapsed="false" customWidth="true" hidden="false" outlineLevel="0" max="18" min="18" style="624" width="12.99"/>
    <col collapsed="false" customWidth="true" hidden="false" outlineLevel="0" max="19" min="19" style="624" width="13.7"/>
    <col collapsed="false" customWidth="true" hidden="false" outlineLevel="0" max="20" min="20" style="624" width="14.14"/>
    <col collapsed="false" customWidth="true" hidden="false" outlineLevel="0" max="21" min="21" style="624" width="1.28"/>
    <col collapsed="false" customWidth="true" hidden="false" outlineLevel="0" max="23" min="22" style="624" width="13.7"/>
    <col collapsed="false" customWidth="true" hidden="false" outlineLevel="0" max="24" min="24" style="624" width="15.13"/>
    <col collapsed="false" customWidth="true" hidden="false" outlineLevel="0" max="25" min="25" style="624" width="2.99"/>
    <col collapsed="false" customWidth="true" hidden="false" outlineLevel="0" max="26" min="26" style="624" width="13.14"/>
    <col collapsed="false" customWidth="true" hidden="false" outlineLevel="0" max="27" min="27" style="624" width="12.28"/>
    <col collapsed="false" customWidth="true" hidden="false" outlineLevel="0" max="28" min="28" style="624" width="14.14"/>
    <col collapsed="false" customWidth="true" hidden="false" outlineLevel="0" max="29" min="29" style="624" width="11.28"/>
    <col collapsed="false" customWidth="false" hidden="false" outlineLevel="0" max="30" min="30" style="624" width="12.7"/>
    <col collapsed="false" customWidth="true" hidden="false" outlineLevel="0" max="31" min="31" style="624" width="8.41"/>
    <col collapsed="false" customWidth="true" hidden="false" outlineLevel="0" max="32" min="32" style="624" width="10.99"/>
    <col collapsed="false" customWidth="true" hidden="false" outlineLevel="0" max="33" min="33" style="624" width="14.41"/>
    <col collapsed="false" customWidth="true" hidden="false" outlineLevel="0" max="34" min="34" style="624" width="11.28"/>
    <col collapsed="false" customWidth="true" hidden="false" outlineLevel="0" max="35" min="35" style="624" width="9.99"/>
    <col collapsed="false" customWidth="true" hidden="false" outlineLevel="0" max="36" min="36" style="624" width="9.14"/>
    <col collapsed="false" customWidth="true" hidden="false" outlineLevel="0" max="37" min="37" style="624" width="8.14"/>
    <col collapsed="false" customWidth="true" hidden="false" outlineLevel="0" max="38" min="38" style="624" width="9.28"/>
    <col collapsed="false" customWidth="true" hidden="false" outlineLevel="0" max="39" min="39" style="624" width="9.85"/>
    <col collapsed="false" customWidth="true" hidden="false" outlineLevel="0" max="40" min="40" style="624" width="7.7"/>
    <col collapsed="false" customWidth="true" hidden="false" outlineLevel="0" max="41" min="41" style="624" width="7.99"/>
    <col collapsed="false" customWidth="true" hidden="false" outlineLevel="0" max="42" min="42" style="624" width="7.7"/>
    <col collapsed="false" customWidth="true" hidden="false" outlineLevel="0" max="43" min="43" style="624" width="6.56"/>
    <col collapsed="false" customWidth="false" hidden="false" outlineLevel="0" max="257" min="44" style="624" width="12.7"/>
  </cols>
  <sheetData>
    <row r="1" customFormat="false" ht="15.75" hidden="false" customHeight="false" outlineLevel="0" collapsed="false">
      <c r="B1" s="626" t="n">
        <f aca="false">DATE(YEAR(B2),MONTH(B2),1)</f>
        <v>45901</v>
      </c>
      <c r="C1" s="627"/>
      <c r="D1" s="628"/>
      <c r="AX1" s="625" t="s">
        <v>240</v>
      </c>
      <c r="AY1" s="629" t="n">
        <f aca="false">[10]OPS_SHEET!$V$1</f>
        <v>37135</v>
      </c>
    </row>
    <row r="2" customFormat="false" ht="12.75" hidden="false" customHeight="false" outlineLevel="0" collapsed="false">
      <c r="B2" s="630" t="n">
        <f aca="true">TODAY()</f>
        <v>45926</v>
      </c>
      <c r="AS2" s="625" t="s">
        <v>241</v>
      </c>
      <c r="AT2" s="631" t="n">
        <f aca="false">[10]OPS_SHEET!$V$2</f>
        <v>37137</v>
      </c>
    </row>
    <row r="3" customFormat="false" ht="15" hidden="false" customHeight="false" outlineLevel="0" collapsed="false">
      <c r="A3" s="632"/>
      <c r="B3" s="633" t="n">
        <f aca="false">DATE(YEAR(B12),MONTH(B2)-1,1)</f>
        <v>45505</v>
      </c>
      <c r="C3" s="634" t="n">
        <f aca="false">DATE(YEAR(B2)-2,MONTH(B2)-1,1)</f>
        <v>45139</v>
      </c>
      <c r="D3" s="634" t="n">
        <f aca="false">DATE(YEAR(C3),MONTH(C3)+2,1)</f>
        <v>45200</v>
      </c>
      <c r="E3" s="635"/>
      <c r="F3" s="635"/>
      <c r="G3" s="635"/>
      <c r="H3" s="635"/>
      <c r="L3" s="635"/>
      <c r="M3" s="635"/>
      <c r="N3" s="636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AA3" s="637"/>
      <c r="AB3" s="638" t="s">
        <v>44</v>
      </c>
      <c r="AD3" s="635"/>
      <c r="AT3" s="629" t="b">
        <f aca="false">TRUE()</f>
        <v>1</v>
      </c>
    </row>
    <row r="4" customFormat="false" ht="14.25" hidden="false" customHeight="false" outlineLevel="0" collapsed="false">
      <c r="A4" s="632"/>
      <c r="B4" s="633" t="n">
        <f aca="false">DATE(YEAR(B13),MONTH(B2)-1,1)</f>
        <v>45870</v>
      </c>
      <c r="C4" s="633" t="n">
        <f aca="false">DATE(YEAR(B13),MONTH(B13)+1,1)</f>
        <v>45901</v>
      </c>
      <c r="D4" s="639"/>
      <c r="E4" s="635"/>
      <c r="F4" s="635"/>
      <c r="G4" s="635"/>
      <c r="H4" s="635"/>
      <c r="J4" s="640" t="s">
        <v>242</v>
      </c>
      <c r="M4" s="635"/>
      <c r="N4" s="635"/>
      <c r="O4" s="635"/>
      <c r="P4" s="635"/>
      <c r="Q4" s="635"/>
      <c r="R4" s="637"/>
      <c r="S4" s="641" t="s">
        <v>243</v>
      </c>
      <c r="T4" s="635"/>
      <c r="U4" s="635"/>
      <c r="W4" s="635"/>
      <c r="X4" s="635"/>
      <c r="Y4" s="635"/>
      <c r="AA4" s="642" t="n">
        <f aca="false">$B$2</f>
        <v>45926</v>
      </c>
      <c r="AB4" s="643" t="n">
        <f aca="false">'[10]WEST MAP '!AB4</f>
        <v>2196</v>
      </c>
      <c r="AD4" s="635"/>
    </row>
    <row r="5" customFormat="false" ht="15" hidden="false" customHeight="false" outlineLevel="0" collapsed="false">
      <c r="A5" s="635"/>
      <c r="B5" s="644" t="n">
        <f aca="false">DATE(YEAR(B2),MONTH(B2),1)</f>
        <v>45901</v>
      </c>
      <c r="C5" s="635"/>
      <c r="D5" s="639"/>
      <c r="E5" s="635"/>
      <c r="F5" s="635"/>
      <c r="G5" s="635"/>
      <c r="H5" s="635"/>
      <c r="J5" s="637"/>
      <c r="K5" s="645" t="s">
        <v>244</v>
      </c>
      <c r="L5" s="638" t="s">
        <v>245</v>
      </c>
      <c r="M5" s="635"/>
      <c r="P5" s="635"/>
      <c r="Q5" s="635"/>
      <c r="R5" s="642" t="n">
        <f aca="false">$B$2</f>
        <v>45926</v>
      </c>
      <c r="S5" s="643" t="n">
        <f aca="false">'[10]WEST MAP '!S5</f>
        <v>2140.433</v>
      </c>
      <c r="T5" s="635"/>
      <c r="U5" s="635"/>
      <c r="V5" s="646"/>
      <c r="W5" s="635"/>
      <c r="X5" s="635"/>
      <c r="Y5" s="635"/>
      <c r="AA5" s="642" t="n">
        <f aca="false">$B$2-1</f>
        <v>45925</v>
      </c>
      <c r="AB5" s="643" t="n">
        <f aca="false">'[10]WEST MAP '!AB5</f>
        <v>1998</v>
      </c>
      <c r="AD5" s="635"/>
    </row>
    <row r="6" customFormat="false" ht="15.75" hidden="false" customHeight="false" outlineLevel="0" collapsed="false">
      <c r="B6" s="637"/>
      <c r="C6" s="647" t="s">
        <v>246</v>
      </c>
      <c r="D6" s="638" t="s">
        <v>247</v>
      </c>
      <c r="E6" s="648" t="s">
        <v>215</v>
      </c>
      <c r="F6" s="635"/>
      <c r="G6" s="635"/>
      <c r="H6" s="635"/>
      <c r="J6" s="642" t="n">
        <f aca="false">$B$2</f>
        <v>45926</v>
      </c>
      <c r="K6" s="649" t="n">
        <f aca="false">'[10]WEST MAP '!K6</f>
        <v>963.818</v>
      </c>
      <c r="L6" s="643" t="n">
        <f aca="false">'[10]WEST MAP '!L6</f>
        <v>12719.704</v>
      </c>
      <c r="M6" s="635"/>
      <c r="P6" s="635"/>
      <c r="Q6" s="635"/>
      <c r="R6" s="642" t="n">
        <f aca="false">$B$2-1</f>
        <v>45925</v>
      </c>
      <c r="S6" s="643" t="n">
        <f aca="false">'[10]WEST MAP '!S6</f>
        <v>2144.128</v>
      </c>
      <c r="T6" s="635"/>
      <c r="U6" s="635"/>
      <c r="V6" s="650"/>
      <c r="W6" s="651"/>
      <c r="X6" s="652"/>
      <c r="Y6" s="652"/>
      <c r="Z6" s="652"/>
      <c r="AA6" s="653" t="s">
        <v>22</v>
      </c>
      <c r="AB6" s="643" t="n">
        <f aca="false">'[10]WEST MAP '!AB6</f>
        <v>2050.8</v>
      </c>
      <c r="AC6" s="654"/>
      <c r="AD6" s="635"/>
      <c r="AE6" s="635"/>
    </row>
    <row r="7" customFormat="false" ht="18" hidden="false" customHeight="false" outlineLevel="0" collapsed="false">
      <c r="B7" s="642" t="n">
        <f aca="false">$B$2</f>
        <v>45926</v>
      </c>
      <c r="C7" s="655" t="n">
        <f aca="false">'[10]WEST MAP '!C7</f>
        <v>1145.57</v>
      </c>
      <c r="D7" s="656" t="n">
        <f aca="false">'[10]WEST MAP '!D7</f>
        <v>292.405</v>
      </c>
      <c r="E7" s="657" t="n">
        <f aca="false">'[10]WEST MAP '!E7</f>
        <v>1437.975</v>
      </c>
      <c r="F7" s="635"/>
      <c r="G7" s="635"/>
      <c r="H7" s="635"/>
      <c r="J7" s="642" t="n">
        <f aca="false">$B$2-1</f>
        <v>45925</v>
      </c>
      <c r="K7" s="649" t="n">
        <f aca="false">'[10]WEST MAP '!K7</f>
        <v>963.818</v>
      </c>
      <c r="L7" s="643" t="n">
        <f aca="false">'[10]WEST MAP '!L7</f>
        <v>13683.522</v>
      </c>
      <c r="M7" s="635"/>
      <c r="Q7" s="635"/>
      <c r="R7" s="653" t="s">
        <v>22</v>
      </c>
      <c r="S7" s="643" t="n">
        <f aca="false">'[10]WEST MAP '!S7</f>
        <v>2174.5066</v>
      </c>
      <c r="T7" s="635"/>
      <c r="U7" s="635"/>
      <c r="V7" s="658"/>
      <c r="W7" s="627"/>
      <c r="X7" s="659"/>
      <c r="Y7" s="659"/>
      <c r="Z7" s="659"/>
      <c r="AA7" s="660" t="n">
        <f aca="false">DATE(YEAR($B$2)-1,MONTH($B$2),1)</f>
        <v>45536</v>
      </c>
      <c r="AB7" s="643" t="n">
        <f aca="false">'[10]WEST MAP '!AB7</f>
        <v>2296</v>
      </c>
      <c r="AC7" s="654"/>
      <c r="AD7" s="661"/>
      <c r="AE7" s="181"/>
      <c r="AF7" s="181"/>
    </row>
    <row r="8" customFormat="false" ht="18" hidden="false" customHeight="false" outlineLevel="0" collapsed="false">
      <c r="B8" s="642" t="n">
        <f aca="false">$B$2-1</f>
        <v>45925</v>
      </c>
      <c r="C8" s="655" t="n">
        <f aca="false">'[10]WEST MAP '!C8</f>
        <v>1145.57</v>
      </c>
      <c r="D8" s="656" t="n">
        <f aca="false">'[10]WEST MAP '!D8</f>
        <v>292.405</v>
      </c>
      <c r="E8" s="657" t="n">
        <f aca="false">'[10]WEST MAP '!E8</f>
        <v>1437.975</v>
      </c>
      <c r="F8" s="635"/>
      <c r="G8" s="635"/>
      <c r="H8" s="635"/>
      <c r="J8" s="662" t="n">
        <f aca="false">$B$2-1</f>
        <v>45925</v>
      </c>
      <c r="K8" s="649" t="n">
        <f aca="false">'[10]WEST MAP '!K8</f>
        <v>0</v>
      </c>
      <c r="L8" s="643" t="n">
        <f aca="false">'[10]WEST MAP '!L8</f>
        <v>0</v>
      </c>
      <c r="M8" s="635"/>
      <c r="Q8" s="635"/>
      <c r="R8" s="660" t="n">
        <f aca="false">DATE(YEAR($B$2)-1,MONTH($B$2),1)</f>
        <v>45536</v>
      </c>
      <c r="S8" s="643" t="n">
        <f aca="false">'[10]WEST MAP '!S8</f>
        <v>2226.36103333333</v>
      </c>
      <c r="T8" s="635"/>
      <c r="U8" s="635"/>
      <c r="V8" s="658"/>
      <c r="W8" s="627"/>
      <c r="X8" s="659"/>
      <c r="Y8" s="659"/>
      <c r="Z8" s="659"/>
      <c r="AA8" s="663" t="n">
        <f aca="false">DATE(YEAR($B$2),MONTH($B$2)-1,1)</f>
        <v>45870</v>
      </c>
      <c r="AB8" s="664" t="n">
        <f aca="false">'[10]WEST MAP '!AB8</f>
        <v>2147.64516129032</v>
      </c>
      <c r="AC8" s="665"/>
      <c r="AD8" s="181"/>
      <c r="AE8" s="181"/>
      <c r="AF8" s="181"/>
      <c r="AG8" s="181"/>
    </row>
    <row r="9" customFormat="false" ht="18" hidden="false" customHeight="false" outlineLevel="0" collapsed="false">
      <c r="B9" s="662" t="n">
        <f aca="false">$B$2-1</f>
        <v>45925</v>
      </c>
      <c r="C9" s="655" t="n">
        <f aca="false">'[10]WEST MAP '!C9</f>
        <v>0</v>
      </c>
      <c r="D9" s="656" t="n">
        <f aca="false">'[10]WEST MAP '!D9</f>
        <v>0</v>
      </c>
      <c r="E9" s="657" t="n">
        <f aca="false">'[10]WEST MAP '!E9</f>
        <v>0</v>
      </c>
      <c r="F9" s="635"/>
      <c r="G9" s="635"/>
      <c r="H9" s="635"/>
      <c r="J9" s="653" t="s">
        <v>22</v>
      </c>
      <c r="K9" s="649" t="n">
        <f aca="false">'[10]WEST MAP '!K9</f>
        <v>963.818</v>
      </c>
      <c r="L9" s="643" t="str">
        <f aca="false">'[10]WEST MAP '!L9</f>
        <v>-</v>
      </c>
      <c r="M9" s="635"/>
      <c r="N9" s="637" t="s">
        <v>248</v>
      </c>
      <c r="O9" s="666"/>
      <c r="P9" s="667" t="s">
        <v>249</v>
      </c>
      <c r="Q9" s="635"/>
      <c r="R9" s="660" t="n">
        <f aca="false">DATE(YEAR($B$2)-2,MONTH($B$2),1)</f>
        <v>45170</v>
      </c>
      <c r="S9" s="643" t="n">
        <f aca="false">'[10]WEST MAP '!S9</f>
        <v>0</v>
      </c>
      <c r="T9" s="635"/>
      <c r="U9" s="635"/>
      <c r="V9" s="668"/>
      <c r="W9" s="668"/>
      <c r="X9" s="669"/>
      <c r="Y9" s="669"/>
      <c r="Z9" s="669"/>
      <c r="AC9" s="670"/>
      <c r="AD9" s="181"/>
      <c r="AE9" s="181"/>
      <c r="AF9" s="181"/>
      <c r="AG9" s="181"/>
    </row>
    <row r="10" customFormat="false" ht="18" hidden="false" customHeight="false" outlineLevel="0" collapsed="false">
      <c r="B10" s="642" t="n">
        <f aca="false">$B$2-2</f>
        <v>45924</v>
      </c>
      <c r="C10" s="655" t="n">
        <f aca="false">'[10]WEST MAP '!C10</f>
        <v>1145.57</v>
      </c>
      <c r="D10" s="656" t="n">
        <f aca="false">'[10]WEST MAP '!D10</f>
        <v>292.405</v>
      </c>
      <c r="E10" s="657" t="n">
        <f aca="false">'[10]WEST MAP '!E10</f>
        <v>1437.975</v>
      </c>
      <c r="F10" s="635"/>
      <c r="G10" s="635"/>
      <c r="J10" s="660" t="n">
        <f aca="false">'[10]WEST MAP '!J10</f>
        <v>36770</v>
      </c>
      <c r="K10" s="649" t="n">
        <f aca="false">'[10]WEST MAP '!K10</f>
        <v>-51.3611333333333</v>
      </c>
      <c r="L10" s="643" t="n">
        <f aca="false">'[10]WEST MAP '!L10</f>
        <v>19032</v>
      </c>
      <c r="M10" s="635"/>
      <c r="N10" s="642" t="n">
        <f aca="false">$B$2</f>
        <v>45926</v>
      </c>
      <c r="O10" s="643" t="n">
        <f aca="false">'[10]WEST MAP '!O10</f>
        <v>156.316</v>
      </c>
      <c r="P10" s="671" t="n">
        <f aca="false">$B$2</f>
        <v>45926</v>
      </c>
      <c r="Q10" s="672" t="n">
        <f aca="false">'[10]WEST MAP '!Q8</f>
        <v>-28.747</v>
      </c>
      <c r="R10" s="663" t="n">
        <f aca="false">DATE(YEAR($B$2)-1,MONTH($B$2)+1,1)</f>
        <v>45566</v>
      </c>
      <c r="S10" s="664" t="n">
        <f aca="false">'[10]WEST MAP '!S10</f>
        <v>2088.31525806452</v>
      </c>
      <c r="T10" s="635"/>
      <c r="U10" s="635"/>
      <c r="V10" s="635"/>
      <c r="W10" s="639"/>
      <c r="X10" s="639"/>
      <c r="Y10" s="635"/>
      <c r="Z10" s="635"/>
      <c r="AA10" s="673"/>
      <c r="AB10" s="649"/>
      <c r="AD10" s="181"/>
      <c r="AE10" s="674"/>
      <c r="AF10" s="675"/>
    </row>
    <row r="11" customFormat="false" ht="18" hidden="false" customHeight="false" outlineLevel="0" collapsed="false">
      <c r="B11" s="653" t="s">
        <v>22</v>
      </c>
      <c r="C11" s="655" t="n">
        <f aca="false">'[10]WEST MAP '!C11</f>
        <v>1145.57</v>
      </c>
      <c r="D11" s="656" t="n">
        <f aca="false">'[10]WEST MAP '!D11</f>
        <v>292.405</v>
      </c>
      <c r="E11" s="657" t="n">
        <f aca="false">'[10]WEST MAP '!E11</f>
        <v>1437.975</v>
      </c>
      <c r="F11" s="635"/>
      <c r="H11" s="625" t="s">
        <v>250</v>
      </c>
      <c r="I11" s="625"/>
      <c r="J11" s="660" t="n">
        <f aca="false">'[10]WEST MAP '!J11</f>
        <v>37104</v>
      </c>
      <c r="K11" s="649" t="n">
        <f aca="false">'[10]WEST MAP '!K11</f>
        <v>-25.2012258064516</v>
      </c>
      <c r="L11" s="643" t="n">
        <f aca="false">'[10]WEST MAP '!L11</f>
        <v>17538.794</v>
      </c>
      <c r="M11" s="635"/>
      <c r="N11" s="642" t="n">
        <f aca="false">$B$2-1</f>
        <v>45925</v>
      </c>
      <c r="O11" s="643" t="n">
        <f aca="false">'[10]WEST MAP '!O11</f>
        <v>156.316</v>
      </c>
      <c r="P11" s="671" t="n">
        <f aca="false">$B$2-1</f>
        <v>45925</v>
      </c>
      <c r="Q11" s="672" t="n">
        <f aca="false">'[10]WEST MAP '!Q9</f>
        <v>-25.491</v>
      </c>
      <c r="R11" s="676" t="s">
        <v>251</v>
      </c>
      <c r="S11" s="677" t="n">
        <f aca="false">'[10]WEST MAP '!S11</f>
        <v>2720</v>
      </c>
      <c r="T11" s="635"/>
      <c r="U11" s="635"/>
      <c r="V11" s="635"/>
      <c r="W11" s="678" t="s">
        <v>252</v>
      </c>
      <c r="X11" s="625"/>
      <c r="Y11" s="635"/>
      <c r="Z11" s="635"/>
      <c r="AA11" s="679"/>
      <c r="AB11" s="680"/>
      <c r="AC11" s="654"/>
      <c r="AD11" s="181"/>
      <c r="AE11" s="181"/>
      <c r="AF11" s="181"/>
    </row>
    <row r="12" customFormat="false" ht="18" hidden="false" customHeight="false" outlineLevel="0" collapsed="false">
      <c r="B12" s="660" t="n">
        <f aca="false">DATE(YEAR($B$2)-1,MONTH($B$2),1)</f>
        <v>45536</v>
      </c>
      <c r="C12" s="655" t="n">
        <f aca="false">'[10]WEST MAP '!C12</f>
        <v>768.0895</v>
      </c>
      <c r="D12" s="681"/>
      <c r="E12" s="657" t="n">
        <f aca="false">'[10]WEST MAP '!E12</f>
        <v>764.589533333333</v>
      </c>
      <c r="F12" s="635"/>
      <c r="H12" s="682" t="n">
        <f aca="false">B2</f>
        <v>45926</v>
      </c>
      <c r="I12" s="672" t="n">
        <f aca="false">'[10]WEST MAP '!I12</f>
        <v>332.288</v>
      </c>
      <c r="J12" s="663" t="n">
        <f aca="false">'[10]WEST MAP '!J12</f>
        <v>36800</v>
      </c>
      <c r="K12" s="683" t="n">
        <f aca="false">'[10]WEST MAP '!K12</f>
        <v>20.5045483870968</v>
      </c>
      <c r="L12" s="664" t="n">
        <f aca="false">'[10]WEST MAP '!L12</f>
        <v>17135.816</v>
      </c>
      <c r="M12" s="635"/>
      <c r="N12" s="662" t="n">
        <f aca="false">$B$2-1</f>
        <v>45925</v>
      </c>
      <c r="O12" s="643" t="n">
        <f aca="false">'[10]WEST MAP '!O12</f>
        <v>0</v>
      </c>
      <c r="P12" s="684" t="s">
        <v>22</v>
      </c>
      <c r="Q12" s="672" t="n">
        <f aca="false">'[10]WEST MAP '!Q10</f>
        <v>-25.9522</v>
      </c>
      <c r="T12" s="635"/>
      <c r="U12" s="635"/>
      <c r="V12" s="646"/>
      <c r="W12" s="631" t="n">
        <f aca="false">$B$2</f>
        <v>45926</v>
      </c>
      <c r="X12" s="685" t="n">
        <f aca="false">'[10]WEST MAP '!X12</f>
        <v>55.567</v>
      </c>
      <c r="Y12" s="635"/>
      <c r="Z12" s="635"/>
      <c r="AD12" s="181"/>
      <c r="AE12" s="674"/>
      <c r="AF12" s="686"/>
    </row>
    <row r="13" customFormat="false" ht="18" hidden="false" customHeight="false" outlineLevel="0" collapsed="false">
      <c r="A13" s="635"/>
      <c r="B13" s="663" t="n">
        <f aca="false">DATE(YEAR($B$2),MONTH($B$2)-1,1)</f>
        <v>45870</v>
      </c>
      <c r="C13" s="687" t="n">
        <f aca="false">'[10]WEST MAP '!C13</f>
        <v>761.731838709677</v>
      </c>
      <c r="D13" s="688"/>
      <c r="E13" s="689" t="n">
        <f aca="false">'[10]WEST MAP '!E13</f>
        <v>761.839612903226</v>
      </c>
      <c r="F13" s="635"/>
      <c r="H13" s="690" t="n">
        <f aca="false">H12-1</f>
        <v>45925</v>
      </c>
      <c r="I13" s="672" t="n">
        <f aca="false">'[10]WEST MAP '!I13</f>
        <v>332.288</v>
      </c>
      <c r="J13" s="691" t="str">
        <f aca="false">'[10]WEST MAP '!J13</f>
        <v>CAPACITY - Inj. 477</v>
      </c>
      <c r="K13" s="692"/>
      <c r="L13" s="693" t="n">
        <v>19032</v>
      </c>
      <c r="M13" s="635"/>
      <c r="N13" s="642" t="s">
        <v>22</v>
      </c>
      <c r="O13" s="643" t="n">
        <f aca="false">'[10]WEST MAP '!O13</f>
        <v>156.316</v>
      </c>
      <c r="P13" s="649"/>
      <c r="Q13" s="635"/>
      <c r="R13" s="635"/>
      <c r="S13" s="635"/>
      <c r="T13" s="635"/>
      <c r="U13" s="635"/>
      <c r="V13" s="646"/>
      <c r="W13" s="631" t="n">
        <f aca="false">W12-1</f>
        <v>45925</v>
      </c>
      <c r="X13" s="685" t="n">
        <f aca="false">'[10]WEST MAP '!X13</f>
        <v>-146.128</v>
      </c>
      <c r="Y13" s="694"/>
      <c r="Z13" s="646"/>
      <c r="AA13" s="646"/>
      <c r="AB13" s="654"/>
      <c r="AC13" s="654"/>
      <c r="AD13" s="181"/>
      <c r="AE13" s="695"/>
      <c r="AF13" s="686"/>
    </row>
    <row r="14" customFormat="false" ht="18" hidden="false" customHeight="false" outlineLevel="0" collapsed="false">
      <c r="A14" s="635"/>
      <c r="B14" s="696" t="s">
        <v>251</v>
      </c>
      <c r="C14" s="697" t="n">
        <v>1180</v>
      </c>
      <c r="D14" s="698" t="n">
        <v>266</v>
      </c>
      <c r="E14" s="699" t="n">
        <f aca="false">C14+D14</f>
        <v>1446</v>
      </c>
      <c r="G14" s="635"/>
      <c r="H14" s="684" t="s">
        <v>22</v>
      </c>
      <c r="I14" s="672" t="n">
        <f aca="false">'[10]WEST MAP '!I14</f>
        <v>332.288</v>
      </c>
      <c r="J14" s="700" t="str">
        <f aca="false">'[10]WEST MAP '!J14</f>
        <v>                    - With.  1000</v>
      </c>
      <c r="K14" s="701"/>
      <c r="L14" s="702" t="s">
        <v>253</v>
      </c>
      <c r="M14" s="635"/>
      <c r="N14" s="703" t="n">
        <f aca="false">J11</f>
        <v>37104</v>
      </c>
      <c r="O14" s="704" t="n">
        <f aca="false">'[10]WEST MAP '!O14</f>
        <v>75.4018333333333</v>
      </c>
      <c r="P14" s="649"/>
      <c r="Q14" s="635"/>
      <c r="R14" s="635"/>
      <c r="S14" s="635"/>
      <c r="T14" s="635"/>
      <c r="U14" s="635"/>
      <c r="V14" s="635"/>
      <c r="W14" s="639" t="s">
        <v>22</v>
      </c>
      <c r="X14" s="685" t="n">
        <f aca="false">'[10]WEST MAP '!X14</f>
        <v>-123.7066</v>
      </c>
      <c r="Z14" s="654"/>
      <c r="AA14" s="654"/>
      <c r="AB14" s="654"/>
      <c r="AC14" s="654"/>
      <c r="AD14" s="181"/>
      <c r="AE14" s="695"/>
      <c r="AF14" s="686"/>
    </row>
    <row r="15" customFormat="false" ht="18" hidden="false" customHeight="false" outlineLevel="0" collapsed="false">
      <c r="A15" s="635"/>
      <c r="B15" s="635"/>
      <c r="C15" s="635"/>
      <c r="D15" s="639"/>
      <c r="G15" s="635"/>
      <c r="H15" s="705" t="n">
        <f aca="false">F21</f>
        <v>45536</v>
      </c>
      <c r="I15" s="672" t="n">
        <f aca="false">'[10]WEST MAP '!I15</f>
        <v>-204.4145</v>
      </c>
      <c r="L15" s="635"/>
      <c r="M15" s="635"/>
      <c r="N15" s="706"/>
      <c r="O15" s="707"/>
      <c r="P15" s="649"/>
      <c r="Q15" s="635"/>
      <c r="R15" s="635"/>
      <c r="S15" s="635"/>
      <c r="T15" s="635"/>
      <c r="U15" s="635"/>
      <c r="V15" s="635"/>
      <c r="W15" s="673" t="n">
        <f aca="false">DATE(YEAR($B$2)-1,MONTH($B$2),1)</f>
        <v>45536</v>
      </c>
      <c r="X15" s="685" t="n">
        <f aca="false">'[10]WEST MAP '!X15</f>
        <v>69.6389666666673</v>
      </c>
      <c r="Y15" s="635"/>
      <c r="Z15" s="654"/>
      <c r="AA15" s="654"/>
      <c r="AB15" s="654"/>
      <c r="AC15" s="654"/>
      <c r="AD15" s="181"/>
      <c r="AE15" s="695"/>
      <c r="AF15" s="686"/>
    </row>
    <row r="16" customFormat="false" ht="18" hidden="false" customHeight="false" outlineLevel="0" collapsed="false">
      <c r="A16" s="635"/>
      <c r="B16" s="635"/>
      <c r="C16" s="636" t="s">
        <v>254</v>
      </c>
      <c r="D16" s="708"/>
      <c r="F16" s="637"/>
      <c r="G16" s="638" t="s">
        <v>255</v>
      </c>
      <c r="H16" s="709"/>
      <c r="I16" s="672"/>
      <c r="L16" s="635"/>
      <c r="M16" s="635"/>
      <c r="P16" s="710"/>
      <c r="Q16" s="635"/>
      <c r="R16" s="635"/>
      <c r="S16" s="637"/>
      <c r="T16" s="641" t="s">
        <v>256</v>
      </c>
      <c r="U16" s="708"/>
      <c r="V16" s="635"/>
      <c r="W16" s="673" t="n">
        <f aca="false">DATE(YEAR($B$2),MONTH($B$2)-1,1)</f>
        <v>45870</v>
      </c>
      <c r="X16" s="685" t="n">
        <f aca="false">'[10]WEST MAP '!X16</f>
        <v>59.3299032258065</v>
      </c>
      <c r="Y16" s="635"/>
      <c r="Z16" s="654"/>
      <c r="AA16" s="654"/>
      <c r="AB16" s="654"/>
      <c r="AC16" s="654"/>
      <c r="AD16" s="181"/>
      <c r="AE16" s="695"/>
      <c r="AF16" s="686"/>
    </row>
    <row r="17" customFormat="false" ht="15.75" hidden="false" customHeight="true" outlineLevel="0" collapsed="false">
      <c r="A17" s="635"/>
      <c r="B17" s="635"/>
      <c r="C17" s="631" t="n">
        <f aca="false">'[10]WEST MAP '!C18</f>
        <v>37139</v>
      </c>
      <c r="D17" s="672" t="n">
        <f aca="false">'[10]WEST MAP '!D18</f>
        <v>-1437.975</v>
      </c>
      <c r="E17" s="711"/>
      <c r="F17" s="642" t="n">
        <f aca="false">$B$2</f>
        <v>45926</v>
      </c>
      <c r="G17" s="656" t="n">
        <f aca="false">'[10]WEST MAP '!G17</f>
        <v>0</v>
      </c>
      <c r="J17" s="712" t="str">
        <f aca="false">IF(K6&lt;0,"---&gt;","&lt;---")</f>
        <v>&lt;---</v>
      </c>
      <c r="L17" s="635"/>
      <c r="M17" s="635"/>
      <c r="P17" s="635"/>
      <c r="Q17" s="635"/>
      <c r="R17" s="635"/>
      <c r="S17" s="642" t="n">
        <f aca="false">$B$2</f>
        <v>45926</v>
      </c>
      <c r="T17" s="643" t="n">
        <f aca="false">'[10]WEST MAP '!T17</f>
        <v>-5.408</v>
      </c>
      <c r="U17" s="649"/>
      <c r="V17" s="635"/>
      <c r="W17" s="625"/>
      <c r="X17" s="625"/>
      <c r="Y17" s="635"/>
      <c r="Z17" s="654"/>
      <c r="AA17" s="654"/>
      <c r="AB17" s="654"/>
      <c r="AC17" s="654"/>
      <c r="AD17" s="181"/>
      <c r="AE17" s="181"/>
      <c r="AF17" s="675"/>
    </row>
    <row r="18" customFormat="false" ht="14.25" hidden="false" customHeight="false" outlineLevel="0" collapsed="false">
      <c r="A18" s="635"/>
      <c r="B18" s="635"/>
      <c r="C18" s="632" t="n">
        <f aca="false">'[10]WEST MAP '!C19</f>
        <v>37138</v>
      </c>
      <c r="D18" s="672" t="n">
        <f aca="false">'[10]WEST MAP '!D19</f>
        <v>-1437.975</v>
      </c>
      <c r="E18" s="672"/>
      <c r="F18" s="642" t="n">
        <f aca="false">$B$2-1</f>
        <v>45925</v>
      </c>
      <c r="G18" s="656" t="n">
        <f aca="false">'[10]WEST MAP '!G18</f>
        <v>0</v>
      </c>
      <c r="H18" s="635"/>
      <c r="J18" s="624" t="s">
        <v>257</v>
      </c>
      <c r="P18" s="635"/>
      <c r="Q18" s="635"/>
      <c r="R18" s="635"/>
      <c r="S18" s="642" t="n">
        <f aca="false">$B$2-1</f>
        <v>45925</v>
      </c>
      <c r="T18" s="643" t="n">
        <f aca="false">'[10]WEST MAP '!T18</f>
        <v>-5.883</v>
      </c>
      <c r="U18" s="649"/>
      <c r="V18" s="635"/>
      <c r="W18" s="635"/>
      <c r="X18" s="635"/>
      <c r="Y18" s="635"/>
      <c r="Z18" s="654"/>
      <c r="AA18" s="654"/>
      <c r="AF18" s="635"/>
    </row>
    <row r="19" customFormat="false" ht="14.25" hidden="false" customHeight="false" outlineLevel="0" collapsed="false">
      <c r="A19" s="635"/>
      <c r="B19" s="635"/>
      <c r="C19" s="708" t="str">
        <f aca="false">'[10]WEST MAP '!C20</f>
        <v>MTD</v>
      </c>
      <c r="D19" s="672" t="n">
        <f aca="false">'[10]WEST MAP '!D20</f>
        <v>-1437.975</v>
      </c>
      <c r="E19" s="672"/>
      <c r="F19" s="662" t="n">
        <f aca="false">$B$2-1</f>
        <v>45925</v>
      </c>
      <c r="G19" s="656" t="n">
        <f aca="false">'[10]WEST MAP '!G19</f>
        <v>0</v>
      </c>
      <c r="H19" s="635"/>
      <c r="I19" s="635"/>
      <c r="J19" s="632" t="n">
        <f aca="false">$B$2</f>
        <v>45926</v>
      </c>
      <c r="K19" s="713" t="n">
        <f aca="false">'[10]WEST MAP '!K20</f>
        <v>76</v>
      </c>
      <c r="P19" s="635"/>
      <c r="Q19" s="635"/>
      <c r="R19" s="635"/>
      <c r="S19" s="653" t="s">
        <v>22</v>
      </c>
      <c r="T19" s="643" t="n">
        <f aca="false">'[10]WEST MAP '!T19</f>
        <v>-5.7446</v>
      </c>
      <c r="U19" s="649"/>
      <c r="V19" s="635"/>
      <c r="W19" s="635"/>
      <c r="X19" s="635"/>
      <c r="Y19" s="635"/>
      <c r="Z19" s="654"/>
      <c r="AA19" s="654"/>
      <c r="AB19" s="635"/>
      <c r="AC19" s="635"/>
      <c r="AD19" s="635"/>
      <c r="AE19" s="635"/>
      <c r="AF19" s="635"/>
    </row>
    <row r="20" customFormat="false" ht="14.25" hidden="false" customHeight="false" outlineLevel="0" collapsed="false">
      <c r="B20" s="635"/>
      <c r="C20" s="673" t="n">
        <f aca="false">'[10]WEST MAP '!C21</f>
        <v>36770</v>
      </c>
      <c r="D20" s="672" t="n">
        <f aca="false">'[10]WEST MAP '!D21</f>
        <v>-394.2174</v>
      </c>
      <c r="E20" s="672"/>
      <c r="F20" s="653" t="s">
        <v>22</v>
      </c>
      <c r="G20" s="656" t="n">
        <f aca="false">'[10]WEST MAP '!G20</f>
        <v>0</v>
      </c>
      <c r="H20" s="635"/>
      <c r="I20" s="635"/>
      <c r="J20" s="632" t="n">
        <f aca="false">$B$2-1</f>
        <v>45925</v>
      </c>
      <c r="K20" s="713" t="n">
        <f aca="false">'[10]WEST MAP '!K21</f>
        <v>76</v>
      </c>
      <c r="L20" s="637"/>
      <c r="M20" s="638" t="s">
        <v>258</v>
      </c>
      <c r="N20" s="625" t="s">
        <v>259</v>
      </c>
      <c r="O20" s="625"/>
      <c r="P20" s="635"/>
      <c r="Q20" s="635"/>
      <c r="R20" s="635"/>
      <c r="S20" s="660" t="n">
        <f aca="false">DATE(YEAR($B$2)-1,MONTH($B$2),1)</f>
        <v>45536</v>
      </c>
      <c r="T20" s="643" t="n">
        <f aca="false">'[10]WEST MAP '!T20</f>
        <v>-73.0249</v>
      </c>
      <c r="U20" s="649"/>
      <c r="V20" s="635"/>
      <c r="W20" s="635"/>
      <c r="X20" s="635"/>
      <c r="Y20" s="635"/>
      <c r="Z20" s="654"/>
      <c r="AA20" s="654"/>
      <c r="AB20" s="635"/>
      <c r="AC20" s="635"/>
      <c r="AD20" s="635"/>
      <c r="AE20" s="635"/>
      <c r="AF20" s="635"/>
    </row>
    <row r="21" customFormat="false" ht="14.25" hidden="false" customHeight="false" outlineLevel="0" collapsed="false">
      <c r="A21" s="635"/>
      <c r="B21" s="635"/>
      <c r="E21" s="672"/>
      <c r="F21" s="660" t="n">
        <f aca="false">DATE(YEAR($B$2)-1,MONTH($B$2),1)</f>
        <v>45536</v>
      </c>
      <c r="G21" s="656" t="n">
        <f aca="false">'[10]WEST MAP '!G21</f>
        <v>370.372133333333</v>
      </c>
      <c r="H21" s="635"/>
      <c r="I21" s="635"/>
      <c r="J21" s="625" t="s">
        <v>22</v>
      </c>
      <c r="K21" s="713" t="n">
        <f aca="false">'[10]WEST MAP '!K22</f>
        <v>76</v>
      </c>
      <c r="L21" s="642" t="n">
        <f aca="false">$B$2</f>
        <v>45926</v>
      </c>
      <c r="M21" s="643" t="n">
        <f aca="false">'[10]WEST MAP '!M19</f>
        <v>0</v>
      </c>
      <c r="N21" s="690" t="n">
        <f aca="false">$B$2</f>
        <v>45926</v>
      </c>
      <c r="O21" s="714" t="n">
        <f aca="false">'[10]WEST MAP '!O20</f>
        <v>688.689</v>
      </c>
      <c r="P21" s="635"/>
      <c r="Q21" s="625" t="s">
        <v>260</v>
      </c>
      <c r="R21" s="625"/>
      <c r="S21" s="663" t="n">
        <f aca="false">DATE(YEAR($B$2)-1,MONTH($B$2)+1,1)</f>
        <v>45566</v>
      </c>
      <c r="T21" s="664" t="n">
        <f aca="false">'[10]WEST MAP '!T21</f>
        <v>-5.3781935483871</v>
      </c>
      <c r="U21" s="649"/>
      <c r="V21" s="635"/>
      <c r="W21" s="635"/>
      <c r="X21" s="635"/>
      <c r="Y21" s="635"/>
      <c r="Z21" s="654"/>
      <c r="AA21" s="654"/>
      <c r="AC21" s="635"/>
    </row>
    <row r="22" customFormat="false" ht="14.25" hidden="false" customHeight="false" outlineLevel="0" collapsed="false">
      <c r="A22" s="635"/>
      <c r="B22" s="635"/>
      <c r="C22" s="635"/>
      <c r="F22" s="660" t="n">
        <f aca="false">DATE(YEAR($B$2),MONTH($B$2)-1,1)</f>
        <v>45870</v>
      </c>
      <c r="G22" s="656" t="n">
        <f aca="false">'[10]WEST MAP '!G22</f>
        <v>444.637612903226</v>
      </c>
      <c r="H22" s="635"/>
      <c r="I22" s="635"/>
      <c r="J22" s="673" t="n">
        <f aca="false">'[10]WEST MAP '!J23</f>
        <v>36770</v>
      </c>
      <c r="K22" s="713" t="n">
        <f aca="false">'[10]WEST MAP '!K23</f>
        <v>-99.4675333333333</v>
      </c>
      <c r="L22" s="642" t="n">
        <f aca="false">$B$2-1</f>
        <v>45925</v>
      </c>
      <c r="M22" s="643" t="n">
        <f aca="false">'[10]WEST MAP '!M20</f>
        <v>0</v>
      </c>
      <c r="N22" s="690" t="n">
        <f aca="false">N21-1</f>
        <v>45925</v>
      </c>
      <c r="O22" s="714" t="n">
        <f aca="false">'[10]WEST MAP '!O21</f>
        <v>688.689</v>
      </c>
      <c r="P22" s="635"/>
      <c r="Q22" s="690" t="n">
        <f aca="false">$B$2</f>
        <v>45926</v>
      </c>
      <c r="R22" s="672" t="n">
        <f aca="false">'[10]WEST MAP '!R22</f>
        <v>-93.776</v>
      </c>
      <c r="S22" s="696" t="s">
        <v>251</v>
      </c>
      <c r="T22" s="715" t="n">
        <v>-233</v>
      </c>
      <c r="U22" s="649"/>
      <c r="V22" s="635"/>
      <c r="W22" s="635"/>
      <c r="X22" s="635"/>
      <c r="Y22" s="635"/>
      <c r="Z22" s="654"/>
      <c r="AA22" s="654"/>
      <c r="AC22" s="635"/>
    </row>
    <row r="23" customFormat="false" ht="14.25" hidden="false" customHeight="false" outlineLevel="0" collapsed="false">
      <c r="A23" s="635"/>
      <c r="B23" s="635"/>
      <c r="C23" s="635"/>
      <c r="F23" s="663" t="n">
        <f aca="false">DATE(YEAR($B$2)-1,MONTH($B$2)+1,1)</f>
        <v>45566</v>
      </c>
      <c r="G23" s="716" t="n">
        <f aca="false">'[10]WEST MAP '!G23</f>
        <v>410.82035483871</v>
      </c>
      <c r="H23" s="625"/>
      <c r="I23" s="635"/>
      <c r="L23" s="662" t="n">
        <f aca="false">$B$2-1</f>
        <v>45925</v>
      </c>
      <c r="M23" s="643" t="n">
        <f aca="false">'[10]WEST MAP '!M21</f>
        <v>0</v>
      </c>
      <c r="N23" s="682" t="s">
        <v>22</v>
      </c>
      <c r="O23" s="714" t="n">
        <f aca="false">'[10]WEST MAP '!O22</f>
        <v>688.689</v>
      </c>
      <c r="P23" s="635"/>
      <c r="Q23" s="690" t="n">
        <f aca="false">Q22-1</f>
        <v>45925</v>
      </c>
      <c r="R23" s="672" t="n">
        <f aca="false">'[10]WEST MAP '!R23</f>
        <v>-95.226</v>
      </c>
      <c r="U23" s="710"/>
      <c r="V23" s="635"/>
      <c r="W23" s="635"/>
      <c r="X23" s="635"/>
      <c r="Y23" s="635"/>
      <c r="Z23" s="654"/>
      <c r="AA23" s="654"/>
      <c r="AB23" s="635"/>
      <c r="AC23" s="635"/>
      <c r="AD23" s="635"/>
    </row>
    <row r="24" customFormat="false" ht="14.25" hidden="false" customHeight="false" outlineLevel="0" collapsed="false">
      <c r="A24" s="635"/>
      <c r="D24" s="708"/>
      <c r="E24" s="717"/>
      <c r="F24" s="718" t="s">
        <v>261</v>
      </c>
      <c r="G24" s="719" t="n">
        <f aca="false">'[10]WEST MAP '!G24</f>
        <v>700</v>
      </c>
      <c r="H24" s="649"/>
      <c r="J24" s="635"/>
      <c r="L24" s="653" t="s">
        <v>22</v>
      </c>
      <c r="M24" s="643" t="n">
        <f aca="false">'[10]WEST MAP '!M22</f>
        <v>0</v>
      </c>
      <c r="N24" s="720" t="n">
        <f aca="false">L25</f>
        <v>45536</v>
      </c>
      <c r="O24" s="714" t="n">
        <f aca="false">'[10]WEST MAP '!O23</f>
        <v>-137.1815</v>
      </c>
      <c r="P24" s="635"/>
      <c r="Q24" s="639" t="s">
        <v>262</v>
      </c>
      <c r="R24" s="639"/>
      <c r="U24" s="649"/>
      <c r="V24" s="635"/>
      <c r="W24" s="635"/>
      <c r="X24" s="635"/>
      <c r="Y24" s="635"/>
      <c r="Z24" s="654"/>
      <c r="AA24" s="654"/>
      <c r="AB24" s="635"/>
    </row>
    <row r="25" customFormat="false" ht="14.25" hidden="false" customHeight="false" outlineLevel="0" collapsed="false">
      <c r="A25" s="635"/>
      <c r="B25" s="624" t="s">
        <v>263</v>
      </c>
      <c r="F25" s="721" t="s">
        <v>264</v>
      </c>
      <c r="G25" s="722" t="n">
        <f aca="false">'[10]WEST MAP '!G25</f>
        <v>-500</v>
      </c>
      <c r="H25" s="649"/>
      <c r="J25" s="635"/>
      <c r="L25" s="660" t="n">
        <f aca="false">DATE(YEAR($B$2)-1,MONTH($B$2),1)</f>
        <v>45536</v>
      </c>
      <c r="M25" s="643" t="n">
        <f aca="false">'[10]WEST MAP '!M23</f>
        <v>-173.774866666667</v>
      </c>
      <c r="N25" s="635"/>
      <c r="O25" s="635"/>
      <c r="P25" s="635"/>
      <c r="Q25" s="690" t="n">
        <f aca="false">Q22</f>
        <v>45926</v>
      </c>
      <c r="R25" s="672" t="n">
        <f aca="false">-0.018*S5</f>
        <v>-38.527794</v>
      </c>
      <c r="S25" s="635"/>
      <c r="T25" s="635"/>
      <c r="U25" s="635"/>
      <c r="V25" s="635"/>
      <c r="W25" s="635"/>
      <c r="X25" s="635"/>
      <c r="Y25" s="635"/>
      <c r="Z25" s="654"/>
      <c r="AA25" s="654"/>
      <c r="AB25" s="635"/>
    </row>
    <row r="26" customFormat="false" ht="14.25" hidden="false" customHeight="false" outlineLevel="0" collapsed="false">
      <c r="A26" s="635"/>
      <c r="E26" s="635"/>
      <c r="F26" s="635"/>
      <c r="H26" s="625" t="s">
        <v>265</v>
      </c>
      <c r="I26" s="625"/>
      <c r="L26" s="660" t="n">
        <f aca="false">DATE(YEAR($B$2)-1,MONTH($B$2)+1,1)</f>
        <v>45566</v>
      </c>
      <c r="M26" s="643" t="n">
        <f aca="false">'[10]WEST MAP '!M24</f>
        <v>-182.767032258065</v>
      </c>
      <c r="O26" s="635"/>
      <c r="P26" s="635"/>
      <c r="Q26" s="690" t="n">
        <f aca="false">Q23</f>
        <v>45925</v>
      </c>
      <c r="R26" s="672" t="n">
        <f aca="false">-0.018*S6</f>
        <v>-38.594304</v>
      </c>
      <c r="S26" s="635"/>
      <c r="T26" s="635"/>
      <c r="U26" s="635"/>
      <c r="V26" s="635"/>
      <c r="W26" s="635"/>
      <c r="X26" s="635"/>
      <c r="Y26" s="635"/>
      <c r="Z26" s="654"/>
      <c r="AA26" s="654"/>
      <c r="AB26" s="635"/>
      <c r="AD26" s="635"/>
    </row>
    <row r="27" customFormat="false" ht="15" hidden="false" customHeight="false" outlineLevel="0" collapsed="false">
      <c r="A27" s="635"/>
      <c r="D27" s="624"/>
      <c r="E27" s="635"/>
      <c r="F27" s="635"/>
      <c r="H27" s="632" t="n">
        <f aca="false">$B$2</f>
        <v>45926</v>
      </c>
      <c r="I27" s="649" t="n">
        <f aca="false">'[10]WEST MAP '!I27</f>
        <v>151.501</v>
      </c>
      <c r="L27" s="663" t="n">
        <f aca="false">DATE(YEAR($B$2),MONTH($B$2)-1,1)</f>
        <v>45870</v>
      </c>
      <c r="M27" s="664" t="n">
        <f aca="false">'[10]WEST MAP '!M25</f>
        <v>-61.8711612903226</v>
      </c>
      <c r="O27" s="635"/>
      <c r="P27" s="635"/>
      <c r="S27" s="635"/>
      <c r="T27" s="635"/>
      <c r="U27" s="635"/>
      <c r="Z27" s="667"/>
      <c r="AD27" s="635"/>
    </row>
    <row r="28" customFormat="false" ht="15.75" hidden="false" customHeight="false" outlineLevel="0" collapsed="false">
      <c r="A28" s="635"/>
      <c r="D28" s="624"/>
      <c r="E28" s="635"/>
      <c r="F28" s="635"/>
      <c r="H28" s="632" t="n">
        <f aca="false">$B$2-1</f>
        <v>45925</v>
      </c>
      <c r="I28" s="649" t="n">
        <f aca="false">'[10]WEST MAP '!I28</f>
        <v>151.501</v>
      </c>
      <c r="K28" s="709"/>
      <c r="L28" s="718" t="s">
        <v>261</v>
      </c>
      <c r="M28" s="723" t="n">
        <f aca="false">'[10]WEST MAP '!M26</f>
        <v>400</v>
      </c>
      <c r="N28" s="724"/>
      <c r="O28" s="725" t="s">
        <v>266</v>
      </c>
      <c r="P28" s="726"/>
      <c r="Q28" s="727" t="s">
        <v>266</v>
      </c>
      <c r="S28" s="635"/>
      <c r="T28" s="635"/>
      <c r="U28" s="635"/>
      <c r="V28" s="635"/>
      <c r="W28" s="635"/>
      <c r="X28" s="635"/>
      <c r="Y28" s="635"/>
      <c r="Z28" s="635"/>
      <c r="AA28" s="635"/>
      <c r="AB28" s="635"/>
      <c r="AC28" s="635"/>
      <c r="AD28" s="635"/>
    </row>
    <row r="29" customFormat="false" ht="14.25" hidden="false" customHeight="false" outlineLevel="0" collapsed="false">
      <c r="A29" s="635"/>
      <c r="D29" s="624"/>
      <c r="E29" s="635"/>
      <c r="F29" s="635"/>
      <c r="H29" s="728" t="n">
        <f aca="false">$B$2-1</f>
        <v>45925</v>
      </c>
      <c r="I29" s="649" t="n">
        <f aca="false">'[10]WEST MAP '!I29</f>
        <v>0</v>
      </c>
      <c r="L29" s="721" t="s">
        <v>264</v>
      </c>
      <c r="M29" s="664" t="n">
        <f aca="false">'[10]WEST MAP '!M27</f>
        <v>-498</v>
      </c>
      <c r="N29" s="729"/>
      <c r="O29" s="730" t="s">
        <v>267</v>
      </c>
      <c r="P29" s="731"/>
      <c r="Q29" s="732" t="s">
        <v>268</v>
      </c>
      <c r="S29" s="635"/>
      <c r="T29" s="635"/>
      <c r="U29" s="635"/>
      <c r="V29" s="635"/>
      <c r="W29" s="635"/>
      <c r="X29" s="635"/>
      <c r="Y29" s="635"/>
      <c r="Z29" s="635"/>
      <c r="AA29" s="635"/>
      <c r="AB29" s="635"/>
      <c r="AC29" s="635"/>
      <c r="AD29" s="635"/>
      <c r="AL29" s="625"/>
      <c r="AM29" s="625"/>
    </row>
    <row r="30" customFormat="false" ht="14.25" hidden="false" customHeight="false" outlineLevel="0" collapsed="false">
      <c r="A30" s="635"/>
      <c r="D30" s="624"/>
      <c r="E30" s="635"/>
      <c r="F30" s="635"/>
      <c r="H30" s="639" t="s">
        <v>22</v>
      </c>
      <c r="I30" s="649" t="n">
        <f aca="false">'[10]WEST MAP '!I30</f>
        <v>151.501</v>
      </c>
      <c r="K30" s="635"/>
      <c r="L30" s="635"/>
      <c r="N30" s="733" t="n">
        <f aca="false">$B$2</f>
        <v>45926</v>
      </c>
      <c r="O30" s="734" t="n">
        <f aca="false">'[10]WEST MAP '!O30</f>
        <v>0</v>
      </c>
      <c r="P30" s="735" t="n">
        <f aca="false">$B$2</f>
        <v>45926</v>
      </c>
      <c r="Q30" s="736" t="n">
        <f aca="false">'[10]WEST MAP '!Q30</f>
        <v>0</v>
      </c>
      <c r="S30" s="635"/>
      <c r="T30" s="635"/>
      <c r="U30" s="635"/>
      <c r="W30" s="635"/>
      <c r="X30" s="635"/>
      <c r="Y30" s="635"/>
      <c r="Z30" s="635"/>
      <c r="AA30" s="635"/>
      <c r="AB30" s="635"/>
      <c r="AC30" s="635"/>
      <c r="AD30" s="635"/>
      <c r="AL30" s="684"/>
      <c r="AM30" s="625"/>
    </row>
    <row r="31" customFormat="false" ht="14.25" hidden="false" customHeight="false" outlineLevel="0" collapsed="false">
      <c r="A31" s="635"/>
      <c r="D31" s="624"/>
      <c r="E31" s="635"/>
      <c r="F31" s="635"/>
      <c r="H31" s="673" t="n">
        <f aca="false">DATE(YEAR($B$2)-1,MONTH($B$2),1)</f>
        <v>45536</v>
      </c>
      <c r="I31" s="649" t="n">
        <f aca="false">'[10]WEST MAP '!I31</f>
        <v>-167.7787</v>
      </c>
      <c r="N31" s="733" t="n">
        <f aca="false">$B$2-1</f>
        <v>45925</v>
      </c>
      <c r="O31" s="734" t="n">
        <f aca="false">'[10]WEST MAP '!O31</f>
        <v>0</v>
      </c>
      <c r="P31" s="735" t="n">
        <f aca="false">$B$2-1</f>
        <v>45925</v>
      </c>
      <c r="Q31" s="736" t="n">
        <f aca="false">'[10]WEST MAP '!Q31</f>
        <v>0</v>
      </c>
      <c r="S31" s="635"/>
      <c r="T31" s="635"/>
      <c r="U31" s="635"/>
      <c r="W31" s="635"/>
      <c r="X31" s="635"/>
      <c r="Y31" s="635"/>
      <c r="Z31" s="635"/>
      <c r="AA31" s="635"/>
      <c r="AB31" s="635"/>
      <c r="AC31" s="635"/>
      <c r="AD31" s="635"/>
      <c r="AL31" s="684"/>
      <c r="AM31" s="625"/>
    </row>
    <row r="32" customFormat="false" ht="14.25" hidden="false" customHeight="false" outlineLevel="0" collapsed="false">
      <c r="A32" s="635"/>
      <c r="B32" s="673"/>
      <c r="C32" s="635"/>
      <c r="D32" s="639"/>
      <c r="E32" s="635"/>
      <c r="F32" s="635"/>
      <c r="G32" s="635"/>
      <c r="H32" s="673" t="n">
        <f aca="false">DATE(YEAR($B$2)-1,MONTH($B$2)+1,1)</f>
        <v>45566</v>
      </c>
      <c r="I32" s="649" t="n">
        <f aca="false">'[10]WEST MAP '!I32</f>
        <v>-155.417483870968</v>
      </c>
      <c r="L32" s="635"/>
      <c r="N32" s="737" t="n">
        <f aca="false">$B$2-1</f>
        <v>45925</v>
      </c>
      <c r="O32" s="734" t="n">
        <f aca="false">'[10]WEST MAP '!O32</f>
        <v>0</v>
      </c>
      <c r="P32" s="738" t="n">
        <f aca="false">$B$2-1</f>
        <v>45925</v>
      </c>
      <c r="Q32" s="736" t="n">
        <f aca="false">'[10]WEST MAP '!Q32</f>
        <v>0</v>
      </c>
      <c r="S32" s="635"/>
      <c r="T32" s="635"/>
      <c r="U32" s="635"/>
      <c r="V32" s="635"/>
      <c r="W32" s="635"/>
      <c r="X32" s="635"/>
      <c r="Y32" s="635"/>
      <c r="Z32" s="635"/>
      <c r="AA32" s="635"/>
      <c r="AB32" s="635"/>
      <c r="AC32" s="635"/>
      <c r="AD32" s="635"/>
      <c r="AL32" s="684"/>
      <c r="AM32" s="625"/>
    </row>
    <row r="33" customFormat="false" ht="14.25" hidden="false" customHeight="false" outlineLevel="0" collapsed="false">
      <c r="A33" s="635"/>
      <c r="B33" s="632"/>
      <c r="C33" s="635"/>
      <c r="D33" s="639"/>
      <c r="E33" s="635"/>
      <c r="F33" s="635"/>
      <c r="G33" s="635"/>
      <c r="H33" s="739" t="s">
        <v>269</v>
      </c>
      <c r="I33" s="740" t="n">
        <f aca="false">-460-487</f>
        <v>-947</v>
      </c>
      <c r="L33" s="635"/>
      <c r="N33" s="741" t="s">
        <v>22</v>
      </c>
      <c r="O33" s="734" t="n">
        <f aca="false">'[10]WEST MAP '!O33</f>
        <v>0</v>
      </c>
      <c r="P33" s="742" t="s">
        <v>22</v>
      </c>
      <c r="Q33" s="736" t="n">
        <f aca="false">'[10]WEST MAP '!Q33</f>
        <v>0</v>
      </c>
      <c r="S33" s="635"/>
      <c r="T33" s="635"/>
      <c r="U33" s="635"/>
      <c r="V33" s="635"/>
      <c r="W33" s="635"/>
      <c r="X33" s="635"/>
      <c r="Y33" s="635"/>
      <c r="Z33" s="635"/>
      <c r="AA33" s="635"/>
      <c r="AB33" s="635"/>
      <c r="AC33" s="635"/>
      <c r="AD33" s="635"/>
      <c r="AL33" s="684"/>
      <c r="AM33" s="625"/>
    </row>
    <row r="34" customFormat="false" ht="14.25" hidden="false" customHeight="false" outlineLevel="0" collapsed="false">
      <c r="A34" s="635"/>
      <c r="B34" s="635"/>
      <c r="C34" s="635"/>
      <c r="D34" s="639"/>
      <c r="E34" s="635"/>
      <c r="F34" s="635"/>
      <c r="G34" s="635"/>
      <c r="H34" s="739" t="s">
        <v>270</v>
      </c>
      <c r="I34" s="679" t="n">
        <f aca="false">437+487</f>
        <v>924</v>
      </c>
      <c r="L34" s="635"/>
      <c r="N34" s="743" t="n">
        <f aca="false">DATE(YEAR($B$2)-1,MONTH($B$2),1)</f>
        <v>45536</v>
      </c>
      <c r="O34" s="734" t="n">
        <f aca="false">'[10]WEST MAP '!O34</f>
        <v>25.3106333333333</v>
      </c>
      <c r="P34" s="744" t="n">
        <f aca="false">DATE(YEAR($B$2)-1,MONTH($B$2),1)</f>
        <v>45536</v>
      </c>
      <c r="Q34" s="736" t="n">
        <f aca="false">'[10]WEST MAP '!Q34</f>
        <v>0</v>
      </c>
      <c r="S34" s="635"/>
      <c r="T34" s="635"/>
      <c r="U34" s="635"/>
      <c r="V34" s="635"/>
      <c r="W34" s="635"/>
      <c r="X34" s="635"/>
      <c r="Y34" s="635"/>
      <c r="Z34" s="635"/>
      <c r="AA34" s="635"/>
      <c r="AB34" s="635"/>
      <c r="AC34" s="635"/>
      <c r="AD34" s="635"/>
      <c r="AL34" s="684"/>
      <c r="AM34" s="625"/>
    </row>
    <row r="35" customFormat="false" ht="14.25" hidden="false" customHeight="false" outlineLevel="0" collapsed="false">
      <c r="A35" s="635"/>
      <c r="B35" s="635"/>
      <c r="C35" s="635"/>
      <c r="D35" s="639"/>
      <c r="E35" s="635"/>
      <c r="F35" s="635"/>
      <c r="G35" s="635"/>
      <c r="L35" s="635"/>
      <c r="N35" s="743" t="n">
        <f aca="false">DATE(YEAR($B$2)-1,MONTH($B$2)+1,1)</f>
        <v>45566</v>
      </c>
      <c r="O35" s="734" t="n">
        <f aca="false">'[10]WEST MAP '!O35</f>
        <v>87.9924193548387</v>
      </c>
      <c r="P35" s="744" t="n">
        <f aca="false">DATE(YEAR($B$2)-2,MONTH($B$2),1)</f>
        <v>45170</v>
      </c>
      <c r="Q35" s="736" t="n">
        <f aca="false">'[10]WEST MAP '!Q35</f>
        <v>0</v>
      </c>
      <c r="S35" s="635"/>
      <c r="T35" s="635"/>
      <c r="U35" s="635"/>
      <c r="V35" s="635"/>
      <c r="W35" s="635"/>
      <c r="Z35" s="635"/>
      <c r="AA35" s="635"/>
      <c r="AB35" s="635"/>
      <c r="AC35" s="635"/>
      <c r="AD35" s="635"/>
      <c r="AL35" s="684"/>
      <c r="AM35" s="625"/>
    </row>
    <row r="36" customFormat="false" ht="14.25" hidden="false" customHeight="false" outlineLevel="0" collapsed="false">
      <c r="A36" s="635"/>
      <c r="B36" s="635"/>
      <c r="C36" s="635"/>
      <c r="D36" s="639"/>
      <c r="E36" s="635"/>
      <c r="F36" s="635" t="s">
        <v>271</v>
      </c>
      <c r="H36" s="635"/>
      <c r="I36" s="635"/>
      <c r="L36" s="635"/>
      <c r="N36" s="743" t="n">
        <f aca="false">DATE(YEAR($B$2),MONTH($B$2)-1,1)</f>
        <v>45870</v>
      </c>
      <c r="O36" s="734" t="n">
        <f aca="false">'[10]WEST MAP '!O36</f>
        <v>-53.313064516129</v>
      </c>
      <c r="P36" s="745" t="n">
        <f aca="false">DATE(YEAR($B$2)-1,MONTH($B$2)+1,1)</f>
        <v>45566</v>
      </c>
      <c r="Q36" s="746" t="n">
        <f aca="false">'[10]WEST MAP '!Q36</f>
        <v>0</v>
      </c>
      <c r="R36" s="635"/>
      <c r="S36" s="635"/>
      <c r="T36" s="635"/>
      <c r="U36" s="635"/>
      <c r="V36" s="635"/>
      <c r="W36" s="635"/>
      <c r="X36" s="635"/>
      <c r="Y36" s="635"/>
      <c r="Z36" s="635"/>
      <c r="AA36" s="635"/>
      <c r="AB36" s="635"/>
      <c r="AC36" s="635"/>
      <c r="AL36" s="684"/>
      <c r="AM36" s="625"/>
    </row>
    <row r="37" customFormat="false" ht="14.25" hidden="false" customHeight="false" outlineLevel="0" collapsed="false">
      <c r="A37" s="635"/>
      <c r="B37" s="635"/>
      <c r="C37" s="635"/>
      <c r="D37" s="639"/>
      <c r="E37" s="635"/>
      <c r="F37" s="635"/>
      <c r="G37" s="635"/>
      <c r="H37" s="635"/>
      <c r="I37" s="635"/>
      <c r="L37" s="635"/>
      <c r="N37" s="747" t="str">
        <f aca="false">'[10]WEST MAP '!N37</f>
        <v>CAPACITY - REC. 638</v>
      </c>
      <c r="O37" s="748"/>
      <c r="P37" s="749" t="str">
        <f aca="false">N37</f>
        <v>CAPACITY - REC. 638</v>
      </c>
      <c r="Q37" s="750"/>
      <c r="R37" s="635"/>
      <c r="S37" s="635"/>
      <c r="T37" s="635"/>
      <c r="U37" s="635"/>
      <c r="V37" s="635"/>
      <c r="W37" s="635"/>
      <c r="X37" s="635"/>
      <c r="Y37" s="635"/>
      <c r="Z37" s="635"/>
      <c r="AA37" s="635"/>
      <c r="AB37" s="635"/>
      <c r="AC37" s="635"/>
      <c r="AD37" s="635"/>
      <c r="AM37" s="751"/>
    </row>
    <row r="38" customFormat="false" ht="15" hidden="false" customHeight="false" outlineLevel="0" collapsed="false">
      <c r="A38" s="635"/>
      <c r="B38" s="635"/>
      <c r="C38" s="635"/>
      <c r="D38" s="639"/>
      <c r="E38" s="635"/>
      <c r="F38" s="635"/>
      <c r="G38" s="635"/>
      <c r="H38" s="635"/>
      <c r="I38" s="635"/>
      <c r="M38" s="624" t="s">
        <v>272</v>
      </c>
      <c r="N38" s="752" t="s">
        <v>273</v>
      </c>
      <c r="O38" s="753"/>
      <c r="P38" s="754" t="s">
        <v>273</v>
      </c>
      <c r="Q38" s="755"/>
      <c r="R38" s="635"/>
      <c r="S38" s="635"/>
      <c r="T38" s="635"/>
      <c r="U38" s="635"/>
      <c r="V38" s="635"/>
      <c r="W38" s="635"/>
      <c r="X38" s="635"/>
      <c r="Y38" s="635"/>
      <c r="Z38" s="635"/>
      <c r="AA38" s="635"/>
      <c r="AB38" s="625"/>
      <c r="AC38" s="635"/>
      <c r="AD38" s="635"/>
      <c r="AG38" s="625"/>
    </row>
    <row r="39" customFormat="false" ht="15" hidden="false" customHeight="false" outlineLevel="0" collapsed="false">
      <c r="A39" s="635"/>
      <c r="B39" s="635"/>
      <c r="C39" s="635"/>
      <c r="D39" s="639"/>
      <c r="E39" s="635"/>
      <c r="F39" s="635"/>
      <c r="G39" s="635"/>
      <c r="H39" s="635"/>
      <c r="I39" s="635"/>
      <c r="J39" s="635"/>
      <c r="K39" s="635"/>
      <c r="L39" s="667"/>
      <c r="M39" s="635"/>
      <c r="O39" s="635"/>
      <c r="P39" s="635"/>
      <c r="Q39" s="635"/>
      <c r="R39" s="635"/>
      <c r="S39" s="635"/>
      <c r="T39" s="635"/>
      <c r="U39" s="635"/>
      <c r="V39" s="635"/>
      <c r="W39" s="635"/>
      <c r="X39" s="635"/>
      <c r="Y39" s="635"/>
      <c r="Z39" s="635"/>
      <c r="AA39" s="635"/>
      <c r="AB39" s="685"/>
      <c r="AD39" s="635"/>
    </row>
    <row r="40" customFormat="false" ht="14.25" hidden="false" customHeight="false" outlineLevel="0" collapsed="false">
      <c r="A40" s="635"/>
      <c r="B40" s="635"/>
      <c r="C40" s="635"/>
      <c r="D40" s="639"/>
      <c r="E40" s="635"/>
      <c r="F40" s="635"/>
      <c r="G40" s="635"/>
      <c r="H40" s="635"/>
      <c r="I40" s="635"/>
      <c r="J40" s="635"/>
      <c r="K40" s="635"/>
      <c r="L40" s="671"/>
      <c r="M40" s="717"/>
      <c r="O40" s="635"/>
      <c r="P40" s="635"/>
      <c r="Q40" s="635"/>
      <c r="R40" s="635"/>
      <c r="S40" s="635"/>
      <c r="T40" s="635"/>
      <c r="U40" s="635"/>
      <c r="V40" s="635"/>
      <c r="W40" s="635"/>
      <c r="X40" s="635"/>
      <c r="Y40" s="635"/>
      <c r="Z40" s="635"/>
      <c r="AA40" s="635"/>
      <c r="AB40" s="625"/>
      <c r="AD40" s="635"/>
    </row>
    <row r="41" customFormat="false" ht="14.25" hidden="false" customHeight="false" outlineLevel="0" collapsed="false">
      <c r="A41" s="635"/>
      <c r="B41" s="635"/>
      <c r="C41" s="635"/>
      <c r="D41" s="639"/>
      <c r="E41" s="635"/>
      <c r="F41" s="635"/>
      <c r="G41" s="635"/>
      <c r="H41" s="635"/>
      <c r="I41" s="635"/>
      <c r="J41" s="635"/>
      <c r="K41" s="635"/>
      <c r="L41" s="671"/>
      <c r="M41" s="717"/>
      <c r="O41" s="635"/>
      <c r="P41" s="635"/>
      <c r="V41" s="635"/>
      <c r="W41" s="635"/>
      <c r="X41" s="635"/>
      <c r="Y41" s="635"/>
      <c r="AD41" s="635"/>
    </row>
    <row r="42" customFormat="false" ht="15" hidden="false" customHeight="false" outlineLevel="0" collapsed="false">
      <c r="A42" s="635"/>
      <c r="B42" s="635"/>
      <c r="C42" s="635"/>
      <c r="D42" s="639"/>
      <c r="E42" s="635"/>
      <c r="F42" s="635"/>
      <c r="G42" s="635"/>
      <c r="H42" s="635"/>
      <c r="I42" s="635"/>
      <c r="J42" s="637"/>
      <c r="K42" s="641" t="s">
        <v>274</v>
      </c>
      <c r="L42" s="705"/>
      <c r="M42" s="717"/>
      <c r="N42" s="635"/>
      <c r="O42" s="635"/>
      <c r="P42" s="635"/>
      <c r="V42" s="637"/>
      <c r="W42" s="641" t="s">
        <v>275</v>
      </c>
      <c r="X42" s="635"/>
      <c r="Y42" s="635"/>
      <c r="AD42" s="635"/>
    </row>
    <row r="43" customFormat="false" ht="15.75" hidden="false" customHeight="false" outlineLevel="0" collapsed="false">
      <c r="A43" s="635"/>
      <c r="B43" s="635"/>
      <c r="C43" s="635"/>
      <c r="D43" s="639"/>
      <c r="E43" s="635"/>
      <c r="F43" s="635"/>
      <c r="G43" s="635"/>
      <c r="H43" s="635"/>
      <c r="I43" s="635"/>
      <c r="J43" s="642" t="n">
        <f aca="false">$B$2</f>
        <v>45926</v>
      </c>
      <c r="K43" s="643" t="n">
        <f aca="false">'[10]WEST MAP '!K43</f>
        <v>-75.659</v>
      </c>
      <c r="L43" s="635"/>
      <c r="M43" s="635"/>
      <c r="N43" s="635"/>
      <c r="O43" s="635"/>
      <c r="P43" s="635"/>
      <c r="V43" s="642" t="n">
        <f aca="false">$B$2</f>
        <v>45926</v>
      </c>
      <c r="W43" s="643" t="n">
        <f aca="false">'[10]WEST MAP '!W43</f>
        <v>144.417</v>
      </c>
      <c r="X43" s="635"/>
      <c r="Y43" s="635"/>
      <c r="Z43" s="756" t="s">
        <v>276</v>
      </c>
      <c r="AA43" s="756"/>
      <c r="AB43" s="756"/>
      <c r="AC43" s="756"/>
      <c r="AD43" s="635"/>
    </row>
    <row r="44" customFormat="false" ht="15" hidden="false" customHeight="true" outlineLevel="0" collapsed="false">
      <c r="A44" s="635"/>
      <c r="B44" s="635"/>
      <c r="C44" s="635"/>
      <c r="D44" s="639"/>
      <c r="E44" s="635"/>
      <c r="F44" s="635"/>
      <c r="G44" s="635"/>
      <c r="H44" s="635"/>
      <c r="I44" s="635"/>
      <c r="J44" s="642" t="n">
        <f aca="false">$B$2-1</f>
        <v>45925</v>
      </c>
      <c r="K44" s="643" t="n">
        <f aca="false">'[10]WEST MAP '!K44</f>
        <v>-75.659</v>
      </c>
      <c r="L44" s="635"/>
      <c r="M44" s="635"/>
      <c r="N44" s="635"/>
      <c r="O44" s="635"/>
      <c r="P44" s="635"/>
      <c r="Q44" s="625" t="s">
        <v>277</v>
      </c>
      <c r="R44" s="625"/>
      <c r="S44" s="637"/>
      <c r="T44" s="638" t="s">
        <v>278</v>
      </c>
      <c r="V44" s="642" t="n">
        <f aca="false">$B$2-1</f>
        <v>45925</v>
      </c>
      <c r="W44" s="643" t="n">
        <f aca="false">'[10]WEST MAP '!W44</f>
        <v>144.417</v>
      </c>
      <c r="X44" s="635"/>
      <c r="Y44" s="635"/>
      <c r="Z44" s="757" t="s">
        <v>279</v>
      </c>
      <c r="AA44" s="757"/>
      <c r="AB44" s="758" t="s">
        <v>280</v>
      </c>
      <c r="AC44" s="758"/>
      <c r="AD44" s="635"/>
    </row>
    <row r="45" customFormat="false" ht="14.25" hidden="false" customHeight="false" outlineLevel="0" collapsed="false">
      <c r="A45" s="635"/>
      <c r="B45" s="635"/>
      <c r="C45" s="635"/>
      <c r="D45" s="639"/>
      <c r="E45" s="635"/>
      <c r="F45" s="635"/>
      <c r="G45" s="635"/>
      <c r="H45" s="635"/>
      <c r="I45" s="635"/>
      <c r="J45" s="653" t="s">
        <v>22</v>
      </c>
      <c r="K45" s="643" t="n">
        <f aca="false">'[10]WEST MAP '!K45</f>
        <v>-75.659</v>
      </c>
      <c r="L45" s="635"/>
      <c r="M45" s="635"/>
      <c r="N45" s="635"/>
      <c r="O45" s="635"/>
      <c r="P45" s="635"/>
      <c r="Q45" s="690" t="n">
        <f aca="false">$B$2</f>
        <v>45926</v>
      </c>
      <c r="R45" s="759" t="n">
        <f aca="false">'[10]WEST MAP '!R45</f>
        <v>374.511</v>
      </c>
      <c r="S45" s="642" t="n">
        <f aca="false">$B$2</f>
        <v>45926</v>
      </c>
      <c r="T45" s="643" t="n">
        <f aca="false">'[10]WEST MAP '!T45</f>
        <v>0</v>
      </c>
      <c r="V45" s="662" t="n">
        <f aca="false">$B$2-1</f>
        <v>45925</v>
      </c>
      <c r="W45" s="643" t="n">
        <f aca="false">'[10]WEST MAP '!W45</f>
        <v>0</v>
      </c>
      <c r="X45" s="635"/>
      <c r="Y45" s="635"/>
      <c r="Z45" s="733" t="n">
        <f aca="false">$B$2</f>
        <v>45926</v>
      </c>
      <c r="AA45" s="734" t="n">
        <f aca="false">'[10]WEST MAP '!X52</f>
        <v>341.976</v>
      </c>
      <c r="AB45" s="760" t="n">
        <f aca="false">Z45</f>
        <v>45926</v>
      </c>
      <c r="AC45" s="736" t="n">
        <f aca="false">VLOOKUP(AB45,[10]Kern!$Q$615:$W$1016,[10]Kern!$W$1)</f>
        <v>0</v>
      </c>
    </row>
    <row r="46" customFormat="false" ht="14.25" hidden="false" customHeight="false" outlineLevel="0" collapsed="false">
      <c r="A46" s="635"/>
      <c r="B46" s="635"/>
      <c r="C46" s="635"/>
      <c r="D46" s="639"/>
      <c r="E46" s="635"/>
      <c r="F46" s="635"/>
      <c r="G46" s="635"/>
      <c r="H46" s="635"/>
      <c r="I46" s="635"/>
      <c r="J46" s="660" t="n">
        <f aca="false">DATE(YEAR($B$2)-1,MONTH($B$2),1)</f>
        <v>45536</v>
      </c>
      <c r="K46" s="643" t="n">
        <f aca="false">'[10]WEST MAP '!K46</f>
        <v>-77.5824</v>
      </c>
      <c r="L46" s="635"/>
      <c r="M46" s="635"/>
      <c r="N46" s="635"/>
      <c r="O46" s="635"/>
      <c r="P46" s="635"/>
      <c r="Q46" s="690" t="n">
        <f aca="false">Q45-1</f>
        <v>45925</v>
      </c>
      <c r="R46" s="759" t="n">
        <f aca="false">'[10]WEST MAP '!R46</f>
        <v>374.511</v>
      </c>
      <c r="S46" s="642" t="n">
        <f aca="false">$B$2-1</f>
        <v>45925</v>
      </c>
      <c r="T46" s="643" t="n">
        <f aca="false">'[10]WEST MAP '!T46</f>
        <v>0</v>
      </c>
      <c r="V46" s="653" t="s">
        <v>22</v>
      </c>
      <c r="W46" s="643" t="n">
        <f aca="false">'[10]WEST MAP '!W46</f>
        <v>144.417</v>
      </c>
      <c r="X46" s="635"/>
      <c r="Y46" s="635"/>
      <c r="Z46" s="733" t="n">
        <f aca="false">$B$2-1</f>
        <v>45925</v>
      </c>
      <c r="AA46" s="734" t="n">
        <f aca="false">'[10]WEST MAP '!X53</f>
        <v>341.976</v>
      </c>
      <c r="AB46" s="760" t="n">
        <f aca="false">Z46</f>
        <v>45925</v>
      </c>
      <c r="AC46" s="736" t="n">
        <f aca="false">VLOOKUP(AB46,[10]Kern!$Q$615:$W$1016,[10]Kern!$W$1)</f>
        <v>0</v>
      </c>
      <c r="AD46" s="635"/>
    </row>
    <row r="47" customFormat="false" ht="14.25" hidden="false" customHeight="false" outlineLevel="0" collapsed="false">
      <c r="A47" s="635"/>
      <c r="B47" s="635" t="s">
        <v>281</v>
      </c>
      <c r="C47" s="635"/>
      <c r="D47" s="639"/>
      <c r="E47" s="635"/>
      <c r="F47" s="635"/>
      <c r="G47" s="635"/>
      <c r="H47" s="635"/>
      <c r="I47" s="635"/>
      <c r="J47" s="663" t="n">
        <f aca="false">DATE(YEAR($B$2),MONTH($B$2)-1,1)</f>
        <v>45870</v>
      </c>
      <c r="K47" s="664" t="n">
        <f aca="false">'[10]WEST MAP '!K47</f>
        <v>-76.396935483871</v>
      </c>
      <c r="M47" s="635"/>
      <c r="N47" s="635"/>
      <c r="O47" s="637"/>
      <c r="P47" s="638" t="s">
        <v>282</v>
      </c>
      <c r="Q47" s="684" t="s">
        <v>22</v>
      </c>
      <c r="R47" s="759" t="n">
        <f aca="false">'[10]WEST MAP '!R47</f>
        <v>374.511</v>
      </c>
      <c r="S47" s="662" t="n">
        <f aca="false">$B$2-1</f>
        <v>45925</v>
      </c>
      <c r="T47" s="643" t="n">
        <f aca="false">'[10]WEST MAP '!T47</f>
        <v>0</v>
      </c>
      <c r="U47" s="639"/>
      <c r="V47" s="660" t="n">
        <f aca="false">DATE(YEAR($B$2)-1,MONTH($B$2),1)</f>
        <v>45536</v>
      </c>
      <c r="W47" s="643" t="n">
        <f aca="false">'[10]WEST MAP '!W47</f>
        <v>108.963466666667</v>
      </c>
      <c r="Z47" s="737" t="n">
        <f aca="false">$B$2-1</f>
        <v>45925</v>
      </c>
      <c r="AA47" s="734" t="n">
        <f aca="false">'[10]WEST MAP '!X54</f>
        <v>0</v>
      </c>
      <c r="AB47" s="729"/>
      <c r="AC47" s="761"/>
      <c r="AD47" s="635"/>
    </row>
    <row r="48" customFormat="false" ht="14.25" hidden="false" customHeight="false" outlineLevel="0" collapsed="false">
      <c r="A48" s="635"/>
      <c r="B48" s="635"/>
      <c r="C48" s="635"/>
      <c r="D48" s="639"/>
      <c r="E48" s="635"/>
      <c r="F48" s="635"/>
      <c r="G48" s="635"/>
      <c r="H48" s="635"/>
      <c r="I48" s="635"/>
      <c r="J48" s="676" t="s">
        <v>251</v>
      </c>
      <c r="K48" s="762" t="n">
        <f aca="false">'[10]WEST MAP '!K48</f>
        <v>-100</v>
      </c>
      <c r="M48" s="635"/>
      <c r="N48" s="635"/>
      <c r="O48" s="642" t="n">
        <f aca="false">$B$2</f>
        <v>45926</v>
      </c>
      <c r="P48" s="643" t="n">
        <f aca="false">'[10]WEST MAP '!P48</f>
        <v>0</v>
      </c>
      <c r="Q48" s="720" t="n">
        <f aca="false">S50</f>
        <v>45536</v>
      </c>
      <c r="R48" s="759" t="n">
        <f aca="false">'[10]WEST MAP '!R48</f>
        <v>-77.6179666666667</v>
      </c>
      <c r="S48" s="642" t="n">
        <f aca="false">$B$2-2</f>
        <v>45924</v>
      </c>
      <c r="T48" s="643" t="n">
        <f aca="false">'[10]WEST MAP '!T48</f>
        <v>0</v>
      </c>
      <c r="U48" s="649"/>
      <c r="V48" s="660" t="n">
        <f aca="false">DATE(YEAR($B$2),MONTH($B$2)-1,1)</f>
        <v>45870</v>
      </c>
      <c r="W48" s="643" t="n">
        <f aca="false">'[10]WEST MAP '!W48</f>
        <v>91.165</v>
      </c>
      <c r="Z48" s="741" t="s">
        <v>22</v>
      </c>
      <c r="AA48" s="734" t="n">
        <f aca="false">'[10]WEST MAP '!X55</f>
        <v>341.976</v>
      </c>
      <c r="AB48" s="763" t="s">
        <v>22</v>
      </c>
      <c r="AC48" s="736" t="n">
        <f aca="false">VLOOKUP($B$1,[10]Kern!$AE$2:$AN$34,7)</f>
        <v>93.7040218333333</v>
      </c>
      <c r="AD48" s="635"/>
    </row>
    <row r="49" customFormat="false" ht="14.25" hidden="false" customHeight="false" outlineLevel="0" collapsed="false">
      <c r="A49" s="635"/>
      <c r="B49" s="635"/>
      <c r="C49" s="635"/>
      <c r="D49" s="639"/>
      <c r="E49" s="635"/>
      <c r="F49" s="635"/>
      <c r="G49" s="637"/>
      <c r="H49" s="641" t="s">
        <v>283</v>
      </c>
      <c r="I49" s="635"/>
      <c r="M49" s="635"/>
      <c r="N49" s="635"/>
      <c r="O49" s="642" t="n">
        <f aca="false">$B$2-1</f>
        <v>45925</v>
      </c>
      <c r="P49" s="643" t="n">
        <f aca="false">'[10]WEST MAP '!P49</f>
        <v>0</v>
      </c>
      <c r="Q49" s="635"/>
      <c r="S49" s="653" t="s">
        <v>22</v>
      </c>
      <c r="T49" s="643" t="n">
        <f aca="false">'[10]WEST MAP '!T49</f>
        <v>0</v>
      </c>
      <c r="U49" s="649"/>
      <c r="V49" s="696" t="s">
        <v>251</v>
      </c>
      <c r="W49" s="698" t="n">
        <v>152</v>
      </c>
      <c r="Z49" s="743" t="n">
        <f aca="false">DATE(YEAR($B$2)-1,MONTH($B$2),1)</f>
        <v>45536</v>
      </c>
      <c r="AA49" s="734" t="n">
        <f aca="false">'[10]WEST MAP '!X56</f>
        <v>255.375533333333</v>
      </c>
      <c r="AB49" s="764"/>
      <c r="AC49" s="765"/>
      <c r="AD49" s="635"/>
      <c r="AI49" s="678"/>
    </row>
    <row r="50" customFormat="false" ht="14.25" hidden="false" customHeight="false" outlineLevel="0" collapsed="false">
      <c r="A50" s="635"/>
      <c r="B50" s="635"/>
      <c r="C50" s="635"/>
      <c r="D50" s="639"/>
      <c r="E50" s="635"/>
      <c r="F50" s="635"/>
      <c r="G50" s="642" t="n">
        <f aca="false">$B$2</f>
        <v>45926</v>
      </c>
      <c r="H50" s="643" t="n">
        <f aca="false">'[10]WEST MAP '!H51</f>
        <v>-31.947</v>
      </c>
      <c r="I50" s="635"/>
      <c r="J50" s="635"/>
      <c r="M50" s="635"/>
      <c r="N50" s="635"/>
      <c r="O50" s="662" t="n">
        <f aca="false">$B$2-1</f>
        <v>45925</v>
      </c>
      <c r="P50" s="643" t="n">
        <f aca="false">'[10]WEST MAP '!P50</f>
        <v>0</v>
      </c>
      <c r="Q50" s="635"/>
      <c r="S50" s="660" t="n">
        <f aca="false">DATE(YEAR($B$2)-1,MONTH($B$2),1)</f>
        <v>45536</v>
      </c>
      <c r="T50" s="643" t="n">
        <f aca="false">'[10]WEST MAP '!T50</f>
        <v>-440.7022</v>
      </c>
      <c r="U50" s="649"/>
      <c r="V50" s="635"/>
      <c r="Z50" s="743" t="n">
        <f aca="false">DATE(YEAR($B$2),MONTH($B$2)-1,1)</f>
        <v>45870</v>
      </c>
      <c r="AA50" s="734" t="n">
        <f aca="false">'[10]WEST MAP '!X57</f>
        <v>221.032064516129</v>
      </c>
      <c r="AB50" s="745" t="n">
        <f aca="false">Z50</f>
        <v>45870</v>
      </c>
      <c r="AC50" s="766" t="n">
        <f aca="false">VLOOKUP(AB50,[10]Kern!$AE$4:$AN$37,[10]Kern!$W$1)</f>
        <v>93.7040218333333</v>
      </c>
      <c r="AD50" s="635"/>
      <c r="AE50" s="767"/>
      <c r="AG50" s="685"/>
    </row>
    <row r="51" customFormat="false" ht="15.75" hidden="false" customHeight="false" outlineLevel="0" collapsed="false">
      <c r="A51" s="635"/>
      <c r="B51" s="636"/>
      <c r="C51" s="635"/>
      <c r="D51" s="639"/>
      <c r="E51" s="635"/>
      <c r="F51" s="635"/>
      <c r="G51" s="642" t="n">
        <f aca="false">$B$2-1</f>
        <v>45925</v>
      </c>
      <c r="H51" s="643" t="n">
        <f aca="false">'[10]WEST MAP '!H52</f>
        <v>-40.16</v>
      </c>
      <c r="J51" s="635"/>
      <c r="N51" s="635"/>
      <c r="O51" s="653" t="s">
        <v>22</v>
      </c>
      <c r="P51" s="643" t="n">
        <f aca="false">'[10]WEST MAP '!P51</f>
        <v>0</v>
      </c>
      <c r="Q51" s="635"/>
      <c r="S51" s="663" t="n">
        <f aca="false">DATE(YEAR($B$2),MONTH($B$2)-1,1)</f>
        <v>45870</v>
      </c>
      <c r="T51" s="643" t="n">
        <f aca="false">'[10]WEST MAP '!T51</f>
        <v>-342.278580645161</v>
      </c>
      <c r="U51" s="649"/>
      <c r="Z51" s="768" t="s">
        <v>251</v>
      </c>
      <c r="AA51" s="769" t="n">
        <f aca="false">'[10]WEST MAP '!X58</f>
        <v>473</v>
      </c>
      <c r="AB51" s="770" t="s">
        <v>251</v>
      </c>
      <c r="AC51" s="771" t="n">
        <v>499</v>
      </c>
      <c r="AD51" s="635"/>
      <c r="AG51" s="625"/>
      <c r="AN51" s="625"/>
      <c r="AO51" s="625"/>
      <c r="AP51" s="625"/>
    </row>
    <row r="52" customFormat="false" ht="16.5" hidden="false" customHeight="false" outlineLevel="0" collapsed="false">
      <c r="A52" s="635"/>
      <c r="B52" s="650"/>
      <c r="C52" s="651"/>
      <c r="D52" s="652"/>
      <c r="E52" s="652"/>
      <c r="F52" s="772"/>
      <c r="G52" s="653" t="s">
        <v>22</v>
      </c>
      <c r="H52" s="643" t="n">
        <f aca="false">'[10]WEST MAP '!H53</f>
        <v>-38.3512</v>
      </c>
      <c r="J52" s="635"/>
      <c r="N52" s="635"/>
      <c r="O52" s="660" t="n">
        <f aca="false">DATE(YEAR($B$2)-1,MONTH($B$2),1)</f>
        <v>45536</v>
      </c>
      <c r="P52" s="643" t="n">
        <f aca="false">'[10]WEST MAP '!P52</f>
        <v>-212.166333333333</v>
      </c>
      <c r="S52" s="718" t="s">
        <v>261</v>
      </c>
      <c r="T52" s="719" t="n">
        <v>323</v>
      </c>
      <c r="U52" s="649"/>
      <c r="AB52" s="635"/>
      <c r="AC52" s="635"/>
      <c r="AD52" s="635"/>
      <c r="AN52" s="625"/>
      <c r="AO52" s="625"/>
      <c r="AP52" s="625"/>
    </row>
    <row r="53" customFormat="false" ht="14.25" hidden="false" customHeight="false" outlineLevel="0" collapsed="false">
      <c r="B53" s="658"/>
      <c r="C53" s="658"/>
      <c r="D53" s="659"/>
      <c r="E53" s="773"/>
      <c r="F53" s="641" t="s">
        <v>284</v>
      </c>
      <c r="G53" s="660" t="n">
        <f aca="false">DATE(YEAR($B$2)-1,MONTH($B$2),1)</f>
        <v>45536</v>
      </c>
      <c r="H53" s="643" t="n">
        <f aca="false">'[10]WEST MAP '!H54</f>
        <v>-39.216</v>
      </c>
      <c r="J53" s="635"/>
      <c r="N53" s="635"/>
      <c r="O53" s="660" t="n">
        <f aca="false">DATE(YEAR($B$2)-1,MONTH($B$2)+1,1)</f>
        <v>45566</v>
      </c>
      <c r="P53" s="643" t="n">
        <f aca="false">'[10]WEST MAP '!P53</f>
        <v>-168.844580645161</v>
      </c>
      <c r="R53" s="635"/>
      <c r="S53" s="721" t="s">
        <v>264</v>
      </c>
      <c r="T53" s="722" t="n">
        <f aca="false">'[10]WEST MAP '!T53</f>
        <v>-494</v>
      </c>
      <c r="U53" s="649"/>
      <c r="AB53" s="678" t="s">
        <v>156</v>
      </c>
      <c r="AC53" s="635"/>
      <c r="AD53" s="625"/>
      <c r="AM53" s="631"/>
      <c r="AN53" s="685"/>
      <c r="AO53" s="685"/>
      <c r="AP53" s="685"/>
    </row>
    <row r="54" customFormat="false" ht="14.25" hidden="false" customHeight="false" outlineLevel="0" collapsed="false">
      <c r="B54" s="658"/>
      <c r="C54" s="658"/>
      <c r="D54" s="659"/>
      <c r="E54" s="642" t="n">
        <f aca="false">$B$2</f>
        <v>45926</v>
      </c>
      <c r="F54" s="643" t="n">
        <f aca="false">'[10]WEST MAP '!F55</f>
        <v>-81.645</v>
      </c>
      <c r="G54" s="663" t="n">
        <f aca="false">DATE(YEAR($B$2)-1,MONTH($B$2)+1,1)</f>
        <v>45566</v>
      </c>
      <c r="H54" s="664" t="n">
        <f aca="false">'[10]WEST MAP '!H55</f>
        <v>-40.1766774193548</v>
      </c>
      <c r="J54" s="635"/>
      <c r="N54" s="635"/>
      <c r="O54" s="663" t="n">
        <f aca="false">DATE(YEAR($B$2),MONTH($B$2)-1,1)</f>
        <v>45870</v>
      </c>
      <c r="P54" s="664" t="n">
        <f aca="false">'[10]WEST MAP '!P54</f>
        <v>-180.551419354839</v>
      </c>
      <c r="R54" s="635"/>
      <c r="S54" s="709"/>
      <c r="T54" s="685"/>
      <c r="U54" s="679"/>
      <c r="AA54" s="632" t="n">
        <f aca="false">$B$2</f>
        <v>45926</v>
      </c>
      <c r="AB54" s="672" t="e">
        <f aca="false">'[10]WEST MAP '!Z58</f>
        <v>#N/A</v>
      </c>
      <c r="AC54" s="635"/>
      <c r="AD54" s="685"/>
      <c r="AF54" s="767"/>
      <c r="AM54" s="631"/>
      <c r="AN54" s="685"/>
      <c r="AO54" s="685"/>
      <c r="AP54" s="685"/>
    </row>
    <row r="55" customFormat="false" ht="14.25" hidden="false" customHeight="false" outlineLevel="0" collapsed="false">
      <c r="B55" s="668"/>
      <c r="C55" s="668"/>
      <c r="D55" s="774"/>
      <c r="E55" s="642" t="n">
        <f aca="false">$B$2-1</f>
        <v>45925</v>
      </c>
      <c r="F55" s="643" t="n">
        <f aca="false">'[10]WEST MAP '!F56</f>
        <v>-81.563</v>
      </c>
      <c r="G55" s="676" t="s">
        <v>251</v>
      </c>
      <c r="H55" s="762" t="n">
        <f aca="false">'[10]WEST MAP '!H56</f>
        <v>-106</v>
      </c>
      <c r="J55" s="635"/>
      <c r="K55" s="635"/>
      <c r="N55" s="635"/>
      <c r="O55" s="718" t="s">
        <v>261</v>
      </c>
      <c r="P55" s="719" t="n">
        <f aca="false">'[10]WEST MAP '!P55</f>
        <v>494</v>
      </c>
      <c r="R55" s="635"/>
      <c r="U55" s="740"/>
      <c r="AA55" s="632" t="n">
        <f aca="false">$B$2-1</f>
        <v>45925</v>
      </c>
      <c r="AB55" s="672" t="e">
        <f aca="false">'[10]WEST MAP '!Z59</f>
        <v>#N/A</v>
      </c>
      <c r="AC55" s="635"/>
      <c r="AD55" s="625"/>
      <c r="AM55" s="625"/>
      <c r="AN55" s="685"/>
      <c r="AO55" s="685"/>
      <c r="AP55" s="685"/>
    </row>
    <row r="56" customFormat="false" ht="14.25" hidden="false" customHeight="false" outlineLevel="0" collapsed="false">
      <c r="B56" s="668"/>
      <c r="D56" s="775"/>
      <c r="E56" s="653" t="s">
        <v>22</v>
      </c>
      <c r="F56" s="643" t="n">
        <f aca="false">'[10]WEST MAP '!F57</f>
        <v>-81.5778</v>
      </c>
      <c r="J56" s="635"/>
      <c r="K56" s="635"/>
      <c r="L56" s="635"/>
      <c r="M56" s="635"/>
      <c r="N56" s="635"/>
      <c r="O56" s="721" t="s">
        <v>264</v>
      </c>
      <c r="P56" s="722" t="n">
        <f aca="false">'[10]WEST MAP '!P56</f>
        <v>-198</v>
      </c>
      <c r="R56" s="635"/>
      <c r="U56" s="685"/>
      <c r="AA56" s="639" t="s">
        <v>22</v>
      </c>
      <c r="AB56" s="672" t="e">
        <f aca="false">'[10]WEST MAP '!Z60</f>
        <v>#N/A</v>
      </c>
      <c r="AF56" s="624" t="s">
        <v>285</v>
      </c>
      <c r="AM56" s="776"/>
      <c r="AN56" s="631"/>
    </row>
    <row r="57" customFormat="false" ht="14.25" hidden="false" customHeight="false" outlineLevel="0" collapsed="false">
      <c r="C57" s="639"/>
      <c r="D57" s="639"/>
      <c r="E57" s="696" t="s">
        <v>251</v>
      </c>
      <c r="F57" s="715" t="n">
        <f aca="false">'[10]WEST MAP '!F58</f>
        <v>50</v>
      </c>
      <c r="J57" s="635"/>
      <c r="K57" s="635"/>
      <c r="L57" s="635"/>
      <c r="M57" s="635"/>
      <c r="N57" s="635"/>
      <c r="O57" s="635"/>
      <c r="R57" s="635"/>
      <c r="S57" s="635"/>
      <c r="AA57" s="673" t="n">
        <f aca="false">DATE(YEAR($B$2)-1,MONTH($B$2),1)</f>
        <v>45536</v>
      </c>
      <c r="AB57" s="672" t="n">
        <f aca="false">'[10]WEST MAP '!Z61</f>
        <v>-0.681033333333333</v>
      </c>
      <c r="AD57" s="635"/>
      <c r="AF57" s="690" t="n">
        <f aca="false">AC60</f>
        <v>45926</v>
      </c>
      <c r="AG57" s="717" t="n">
        <f aca="false">'[10]WEST MAP '!AD62</f>
        <v>69</v>
      </c>
      <c r="AM57" s="776"/>
    </row>
    <row r="58" customFormat="false" ht="14.25" hidden="false" customHeight="false" outlineLevel="0" collapsed="false">
      <c r="C58" s="625"/>
      <c r="D58" s="624"/>
      <c r="E58" s="659"/>
      <c r="F58" s="777"/>
      <c r="G58" s="778"/>
      <c r="I58" s="637"/>
      <c r="J58" s="638" t="s">
        <v>286</v>
      </c>
      <c r="K58" s="635"/>
      <c r="L58" s="635"/>
      <c r="M58" s="635"/>
      <c r="N58" s="635"/>
      <c r="O58" s="635"/>
      <c r="P58" s="637"/>
      <c r="Q58" s="638" t="s">
        <v>287</v>
      </c>
      <c r="R58" s="635"/>
      <c r="S58" s="635"/>
      <c r="AB58" s="672"/>
      <c r="AD58" s="635"/>
      <c r="AF58" s="690" t="n">
        <f aca="false">AC61</f>
        <v>45925</v>
      </c>
      <c r="AG58" s="717" t="n">
        <f aca="false">'[10]WEST MAP '!AD63</f>
        <v>69</v>
      </c>
      <c r="AM58" s="779"/>
      <c r="AN58" s="779"/>
      <c r="AO58" s="779"/>
      <c r="AP58" s="779"/>
    </row>
    <row r="59" customFormat="false" ht="14.25" hidden="false" customHeight="false" outlineLevel="0" collapsed="false">
      <c r="B59" s="780"/>
      <c r="C59" s="685"/>
      <c r="D59" s="672"/>
      <c r="E59" s="659"/>
      <c r="F59" s="639" t="s">
        <v>288</v>
      </c>
      <c r="G59" s="778"/>
      <c r="H59" s="635"/>
      <c r="I59" s="642" t="n">
        <f aca="false">$B$2</f>
        <v>45926</v>
      </c>
      <c r="J59" s="643" t="n">
        <f aca="false">'[10]WEST MAP '!J59</f>
        <v>-1770.449</v>
      </c>
      <c r="L59" s="635"/>
      <c r="M59" s="635"/>
      <c r="N59" s="635"/>
      <c r="O59" s="635"/>
      <c r="P59" s="642" t="n">
        <f aca="false">$B$2</f>
        <v>45926</v>
      </c>
      <c r="Q59" s="643" t="n">
        <f aca="false">'[10]WEST MAP '!Q59</f>
        <v>169.008</v>
      </c>
      <c r="R59" s="635"/>
      <c r="S59" s="635"/>
      <c r="W59" s="709"/>
      <c r="X59" s="649"/>
      <c r="Y59" s="649"/>
      <c r="Z59" s="781"/>
      <c r="AB59" s="678"/>
      <c r="AD59" s="624" t="s">
        <v>289</v>
      </c>
      <c r="AF59" s="690" t="str">
        <f aca="false">AC62</f>
        <v>MTD</v>
      </c>
      <c r="AG59" s="717" t="n">
        <f aca="false">'[10]WEST MAP '!AD64</f>
        <v>69</v>
      </c>
    </row>
    <row r="60" customFormat="false" ht="14.25" hidden="false" customHeight="false" outlineLevel="0" collapsed="false">
      <c r="B60" s="782"/>
      <c r="C60" s="783"/>
      <c r="D60" s="784"/>
      <c r="E60" s="659"/>
      <c r="F60" s="785"/>
      <c r="G60" s="778"/>
      <c r="I60" s="642" t="n">
        <f aca="false">$B$2-1</f>
        <v>45925</v>
      </c>
      <c r="J60" s="643" t="n">
        <f aca="false">'[10]WEST MAP '!J60</f>
        <v>-1808.927</v>
      </c>
      <c r="L60" s="635"/>
      <c r="M60" s="635"/>
      <c r="N60" s="635"/>
      <c r="O60" s="635"/>
      <c r="P60" s="642" t="n">
        <f aca="false">$B$2-1</f>
        <v>45925</v>
      </c>
      <c r="Q60" s="643" t="n">
        <f aca="false">'[10]WEST MAP '!Q60</f>
        <v>169.008</v>
      </c>
      <c r="R60" s="635"/>
      <c r="S60" s="635"/>
      <c r="Z60" s="685"/>
      <c r="AB60" s="635"/>
      <c r="AC60" s="690" t="n">
        <f aca="false">AB70</f>
        <v>45926</v>
      </c>
      <c r="AD60" s="717" t="e">
        <f aca="false">'[10]WEST MAP '!AB61</f>
        <v>#N/A</v>
      </c>
      <c r="AF60" s="720" t="n">
        <f aca="false">AC63</f>
        <v>45536</v>
      </c>
      <c r="AG60" s="717" t="n">
        <f aca="false">'[10]WEST MAP '!AD65</f>
        <v>64.2880333333333</v>
      </c>
      <c r="AH60" s="624" t="s">
        <v>290</v>
      </c>
    </row>
    <row r="61" customFormat="false" ht="14.25" hidden="false" customHeight="false" outlineLevel="0" collapsed="false">
      <c r="A61" s="635"/>
      <c r="B61" s="782"/>
      <c r="C61" s="783"/>
      <c r="D61" s="784"/>
      <c r="E61" s="635"/>
      <c r="F61" s="635"/>
      <c r="G61" s="635"/>
      <c r="H61" s="635"/>
      <c r="I61" s="653" t="s">
        <v>22</v>
      </c>
      <c r="J61" s="643" t="e">
        <f aca="false">'[10]WEST MAP '!J61</f>
        <v>#N/A</v>
      </c>
      <c r="L61" s="635"/>
      <c r="M61" s="635"/>
      <c r="N61" s="635"/>
      <c r="O61" s="635"/>
      <c r="P61" s="662" t="n">
        <f aca="false">$B$2-1</f>
        <v>45925</v>
      </c>
      <c r="Q61" s="643" t="n">
        <f aca="false">'[10]WEST MAP '!Q61</f>
        <v>0</v>
      </c>
      <c r="R61" s="635"/>
      <c r="S61" s="635"/>
      <c r="T61" s="635"/>
      <c r="U61" s="635"/>
      <c r="V61" s="635"/>
      <c r="Z61" s="685"/>
      <c r="AC61" s="690" t="n">
        <f aca="false">AB71</f>
        <v>45925</v>
      </c>
      <c r="AD61" s="717" t="e">
        <f aca="false">'[10]WEST MAP '!AB62</f>
        <v>#N/A</v>
      </c>
      <c r="AF61" s="720" t="n">
        <f aca="false">AC64</f>
        <v>45870</v>
      </c>
      <c r="AG61" s="717" t="n">
        <f aca="false">'[10]WEST MAP '!AD66</f>
        <v>68.7241935483871</v>
      </c>
      <c r="AH61" s="690" t="n">
        <f aca="false">AE64</f>
        <v>45926</v>
      </c>
      <c r="AI61" s="717" t="n">
        <f aca="false">'[10]WEST MAP '!AD57</f>
        <v>192.356</v>
      </c>
    </row>
    <row r="62" customFormat="false" ht="14.25" hidden="false" customHeight="false" outlineLevel="0" collapsed="false">
      <c r="A62" s="635"/>
      <c r="B62" s="782"/>
      <c r="C62" s="783"/>
      <c r="D62" s="784"/>
      <c r="E62" s="635"/>
      <c r="F62" s="635"/>
      <c r="G62" s="635"/>
      <c r="H62" s="635"/>
      <c r="I62" s="660" t="n">
        <f aca="false">DATE(YEAR($B$2)-1,MONTH($B$2),1)</f>
        <v>45536</v>
      </c>
      <c r="J62" s="643" t="n">
        <f aca="false">'[10]WEST MAP '!J62</f>
        <v>-1888.4063</v>
      </c>
      <c r="L62" s="635"/>
      <c r="M62" s="635"/>
      <c r="N62" s="635"/>
      <c r="O62" s="635"/>
      <c r="P62" s="653" t="s">
        <v>22</v>
      </c>
      <c r="Q62" s="643" t="n">
        <f aca="false">'[10]WEST MAP '!Q62</f>
        <v>169.008</v>
      </c>
      <c r="S62" s="639" t="s">
        <v>291</v>
      </c>
      <c r="T62" s="639"/>
      <c r="U62" s="635"/>
      <c r="V62" s="625" t="s">
        <v>292</v>
      </c>
      <c r="W62" s="625"/>
      <c r="AC62" s="625" t="s">
        <v>22</v>
      </c>
      <c r="AD62" s="717" t="e">
        <f aca="false">'[10]WEST MAP '!AB63</f>
        <v>#N/A</v>
      </c>
      <c r="AF62" s="690"/>
      <c r="AG62" s="717"/>
      <c r="AH62" s="690" t="n">
        <f aca="false">AE65</f>
        <v>45925</v>
      </c>
      <c r="AI62" s="717" t="n">
        <f aca="false">'[10]WEST MAP '!AD58</f>
        <v>192.356</v>
      </c>
    </row>
    <row r="63" customFormat="false" ht="15" hidden="false" customHeight="false" outlineLevel="0" collapsed="false">
      <c r="A63" s="635"/>
      <c r="B63" s="636"/>
      <c r="C63" s="635"/>
      <c r="D63" s="639"/>
      <c r="E63" s="637"/>
      <c r="F63" s="638" t="s">
        <v>293</v>
      </c>
      <c r="G63" s="635"/>
      <c r="H63" s="635"/>
      <c r="I63" s="663" t="n">
        <f aca="false">DATE(YEAR($B$2)-1,MONTH($B$2)+1,1)</f>
        <v>45566</v>
      </c>
      <c r="J63" s="643" t="n">
        <f aca="false">'[10]WEST MAP '!J63</f>
        <v>-1878.87280645161</v>
      </c>
      <c r="L63" s="635"/>
      <c r="M63" s="635"/>
      <c r="N63" s="635"/>
      <c r="O63" s="635"/>
      <c r="P63" s="660" t="n">
        <f aca="false">DATE(YEAR($B$2)-1,MONTH($B$2),1)</f>
        <v>45536</v>
      </c>
      <c r="Q63" s="643" t="n">
        <f aca="false">'[10]WEST MAP '!Q63</f>
        <v>-126.553166666667</v>
      </c>
      <c r="S63" s="786" t="n">
        <f aca="false">P59</f>
        <v>45926</v>
      </c>
      <c r="T63" s="787" t="n">
        <f aca="false">'[10]WEST MAP '!T63</f>
        <v>0</v>
      </c>
      <c r="V63" s="786" t="n">
        <f aca="false">S63</f>
        <v>45926</v>
      </c>
      <c r="W63" s="787" t="n">
        <f aca="false">'[10]WEST MAP '!W63</f>
        <v>0</v>
      </c>
      <c r="AC63" s="720" t="n">
        <f aca="false">AB74</f>
        <v>45536</v>
      </c>
      <c r="AD63" s="672" t="n">
        <f aca="false">'[10]WEST MAP '!AB64</f>
        <v>109.8731</v>
      </c>
      <c r="AF63" s="635" t="s">
        <v>156</v>
      </c>
      <c r="AH63" s="690" t="s">
        <v>22</v>
      </c>
      <c r="AI63" s="717" t="n">
        <f aca="false">'[10]WEST MAP '!AD59</f>
        <v>192.356</v>
      </c>
    </row>
    <row r="64" customFormat="false" ht="12.75" hidden="false" customHeight="true" outlineLevel="0" collapsed="false">
      <c r="A64" s="635"/>
      <c r="B64" s="694"/>
      <c r="C64" s="652"/>
      <c r="D64" s="652"/>
      <c r="E64" s="642" t="n">
        <f aca="false">$B$2</f>
        <v>45926</v>
      </c>
      <c r="F64" s="643" t="n">
        <f aca="false">'[10]WEST MAP '!F64</f>
        <v>-1659.435</v>
      </c>
      <c r="G64" s="646"/>
      <c r="I64" s="676" t="s">
        <v>251</v>
      </c>
      <c r="J64" s="788" t="n">
        <f aca="false">'[10]WEST MAP '!J64</f>
        <v>-1940</v>
      </c>
      <c r="L64" s="635"/>
      <c r="M64" s="635"/>
      <c r="N64" s="635"/>
      <c r="O64" s="635"/>
      <c r="P64" s="660" t="n">
        <f aca="false">DATE(YEAR($B$2),MONTH($B$2)-1,1)</f>
        <v>45870</v>
      </c>
      <c r="Q64" s="643" t="n">
        <f aca="false">'[10]WEST MAP '!Q64</f>
        <v>-105.3054</v>
      </c>
      <c r="S64" s="786" t="n">
        <f aca="false">P60</f>
        <v>45925</v>
      </c>
      <c r="T64" s="787" t="n">
        <f aca="false">'[10]WEST MAP '!T64</f>
        <v>236.360005</v>
      </c>
      <c r="V64" s="786" t="n">
        <f aca="false">S64</f>
        <v>45925</v>
      </c>
      <c r="W64" s="787" t="n">
        <f aca="false">'[10]WEST MAP '!W64</f>
        <v>542.879855</v>
      </c>
      <c r="AC64" s="720" t="n">
        <f aca="false">AB75</f>
        <v>45870</v>
      </c>
      <c r="AD64" s="672" t="n">
        <f aca="false">'[10]WEST MAP '!AB65</f>
        <v>109.844580645161</v>
      </c>
      <c r="AE64" s="789" t="n">
        <f aca="false">AG81</f>
        <v>45926</v>
      </c>
      <c r="AF64" s="643" t="n">
        <f aca="false">'[10]WEST MAP '!AE65</f>
        <v>0</v>
      </c>
      <c r="AG64" s="685"/>
      <c r="AH64" s="720" t="n">
        <f aca="false">AF60</f>
        <v>45536</v>
      </c>
      <c r="AI64" s="717" t="n">
        <f aca="false">'[10]WEST MAP '!AD60</f>
        <v>-0.681033333333333</v>
      </c>
    </row>
    <row r="65" customFormat="false" ht="14.25" hidden="false" customHeight="false" outlineLevel="0" collapsed="false">
      <c r="A65" s="635"/>
      <c r="C65" s="790"/>
      <c r="D65" s="790"/>
      <c r="E65" s="642" t="n">
        <f aca="false">$B$2-1</f>
        <v>45925</v>
      </c>
      <c r="F65" s="643" t="n">
        <f aca="false">'[10]WEST MAP '!F65</f>
        <v>-1704.2</v>
      </c>
      <c r="G65" s="678"/>
      <c r="H65" s="635"/>
      <c r="L65" s="635"/>
      <c r="M65" s="791"/>
      <c r="N65" s="635"/>
      <c r="O65" s="635"/>
      <c r="P65" s="696" t="s">
        <v>251</v>
      </c>
      <c r="Q65" s="698" t="n">
        <v>220</v>
      </c>
      <c r="S65" s="720" t="n">
        <f aca="false">$P$63</f>
        <v>45536</v>
      </c>
      <c r="T65" s="787" t="n">
        <f aca="false">'[10]WEST MAP '!T65</f>
        <v>0</v>
      </c>
      <c r="V65" s="684" t="s">
        <v>22</v>
      </c>
      <c r="W65" s="787" t="n">
        <f aca="false">VLOOKUP($B$1,[10]Kern!$AE$2:$AN$34,6)</f>
        <v>30.8967353333333</v>
      </c>
      <c r="AC65" s="792" t="s">
        <v>7</v>
      </c>
      <c r="AD65" s="793" t="n">
        <v>150</v>
      </c>
      <c r="AE65" s="789" t="n">
        <f aca="false">AG82</f>
        <v>45925</v>
      </c>
      <c r="AF65" s="643" t="n">
        <f aca="false">'[10]WEST MAP '!AE66</f>
        <v>0</v>
      </c>
      <c r="AG65" s="625"/>
      <c r="AH65" s="720"/>
      <c r="AI65" s="717"/>
    </row>
    <row r="66" customFormat="false" ht="15.75" hidden="false" customHeight="true" outlineLevel="0" collapsed="false">
      <c r="A66" s="635"/>
      <c r="C66" s="790"/>
      <c r="D66" s="790"/>
      <c r="E66" s="653" t="s">
        <v>22</v>
      </c>
      <c r="F66" s="643" t="n">
        <f aca="false">'[10]WEST MAP '!F66</f>
        <v>-1674.3244</v>
      </c>
      <c r="G66" s="794"/>
      <c r="H66" s="635"/>
      <c r="I66" s="635"/>
      <c r="L66" s="635"/>
      <c r="M66" s="635"/>
      <c r="N66" s="635"/>
      <c r="O66" s="635"/>
      <c r="P66" s="635"/>
      <c r="S66" s="795" t="n">
        <f aca="false">DATE(YEAR(S65),MONTH(S65)+1,1)</f>
        <v>45566</v>
      </c>
      <c r="T66" s="787" t="n">
        <f aca="false">'[10]WEST MAP '!T66</f>
        <v>0</v>
      </c>
      <c r="V66" s="796" t="n">
        <f aca="false">$P$63</f>
        <v>45536</v>
      </c>
      <c r="W66" s="787" t="n">
        <f aca="false">'[10]WEST MAP '!W65</f>
        <v>215.813684</v>
      </c>
      <c r="AC66" s="635"/>
      <c r="AD66" s="635"/>
      <c r="AE66" s="720" t="n">
        <f aca="false">AH77</f>
        <v>45536</v>
      </c>
      <c r="AF66" s="643" t="n">
        <f aca="false">'[10]WEST MAP '!AE70</f>
        <v>0</v>
      </c>
      <c r="AH66" s="720"/>
      <c r="AI66" s="684"/>
      <c r="AJ66" s="685"/>
      <c r="AK66" s="685"/>
    </row>
    <row r="67" customFormat="false" ht="14.25" hidden="false" customHeight="false" outlineLevel="0" collapsed="false">
      <c r="A67" s="635"/>
      <c r="C67" s="790"/>
      <c r="D67" s="790"/>
      <c r="E67" s="660" t="n">
        <f aca="false">DATE(YEAR($B$2)-1,MONTH($B$2),1)</f>
        <v>45536</v>
      </c>
      <c r="F67" s="643" t="n">
        <f aca="false">'[10]WEST MAP '!F67</f>
        <v>-1823.3982</v>
      </c>
      <c r="G67" s="797"/>
      <c r="H67" s="637"/>
      <c r="I67" s="641" t="s">
        <v>294</v>
      </c>
      <c r="J67" s="635"/>
      <c r="K67" s="635"/>
      <c r="L67" s="635"/>
      <c r="O67" s="635"/>
      <c r="P67" s="635"/>
      <c r="S67" s="708" t="s">
        <v>295</v>
      </c>
      <c r="T67" s="787" t="n">
        <f aca="false">'[10]WEST MAP '!T67</f>
        <v>362.62499</v>
      </c>
      <c r="V67" s="708" t="s">
        <v>295</v>
      </c>
      <c r="W67" s="787" t="n">
        <f aca="false">'[10]WEST MAP '!W67</f>
        <v>515.584475</v>
      </c>
      <c r="Z67" s="635"/>
      <c r="AA67" s="708" t="s">
        <v>296</v>
      </c>
      <c r="AD67" s="635"/>
      <c r="AE67" s="720"/>
      <c r="AF67" s="685"/>
      <c r="AI67" s="685"/>
      <c r="AJ67" s="625"/>
      <c r="AK67" s="625"/>
    </row>
    <row r="68" customFormat="false" ht="14.25" hidden="false" customHeight="false" outlineLevel="0" collapsed="false">
      <c r="A68" s="635"/>
      <c r="C68" s="790"/>
      <c r="D68" s="790"/>
      <c r="E68" s="663" t="n">
        <f aca="false">DATE(YEAR($B$2)-1,MONTH($B$2)+1,1)</f>
        <v>45566</v>
      </c>
      <c r="F68" s="643" t="n">
        <f aca="false">'[10]WEST MAP '!F68</f>
        <v>-1796.25051612903</v>
      </c>
      <c r="G68" s="797"/>
      <c r="H68" s="642" t="n">
        <f aca="false">$B$2</f>
        <v>45926</v>
      </c>
      <c r="I68" s="643" t="n">
        <f aca="false">'[10]WEST MAP '!I68</f>
        <v>-28.779</v>
      </c>
      <c r="J68" s="635"/>
      <c r="K68" s="635"/>
      <c r="L68" s="635"/>
      <c r="O68" s="635"/>
      <c r="P68" s="635"/>
      <c r="W68" s="635"/>
      <c r="Z68" s="790" t="n">
        <f aca="false">$B$2</f>
        <v>45926</v>
      </c>
      <c r="AA68" s="649" t="n">
        <f aca="false">'[10]WEST MAP '!Y66</f>
        <v>0</v>
      </c>
    </row>
    <row r="69" customFormat="false" ht="14.25" hidden="false" customHeight="false" outlineLevel="0" collapsed="false">
      <c r="A69" s="635"/>
      <c r="C69" s="667" t="s">
        <v>297</v>
      </c>
      <c r="D69" s="624"/>
      <c r="E69" s="676" t="s">
        <v>251</v>
      </c>
      <c r="F69" s="798" t="n">
        <f aca="false">'[10]WEST MAP '!F69</f>
        <v>-2000</v>
      </c>
      <c r="G69" s="678"/>
      <c r="H69" s="642" t="n">
        <f aca="false">$B$2-1</f>
        <v>45925</v>
      </c>
      <c r="I69" s="643" t="n">
        <f aca="false">'[10]WEST MAP '!I69</f>
        <v>-22.574</v>
      </c>
      <c r="L69" s="635"/>
      <c r="O69" s="635"/>
      <c r="P69" s="635"/>
      <c r="V69" s="635"/>
      <c r="W69" s="635"/>
      <c r="Z69" s="790" t="n">
        <f aca="false">$B$2-1</f>
        <v>45925</v>
      </c>
      <c r="AA69" s="649" t="n">
        <f aca="false">'[10]WEST MAP '!Y67</f>
        <v>0</v>
      </c>
      <c r="AB69" s="635"/>
      <c r="AC69" s="708" t="s">
        <v>298</v>
      </c>
    </row>
    <row r="70" customFormat="false" ht="15" hidden="false" customHeight="false" outlineLevel="0" collapsed="false">
      <c r="C70" s="690" t="n">
        <f aca="false">'[10]WEST MAP '!D92</f>
        <v>37138</v>
      </c>
      <c r="D70" s="799" t="n">
        <f aca="false">'[10]WEST MAP '!E92</f>
        <v>337</v>
      </c>
      <c r="G70" s="678"/>
      <c r="H70" s="653" t="s">
        <v>22</v>
      </c>
      <c r="I70" s="643" t="n">
        <f aca="false">'[10]WEST MAP '!I70</f>
        <v>-24.5754</v>
      </c>
      <c r="J70" s="800"/>
      <c r="K70" s="635"/>
      <c r="L70" s="635"/>
      <c r="O70" s="635"/>
      <c r="P70" s="635"/>
      <c r="S70" s="667" t="s">
        <v>299</v>
      </c>
      <c r="V70" s="635"/>
      <c r="Z70" s="728" t="n">
        <f aca="false">$B$2-1</f>
        <v>45925</v>
      </c>
      <c r="AA70" s="649" t="n">
        <f aca="false">'[10]WEST MAP '!Y68</f>
        <v>0</v>
      </c>
      <c r="AB70" s="632" t="n">
        <f aca="false">$B$2</f>
        <v>45926</v>
      </c>
      <c r="AC70" s="649" t="n">
        <f aca="false">'[10]WEST MAP '!AB69</f>
        <v>0</v>
      </c>
      <c r="AL70" s="685"/>
    </row>
    <row r="71" customFormat="false" ht="15.75" hidden="false" customHeight="false" outlineLevel="0" collapsed="false">
      <c r="C71" s="690" t="n">
        <f aca="false">'[10]WEST MAP '!D93</f>
        <v>37137</v>
      </c>
      <c r="D71" s="799" t="n">
        <f aca="false">'[10]WEST MAP '!E93</f>
        <v>341</v>
      </c>
      <c r="G71" s="797"/>
      <c r="H71" s="660" t="n">
        <f aca="false">DATE(YEAR($B$2)-1,MONTH($B$2),1)</f>
        <v>45536</v>
      </c>
      <c r="I71" s="643" t="n">
        <f aca="false">'[10]WEST MAP '!I71</f>
        <v>-53.9772333333333</v>
      </c>
      <c r="J71" s="800"/>
      <c r="K71" s="635"/>
      <c r="L71" s="635"/>
      <c r="O71" s="639" t="s">
        <v>300</v>
      </c>
      <c r="P71" s="639"/>
      <c r="S71" s="667"/>
      <c r="T71" s="801" t="s">
        <v>301</v>
      </c>
      <c r="U71" s="801"/>
      <c r="V71" s="801"/>
      <c r="W71" s="801"/>
      <c r="X71" s="801"/>
      <c r="Y71" s="802"/>
      <c r="Z71" s="639" t="s">
        <v>22</v>
      </c>
      <c r="AA71" s="649" t="n">
        <f aca="false">'[10]WEST MAP '!Y69</f>
        <v>0</v>
      </c>
      <c r="AB71" s="632" t="n">
        <f aca="false">$B$2-1</f>
        <v>45925</v>
      </c>
      <c r="AC71" s="649" t="n">
        <f aca="false">'[10]WEST MAP '!AB70</f>
        <v>0</v>
      </c>
      <c r="AE71" s="720"/>
      <c r="AF71" s="625"/>
      <c r="AL71" s="625"/>
    </row>
    <row r="72" customFormat="false" ht="14.25" hidden="false" customHeight="false" outlineLevel="0" collapsed="false">
      <c r="C72" s="682" t="str">
        <f aca="false">'[10]WEST MAP '!D94</f>
        <v>MTD</v>
      </c>
      <c r="D72" s="787" t="n">
        <f aca="false">'[10]WEST MAP '!E94</f>
        <v>345</v>
      </c>
      <c r="E72" s="625"/>
      <c r="F72" s="639"/>
      <c r="G72" s="639"/>
      <c r="H72" s="663" t="n">
        <f aca="false">DATE(YEAR($B$2)-1,MONTH($B$2)+1,1)</f>
        <v>45566</v>
      </c>
      <c r="I72" s="643" t="n">
        <f aca="false">'[10]WEST MAP '!I72</f>
        <v>-73.8521612903226</v>
      </c>
      <c r="J72" s="800"/>
      <c r="K72" s="635"/>
      <c r="L72" s="635"/>
      <c r="O72" s="786" t="n">
        <f aca="false">P59</f>
        <v>45926</v>
      </c>
      <c r="P72" s="787" t="str">
        <f aca="false">'[10]WEST MAP '!P72</f>
        <v>Cap.</v>
      </c>
      <c r="S72" s="635"/>
      <c r="T72" s="803" t="s">
        <v>302</v>
      </c>
      <c r="U72" s="635"/>
      <c r="V72" s="639" t="s">
        <v>303</v>
      </c>
      <c r="W72" s="639" t="s">
        <v>304</v>
      </c>
      <c r="X72" s="804" t="s">
        <v>305</v>
      </c>
      <c r="Y72" s="625"/>
      <c r="Z72" s="805" t="n">
        <f aca="false">DATE(YEAR($B$2)-1,MONTH($B$2),1)</f>
        <v>45536</v>
      </c>
      <c r="AA72" s="649" t="n">
        <f aca="false">'[10]WEST MAP '!Y70</f>
        <v>-74.4258</v>
      </c>
      <c r="AB72" s="728" t="n">
        <f aca="false">$B$2-1</f>
        <v>45925</v>
      </c>
      <c r="AC72" s="649" t="n">
        <f aca="false">'[10]WEST MAP '!AB71</f>
        <v>0</v>
      </c>
      <c r="AF72" s="635"/>
    </row>
    <row r="73" customFormat="false" ht="14.25" hidden="false" customHeight="false" outlineLevel="0" collapsed="false">
      <c r="C73" s="720" t="n">
        <f aca="false">'[10]WEST MAP '!D95</f>
        <v>36647</v>
      </c>
      <c r="D73" s="799" t="n">
        <f aca="false">'[10]WEST MAP '!E95</f>
        <v>229.612903225806</v>
      </c>
      <c r="G73" s="635"/>
      <c r="H73" s="676" t="s">
        <v>251</v>
      </c>
      <c r="I73" s="762" t="n">
        <f aca="false">'[10]WEST MAP '!I73</f>
        <v>-117</v>
      </c>
      <c r="J73" s="800"/>
      <c r="K73" s="635"/>
      <c r="L73" s="635"/>
      <c r="O73" s="786" t="n">
        <f aca="false">P60</f>
        <v>45925</v>
      </c>
      <c r="P73" s="787" t="n">
        <f aca="false">'[10]WEST MAP '!P73</f>
        <v>0</v>
      </c>
      <c r="Q73" s="635"/>
      <c r="R73" s="639" t="s">
        <v>306</v>
      </c>
      <c r="S73" s="639"/>
      <c r="T73" s="806" t="n">
        <f aca="false">R74</f>
        <v>45926</v>
      </c>
      <c r="U73" s="635"/>
      <c r="V73" s="807" t="n">
        <f aca="false">VLOOKUP($T73,[10]Kern!$Q$401:$Z$1351,[10]Kern!$Z$1)</f>
        <v>0</v>
      </c>
      <c r="W73" s="807" t="n">
        <f aca="false">VLOOKUP($T73,[10]Kern!$Q$401:$Z$1351,[10]Kern!$Y$1)</f>
        <v>0</v>
      </c>
      <c r="X73" s="808" t="n">
        <f aca="false">VLOOKUP($T73,[10]Kern!$Q$401:$Z$1351,[10]Kern!$X$1)</f>
        <v>0</v>
      </c>
      <c r="Z73" s="805" t="n">
        <f aca="false">DATE(YEAR($B$2)-1,MONTH($B$2)+1,1)</f>
        <v>45566</v>
      </c>
      <c r="AA73" s="649" t="n">
        <f aca="false">'[10]WEST MAP '!Y71</f>
        <v>-163.531903225806</v>
      </c>
      <c r="AB73" s="639" t="s">
        <v>22</v>
      </c>
      <c r="AC73" s="649" t="n">
        <f aca="false">'[10]WEST MAP '!AB72</f>
        <v>0</v>
      </c>
      <c r="AF73" s="635"/>
    </row>
    <row r="74" customFormat="false" ht="15" hidden="false" customHeight="true" outlineLevel="0" collapsed="false">
      <c r="D74" s="624"/>
      <c r="G74" s="635"/>
      <c r="J74" s="800"/>
      <c r="K74" s="635"/>
      <c r="L74" s="635"/>
      <c r="O74" s="720" t="n">
        <f aca="false">$P$63</f>
        <v>45536</v>
      </c>
      <c r="P74" s="787" t="n">
        <f aca="false">'[10]WEST MAP '!P74</f>
        <v>0</v>
      </c>
      <c r="Q74" s="635"/>
      <c r="R74" s="786" t="n">
        <f aca="false">P59</f>
        <v>45926</v>
      </c>
      <c r="S74" s="787" t="n">
        <f aca="false">'[10]WEST MAP '!S74</f>
        <v>0</v>
      </c>
      <c r="T74" s="806" t="n">
        <f aca="false">R75</f>
        <v>45925</v>
      </c>
      <c r="U74" s="635"/>
      <c r="V74" s="807" t="n">
        <f aca="false">VLOOKUP($T74,[10]Kern!$Q$401:$Z$1351,[10]Kern!$Z$1)</f>
        <v>0</v>
      </c>
      <c r="W74" s="807" t="n">
        <f aca="false">VLOOKUP($T74,[10]Kern!$Q$401:$Z$1351,[10]Kern!$Y$1)</f>
        <v>0</v>
      </c>
      <c r="X74" s="808" t="n">
        <f aca="false">VLOOKUP($T74,[10]Kern!$Q$401:$Z$1351,[10]Kern!$X$1)</f>
        <v>0</v>
      </c>
      <c r="Z74" s="739" t="s">
        <v>261</v>
      </c>
      <c r="AA74" s="679" t="n">
        <v>360</v>
      </c>
      <c r="AB74" s="805" t="n">
        <f aca="false">DATE(YEAR($B$2)-1,MONTH($B$2),1)</f>
        <v>45536</v>
      </c>
      <c r="AC74" s="649" t="n">
        <f aca="false">'[10]WEST MAP '!AB73</f>
        <v>28.9991333333333</v>
      </c>
      <c r="AD74" s="809"/>
      <c r="AI74" s="639" t="s">
        <v>307</v>
      </c>
    </row>
    <row r="75" customFormat="false" ht="14.25" hidden="false" customHeight="false" outlineLevel="0" collapsed="false">
      <c r="D75" s="624"/>
      <c r="E75" s="625" t="s">
        <v>308</v>
      </c>
      <c r="F75" s="625"/>
      <c r="G75" s="635"/>
      <c r="H75" s="635"/>
      <c r="I75" s="810"/>
      <c r="J75" s="811"/>
      <c r="K75" s="635"/>
      <c r="L75" s="635"/>
      <c r="O75" s="795" t="n">
        <f aca="false">DATE(YEAR(O74),MONTH(O74)+1,1)</f>
        <v>45566</v>
      </c>
      <c r="P75" s="787" t="n">
        <f aca="false">'[10]WEST MAP '!P75</f>
        <v>0</v>
      </c>
      <c r="Q75" s="635"/>
      <c r="R75" s="786" t="n">
        <f aca="false">P60</f>
        <v>45925</v>
      </c>
      <c r="S75" s="787" t="n">
        <f aca="false">'[10]WEST MAP '!S75</f>
        <v>46.3652</v>
      </c>
      <c r="T75" s="812" t="s">
        <v>22</v>
      </c>
      <c r="U75" s="635"/>
      <c r="V75" s="807" t="n">
        <f aca="false">VLOOKUP($B$1,[10]Kern!$AE$2:$AQ$34,10)</f>
        <v>54.0184015</v>
      </c>
      <c r="W75" s="807" t="n">
        <f aca="false">VLOOKUP($B$1,[10]Kern!$AE$2:$AQ$34,9)</f>
        <v>71.1335006666667</v>
      </c>
      <c r="X75" s="808" t="n">
        <f aca="false">VLOOKUP($B$1,[10]Kern!$AE$2:$AQ$34,8)</f>
        <v>119.049586833333</v>
      </c>
      <c r="Z75" s="739" t="s">
        <v>264</v>
      </c>
      <c r="AA75" s="740" t="n">
        <v>-400</v>
      </c>
      <c r="AB75" s="805" t="n">
        <f aca="false">DATE(YEAR($B$2),MONTH($B$2)-1,1)</f>
        <v>45870</v>
      </c>
      <c r="AC75" s="649" t="n">
        <f aca="false">'[10]WEST MAP '!AB74</f>
        <v>33.0164193548387</v>
      </c>
      <c r="AH75" s="789" t="n">
        <f aca="false">AG81</f>
        <v>45926</v>
      </c>
      <c r="AI75" s="649" t="e">
        <f aca="false">'[10]WEST MAP '!AE75</f>
        <v>#N/A</v>
      </c>
    </row>
    <row r="76" customFormat="false" ht="15" hidden="false" customHeight="false" outlineLevel="0" collapsed="false">
      <c r="D76" s="624"/>
      <c r="E76" s="631" t="n">
        <f aca="false">C70</f>
        <v>37138</v>
      </c>
      <c r="F76" s="672" t="n">
        <f aca="false">'[10]WestCoastMap New'!$K$118</f>
        <v>3121</v>
      </c>
      <c r="G76" s="635"/>
      <c r="H76" s="635"/>
      <c r="I76" s="635"/>
      <c r="J76" s="635"/>
      <c r="K76" s="635"/>
      <c r="L76" s="639" t="s">
        <v>309</v>
      </c>
      <c r="M76" s="639"/>
      <c r="O76" s="708" t="s">
        <v>295</v>
      </c>
      <c r="P76" s="787" t="n">
        <f aca="false">'[10]WEST MAP '!P76</f>
        <v>0</v>
      </c>
      <c r="Q76" s="635"/>
      <c r="R76" s="720" t="n">
        <f aca="false">$P$63</f>
        <v>45536</v>
      </c>
      <c r="S76" s="787" t="n">
        <f aca="false">'[10]WEST MAP '!S76</f>
        <v>0</v>
      </c>
      <c r="T76" s="813" t="n">
        <f aca="false">AB50</f>
        <v>45870</v>
      </c>
      <c r="U76" s="814"/>
      <c r="V76" s="815" t="n">
        <f aca="false">VLOOKUP(T76,[10]Kern!$AE$4:$AQ$37,[10]Kern!$Z$1)</f>
        <v>54.0184015</v>
      </c>
      <c r="W76" s="815" t="n">
        <f aca="false">VLOOKUP(T76,[10]Kern!$AE$4:$AQ$37,[10]Kern!$Y$1)</f>
        <v>71.1335006666667</v>
      </c>
      <c r="X76" s="816" t="n">
        <f aca="false">VLOOKUP(T76,[10]Kern!$AE$4:$AQ$37,[10]Kern!$X$1)</f>
        <v>119.049586833333</v>
      </c>
      <c r="Z76" s="635"/>
      <c r="AB76" s="692" t="s">
        <v>261</v>
      </c>
      <c r="AC76" s="692" t="n">
        <v>310</v>
      </c>
      <c r="AH76" s="789" t="n">
        <f aca="false">AG82</f>
        <v>45925</v>
      </c>
      <c r="AI76" s="649" t="e">
        <f aca="false">'[10]WEST MAP '!AE76</f>
        <v>#N/A</v>
      </c>
    </row>
    <row r="77" customFormat="false" ht="15" hidden="false" customHeight="false" outlineLevel="0" collapsed="false">
      <c r="D77" s="624"/>
      <c r="E77" s="631" t="n">
        <f aca="false">C71</f>
        <v>37137</v>
      </c>
      <c r="F77" s="672" t="n">
        <f aca="false">'[10]WestCoastMap New'!$L$118</f>
        <v>2511</v>
      </c>
      <c r="G77" s="635"/>
      <c r="H77" s="635"/>
      <c r="I77" s="635"/>
      <c r="J77" s="635"/>
      <c r="K77" s="635"/>
      <c r="L77" s="790" t="n">
        <f aca="false">H68</f>
        <v>45926</v>
      </c>
      <c r="M77" s="787" t="n">
        <f aca="false">'[10]WEST MAP '!M77</f>
        <v>914.81341</v>
      </c>
      <c r="O77" s="635"/>
      <c r="R77" s="795" t="n">
        <f aca="false">DATE(YEAR(R76),MONTH(R76)+1,1)</f>
        <v>45566</v>
      </c>
      <c r="S77" s="787" t="n">
        <f aca="false">'[10]WEST MAP '!S77</f>
        <v>0</v>
      </c>
      <c r="T77" s="635"/>
      <c r="U77" s="635"/>
      <c r="AB77" s="692" t="s">
        <v>264</v>
      </c>
      <c r="AC77" s="817" t="n">
        <v>-223</v>
      </c>
      <c r="AH77" s="720" t="n">
        <f aca="false">AG85</f>
        <v>45536</v>
      </c>
      <c r="AI77" s="807" t="n">
        <f aca="false">'[10]WEST MAP '!AE77</f>
        <v>122.686866666667</v>
      </c>
    </row>
    <row r="78" customFormat="false" ht="14.25" hidden="false" customHeight="false" outlineLevel="0" collapsed="false">
      <c r="D78" s="624"/>
      <c r="E78" s="625"/>
      <c r="F78" s="672"/>
      <c r="G78" s="635"/>
      <c r="H78" s="635"/>
      <c r="I78" s="635"/>
      <c r="L78" s="790" t="n">
        <f aca="false">H69</f>
        <v>45925</v>
      </c>
      <c r="M78" s="787" t="n">
        <f aca="false">'[10]WEST MAP '!M78</f>
        <v>923.87736</v>
      </c>
      <c r="O78" s="635"/>
      <c r="R78" s="708" t="s">
        <v>295</v>
      </c>
      <c r="S78" s="787" t="n">
        <f aca="false">'[10]WEST MAP '!S78</f>
        <v>120.582</v>
      </c>
      <c r="T78" s="635"/>
      <c r="U78" s="635"/>
      <c r="V78" s="635"/>
    </row>
    <row r="79" customFormat="false" ht="14.25" hidden="false" customHeight="false" outlineLevel="0" collapsed="false">
      <c r="D79" s="624"/>
      <c r="E79" s="625"/>
      <c r="G79" s="635"/>
      <c r="H79" s="635"/>
      <c r="I79" s="635"/>
      <c r="L79" s="673" t="n">
        <f aca="false">O74</f>
        <v>45536</v>
      </c>
      <c r="M79" s="787" t="n">
        <f aca="false">'[10]WEST MAP '!M79</f>
        <v>0</v>
      </c>
      <c r="N79" s="690"/>
      <c r="O79" s="635"/>
      <c r="R79" s="635"/>
      <c r="S79" s="635"/>
      <c r="T79" s="635"/>
      <c r="U79" s="635"/>
      <c r="V79" s="635"/>
    </row>
    <row r="80" customFormat="false" ht="14.25" hidden="false" customHeight="false" outlineLevel="0" collapsed="false">
      <c r="E80" s="625" t="s">
        <v>310</v>
      </c>
      <c r="F80" s="625"/>
      <c r="G80" s="635"/>
      <c r="H80" s="635"/>
      <c r="I80" s="635"/>
      <c r="L80" s="776" t="n">
        <f aca="false">DATE(YEAR(L79),MONTH(L79)+1,1)</f>
        <v>45566</v>
      </c>
      <c r="M80" s="787" t="n">
        <f aca="false">'[10]WEST MAP '!M80</f>
        <v>0</v>
      </c>
      <c r="N80" s="690"/>
      <c r="O80" s="635"/>
      <c r="R80" s="635"/>
      <c r="S80" s="635"/>
      <c r="T80" s="635"/>
      <c r="U80" s="635"/>
      <c r="V80" s="635"/>
      <c r="AG80" s="639" t="s">
        <v>311</v>
      </c>
      <c r="AH80" s="639"/>
    </row>
    <row r="81" customFormat="false" ht="14.25" hidden="false" customHeight="false" outlineLevel="0" collapsed="false">
      <c r="E81" s="631" t="n">
        <f aca="false">E76</f>
        <v>37138</v>
      </c>
      <c r="F81" s="818" t="n">
        <f aca="false">'[10]WestCoastMap New'!G97</f>
        <v>87038</v>
      </c>
      <c r="G81" s="635"/>
      <c r="H81" s="625"/>
      <c r="I81" s="625"/>
      <c r="L81" s="673" t="str">
        <f aca="false">O76</f>
        <v>Cap.</v>
      </c>
      <c r="M81" s="787" t="n">
        <f aca="false">'[10]WEST MAP '!M81</f>
        <v>0</v>
      </c>
      <c r="O81" s="635"/>
      <c r="S81" s="635"/>
      <c r="V81" s="635"/>
      <c r="AD81" s="624" t="s">
        <v>312</v>
      </c>
      <c r="AE81" s="625" t="n">
        <v>160</v>
      </c>
      <c r="AG81" s="819" t="n">
        <f aca="false">$B$2</f>
        <v>45926</v>
      </c>
      <c r="AH81" s="685" t="e">
        <f aca="false">'[10]WEST MAP '!AE81</f>
        <v>#N/A</v>
      </c>
    </row>
    <row r="82" customFormat="false" ht="14.25" hidden="false" customHeight="false" outlineLevel="0" collapsed="false">
      <c r="E82" s="631"/>
      <c r="F82" s="818"/>
      <c r="G82" s="635"/>
      <c r="H82" s="819"/>
      <c r="I82" s="685"/>
      <c r="J82" s="678"/>
      <c r="L82" s="635"/>
      <c r="Q82" s="625"/>
      <c r="R82" s="625"/>
      <c r="T82" s="635"/>
      <c r="U82" s="635"/>
      <c r="V82" s="635"/>
      <c r="X82" s="640" t="s">
        <v>313</v>
      </c>
      <c r="Y82" s="640"/>
      <c r="AD82" s="684" t="s">
        <v>314</v>
      </c>
      <c r="AE82" s="793" t="n">
        <v>300</v>
      </c>
      <c r="AG82" s="789" t="n">
        <f aca="false">AG81-1</f>
        <v>45925</v>
      </c>
      <c r="AH82" s="685" t="e">
        <f aca="false">'[10]WEST MAP '!AE82</f>
        <v>#N/A</v>
      </c>
    </row>
    <row r="83" customFormat="false" ht="14.25" hidden="false" customHeight="false" outlineLevel="0" collapsed="false">
      <c r="E83" s="625" t="s">
        <v>314</v>
      </c>
      <c r="F83" s="818" t="s">
        <v>315</v>
      </c>
      <c r="G83" s="635"/>
      <c r="H83" s="635"/>
      <c r="I83" s="635"/>
      <c r="J83" s="625"/>
      <c r="K83" s="625"/>
      <c r="N83" s="708"/>
      <c r="Q83" s="819"/>
      <c r="R83" s="672"/>
      <c r="T83" s="635"/>
      <c r="U83" s="635"/>
      <c r="V83" s="635"/>
      <c r="Z83" s="708" t="s">
        <v>316</v>
      </c>
      <c r="AA83" s="635"/>
      <c r="AB83" s="635"/>
      <c r="AC83" s="635"/>
      <c r="AD83" s="624" t="s">
        <v>317</v>
      </c>
      <c r="AE83" s="625" t="n">
        <v>93</v>
      </c>
      <c r="AG83" s="728" t="n">
        <f aca="false">$B$2-1</f>
        <v>45925</v>
      </c>
      <c r="AH83" s="685" t="n">
        <f aca="false">'[10]WEST MAP '!AE83</f>
        <v>0</v>
      </c>
    </row>
    <row r="84" customFormat="false" ht="14.25" hidden="false" customHeight="false" outlineLevel="0" collapsed="false">
      <c r="E84" s="820" t="s">
        <v>318</v>
      </c>
      <c r="G84" s="684"/>
      <c r="J84" s="819"/>
      <c r="K84" s="672"/>
      <c r="M84" s="789"/>
      <c r="N84" s="821"/>
      <c r="P84" s="635"/>
      <c r="Q84" s="819"/>
      <c r="R84" s="672"/>
      <c r="S84" s="635"/>
      <c r="T84" s="635"/>
      <c r="U84" s="635"/>
      <c r="V84" s="635"/>
      <c r="X84" s="635"/>
      <c r="Y84" s="635"/>
      <c r="Z84" s="625" t="s">
        <v>305</v>
      </c>
      <c r="AA84" s="624" t="s">
        <v>304</v>
      </c>
      <c r="AB84" s="625" t="s">
        <v>319</v>
      </c>
      <c r="AC84" s="639" t="s">
        <v>320</v>
      </c>
      <c r="AD84" s="684" t="s">
        <v>314</v>
      </c>
      <c r="AE84" s="793" t="n">
        <v>165</v>
      </c>
      <c r="AG84" s="684" t="s">
        <v>22</v>
      </c>
      <c r="AH84" s="685" t="e">
        <f aca="false">'[10]WEST MAP '!AE84</f>
        <v>#N/A</v>
      </c>
      <c r="AP84" s="678"/>
    </row>
    <row r="85" customFormat="false" ht="14.25" hidden="false" customHeight="false" outlineLevel="0" collapsed="false">
      <c r="D85" s="684"/>
      <c r="E85" s="685"/>
      <c r="G85" s="685"/>
      <c r="J85" s="819"/>
      <c r="K85" s="672"/>
      <c r="M85" s="789"/>
      <c r="N85" s="821"/>
      <c r="P85" s="635"/>
      <c r="Q85" s="708"/>
      <c r="R85" s="672"/>
      <c r="S85" s="635"/>
      <c r="T85" s="635"/>
      <c r="U85" s="635"/>
      <c r="V85" s="635"/>
      <c r="X85" s="790" t="n">
        <f aca="false">$B$2</f>
        <v>45926</v>
      </c>
      <c r="Y85" s="639"/>
      <c r="Z85" s="649" t="n">
        <f aca="false">'[10]WEST MAP '!Z79</f>
        <v>526.341</v>
      </c>
      <c r="AA85" s="649" t="n">
        <f aca="false">'[10]WEST MAP '!AA79</f>
        <v>0</v>
      </c>
      <c r="AB85" s="649" t="n">
        <f aca="false">Z85+AA85</f>
        <v>526.341</v>
      </c>
      <c r="AC85" s="822" t="n">
        <f aca="false">'[10]WEST MAP '!AB79</f>
        <v>40402.023</v>
      </c>
      <c r="AD85" s="624" t="s">
        <v>281</v>
      </c>
      <c r="AG85" s="720" t="n">
        <f aca="false">X89</f>
        <v>45536</v>
      </c>
      <c r="AH85" s="685" t="n">
        <f aca="false">'[10]WEST MAP '!AE85</f>
        <v>158.412733333333</v>
      </c>
      <c r="AO85" s="625"/>
      <c r="AP85" s="625"/>
      <c r="AQ85" s="625"/>
    </row>
    <row r="86" customFormat="false" ht="14.25" hidden="false" customHeight="false" outlineLevel="0" collapsed="false">
      <c r="D86" s="684"/>
      <c r="E86" s="685"/>
      <c r="I86" s="684"/>
      <c r="J86" s="708"/>
      <c r="K86" s="672"/>
      <c r="L86" s="635"/>
      <c r="M86" s="819"/>
      <c r="N86" s="821"/>
      <c r="P86" s="635"/>
      <c r="Q86" s="720"/>
      <c r="S86" s="635"/>
      <c r="T86" s="635"/>
      <c r="U86" s="635"/>
      <c r="V86" s="635"/>
      <c r="X86" s="790" t="n">
        <f aca="false">$B$2-1</f>
        <v>45925</v>
      </c>
      <c r="Y86" s="639"/>
      <c r="Z86" s="649" t="n">
        <f aca="false">'[10]WEST MAP '!Z80</f>
        <v>526.341</v>
      </c>
      <c r="AA86" s="649" t="n">
        <f aca="false">'[10]WEST MAP '!AA80</f>
        <v>-173.721</v>
      </c>
      <c r="AB86" s="649" t="n">
        <f aca="false">Z86+AA86</f>
        <v>352.62</v>
      </c>
      <c r="AC86" s="822" t="n">
        <f aca="false">'[10]WEST MAP '!AB80</f>
        <v>40928.364</v>
      </c>
      <c r="AG86" s="823" t="s">
        <v>7</v>
      </c>
      <c r="AH86" s="824" t="n">
        <f aca="false">'[10]WEST MAP '!AE86</f>
        <v>355</v>
      </c>
      <c r="AM86" s="789"/>
      <c r="AN86" s="672"/>
      <c r="AO86" s="625"/>
      <c r="AP86" s="625"/>
      <c r="AQ86" s="625"/>
    </row>
    <row r="87" customFormat="false" ht="14.25" hidden="false" customHeight="false" outlineLevel="0" collapsed="false">
      <c r="D87" s="684"/>
      <c r="E87" s="685"/>
      <c r="I87" s="672"/>
      <c r="J87" s="720"/>
      <c r="N87" s="635"/>
      <c r="O87" s="635"/>
      <c r="P87" s="635"/>
      <c r="Q87" s="684"/>
      <c r="R87" s="672"/>
      <c r="S87" s="635"/>
      <c r="T87" s="635"/>
      <c r="U87" s="635"/>
      <c r="V87" s="635"/>
      <c r="W87" s="635"/>
      <c r="X87" s="825" t="n">
        <f aca="false">$B$2-1</f>
        <v>45925</v>
      </c>
      <c r="Y87" s="825"/>
      <c r="Z87" s="649" t="n">
        <f aca="false">'[10]WEST MAP '!Z81</f>
        <v>0</v>
      </c>
      <c r="AA87" s="649"/>
      <c r="AB87" s="649"/>
      <c r="AM87" s="789"/>
      <c r="AN87" s="672"/>
      <c r="AO87" s="819"/>
      <c r="AP87" s="67"/>
      <c r="AQ87" s="67"/>
    </row>
    <row r="88" customFormat="false" ht="14.25" hidden="false" customHeight="false" outlineLevel="0" collapsed="false">
      <c r="G88" s="767"/>
      <c r="J88" s="720"/>
      <c r="M88" s="635"/>
      <c r="N88" s="635"/>
      <c r="O88" s="635"/>
      <c r="P88" s="635"/>
      <c r="Q88" s="635"/>
      <c r="R88" s="635"/>
      <c r="S88" s="635"/>
      <c r="T88" s="635"/>
      <c r="U88" s="635"/>
      <c r="V88" s="635"/>
      <c r="W88" s="635"/>
      <c r="X88" s="639" t="s">
        <v>22</v>
      </c>
      <c r="Y88" s="639"/>
      <c r="Z88" s="649" t="n">
        <f aca="false">'[10]WEST MAP '!Z82</f>
        <v>526.341</v>
      </c>
      <c r="AA88" s="649" t="n">
        <f aca="false">'[10]WEST MAP '!AA82</f>
        <v>-102.5308</v>
      </c>
      <c r="AB88" s="649" t="n">
        <f aca="false">Z88+AA88</f>
        <v>423.8102</v>
      </c>
      <c r="AC88" s="639"/>
      <c r="AD88" s="678" t="s">
        <v>321</v>
      </c>
      <c r="AH88" s="684"/>
      <c r="AK88" s="789"/>
      <c r="AL88" s="672"/>
      <c r="AM88" s="819"/>
      <c r="AN88" s="672"/>
      <c r="AO88" s="819"/>
      <c r="AP88" s="67"/>
      <c r="AQ88" s="67"/>
    </row>
    <row r="89" customFormat="false" ht="14.25" hidden="false" customHeight="false" outlineLevel="0" collapsed="false">
      <c r="I89" s="684"/>
      <c r="J89" s="684"/>
      <c r="K89" s="672"/>
      <c r="M89" s="635"/>
      <c r="N89" s="635"/>
      <c r="O89" s="635"/>
      <c r="P89" s="635"/>
      <c r="Q89" s="635"/>
      <c r="R89" s="635"/>
      <c r="S89" s="635"/>
      <c r="T89" s="635"/>
      <c r="U89" s="635"/>
      <c r="V89" s="635"/>
      <c r="W89" s="635"/>
      <c r="X89" s="805" t="n">
        <f aca="false">DATE(YEAR($B$2)-1,MONTH($B$2),1)</f>
        <v>45536</v>
      </c>
      <c r="Y89" s="805"/>
      <c r="Z89" s="649" t="n">
        <f aca="false">'[10]WEST MAP '!Z83</f>
        <v>-57.5613</v>
      </c>
      <c r="AA89" s="649" t="n">
        <f aca="false">'[10]WEST MAP '!AA83</f>
        <v>-143.589033333333</v>
      </c>
      <c r="AB89" s="649" t="n">
        <f aca="false">Z89+AA89</f>
        <v>-201.150333333333</v>
      </c>
      <c r="AC89" s="649" t="n">
        <f aca="false">'[10]WEST MAP '!AB83</f>
        <v>41308.468</v>
      </c>
      <c r="AG89" s="826"/>
      <c r="AI89" s="789" t="n">
        <f aca="false">'[10]WEST MAP '!AH75</f>
        <v>37138</v>
      </c>
      <c r="AJ89" s="789" t="n">
        <f aca="false">'[10]WEST MAP '!AI75</f>
        <v>37137</v>
      </c>
      <c r="AK89" s="789" t="s">
        <v>22</v>
      </c>
      <c r="AL89" s="672"/>
      <c r="AO89" s="708"/>
      <c r="AP89" s="685"/>
      <c r="AQ89" s="685"/>
    </row>
    <row r="90" customFormat="false" ht="14.25" hidden="false" customHeight="false" outlineLevel="0" collapsed="false">
      <c r="I90" s="685"/>
      <c r="X90" s="805" t="n">
        <f aca="false">DATE(YEAR($B$2),MONTH($B$2)-1,1)</f>
        <v>45870</v>
      </c>
      <c r="Y90" s="805"/>
      <c r="Z90" s="649" t="n">
        <f aca="false">'[10]WEST MAP '!Z84</f>
        <v>-62.8397741935484</v>
      </c>
      <c r="AA90" s="649" t="n">
        <f aca="false">'[10]WEST MAP '!AA84</f>
        <v>-156.002741935484</v>
      </c>
      <c r="AB90" s="649" t="n">
        <f aca="false">Z90+AA90</f>
        <v>-218.842516129032</v>
      </c>
      <c r="AC90" s="649" t="n">
        <f aca="false">'[10]WEST MAP '!AB84</f>
        <v>42521.074</v>
      </c>
      <c r="AG90" s="826"/>
      <c r="AH90" s="827" t="s">
        <v>322</v>
      </c>
      <c r="AI90" s="685" t="n">
        <f aca="false">'[10]WEST MAP '!AH76</f>
        <v>0</v>
      </c>
      <c r="AJ90" s="685" t="n">
        <f aca="false">'[10]WEST MAP '!AI76</f>
        <v>0</v>
      </c>
      <c r="AK90" s="685" t="n">
        <f aca="false">'[10]WEST MAP '!AJ76</f>
        <v>38.5095</v>
      </c>
      <c r="AL90" s="672"/>
      <c r="AO90" s="720"/>
      <c r="AP90" s="625"/>
      <c r="AQ90" s="625"/>
    </row>
    <row r="91" customFormat="false" ht="14.25" hidden="false" customHeight="false" outlineLevel="0" collapsed="false">
      <c r="K91" s="625"/>
      <c r="L91" s="625"/>
      <c r="X91" s="828" t="str">
        <f aca="false">'[10]WEST MAP '!Y85</f>
        <v>CAPACITY - Inj. 300</v>
      </c>
      <c r="Y91" s="828"/>
      <c r="Z91" s="639"/>
      <c r="AA91" s="635"/>
      <c r="AC91" s="649" t="n">
        <f aca="false">'[10]WEST MAP '!AB85</f>
        <v>54581.25</v>
      </c>
      <c r="AG91" s="826"/>
      <c r="AH91" s="827" t="s">
        <v>323</v>
      </c>
      <c r="AI91" s="685" t="n">
        <f aca="false">'[10]WEST MAP '!AH77</f>
        <v>634.752</v>
      </c>
      <c r="AJ91" s="685" t="n">
        <f aca="false">'[10]WEST MAP '!AI77</f>
        <v>596.78</v>
      </c>
      <c r="AK91" s="685" t="n">
        <f aca="false">'[10]WEST MAP '!AJ77</f>
        <v>612.10175</v>
      </c>
      <c r="AO91" s="720"/>
      <c r="AP91" s="625"/>
      <c r="AQ91" s="625"/>
    </row>
    <row r="92" customFormat="false" ht="14.25" hidden="false" customHeight="false" outlineLevel="0" collapsed="false">
      <c r="K92" s="819"/>
      <c r="L92" s="685"/>
      <c r="R92" s="625"/>
      <c r="S92" s="625"/>
      <c r="X92" s="828" t="s">
        <v>324</v>
      </c>
      <c r="Y92" s="828"/>
      <c r="Z92" s="635"/>
      <c r="AA92" s="635"/>
      <c r="AC92" s="635"/>
      <c r="AH92" s="827" t="s">
        <v>325</v>
      </c>
      <c r="AI92" s="685" t="n">
        <f aca="false">'[10]WEST MAP '!AH78</f>
        <v>72.956</v>
      </c>
      <c r="AJ92" s="685" t="n">
        <f aca="false">'[10]WEST MAP '!AI78</f>
        <v>72.956</v>
      </c>
      <c r="AK92" s="685" t="n">
        <f aca="false">'[10]WEST MAP '!AJ78</f>
        <v>72.956</v>
      </c>
      <c r="AO92" s="684"/>
      <c r="AP92" s="67"/>
      <c r="AQ92" s="67"/>
    </row>
    <row r="93" customFormat="false" ht="12.75" hidden="false" customHeight="false" outlineLevel="0" collapsed="false">
      <c r="K93" s="819"/>
      <c r="L93" s="685"/>
      <c r="R93" s="819"/>
      <c r="S93" s="685"/>
      <c r="AH93" s="827" t="s">
        <v>326</v>
      </c>
      <c r="AI93" s="685" t="n">
        <f aca="false">'[10]WEST MAP '!AH79</f>
        <v>65.50215</v>
      </c>
      <c r="AJ93" s="685" t="n">
        <f aca="false">'[10]WEST MAP '!AI79</f>
        <v>103.75155</v>
      </c>
      <c r="AK93" s="685" t="n">
        <f aca="false">'[10]WEST MAP '!AJ79</f>
        <v>137.023191666667</v>
      </c>
    </row>
    <row r="94" customFormat="false" ht="14.25" hidden="false" customHeight="false" outlineLevel="0" collapsed="false">
      <c r="D94" s="624"/>
      <c r="K94" s="708"/>
      <c r="L94" s="685"/>
      <c r="R94" s="819"/>
      <c r="S94" s="685"/>
      <c r="AH94" s="827" t="s">
        <v>327</v>
      </c>
      <c r="AI94" s="685" t="n">
        <f aca="false">'[10]WEST MAP '!AH80</f>
        <v>263.00085</v>
      </c>
      <c r="AJ94" s="685" t="n">
        <f aca="false">'[10]WEST MAP '!AI80</f>
        <v>335.7732</v>
      </c>
      <c r="AK94" s="685" t="n">
        <f aca="false">'[10]WEST MAP '!AJ80</f>
        <v>318.648808333333</v>
      </c>
      <c r="AP94" s="625"/>
      <c r="AQ94" s="625"/>
    </row>
    <row r="95" customFormat="false" ht="14.25" hidden="false" customHeight="false" outlineLevel="0" collapsed="false">
      <c r="D95" s="624"/>
      <c r="K95" s="720"/>
      <c r="L95" s="685"/>
      <c r="R95" s="708"/>
      <c r="S95" s="685"/>
      <c r="AH95" s="827" t="s">
        <v>328</v>
      </c>
      <c r="AI95" s="685" t="n">
        <f aca="false">'[10]WEST MAP '!AH81</f>
        <v>192.55845</v>
      </c>
      <c r="AJ95" s="685" t="n">
        <f aca="false">'[10]WEST MAP '!AI81</f>
        <v>164.31975</v>
      </c>
      <c r="AK95" s="685" t="n">
        <f aca="false">'[10]WEST MAP '!AJ81</f>
        <v>149.799125</v>
      </c>
      <c r="AL95" s="672"/>
      <c r="AP95" s="819"/>
      <c r="AQ95" s="672"/>
    </row>
    <row r="96" customFormat="false" ht="12.75" hidden="false" customHeight="false" outlineLevel="0" collapsed="false">
      <c r="D96" s="624"/>
      <c r="J96" s="684"/>
      <c r="K96" s="720"/>
      <c r="L96" s="685"/>
      <c r="R96" s="720"/>
      <c r="S96" s="685"/>
      <c r="AH96" s="827" t="s">
        <v>329</v>
      </c>
      <c r="AI96" s="685" t="n">
        <f aca="false">'[10]WEST MAP '!AH82</f>
        <v>88.116</v>
      </c>
      <c r="AJ96" s="685" t="n">
        <f aca="false">'[10]WEST MAP '!AI82</f>
        <v>74.4093</v>
      </c>
      <c r="AK96" s="685" t="n">
        <f aca="false">'[10]WEST MAP '!AJ82</f>
        <v>73.9977583333334</v>
      </c>
      <c r="AL96" s="672"/>
      <c r="AP96" s="819"/>
      <c r="AQ96" s="672"/>
    </row>
    <row r="97" customFormat="false" ht="12.75" hidden="false" customHeight="true" outlineLevel="0" collapsed="false">
      <c r="D97" s="624"/>
      <c r="J97" s="685"/>
      <c r="K97" s="684"/>
      <c r="L97" s="685"/>
      <c r="R97" s="684"/>
      <c r="S97" s="685"/>
      <c r="AH97" s="827" t="s">
        <v>330</v>
      </c>
      <c r="AI97" s="829" t="n">
        <f aca="false">'[10]WEST MAP '!AH83</f>
        <v>175.6902</v>
      </c>
      <c r="AJ97" s="829" t="n">
        <f aca="false">'[10]WEST MAP '!AI83</f>
        <v>274.37025</v>
      </c>
      <c r="AK97" s="829" t="n">
        <f aca="false">'[10]WEST MAP '!AJ83</f>
        <v>258.953566666667</v>
      </c>
      <c r="AL97" s="672"/>
      <c r="AP97" s="819"/>
      <c r="AQ97" s="672"/>
    </row>
    <row r="98" customFormat="false" ht="12.75" hidden="false" customHeight="false" outlineLevel="0" collapsed="false">
      <c r="D98" s="624"/>
      <c r="AA98" s="625"/>
      <c r="AB98" s="625"/>
      <c r="AC98" s="830" t="s">
        <v>331</v>
      </c>
      <c r="AD98" s="625"/>
      <c r="AI98" s="767" t="n">
        <f aca="false">SUM(AI90:AI97)</f>
        <v>1492.57565</v>
      </c>
      <c r="AJ98" s="685" t="n">
        <f aca="false">SUM(AJ90:AJ97)</f>
        <v>1622.36005</v>
      </c>
      <c r="AK98" s="685" t="n">
        <f aca="false">SUM(AK90:AK97)</f>
        <v>1661.9897</v>
      </c>
      <c r="AP98" s="720"/>
      <c r="AQ98" s="672"/>
    </row>
    <row r="99" customFormat="false" ht="12.75" hidden="false" customHeight="false" outlineLevel="0" collapsed="false">
      <c r="D99" s="624"/>
      <c r="AA99" s="625"/>
      <c r="AB99" s="625" t="s">
        <v>332</v>
      </c>
      <c r="AC99" s="625" t="s">
        <v>333</v>
      </c>
      <c r="AD99" s="625" t="s">
        <v>334</v>
      </c>
      <c r="AP99" s="720"/>
      <c r="AQ99" s="672"/>
    </row>
    <row r="100" customFormat="false" ht="11.25" hidden="false" customHeight="true" outlineLevel="0" collapsed="false">
      <c r="D100" s="624"/>
      <c r="E100" s="625"/>
      <c r="AA100" s="819" t="n">
        <f aca="false">'[10]WEST MAP '!Z91</f>
        <v>37138</v>
      </c>
      <c r="AB100" s="685" t="n">
        <f aca="false">'[10]WEST MAP '!AA91</f>
        <v>2200.009</v>
      </c>
      <c r="AC100" s="685" t="n">
        <f aca="false">'[10]WEST MAP '!AB91</f>
        <v>2755.146</v>
      </c>
      <c r="AD100" s="685" t="n">
        <f aca="false">'[10]WEST MAP '!AC91</f>
        <v>555.137</v>
      </c>
      <c r="AM100" s="625"/>
      <c r="AN100" s="625"/>
    </row>
    <row r="101" customFormat="false" ht="14.25" hidden="false" customHeight="false" outlineLevel="0" collapsed="false">
      <c r="A101" s="831" t="s">
        <v>335</v>
      </c>
      <c r="B101" s="635"/>
      <c r="C101" s="635"/>
      <c r="D101" s="639"/>
      <c r="F101" s="635"/>
      <c r="AA101" s="819" t="n">
        <f aca="false">'[10]WEST MAP '!Z92</f>
        <v>37137</v>
      </c>
      <c r="AB101" s="685" t="n">
        <f aca="false">'[10]WEST MAP '!AA92</f>
        <v>2214.801</v>
      </c>
      <c r="AC101" s="685" t="n">
        <f aca="false">'[10]WEST MAP '!AB92</f>
        <v>2711.477</v>
      </c>
      <c r="AD101" s="685" t="n">
        <f aca="false">'[10]WEST MAP '!AC92</f>
        <v>496.676</v>
      </c>
      <c r="AM101" s="819"/>
      <c r="AN101" s="672"/>
      <c r="AO101" s="672"/>
      <c r="AP101" s="625"/>
      <c r="AQ101" s="625"/>
    </row>
    <row r="102" customFormat="false" ht="14.25" hidden="false" customHeight="false" outlineLevel="0" collapsed="false">
      <c r="A102" s="832"/>
      <c r="B102" s="635"/>
      <c r="C102" s="635"/>
      <c r="D102" s="639"/>
      <c r="F102" s="635"/>
      <c r="AA102" s="708" t="s">
        <v>22</v>
      </c>
      <c r="AB102" s="685" t="n">
        <f aca="false">'[10]WEST MAP '!AA93</f>
        <v>2214.44175</v>
      </c>
      <c r="AC102" s="685" t="n">
        <f aca="false">'[10]WEST MAP '!AB93</f>
        <v>2710.2965</v>
      </c>
      <c r="AD102" s="685" t="n">
        <f aca="false">'[10]WEST MAP '!AC93</f>
        <v>495.85475</v>
      </c>
      <c r="AM102" s="819"/>
      <c r="AN102" s="672"/>
      <c r="AP102" s="819"/>
      <c r="AQ102" s="672"/>
    </row>
    <row r="103" customFormat="false" ht="14.25" hidden="false" customHeight="false" outlineLevel="0" collapsed="false">
      <c r="A103" s="832"/>
      <c r="B103" s="833"/>
      <c r="C103" s="635"/>
      <c r="D103" s="639"/>
      <c r="F103" s="635"/>
      <c r="AA103" s="720" t="n">
        <f aca="false">$H$71</f>
        <v>45536</v>
      </c>
      <c r="AB103" s="685" t="n">
        <f aca="false">'[10]WEST MAP '!AA94</f>
        <v>2230.737</v>
      </c>
      <c r="AC103" s="685" t="n">
        <f aca="false">'[10]WEST MAP '!AB94</f>
        <v>2716.526</v>
      </c>
      <c r="AD103" s="685" t="n">
        <f aca="false">'[10]WEST MAP '!AC94</f>
        <v>485.789</v>
      </c>
      <c r="AM103" s="819"/>
      <c r="AN103" s="672"/>
      <c r="AP103" s="819"/>
      <c r="AQ103" s="672"/>
    </row>
    <row r="104" customFormat="false" ht="14.25" hidden="false" customHeight="false" outlineLevel="0" collapsed="false">
      <c r="A104" s="832"/>
      <c r="B104" s="635"/>
      <c r="C104" s="635"/>
      <c r="D104" s="639"/>
      <c r="F104" s="635"/>
      <c r="AA104" s="720"/>
      <c r="AB104" s="685"/>
      <c r="AC104" s="685"/>
      <c r="AD104" s="685"/>
      <c r="AM104" s="795"/>
      <c r="AN104" s="672"/>
      <c r="AP104" s="708"/>
      <c r="AQ104" s="672"/>
    </row>
    <row r="105" customFormat="false" ht="14.25" hidden="false" customHeight="false" outlineLevel="0" collapsed="false">
      <c r="A105" s="832"/>
      <c r="B105" s="635"/>
      <c r="C105" s="635"/>
      <c r="D105" s="639"/>
      <c r="F105" s="635"/>
      <c r="AA105" s="684" t="s">
        <v>295</v>
      </c>
      <c r="AB105" s="685" t="n">
        <f aca="false">'[10]WEST MAP '!AA96</f>
        <v>2085</v>
      </c>
      <c r="AC105" s="685" t="n">
        <f aca="false">'[10]WEST MAP '!AB96</f>
        <v>2820</v>
      </c>
      <c r="AD105" s="685" t="n">
        <f aca="false">'[10]WEST MAP '!AC96</f>
        <v>620</v>
      </c>
      <c r="AM105" s="795"/>
      <c r="AN105" s="672"/>
      <c r="AP105" s="720"/>
      <c r="AQ105" s="672"/>
    </row>
    <row r="106" customFormat="false" ht="14.25" hidden="false" customHeight="false" outlineLevel="0" collapsed="false">
      <c r="A106" s="832"/>
      <c r="B106" s="635"/>
      <c r="C106" s="635"/>
      <c r="D106" s="639"/>
      <c r="F106" s="635"/>
      <c r="AM106" s="720"/>
      <c r="AN106" s="672"/>
    </row>
    <row r="107" customFormat="false" ht="14.25" hidden="false" customHeight="false" outlineLevel="0" collapsed="false">
      <c r="A107" s="832"/>
      <c r="B107" s="635"/>
      <c r="C107" s="635"/>
      <c r="D107" s="639"/>
      <c r="F107" s="635"/>
    </row>
    <row r="108" customFormat="false" ht="14.25" hidden="false" customHeight="false" outlineLevel="0" collapsed="false">
      <c r="A108" s="832"/>
      <c r="B108" s="635"/>
      <c r="C108" s="635"/>
      <c r="D108" s="639"/>
      <c r="F108" s="635"/>
    </row>
    <row r="109" customFormat="false" ht="14.25" hidden="false" customHeight="false" outlineLevel="0" collapsed="false">
      <c r="A109" s="832"/>
      <c r="B109" s="635"/>
      <c r="C109" s="635"/>
      <c r="D109" s="639"/>
      <c r="F109" s="635"/>
    </row>
    <row r="110" customFormat="false" ht="14.25" hidden="false" customHeight="false" outlineLevel="0" collapsed="false">
      <c r="A110" s="832"/>
      <c r="B110" s="635"/>
      <c r="C110" s="635"/>
      <c r="D110" s="639"/>
      <c r="F110" s="635"/>
    </row>
    <row r="111" customFormat="false" ht="14.25" hidden="false" customHeight="false" outlineLevel="0" collapsed="false">
      <c r="A111" s="832"/>
      <c r="B111" s="635"/>
      <c r="C111" s="635"/>
      <c r="D111" s="639"/>
      <c r="F111" s="635"/>
    </row>
    <row r="112" customFormat="false" ht="14.25" hidden="false" customHeight="false" outlineLevel="0" collapsed="false">
      <c r="A112" s="832"/>
      <c r="B112" s="635"/>
      <c r="C112" s="635"/>
      <c r="D112" s="639"/>
      <c r="F112" s="635"/>
    </row>
    <row r="113" customFormat="false" ht="15" hidden="false" customHeight="false" outlineLevel="0" collapsed="false">
      <c r="A113" s="834"/>
      <c r="B113" s="635"/>
      <c r="C113" s="635"/>
      <c r="D113" s="639"/>
      <c r="F113" s="635"/>
    </row>
    <row r="116" customFormat="false" ht="15" hidden="false" customHeight="false" outlineLevel="0" collapsed="false">
      <c r="B116" s="646"/>
      <c r="C116" s="635"/>
      <c r="D116" s="624"/>
      <c r="E116" s="646"/>
      <c r="F116" s="635"/>
      <c r="G116" s="635"/>
      <c r="H116" s="646"/>
      <c r="I116" s="635"/>
      <c r="J116" s="635"/>
      <c r="K116" s="646"/>
      <c r="R116" s="636"/>
      <c r="V116" s="684"/>
      <c r="AB116" s="751"/>
      <c r="AC116" s="625"/>
      <c r="AD116" s="625"/>
      <c r="AE116" s="625"/>
    </row>
    <row r="117" customFormat="false" ht="15" hidden="false" customHeight="false" outlineLevel="0" collapsed="false">
      <c r="C117" s="631"/>
      <c r="D117" s="631"/>
      <c r="F117" s="631"/>
      <c r="G117" s="631"/>
      <c r="I117" s="631"/>
      <c r="J117" s="631"/>
      <c r="K117" s="646"/>
      <c r="L117" s="631"/>
      <c r="M117" s="631"/>
      <c r="N117" s="690"/>
      <c r="O117" s="690"/>
      <c r="P117" s="690"/>
      <c r="T117" s="690"/>
      <c r="W117" s="690"/>
      <c r="Z117" s="690"/>
      <c r="AA117" s="690"/>
      <c r="AB117" s="625"/>
      <c r="AC117" s="826"/>
      <c r="AD117" s="826"/>
      <c r="AE117" s="678"/>
    </row>
    <row r="118" customFormat="false" ht="12.75" hidden="false" customHeight="false" outlineLevel="0" collapsed="false">
      <c r="C118" s="685"/>
      <c r="D118" s="685"/>
      <c r="I118" s="685"/>
      <c r="J118" s="685"/>
      <c r="K118" s="835"/>
      <c r="L118" s="22"/>
      <c r="M118" s="22"/>
      <c r="O118" s="685"/>
      <c r="P118" s="685"/>
      <c r="R118" s="684"/>
      <c r="S118" s="807"/>
      <c r="T118" s="785"/>
      <c r="V118" s="836"/>
      <c r="W118" s="785"/>
      <c r="X118" s="836"/>
      <c r="Y118" s="836"/>
      <c r="Z118" s="625"/>
      <c r="AA118" s="625"/>
      <c r="AB118" s="678"/>
      <c r="AC118" s="685"/>
      <c r="AD118" s="685"/>
      <c r="AE118" s="672"/>
      <c r="AF118" s="837"/>
    </row>
    <row r="119" customFormat="false" ht="12.75" hidden="false" customHeight="false" outlineLevel="0" collapsed="false">
      <c r="C119" s="685"/>
      <c r="D119" s="685"/>
      <c r="F119" s="685"/>
      <c r="G119" s="22"/>
      <c r="I119" s="685"/>
      <c r="J119" s="685"/>
      <c r="K119" s="835"/>
      <c r="L119" s="22"/>
      <c r="M119" s="22"/>
      <c r="O119" s="685"/>
      <c r="P119" s="685"/>
      <c r="R119" s="684"/>
      <c r="S119" s="807"/>
      <c r="T119" s="785"/>
      <c r="V119" s="836"/>
      <c r="W119" s="785"/>
      <c r="X119" s="836"/>
      <c r="Y119" s="836"/>
      <c r="AB119" s="678"/>
      <c r="AC119" s="685"/>
      <c r="AD119" s="22"/>
      <c r="AE119" s="672"/>
      <c r="AF119" s="837"/>
    </row>
    <row r="120" customFormat="false" ht="14.25" hidden="false" customHeight="false" outlineLevel="0" collapsed="false">
      <c r="C120" s="685"/>
      <c r="D120" s="685"/>
      <c r="F120" s="685"/>
      <c r="G120" s="22"/>
      <c r="H120" s="635"/>
      <c r="I120" s="685"/>
      <c r="J120" s="685"/>
      <c r="K120" s="835"/>
      <c r="L120" s="22"/>
      <c r="M120" s="22"/>
      <c r="O120" s="685"/>
      <c r="P120" s="685"/>
      <c r="R120" s="684"/>
      <c r="S120" s="807"/>
      <c r="T120" s="785"/>
      <c r="V120" s="836"/>
      <c r="W120" s="785"/>
      <c r="X120" s="836"/>
      <c r="Y120" s="836"/>
      <c r="AB120" s="678"/>
      <c r="AC120" s="685"/>
      <c r="AD120" s="22"/>
      <c r="AE120" s="672"/>
      <c r="AF120" s="837"/>
    </row>
    <row r="121" customFormat="false" ht="14.25" hidden="false" customHeight="false" outlineLevel="0" collapsed="false">
      <c r="C121" s="685"/>
      <c r="D121" s="685"/>
      <c r="F121" s="685"/>
      <c r="G121" s="22"/>
      <c r="H121" s="635"/>
      <c r="I121" s="685"/>
      <c r="J121" s="685"/>
      <c r="K121" s="835"/>
      <c r="L121" s="22"/>
      <c r="M121" s="22"/>
      <c r="O121" s="685"/>
      <c r="P121" s="685"/>
      <c r="R121" s="684"/>
      <c r="S121" s="807"/>
      <c r="T121" s="785"/>
      <c r="V121" s="836"/>
      <c r="W121" s="785"/>
      <c r="X121" s="836"/>
      <c r="Y121" s="836"/>
      <c r="AB121" s="678"/>
      <c r="AC121" s="685"/>
      <c r="AD121" s="22"/>
      <c r="AE121" s="672"/>
      <c r="AF121" s="837"/>
    </row>
    <row r="122" customFormat="false" ht="14.25" hidden="false" customHeight="false" outlineLevel="0" collapsed="false">
      <c r="C122" s="685"/>
      <c r="D122" s="685"/>
      <c r="F122" s="685"/>
      <c r="G122" s="22"/>
      <c r="H122" s="635"/>
      <c r="I122" s="838"/>
      <c r="J122" s="838"/>
      <c r="K122" s="835"/>
      <c r="L122" s="839"/>
      <c r="M122" s="839"/>
      <c r="O122" s="685"/>
      <c r="P122" s="685"/>
      <c r="R122" s="684"/>
      <c r="S122" s="807"/>
      <c r="T122" s="785"/>
      <c r="V122" s="836"/>
      <c r="W122" s="785"/>
      <c r="X122" s="836"/>
      <c r="Y122" s="836"/>
      <c r="AB122" s="678"/>
      <c r="AC122" s="685"/>
      <c r="AD122" s="22"/>
      <c r="AE122" s="672"/>
      <c r="AF122" s="837"/>
    </row>
    <row r="123" customFormat="false" ht="14.25" hidden="false" customHeight="false" outlineLevel="0" collapsed="false">
      <c r="C123" s="685"/>
      <c r="D123" s="685"/>
      <c r="F123" s="685"/>
      <c r="G123" s="22"/>
      <c r="H123" s="635"/>
      <c r="I123" s="649"/>
      <c r="J123" s="649"/>
      <c r="L123" s="685"/>
      <c r="M123" s="685"/>
      <c r="O123" s="685"/>
      <c r="P123" s="685"/>
      <c r="AB123" s="678"/>
      <c r="AC123" s="685"/>
      <c r="AD123" s="22"/>
      <c r="AE123" s="672"/>
      <c r="AF123" s="837"/>
    </row>
    <row r="124" customFormat="false" ht="14.25" hidden="false" customHeight="false" outlineLevel="0" collapsed="false">
      <c r="C124" s="829"/>
      <c r="D124" s="829"/>
      <c r="F124" s="685"/>
      <c r="G124" s="22"/>
      <c r="H124" s="667"/>
      <c r="O124" s="685"/>
      <c r="P124" s="685"/>
      <c r="R124" s="840"/>
      <c r="T124" s="835"/>
      <c r="U124" s="835"/>
      <c r="V124" s="835"/>
      <c r="W124" s="835"/>
      <c r="AB124" s="678"/>
      <c r="AC124" s="685"/>
      <c r="AD124" s="22"/>
      <c r="AE124" s="672"/>
      <c r="AF124" s="837"/>
    </row>
    <row r="125" customFormat="false" ht="14.25" hidden="false" customHeight="false" outlineLevel="0" collapsed="false">
      <c r="C125" s="829"/>
      <c r="D125" s="829"/>
      <c r="F125" s="685"/>
      <c r="G125" s="22"/>
      <c r="H125" s="667"/>
      <c r="O125" s="685"/>
      <c r="P125" s="685"/>
      <c r="R125" s="840"/>
      <c r="T125" s="835"/>
      <c r="U125" s="835"/>
      <c r="V125" s="835"/>
      <c r="W125" s="835"/>
      <c r="AB125" s="678"/>
      <c r="AC125" s="685"/>
      <c r="AD125" s="22"/>
      <c r="AE125" s="672"/>
      <c r="AF125" s="837"/>
    </row>
    <row r="126" customFormat="false" ht="12.75" hidden="false" customHeight="false" outlineLevel="0" collapsed="false">
      <c r="C126" s="685"/>
      <c r="D126" s="685"/>
      <c r="F126" s="829"/>
      <c r="G126" s="839"/>
      <c r="O126" s="685"/>
      <c r="P126" s="685"/>
      <c r="R126" s="840"/>
      <c r="T126" s="835"/>
      <c r="U126" s="835"/>
      <c r="V126" s="835"/>
      <c r="W126" s="835"/>
      <c r="AB126" s="678"/>
      <c r="AC126" s="685"/>
      <c r="AD126" s="22"/>
      <c r="AE126" s="672"/>
      <c r="AF126" s="837"/>
    </row>
    <row r="127" customFormat="false" ht="12.75" hidden="false" customHeight="false" outlineLevel="0" collapsed="false">
      <c r="D127" s="624"/>
      <c r="F127" s="685"/>
      <c r="G127" s="685"/>
      <c r="P127" s="625"/>
      <c r="R127" s="840"/>
      <c r="T127" s="835"/>
      <c r="U127" s="835"/>
      <c r="V127" s="835"/>
      <c r="W127" s="835"/>
      <c r="AB127" s="678"/>
      <c r="AC127" s="685"/>
      <c r="AD127" s="22"/>
      <c r="AE127" s="672"/>
      <c r="AF127" s="837"/>
    </row>
    <row r="128" customFormat="false" ht="12.75" hidden="false" customHeight="false" outlineLevel="0" collapsed="false">
      <c r="B128" s="720"/>
      <c r="C128" s="22"/>
      <c r="D128" s="624"/>
      <c r="E128" s="625"/>
      <c r="F128" s="631"/>
      <c r="G128" s="631"/>
      <c r="O128" s="840"/>
      <c r="P128" s="835"/>
      <c r="AB128" s="678"/>
      <c r="AC128" s="685"/>
      <c r="AD128" s="22"/>
      <c r="AE128" s="672"/>
      <c r="AF128" s="837"/>
    </row>
    <row r="129" customFormat="false" ht="12.75" hidden="false" customHeight="false" outlineLevel="0" collapsed="false">
      <c r="D129" s="624"/>
      <c r="F129" s="685"/>
      <c r="G129" s="685"/>
      <c r="AB129" s="678"/>
      <c r="AC129" s="685"/>
      <c r="AD129" s="22"/>
      <c r="AE129" s="672"/>
      <c r="AF129" s="837"/>
    </row>
    <row r="130" customFormat="false" ht="12.75" hidden="false" customHeight="false" outlineLevel="0" collapsed="false">
      <c r="D130" s="624"/>
      <c r="E130" s="625"/>
      <c r="T130" s="720"/>
      <c r="W130" s="720"/>
      <c r="AB130" s="678"/>
      <c r="AC130" s="685"/>
      <c r="AD130" s="22"/>
      <c r="AE130" s="672"/>
      <c r="AF130" s="837"/>
    </row>
    <row r="131" customFormat="false" ht="12.75" hidden="false" customHeight="false" outlineLevel="0" collapsed="false">
      <c r="T131" s="720"/>
    </row>
  </sheetData>
  <mergeCells count="18">
    <mergeCell ref="H11:I11"/>
    <mergeCell ref="N20:O20"/>
    <mergeCell ref="Q21:R21"/>
    <mergeCell ref="Q24:R24"/>
    <mergeCell ref="H26:I26"/>
    <mergeCell ref="Z43:AC43"/>
    <mergeCell ref="Q44:R44"/>
    <mergeCell ref="Z44:AA44"/>
    <mergeCell ref="AB44:AC44"/>
    <mergeCell ref="S62:T62"/>
    <mergeCell ref="V62:W62"/>
    <mergeCell ref="O71:P71"/>
    <mergeCell ref="T71:X71"/>
    <mergeCell ref="R73:S73"/>
    <mergeCell ref="E75:F75"/>
    <mergeCell ref="L76:M76"/>
    <mergeCell ref="E80:F80"/>
    <mergeCell ref="AG80:AH80"/>
  </mergeCells>
  <printOptions headings="false" gridLines="false" gridLinesSet="true" horizontalCentered="false" verticalCentered="false"/>
  <pageMargins left="0.3" right="0.35" top="0.890277777777778" bottom="0.6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36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95" zoomScalePageLayoutView="8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9.28"/>
    <col collapsed="false" customWidth="true" hidden="false" outlineLevel="0" max="3" min="3" style="0" width="9.85"/>
    <col collapsed="false" customWidth="true" hidden="false" outlineLevel="0" max="4" min="4" style="0" width="7.56"/>
    <col collapsed="false" customWidth="true" hidden="false" outlineLevel="0" max="6" min="5" style="0" width="9.28"/>
    <col collapsed="false" customWidth="true" hidden="false" outlineLevel="0" max="7" min="7" style="0" width="9.85"/>
    <col collapsed="false" customWidth="true" hidden="false" outlineLevel="0" max="8" min="8" style="0" width="8.7"/>
    <col collapsed="false" customWidth="true" hidden="false" outlineLevel="0" max="9" min="9" style="0" width="7.85"/>
    <col collapsed="false" customWidth="true" hidden="false" outlineLevel="0" max="10" min="10" style="0" width="7.56"/>
    <col collapsed="false" customWidth="true" hidden="false" outlineLevel="0" max="11" min="11" style="0" width="8.99"/>
    <col collapsed="false" customWidth="true" hidden="false" outlineLevel="0" max="12" min="12" style="0" width="8.14"/>
    <col collapsed="false" customWidth="true" hidden="false" outlineLevel="0" max="13" min="13" style="0" width="10.41"/>
    <col collapsed="false" customWidth="true" hidden="false" outlineLevel="0" max="14" min="14" style="0" width="10.71"/>
    <col collapsed="false" customWidth="true" hidden="false" outlineLevel="0" max="15" min="15" style="0" width="9.28"/>
    <col collapsed="false" customWidth="true" hidden="false" outlineLevel="0" max="16" min="16" style="0" width="8.7"/>
    <col collapsed="false" customWidth="true" hidden="false" outlineLevel="0" max="17" min="17" style="0" width="11.42"/>
    <col collapsed="false" customWidth="true" hidden="false" outlineLevel="0" max="27" min="18" style="0" width="9.28"/>
    <col collapsed="false" customWidth="true" hidden="false" outlineLevel="0" max="28" min="28" style="0" width="10.85"/>
    <col collapsed="false" customWidth="true" hidden="false" outlineLevel="0" max="29" min="29" style="0" width="9.7"/>
    <col collapsed="false" customWidth="true" hidden="false" outlineLevel="0" max="30" min="30" style="0" width="9.28"/>
  </cols>
  <sheetData>
    <row r="1" customFormat="false" ht="20.25" hidden="false" customHeight="false" outlineLevel="0" collapsed="false">
      <c r="A1" s="841" t="s">
        <v>336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  <c r="U1" s="841"/>
      <c r="V1" s="841"/>
      <c r="W1" s="841"/>
      <c r="X1" s="841"/>
      <c r="Y1" s="841"/>
      <c r="Z1" s="841"/>
      <c r="AA1" s="841"/>
      <c r="AB1" s="841"/>
      <c r="AC1" s="841"/>
      <c r="AD1" s="841"/>
    </row>
    <row r="2" customFormat="false" ht="15.75" hidden="false" customHeight="false" outlineLevel="0" collapsed="false">
      <c r="A2" s="842" t="n">
        <v>37139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842"/>
      <c r="W2" s="842"/>
      <c r="X2" s="842"/>
      <c r="Y2" s="842"/>
      <c r="Z2" s="842"/>
      <c r="AA2" s="842"/>
      <c r="AB2" s="842"/>
      <c r="AC2" s="842"/>
      <c r="AD2" s="842"/>
    </row>
    <row r="3" customFormat="false" ht="12.75" hidden="false" customHeight="true" outlineLevel="0" collapsed="false">
      <c r="A3" s="843"/>
      <c r="B3" s="60"/>
      <c r="M3" s="844"/>
      <c r="N3" s="844"/>
      <c r="O3" s="844"/>
      <c r="P3" s="844"/>
      <c r="Q3" s="845"/>
      <c r="R3" s="845"/>
      <c r="S3" s="845"/>
      <c r="T3" s="845"/>
      <c r="U3" s="845"/>
      <c r="V3" s="845"/>
      <c r="W3" s="845"/>
      <c r="X3" s="845"/>
      <c r="Y3" s="845"/>
      <c r="Z3" s="845"/>
      <c r="AA3" s="845"/>
      <c r="AB3" s="845"/>
      <c r="AC3" s="845"/>
      <c r="AD3" s="845"/>
    </row>
    <row r="4" customFormat="false" ht="11.25" hidden="false" customHeight="true" outlineLevel="0" collapsed="false">
      <c r="A4" s="846"/>
      <c r="B4" s="846"/>
      <c r="C4" s="847"/>
      <c r="D4" s="848" t="s">
        <v>337</v>
      </c>
      <c r="E4" s="849" t="s">
        <v>80</v>
      </c>
      <c r="F4" s="849"/>
      <c r="G4" s="849"/>
      <c r="H4" s="849"/>
      <c r="I4" s="849"/>
      <c r="J4" s="848" t="s">
        <v>81</v>
      </c>
      <c r="K4" s="848"/>
      <c r="L4" s="850" t="s">
        <v>54</v>
      </c>
      <c r="M4" s="851"/>
      <c r="N4" s="852" t="s">
        <v>338</v>
      </c>
      <c r="O4" s="852" t="s">
        <v>339</v>
      </c>
      <c r="P4" s="852" t="s">
        <v>340</v>
      </c>
      <c r="Q4" s="852" t="s">
        <v>341</v>
      </c>
      <c r="R4" s="852" t="s">
        <v>342</v>
      </c>
      <c r="S4" s="852" t="s">
        <v>343</v>
      </c>
      <c r="T4" s="852" t="s">
        <v>344</v>
      </c>
      <c r="U4" s="852" t="s">
        <v>262</v>
      </c>
      <c r="V4" s="852" t="s">
        <v>345</v>
      </c>
      <c r="W4" s="852" t="s">
        <v>13</v>
      </c>
      <c r="X4" s="852" t="s">
        <v>82</v>
      </c>
      <c r="Y4" s="852" t="s">
        <v>97</v>
      </c>
      <c r="Z4" s="852" t="s">
        <v>102</v>
      </c>
      <c r="AA4" s="852" t="s">
        <v>87</v>
      </c>
      <c r="AB4" s="852" t="s">
        <v>346</v>
      </c>
      <c r="AC4" s="853" t="s">
        <v>347</v>
      </c>
      <c r="AD4" s="854" t="s">
        <v>190</v>
      </c>
    </row>
    <row r="5" customFormat="false" ht="11.25" hidden="false" customHeight="true" outlineLevel="0" collapsed="false">
      <c r="A5" s="846"/>
      <c r="B5" s="846"/>
      <c r="C5" s="855"/>
      <c r="D5" s="856" t="n">
        <v>37138</v>
      </c>
      <c r="E5" s="857" t="n">
        <v>37137</v>
      </c>
      <c r="F5" s="857" t="n">
        <v>37136</v>
      </c>
      <c r="G5" s="857" t="n">
        <v>37135</v>
      </c>
      <c r="H5" s="857" t="n">
        <v>37134</v>
      </c>
      <c r="I5" s="858" t="n">
        <v>37133</v>
      </c>
      <c r="J5" s="859" t="s">
        <v>348</v>
      </c>
      <c r="K5" s="858" t="s">
        <v>94</v>
      </c>
      <c r="L5" s="857"/>
      <c r="M5" s="860" t="n">
        <v>36251</v>
      </c>
      <c r="N5" s="861" t="n">
        <v>961.6</v>
      </c>
      <c r="O5" s="861" t="n">
        <v>0</v>
      </c>
      <c r="P5" s="861" t="n">
        <v>961.6</v>
      </c>
      <c r="Q5" s="861" t="n">
        <v>423.133333333333</v>
      </c>
      <c r="R5" s="861" t="n">
        <v>132.466666666667</v>
      </c>
      <c r="S5" s="861" t="n">
        <v>103.6</v>
      </c>
      <c r="T5" s="861" t="n">
        <v>14.9666666666667</v>
      </c>
      <c r="U5" s="861" t="n">
        <v>45.3</v>
      </c>
      <c r="V5" s="861" t="n">
        <v>1666.1</v>
      </c>
      <c r="W5" s="861" t="n">
        <v>27.8</v>
      </c>
      <c r="X5" s="861" t="n">
        <v>0</v>
      </c>
      <c r="Y5" s="861" t="n">
        <v>-101.866666666667</v>
      </c>
      <c r="Z5" s="862" t="n">
        <v>1708.86666666667</v>
      </c>
      <c r="AA5" s="861" t="n">
        <v>1886.5</v>
      </c>
      <c r="AB5" s="862" t="n">
        <v>177.633333333333</v>
      </c>
      <c r="AC5" s="863" t="n">
        <v>4875.09999969001</v>
      </c>
      <c r="AD5" s="864" t="n">
        <v>0.101564583326875</v>
      </c>
    </row>
    <row r="6" customFormat="false" ht="11.25" hidden="false" customHeight="true" outlineLevel="0" collapsed="false">
      <c r="A6" s="846"/>
      <c r="B6" s="846"/>
      <c r="C6" s="865" t="s">
        <v>349</v>
      </c>
      <c r="D6" s="866" t="n">
        <v>37138</v>
      </c>
      <c r="E6" s="867" t="n">
        <v>37137</v>
      </c>
      <c r="F6" s="867" t="n">
        <v>37136</v>
      </c>
      <c r="G6" s="867" t="n">
        <v>37135</v>
      </c>
      <c r="H6" s="867" t="n">
        <v>37134</v>
      </c>
      <c r="I6" s="868" t="n">
        <v>37133</v>
      </c>
      <c r="J6" s="869" t="s">
        <v>350</v>
      </c>
      <c r="K6" s="870" t="n">
        <v>36770</v>
      </c>
      <c r="L6" s="871"/>
      <c r="M6" s="860" t="n">
        <v>36281</v>
      </c>
      <c r="N6" s="861" t="n">
        <v>968.903225806452</v>
      </c>
      <c r="O6" s="861" t="n">
        <v>0</v>
      </c>
      <c r="P6" s="861" t="n">
        <v>968.903225806452</v>
      </c>
      <c r="Q6" s="861" t="n">
        <v>401.838709677419</v>
      </c>
      <c r="R6" s="861" t="n">
        <v>115.645161290323</v>
      </c>
      <c r="S6" s="861" t="n">
        <v>82.6451612903226</v>
      </c>
      <c r="T6" s="861" t="n">
        <v>15.8387096774194</v>
      </c>
      <c r="U6" s="861" t="n">
        <v>44.6774193548387</v>
      </c>
      <c r="V6" s="861" t="n">
        <v>1613.70967741936</v>
      </c>
      <c r="W6" s="861" t="n">
        <v>24</v>
      </c>
      <c r="X6" s="861" t="n">
        <v>0</v>
      </c>
      <c r="Y6" s="861" t="n">
        <v>102.741935483871</v>
      </c>
      <c r="Z6" s="862" t="n">
        <v>1653.54838709677</v>
      </c>
      <c r="AA6" s="861" t="n">
        <v>1880.87096774194</v>
      </c>
      <c r="AB6" s="862" t="n">
        <v>128.838709677419</v>
      </c>
      <c r="AC6" s="863" t="n">
        <v>8739.09999969001</v>
      </c>
      <c r="AD6" s="864" t="n">
        <v>0.182064583326875</v>
      </c>
    </row>
    <row r="7" customFormat="false" ht="11.25" hidden="false" customHeight="true" outlineLevel="0" collapsed="false">
      <c r="A7" s="846" t="s">
        <v>351</v>
      </c>
      <c r="B7" s="846"/>
      <c r="C7" s="872" t="n">
        <v>61</v>
      </c>
      <c r="D7" s="848" t="n">
        <v>476</v>
      </c>
      <c r="E7" s="873" t="n">
        <v>415</v>
      </c>
      <c r="F7" s="873" t="n">
        <v>439</v>
      </c>
      <c r="G7" s="873" t="n">
        <v>423</v>
      </c>
      <c r="H7" s="873" t="n">
        <v>517</v>
      </c>
      <c r="I7" s="873" t="n">
        <v>537</v>
      </c>
      <c r="J7" s="874" t="n">
        <v>425.666666666667</v>
      </c>
      <c r="K7" s="875" t="n">
        <v>467.266666666667</v>
      </c>
      <c r="L7" s="876"/>
      <c r="M7" s="860" t="n">
        <v>36312</v>
      </c>
      <c r="N7" s="861" t="n">
        <v>852.233333333333</v>
      </c>
      <c r="O7" s="861" t="n">
        <v>0</v>
      </c>
      <c r="P7" s="861" t="n">
        <v>852.233333333333</v>
      </c>
      <c r="Q7" s="861" t="n">
        <v>295.1</v>
      </c>
      <c r="R7" s="861" t="n">
        <v>87.6666666666667</v>
      </c>
      <c r="S7" s="861" t="n">
        <v>93.8333333333333</v>
      </c>
      <c r="T7" s="861" t="n">
        <v>16.1333333333333</v>
      </c>
      <c r="U7" s="861" t="n">
        <v>29.2</v>
      </c>
      <c r="V7" s="861" t="n">
        <v>1358.03333333333</v>
      </c>
      <c r="W7" s="861" t="n">
        <v>20</v>
      </c>
      <c r="X7" s="861" t="n">
        <v>0</v>
      </c>
      <c r="Y7" s="861" t="n">
        <v>81.9666666666667</v>
      </c>
      <c r="Z7" s="862" t="n">
        <v>1394.16666666667</v>
      </c>
      <c r="AA7" s="861" t="n">
        <v>1745.1</v>
      </c>
      <c r="AB7" s="862" t="n">
        <v>263.066666666667</v>
      </c>
      <c r="AC7" s="863" t="n">
        <v>16710.09999969</v>
      </c>
      <c r="AD7" s="864" t="n">
        <v>0.348127083326875</v>
      </c>
    </row>
    <row r="8" customFormat="false" ht="11.25" hidden="false" customHeight="true" outlineLevel="0" collapsed="false">
      <c r="A8" s="846" t="s">
        <v>352</v>
      </c>
      <c r="B8" s="846"/>
      <c r="C8" s="872" t="n">
        <v>44</v>
      </c>
      <c r="D8" s="855" t="n">
        <v>700</v>
      </c>
      <c r="E8" s="877" t="n">
        <v>656</v>
      </c>
      <c r="F8" s="877" t="n">
        <v>706</v>
      </c>
      <c r="G8" s="877" t="n">
        <v>626</v>
      </c>
      <c r="H8" s="877" t="n">
        <v>713</v>
      </c>
      <c r="I8" s="877" t="n">
        <v>696</v>
      </c>
      <c r="J8" s="878" t="n">
        <v>662.666666666667</v>
      </c>
      <c r="K8" s="879" t="n">
        <v>623.3</v>
      </c>
      <c r="L8" s="876"/>
      <c r="M8" s="860" t="n">
        <v>36342</v>
      </c>
      <c r="N8" s="861" t="n">
        <v>901.290322580645</v>
      </c>
      <c r="O8" s="861" t="n">
        <v>0</v>
      </c>
      <c r="P8" s="861" t="n">
        <v>901.290322580645</v>
      </c>
      <c r="Q8" s="861" t="n">
        <v>266.903225806452</v>
      </c>
      <c r="R8" s="861" t="n">
        <v>81.8064516129032</v>
      </c>
      <c r="S8" s="861" t="n">
        <v>89.4516129032258</v>
      </c>
      <c r="T8" s="861" t="n">
        <v>16.4193548387097</v>
      </c>
      <c r="U8" s="861" t="n">
        <v>32.2903225806452</v>
      </c>
      <c r="V8" s="861" t="n">
        <v>1371.74193548387</v>
      </c>
      <c r="W8" s="861" t="n">
        <v>20</v>
      </c>
      <c r="X8" s="861" t="n">
        <v>0</v>
      </c>
      <c r="Y8" s="861" t="n">
        <v>80.7096774193548</v>
      </c>
      <c r="Z8" s="862" t="n">
        <v>1408.16129032258</v>
      </c>
      <c r="AA8" s="861" t="n">
        <v>1818.35483870968</v>
      </c>
      <c r="AB8" s="862" t="n">
        <v>313</v>
      </c>
      <c r="AC8" s="863" t="n">
        <v>26342.09999969</v>
      </c>
      <c r="AD8" s="864" t="n">
        <v>0.548793749993542</v>
      </c>
    </row>
    <row r="9" customFormat="false" ht="11.25" hidden="false" customHeight="true" outlineLevel="0" collapsed="false">
      <c r="A9" s="846" t="s">
        <v>353</v>
      </c>
      <c r="B9" s="846"/>
      <c r="C9" s="872" t="n">
        <v>2</v>
      </c>
      <c r="D9" s="855" t="n">
        <v>262</v>
      </c>
      <c r="E9" s="877" t="n">
        <v>260</v>
      </c>
      <c r="F9" s="877" t="n">
        <v>280</v>
      </c>
      <c r="G9" s="877" t="n">
        <v>277</v>
      </c>
      <c r="H9" s="877" t="n">
        <v>262</v>
      </c>
      <c r="I9" s="877" t="n">
        <v>267</v>
      </c>
      <c r="J9" s="878" t="n">
        <v>272.333333333333</v>
      </c>
      <c r="K9" s="879" t="n">
        <v>186.466666666667</v>
      </c>
      <c r="L9" s="876"/>
      <c r="M9" s="860" t="n">
        <v>36373</v>
      </c>
      <c r="N9" s="861" t="n">
        <v>877.838709677419</v>
      </c>
      <c r="O9" s="861" t="n">
        <v>20.5272903225806</v>
      </c>
      <c r="P9" s="861" t="n">
        <v>857.311419354839</v>
      </c>
      <c r="Q9" s="861" t="n">
        <v>240.354838709677</v>
      </c>
      <c r="R9" s="861" t="n">
        <v>80.9032258064516</v>
      </c>
      <c r="S9" s="861" t="n">
        <v>71.5483870967742</v>
      </c>
      <c r="T9" s="861" t="n">
        <v>9.06451612903226</v>
      </c>
      <c r="U9" s="861" t="n">
        <v>28.6451612903226</v>
      </c>
      <c r="V9" s="861" t="n">
        <v>1299.29032258065</v>
      </c>
      <c r="W9" s="861" t="n">
        <v>25</v>
      </c>
      <c r="X9" s="861" t="n">
        <v>0</v>
      </c>
      <c r="Y9" s="861" t="n">
        <v>88.5806451612903</v>
      </c>
      <c r="Z9" s="862" t="n">
        <v>1333.35483870968</v>
      </c>
      <c r="AA9" s="861" t="n">
        <v>1668.61290322581</v>
      </c>
      <c r="AB9" s="862" t="n">
        <v>231.806451612903</v>
      </c>
      <c r="AC9" s="863" t="n">
        <v>33568.09999969</v>
      </c>
      <c r="AD9" s="864" t="n">
        <v>0.699335416660209</v>
      </c>
    </row>
    <row r="10" customFormat="false" ht="11.25" hidden="false" customHeight="true" outlineLevel="0" collapsed="false">
      <c r="A10" s="846" t="s">
        <v>354</v>
      </c>
      <c r="B10" s="846"/>
      <c r="C10" s="17"/>
      <c r="D10" s="880"/>
      <c r="E10" s="877" t="n">
        <v>19</v>
      </c>
      <c r="F10" s="877" t="n">
        <v>21</v>
      </c>
      <c r="G10" s="877" t="n">
        <v>20</v>
      </c>
      <c r="H10" s="877" t="n">
        <v>22</v>
      </c>
      <c r="I10" s="877" t="n">
        <v>21</v>
      </c>
      <c r="J10" s="878" t="n">
        <v>20</v>
      </c>
      <c r="K10" s="879" t="n">
        <v>30.1</v>
      </c>
      <c r="L10" s="876"/>
      <c r="M10" s="860" t="n">
        <v>36404</v>
      </c>
      <c r="N10" s="861" t="n">
        <v>924.633333333333</v>
      </c>
      <c r="O10" s="861" t="n">
        <v>41.9290666666667</v>
      </c>
      <c r="P10" s="861" t="n">
        <v>882.704266666667</v>
      </c>
      <c r="Q10" s="861" t="n">
        <v>291.566666666667</v>
      </c>
      <c r="R10" s="861" t="n">
        <v>97.7</v>
      </c>
      <c r="S10" s="861" t="n">
        <v>67.0666666666667</v>
      </c>
      <c r="T10" s="861" t="n">
        <v>18.3</v>
      </c>
      <c r="U10" s="861" t="n">
        <v>35.5333333333333</v>
      </c>
      <c r="V10" s="861" t="n">
        <v>1416.5</v>
      </c>
      <c r="W10" s="861" t="n">
        <v>25</v>
      </c>
      <c r="X10" s="861" t="n">
        <v>0</v>
      </c>
      <c r="Y10" s="861" t="n">
        <v>54.2666666666667</v>
      </c>
      <c r="Z10" s="862" t="n">
        <v>1459.8</v>
      </c>
      <c r="AA10" s="861" t="n">
        <v>1769.8</v>
      </c>
      <c r="AB10" s="862" t="n">
        <v>223.666666666667</v>
      </c>
      <c r="AC10" s="863" t="n">
        <v>40376.09999969</v>
      </c>
      <c r="AD10" s="864" t="n">
        <v>0.841168749993542</v>
      </c>
    </row>
    <row r="11" customFormat="false" ht="11.25" hidden="false" customHeight="true" outlineLevel="0" collapsed="false">
      <c r="A11" s="846" t="s">
        <v>355</v>
      </c>
      <c r="B11" s="846"/>
      <c r="C11" s="17"/>
      <c r="D11" s="880"/>
      <c r="E11" s="877" t="n">
        <v>51</v>
      </c>
      <c r="F11" s="877" t="n">
        <v>51</v>
      </c>
      <c r="G11" s="877" t="n">
        <v>50</v>
      </c>
      <c r="H11" s="877" t="n">
        <v>51</v>
      </c>
      <c r="I11" s="877" t="n">
        <v>49</v>
      </c>
      <c r="J11" s="878" t="n">
        <v>50.6666666666667</v>
      </c>
      <c r="K11" s="879" t="n">
        <v>69.2333333333333</v>
      </c>
      <c r="L11" s="876"/>
      <c r="M11" s="860" t="n">
        <v>36434</v>
      </c>
      <c r="N11" s="861" t="n">
        <v>999.483870967742</v>
      </c>
      <c r="O11" s="861" t="n">
        <v>68.9578064516129</v>
      </c>
      <c r="P11" s="861" t="n">
        <v>930.526064516129</v>
      </c>
      <c r="Q11" s="861" t="n">
        <v>387.870967741936</v>
      </c>
      <c r="R11" s="861" t="n">
        <v>121.451612903226</v>
      </c>
      <c r="S11" s="861" t="n">
        <v>99.1612903225806</v>
      </c>
      <c r="T11" s="861" t="n">
        <v>15.8387096774194</v>
      </c>
      <c r="U11" s="861" t="n">
        <v>45.2903225806452</v>
      </c>
      <c r="V11" s="861" t="n">
        <v>1653.25806451613</v>
      </c>
      <c r="W11" s="861" t="n">
        <v>25</v>
      </c>
      <c r="X11" s="861" t="n">
        <v>0</v>
      </c>
      <c r="Y11" s="861" t="n">
        <v>39.6129032258065</v>
      </c>
      <c r="Z11" s="862" t="n">
        <v>1694.09677419355</v>
      </c>
      <c r="AA11" s="861" t="n">
        <v>1801.41935483871</v>
      </c>
      <c r="AB11" s="862" t="n">
        <v>56.7096774193548</v>
      </c>
      <c r="AC11" s="863" t="n">
        <v>42331.09999969</v>
      </c>
      <c r="AD11" s="864" t="n">
        <v>0.881897916660208</v>
      </c>
    </row>
    <row r="12" customFormat="false" ht="11.25" hidden="false" customHeight="true" outlineLevel="0" collapsed="false">
      <c r="A12" s="846" t="s">
        <v>356</v>
      </c>
      <c r="B12" s="846"/>
      <c r="C12" s="17"/>
      <c r="D12" s="880"/>
      <c r="E12" s="877" t="n">
        <v>70</v>
      </c>
      <c r="F12" s="877" t="n">
        <v>70</v>
      </c>
      <c r="G12" s="877" t="n">
        <v>70</v>
      </c>
      <c r="H12" s="877" t="n">
        <v>70</v>
      </c>
      <c r="I12" s="877" t="n">
        <v>70</v>
      </c>
      <c r="J12" s="878" t="n">
        <v>70</v>
      </c>
      <c r="K12" s="879" t="n">
        <v>59.7333333333333</v>
      </c>
      <c r="L12" s="876"/>
      <c r="M12" s="881" t="s">
        <v>171</v>
      </c>
      <c r="N12" s="882" t="n">
        <v>926.568970814132</v>
      </c>
      <c r="O12" s="882" t="n">
        <v>18.7734519201229</v>
      </c>
      <c r="P12" s="882" t="n">
        <v>907.795518894009</v>
      </c>
      <c r="Q12" s="882" t="n">
        <v>329.538248847926</v>
      </c>
      <c r="R12" s="882" t="n">
        <v>102.519969278034</v>
      </c>
      <c r="S12" s="882" t="n">
        <v>86.758064516129</v>
      </c>
      <c r="T12" s="882" t="n">
        <v>15.2230414746544</v>
      </c>
      <c r="U12" s="882" t="n">
        <v>37.2766513056836</v>
      </c>
      <c r="V12" s="882" t="n">
        <v>1482.6619047619</v>
      </c>
      <c r="W12" s="882" t="n">
        <v>23.8285714285714</v>
      </c>
      <c r="X12" s="882" t="n">
        <v>0</v>
      </c>
      <c r="Y12" s="882" t="n">
        <v>49.4302611367128</v>
      </c>
      <c r="Z12" s="882" t="n">
        <v>1521.71351766513</v>
      </c>
      <c r="AA12" s="882" t="n">
        <v>1795.80829493088</v>
      </c>
      <c r="AB12" s="882" t="n">
        <v>199.245929339478</v>
      </c>
      <c r="AC12" s="883"/>
      <c r="AD12" s="884"/>
    </row>
    <row r="13" customFormat="false" ht="11.25" hidden="false" customHeight="true" outlineLevel="0" collapsed="false">
      <c r="A13" s="846" t="s">
        <v>357</v>
      </c>
      <c r="B13" s="846"/>
      <c r="C13" s="17"/>
      <c r="D13" s="885"/>
      <c r="E13" s="877" t="n">
        <v>51</v>
      </c>
      <c r="F13" s="877" t="n">
        <v>51</v>
      </c>
      <c r="G13" s="877" t="n">
        <v>40</v>
      </c>
      <c r="H13" s="877" t="n">
        <v>52</v>
      </c>
      <c r="I13" s="877" t="n">
        <v>52</v>
      </c>
      <c r="J13" s="878" t="n">
        <v>47.3333333333333</v>
      </c>
      <c r="K13" s="879" t="n">
        <v>45.0333333333333</v>
      </c>
      <c r="L13" s="876"/>
      <c r="M13" s="860" t="n">
        <v>36465</v>
      </c>
      <c r="N13" s="863" t="n">
        <v>999.666666666667</v>
      </c>
      <c r="O13" s="863" t="n">
        <v>43.2591</v>
      </c>
      <c r="P13" s="863" t="n">
        <v>956.407566666667</v>
      </c>
      <c r="Q13" s="863" t="n">
        <v>505</v>
      </c>
      <c r="R13" s="863" t="n">
        <v>152.733333333333</v>
      </c>
      <c r="S13" s="863" t="n">
        <v>96.2333333333333</v>
      </c>
      <c r="T13" s="861" t="n">
        <v>17.2</v>
      </c>
      <c r="U13" s="863" t="n">
        <v>58.8333333333333</v>
      </c>
      <c r="V13" s="861" t="n">
        <v>1812.46666666667</v>
      </c>
      <c r="W13" s="861" t="n">
        <v>75</v>
      </c>
      <c r="X13" s="861" t="n">
        <v>0</v>
      </c>
      <c r="Y13" s="886" t="n">
        <v>41.1</v>
      </c>
      <c r="Z13" s="862" t="n">
        <v>1904.66666666667</v>
      </c>
      <c r="AA13" s="861" t="n">
        <v>1776.23333333333</v>
      </c>
      <c r="AB13" s="862" t="n">
        <v>-198.066666666667</v>
      </c>
      <c r="AC13" s="863" t="n">
        <v>41528.09999969</v>
      </c>
      <c r="AD13" s="887" t="n">
        <v>0.865168749993542</v>
      </c>
    </row>
    <row r="14" customFormat="false" ht="11.25" hidden="false" customHeight="true" outlineLevel="0" collapsed="false">
      <c r="A14" s="846" t="s">
        <v>358</v>
      </c>
      <c r="C14" s="885"/>
      <c r="D14" s="885"/>
      <c r="E14" s="877" t="n">
        <v>0</v>
      </c>
      <c r="F14" s="877" t="n">
        <v>0</v>
      </c>
      <c r="G14" s="877" t="n">
        <v>0</v>
      </c>
      <c r="H14" s="877" t="n">
        <v>0</v>
      </c>
      <c r="I14" s="877" t="n">
        <v>0</v>
      </c>
      <c r="J14" s="878" t="n">
        <v>0</v>
      </c>
      <c r="K14" s="879" t="n">
        <v>0.8</v>
      </c>
      <c r="L14" s="876"/>
      <c r="M14" s="860" t="n">
        <v>36495</v>
      </c>
      <c r="N14" s="863" t="n">
        <v>992.451612903226</v>
      </c>
      <c r="O14" s="863" t="n">
        <v>51.4133548387097</v>
      </c>
      <c r="P14" s="863" t="n">
        <v>941.038258064516</v>
      </c>
      <c r="Q14" s="863" t="n">
        <v>613.741935483871</v>
      </c>
      <c r="R14" s="863" t="n">
        <v>164.064516129032</v>
      </c>
      <c r="S14" s="863" t="n">
        <v>109.387096774194</v>
      </c>
      <c r="T14" s="861" t="n">
        <v>17.3548387096774</v>
      </c>
      <c r="U14" s="863" t="n">
        <v>72.8387096774194</v>
      </c>
      <c r="V14" s="861" t="n">
        <v>1952.48387096774</v>
      </c>
      <c r="W14" s="861" t="n">
        <v>75</v>
      </c>
      <c r="X14" s="861" t="n">
        <v>0</v>
      </c>
      <c r="Y14" s="886" t="n">
        <v>35.1612903225807</v>
      </c>
      <c r="Z14" s="862" t="n">
        <v>2044.83870967742</v>
      </c>
      <c r="AA14" s="861" t="n">
        <v>1732.93548387097</v>
      </c>
      <c r="AB14" s="862" t="n">
        <v>-358.41935483871</v>
      </c>
      <c r="AC14" s="863" t="n">
        <v>30513.09999969</v>
      </c>
      <c r="AD14" s="887" t="n">
        <v>0.635689583326875</v>
      </c>
    </row>
    <row r="15" customFormat="false" ht="11.25" hidden="false" customHeight="true" outlineLevel="0" collapsed="false">
      <c r="A15" s="888" t="s">
        <v>359</v>
      </c>
      <c r="B15" s="888"/>
      <c r="C15" s="17"/>
      <c r="D15" s="889"/>
      <c r="E15" s="890" t="n">
        <v>177</v>
      </c>
      <c r="F15" s="890" t="n">
        <v>151</v>
      </c>
      <c r="G15" s="890" t="n">
        <v>127</v>
      </c>
      <c r="H15" s="890" t="n">
        <v>32</v>
      </c>
      <c r="I15" s="890" t="n">
        <v>123</v>
      </c>
      <c r="J15" s="878" t="n">
        <v>163.666666666667</v>
      </c>
      <c r="K15" s="879" t="n">
        <v>43.6</v>
      </c>
      <c r="L15" s="876"/>
      <c r="M15" s="860" t="n">
        <v>36526</v>
      </c>
      <c r="N15" s="863" t="n">
        <v>887.483870967742</v>
      </c>
      <c r="O15" s="863" t="n">
        <v>72.1243225806452</v>
      </c>
      <c r="P15" s="863" t="n">
        <v>815.359548387097</v>
      </c>
      <c r="Q15" s="863" t="n">
        <v>671.677419354839</v>
      </c>
      <c r="R15" s="863" t="n">
        <v>178.774193548387</v>
      </c>
      <c r="S15" s="863" t="n">
        <v>112</v>
      </c>
      <c r="T15" s="861" t="n">
        <v>18.6774193548387</v>
      </c>
      <c r="U15" s="863" t="n">
        <v>66.6129032258065</v>
      </c>
      <c r="V15" s="861" t="n">
        <v>1916.54838709677</v>
      </c>
      <c r="W15" s="861" t="n">
        <v>75</v>
      </c>
      <c r="X15" s="861" t="n">
        <v>0</v>
      </c>
      <c r="Y15" s="886" t="n">
        <v>4.80645161290323</v>
      </c>
      <c r="Z15" s="862" t="n">
        <v>2010.22580645161</v>
      </c>
      <c r="AA15" s="861" t="n">
        <v>1699.74193548387</v>
      </c>
      <c r="AB15" s="862" t="n">
        <v>-308.225806451613</v>
      </c>
      <c r="AC15" s="863" t="n">
        <v>20916.09999969</v>
      </c>
      <c r="AD15" s="887" t="n">
        <v>0.435752083326875</v>
      </c>
    </row>
    <row r="16" customFormat="false" ht="11.25" hidden="false" customHeight="true" outlineLevel="0" collapsed="false">
      <c r="A16" s="888" t="s">
        <v>360</v>
      </c>
      <c r="B16" s="888"/>
      <c r="C16" s="17"/>
      <c r="D16" s="889"/>
      <c r="E16" s="877" t="n">
        <v>73</v>
      </c>
      <c r="F16" s="877" t="n">
        <v>74</v>
      </c>
      <c r="G16" s="877" t="n">
        <v>73</v>
      </c>
      <c r="H16" s="877" t="n">
        <v>73</v>
      </c>
      <c r="I16" s="877" t="n">
        <v>73</v>
      </c>
      <c r="J16" s="878" t="n">
        <v>73.3333333333333</v>
      </c>
      <c r="K16" s="879" t="n">
        <v>62.2333333333333</v>
      </c>
      <c r="L16" s="876"/>
      <c r="M16" s="860" t="n">
        <v>36557</v>
      </c>
      <c r="N16" s="863" t="n">
        <v>995.172413793104</v>
      </c>
      <c r="O16" s="863" t="n">
        <v>93.6566551724138</v>
      </c>
      <c r="P16" s="863" t="n">
        <v>901.51575862069</v>
      </c>
      <c r="Q16" s="863" t="n">
        <v>570.758620689655</v>
      </c>
      <c r="R16" s="863" t="n">
        <v>166.206896551724</v>
      </c>
      <c r="S16" s="863" t="n">
        <v>108.448275862069</v>
      </c>
      <c r="T16" s="861" t="n">
        <v>23.0344827586207</v>
      </c>
      <c r="U16" s="863" t="n">
        <v>62.9655172413793</v>
      </c>
      <c r="V16" s="861" t="n">
        <v>1903.55172413793</v>
      </c>
      <c r="W16" s="861" t="n">
        <v>75</v>
      </c>
      <c r="X16" s="861" t="n">
        <v>0</v>
      </c>
      <c r="Y16" s="886" t="n">
        <v>30.6896551724138</v>
      </c>
      <c r="Z16" s="862" t="n">
        <v>2001.58620689655</v>
      </c>
      <c r="AA16" s="861" t="n">
        <v>1689.03448275862</v>
      </c>
      <c r="AB16" s="862" t="n">
        <v>-282.275862068966</v>
      </c>
      <c r="AC16" s="863" t="n">
        <v>12690.09999969</v>
      </c>
      <c r="AD16" s="887" t="n">
        <v>0.264377083326875</v>
      </c>
    </row>
    <row r="17" customFormat="false" ht="11.25" hidden="false" customHeight="true" outlineLevel="0" collapsed="false">
      <c r="A17" s="888" t="s">
        <v>361</v>
      </c>
      <c r="B17" s="888"/>
      <c r="C17" s="17"/>
      <c r="D17" s="889"/>
      <c r="E17" s="877" t="n">
        <v>15</v>
      </c>
      <c r="F17" s="877" t="n">
        <v>16</v>
      </c>
      <c r="G17" s="877" t="n">
        <v>16</v>
      </c>
      <c r="H17" s="877" t="n">
        <v>16</v>
      </c>
      <c r="I17" s="877" t="n">
        <v>15</v>
      </c>
      <c r="J17" s="878" t="n">
        <v>15.6666666666667</v>
      </c>
      <c r="K17" s="879" t="n">
        <v>16.1666666666667</v>
      </c>
      <c r="L17" s="876"/>
      <c r="M17" s="860" t="n">
        <v>36586</v>
      </c>
      <c r="N17" s="863" t="n">
        <v>958.903225806452</v>
      </c>
      <c r="O17" s="863" t="n">
        <v>81.4829032258065</v>
      </c>
      <c r="P17" s="863" t="n">
        <v>877.420322580645</v>
      </c>
      <c r="Q17" s="863" t="n">
        <v>541.129032258065</v>
      </c>
      <c r="R17" s="863" t="n">
        <v>163.516129032258</v>
      </c>
      <c r="S17" s="863" t="n">
        <v>109</v>
      </c>
      <c r="T17" s="861" t="n">
        <v>25.2903225806452</v>
      </c>
      <c r="U17" s="863" t="n">
        <v>58.0967741935484</v>
      </c>
      <c r="V17" s="861" t="n">
        <v>1830.64516129032</v>
      </c>
      <c r="W17" s="861" t="n">
        <v>75</v>
      </c>
      <c r="X17" s="861" t="n">
        <v>0</v>
      </c>
      <c r="Y17" s="886" t="n">
        <v>53.6451612903226</v>
      </c>
      <c r="Z17" s="862" t="n">
        <v>1930.93548387097</v>
      </c>
      <c r="AA17" s="861" t="n">
        <v>1657.61290322581</v>
      </c>
      <c r="AB17" s="862" t="n">
        <v>-224.838709677419</v>
      </c>
      <c r="AC17" s="863" t="n">
        <v>5639.09999969001</v>
      </c>
      <c r="AD17" s="887" t="n">
        <v>0.117481249993542</v>
      </c>
    </row>
    <row r="18" customFormat="false" ht="11.25" hidden="false" customHeight="true" outlineLevel="0" collapsed="false">
      <c r="A18" s="888" t="s">
        <v>362</v>
      </c>
      <c r="B18" s="888"/>
      <c r="C18" s="17"/>
      <c r="D18" s="889"/>
      <c r="E18" s="877" t="n">
        <v>110</v>
      </c>
      <c r="F18" s="877" t="n">
        <v>110</v>
      </c>
      <c r="G18" s="877" t="n">
        <v>110</v>
      </c>
      <c r="H18" s="877" t="n">
        <v>110</v>
      </c>
      <c r="I18" s="877" t="n">
        <v>110</v>
      </c>
      <c r="J18" s="878" t="n">
        <v>110</v>
      </c>
      <c r="K18" s="879" t="n">
        <v>55.2666666666667</v>
      </c>
      <c r="L18" s="876"/>
      <c r="M18" s="881" t="s">
        <v>177</v>
      </c>
      <c r="N18" s="882" t="n">
        <v>966.735558027438</v>
      </c>
      <c r="O18" s="882" t="n">
        <v>68.387267163515</v>
      </c>
      <c r="P18" s="882" t="n">
        <v>898.348290863923</v>
      </c>
      <c r="Q18" s="882" t="n">
        <v>580.461401557286</v>
      </c>
      <c r="R18" s="882" t="n">
        <v>165.059013718947</v>
      </c>
      <c r="S18" s="882" t="n">
        <v>107.013741193919</v>
      </c>
      <c r="T18" s="882" t="n">
        <v>20.3114126807564</v>
      </c>
      <c r="U18" s="882" t="n">
        <v>63.8694475342974</v>
      </c>
      <c r="V18" s="882" t="n">
        <v>1883.13916203189</v>
      </c>
      <c r="W18" s="882" t="n">
        <v>75</v>
      </c>
      <c r="X18" s="882" t="n">
        <v>0</v>
      </c>
      <c r="Y18" s="882" t="n">
        <v>33.0805116796441</v>
      </c>
      <c r="Z18" s="882" t="n">
        <v>1978.45057471264</v>
      </c>
      <c r="AA18" s="882" t="n">
        <v>1711.11162773452</v>
      </c>
      <c r="AB18" s="882" t="n">
        <v>-274.365279940675</v>
      </c>
      <c r="AC18" s="883"/>
      <c r="AD18" s="884"/>
    </row>
    <row r="19" customFormat="false" ht="11.25" hidden="false" customHeight="true" outlineLevel="0" collapsed="false">
      <c r="A19" s="888" t="s">
        <v>363</v>
      </c>
      <c r="B19" s="888"/>
      <c r="C19" s="17"/>
      <c r="D19" s="891"/>
      <c r="E19" s="892" t="n">
        <v>37</v>
      </c>
      <c r="F19" s="892" t="n">
        <v>32</v>
      </c>
      <c r="G19" s="892" t="n">
        <v>49</v>
      </c>
      <c r="H19" s="892" t="n">
        <v>41</v>
      </c>
      <c r="I19" s="892" t="n">
        <v>38</v>
      </c>
      <c r="J19" s="893" t="n">
        <v>39.3333333333333</v>
      </c>
      <c r="K19" s="894" t="n">
        <v>28.0666666666667</v>
      </c>
      <c r="L19" s="876"/>
      <c r="M19" s="860" t="n">
        <v>36617</v>
      </c>
      <c r="N19" s="861" t="n">
        <v>829.566666666667</v>
      </c>
      <c r="O19" s="861" t="n">
        <v>58.9335666666667</v>
      </c>
      <c r="P19" s="861" t="n">
        <v>770.6331</v>
      </c>
      <c r="Q19" s="861" t="n">
        <v>437.666666666667</v>
      </c>
      <c r="R19" s="861" t="n">
        <v>139.2</v>
      </c>
      <c r="S19" s="861" t="n">
        <v>99.8333333333333</v>
      </c>
      <c r="T19" s="861" t="n">
        <v>19</v>
      </c>
      <c r="U19" s="861" t="n">
        <v>39</v>
      </c>
      <c r="V19" s="861" t="n">
        <v>1545.26666666667</v>
      </c>
      <c r="W19" s="861" t="n">
        <v>55.2333333333333</v>
      </c>
      <c r="X19" s="861" t="n">
        <v>0</v>
      </c>
      <c r="Y19" s="861" t="n">
        <v>79.6666666666667</v>
      </c>
      <c r="Z19" s="862" t="n">
        <v>1619.5</v>
      </c>
      <c r="AA19" s="861" t="n">
        <v>1716.23333333333</v>
      </c>
      <c r="AB19" s="862" t="n">
        <v>161.433333333333</v>
      </c>
      <c r="AC19" s="863" t="n">
        <v>10104.09999969</v>
      </c>
      <c r="AD19" s="864" t="n">
        <v>0.210502083326875</v>
      </c>
    </row>
    <row r="20" customFormat="false" ht="11.25" hidden="false" customHeight="true" outlineLevel="0" collapsed="false">
      <c r="A20" s="888" t="s">
        <v>364</v>
      </c>
      <c r="B20" s="888"/>
      <c r="C20" s="895" t="n">
        <v>183</v>
      </c>
      <c r="D20" s="896" t="n">
        <v>1962</v>
      </c>
      <c r="E20" s="892" t="n">
        <v>1779</v>
      </c>
      <c r="F20" s="892" t="n">
        <v>1872</v>
      </c>
      <c r="G20" s="892" t="n">
        <v>1777</v>
      </c>
      <c r="H20" s="892" t="n">
        <v>1954</v>
      </c>
      <c r="I20" s="892" t="n">
        <v>1956</v>
      </c>
      <c r="J20" s="897" t="n">
        <v>1821.33333333333</v>
      </c>
      <c r="K20" s="898" t="n">
        <v>1639.4</v>
      </c>
      <c r="L20" s="876"/>
      <c r="M20" s="860" t="n">
        <v>36647</v>
      </c>
      <c r="N20" s="886" t="n">
        <v>927.741935483871</v>
      </c>
      <c r="O20" s="886" t="n">
        <v>71.0448387096774</v>
      </c>
      <c r="P20" s="886" t="n">
        <v>856.697096774194</v>
      </c>
      <c r="Q20" s="886" t="n">
        <v>391.290322580645</v>
      </c>
      <c r="R20" s="886" t="n">
        <v>107.806451612903</v>
      </c>
      <c r="S20" s="886" t="n">
        <v>102.677419354839</v>
      </c>
      <c r="T20" s="886" t="n">
        <v>10.9032258064516</v>
      </c>
      <c r="U20" s="886" t="n">
        <v>42.5806451612903</v>
      </c>
      <c r="V20" s="861" t="n">
        <v>1572.09677419355</v>
      </c>
      <c r="W20" s="886" t="n">
        <v>55.0967741935484</v>
      </c>
      <c r="X20" s="886" t="n">
        <v>0</v>
      </c>
      <c r="Y20" s="886" t="n">
        <v>67.5161290322581</v>
      </c>
      <c r="Z20" s="862" t="n">
        <v>1638.09677419355</v>
      </c>
      <c r="AA20" s="861" t="n">
        <v>1787.64516129032</v>
      </c>
      <c r="AB20" s="862" t="n">
        <v>206.522580645161</v>
      </c>
      <c r="AC20" s="863" t="n">
        <v>16451.89999969</v>
      </c>
      <c r="AD20" s="864" t="n">
        <v>0.342747916660208</v>
      </c>
    </row>
    <row r="21" customFormat="false" ht="11.25" hidden="false" customHeight="true" outlineLevel="0" collapsed="false">
      <c r="A21" s="888"/>
      <c r="B21" s="888"/>
      <c r="C21" s="606"/>
      <c r="D21" s="888"/>
      <c r="E21" s="888"/>
      <c r="F21" s="888"/>
      <c r="G21" s="888"/>
      <c r="H21" s="888"/>
      <c r="I21" s="888"/>
      <c r="J21" s="888"/>
      <c r="K21" s="888"/>
      <c r="L21" s="846"/>
      <c r="M21" s="860" t="n">
        <v>36678</v>
      </c>
      <c r="N21" s="861" t="n">
        <v>937.233333333333</v>
      </c>
      <c r="O21" s="861" t="n">
        <v>100.294166666667</v>
      </c>
      <c r="P21" s="861" t="n">
        <v>836.939166666667</v>
      </c>
      <c r="Q21" s="861" t="n">
        <v>335.966666666667</v>
      </c>
      <c r="R21" s="861" t="n">
        <v>90.2666666666667</v>
      </c>
      <c r="S21" s="861" t="n">
        <v>87.2333333333333</v>
      </c>
      <c r="T21" s="861" t="n">
        <v>20.5333333333333</v>
      </c>
      <c r="U21" s="861" t="n">
        <v>36.6333333333333</v>
      </c>
      <c r="V21" s="861" t="n">
        <v>1487.33333333333</v>
      </c>
      <c r="W21" s="861" t="n">
        <v>55</v>
      </c>
      <c r="X21" s="886" t="n">
        <v>0</v>
      </c>
      <c r="Y21" s="861" t="n">
        <v>58.7</v>
      </c>
      <c r="Z21" s="862" t="n">
        <v>1562.86666666667</v>
      </c>
      <c r="AA21" s="861" t="n">
        <v>1750.46666666667</v>
      </c>
      <c r="AB21" s="862" t="n">
        <v>237.7</v>
      </c>
      <c r="AC21" s="863" t="n">
        <v>23519.29999969</v>
      </c>
      <c r="AD21" s="864" t="n">
        <v>0.489985416660209</v>
      </c>
    </row>
    <row r="22" customFormat="false" ht="10.5" hidden="false" customHeight="true" outlineLevel="0" collapsed="false">
      <c r="A22" s="888" t="s">
        <v>365</v>
      </c>
      <c r="B22" s="888"/>
      <c r="C22" s="899" t="n">
        <v>3</v>
      </c>
      <c r="D22" s="900" t="n">
        <v>-801</v>
      </c>
      <c r="E22" s="901" t="n">
        <v>-804</v>
      </c>
      <c r="F22" s="901" t="n">
        <v>-782</v>
      </c>
      <c r="G22" s="901" t="n">
        <v>-782</v>
      </c>
      <c r="H22" s="901" t="n">
        <v>-828</v>
      </c>
      <c r="I22" s="901" t="n">
        <v>-879</v>
      </c>
      <c r="J22" s="874" t="n">
        <v>-789.333333333333</v>
      </c>
      <c r="K22" s="902" t="n">
        <v>-894</v>
      </c>
      <c r="L22" s="846"/>
      <c r="M22" s="860" t="n">
        <v>36708</v>
      </c>
      <c r="N22" s="903" t="n">
        <v>789.258064516129</v>
      </c>
      <c r="O22" s="903" t="n">
        <v>90.0882580645161</v>
      </c>
      <c r="P22" s="903" t="n">
        <v>699.169806451613</v>
      </c>
      <c r="Q22" s="903" t="n">
        <v>292.451612903226</v>
      </c>
      <c r="R22" s="903" t="n">
        <v>74.0967741935484</v>
      </c>
      <c r="S22" s="903" t="n">
        <v>33.3225806451613</v>
      </c>
      <c r="T22" s="903" t="n">
        <v>14.0322580645161</v>
      </c>
      <c r="U22" s="903" t="n">
        <v>22.7741935483871</v>
      </c>
      <c r="V22" s="903" t="n">
        <v>1211.90322580645</v>
      </c>
      <c r="W22" s="903" t="n">
        <v>55</v>
      </c>
      <c r="X22" s="903" t="n">
        <v>0</v>
      </c>
      <c r="Y22" s="903" t="n">
        <v>25.8064516129032</v>
      </c>
      <c r="Z22" s="903" t="n">
        <v>1280.93548387097</v>
      </c>
      <c r="AA22" s="903" t="n">
        <v>1475.35483870968</v>
      </c>
      <c r="AB22" s="903" t="n">
        <v>221.935483870968</v>
      </c>
      <c r="AC22" s="863" t="n">
        <v>30466.29999969</v>
      </c>
      <c r="AD22" s="864" t="n">
        <v>0.634714583326875</v>
      </c>
    </row>
    <row r="23" customFormat="false" ht="11.25" hidden="false" customHeight="true" outlineLevel="0" collapsed="false">
      <c r="A23" s="888" t="s">
        <v>366</v>
      </c>
      <c r="B23" s="888"/>
      <c r="C23" s="872" t="n">
        <v>-10</v>
      </c>
      <c r="D23" s="904" t="n">
        <v>-297</v>
      </c>
      <c r="E23" s="905" t="n">
        <v>-287</v>
      </c>
      <c r="F23" s="905" t="n">
        <v>-267</v>
      </c>
      <c r="G23" s="905" t="n">
        <v>-281</v>
      </c>
      <c r="H23" s="905" t="n">
        <v>-270</v>
      </c>
      <c r="I23" s="905" t="n">
        <v>-284</v>
      </c>
      <c r="J23" s="878" t="n">
        <v>-278.333333333333</v>
      </c>
      <c r="K23" s="906" t="n">
        <v>-388.866666666667</v>
      </c>
      <c r="L23" s="907"/>
      <c r="M23" s="860" t="n">
        <v>36739</v>
      </c>
      <c r="N23" s="903" t="n">
        <v>1059.22580645161</v>
      </c>
      <c r="O23" s="903" t="n">
        <v>139.870967741936</v>
      </c>
      <c r="P23" s="903" t="n">
        <v>919.354838709677</v>
      </c>
      <c r="Q23" s="903" t="n">
        <v>304.032258064516</v>
      </c>
      <c r="R23" s="903" t="n">
        <v>82.258064516129</v>
      </c>
      <c r="S23" s="903" t="n">
        <v>45.4838709677419</v>
      </c>
      <c r="T23" s="903" t="n">
        <v>16.1290322580645</v>
      </c>
      <c r="U23" s="903" t="n">
        <v>43.0967741935484</v>
      </c>
      <c r="V23" s="903" t="n">
        <v>1534.09677419355</v>
      </c>
      <c r="W23" s="903" t="n">
        <v>55</v>
      </c>
      <c r="X23" s="903" t="n">
        <v>0</v>
      </c>
      <c r="Y23" s="903" t="n">
        <v>71.3870967741936</v>
      </c>
      <c r="Z23" s="903" t="n">
        <v>1605.22580645161</v>
      </c>
      <c r="AA23" s="903" t="n">
        <v>1729.12903225806</v>
      </c>
      <c r="AB23" s="903" t="n">
        <v>200.322580645161</v>
      </c>
      <c r="AC23" s="863" t="n">
        <v>36854.29999969</v>
      </c>
      <c r="AD23" s="864" t="n">
        <v>0.767797916660208</v>
      </c>
    </row>
    <row r="24" customFormat="false" ht="13.5" hidden="false" customHeight="true" outlineLevel="0" collapsed="false">
      <c r="A24" s="888" t="s">
        <v>367</v>
      </c>
      <c r="B24" s="888"/>
      <c r="C24" s="908"/>
      <c r="D24" s="889"/>
      <c r="E24" s="905" t="n">
        <v>-66</v>
      </c>
      <c r="F24" s="905" t="n">
        <v>-65</v>
      </c>
      <c r="G24" s="905" t="n">
        <v>-74</v>
      </c>
      <c r="H24" s="905" t="n">
        <v>-71</v>
      </c>
      <c r="I24" s="905" t="n">
        <v>-80</v>
      </c>
      <c r="J24" s="878" t="n">
        <v>-68.3333333333333</v>
      </c>
      <c r="K24" s="906" t="n">
        <v>-93.3333333333333</v>
      </c>
      <c r="L24" s="907"/>
      <c r="M24" s="860" t="n">
        <v>36770</v>
      </c>
      <c r="N24" s="903" t="n">
        <v>894</v>
      </c>
      <c r="O24" s="903" t="n">
        <v>139.833333333333</v>
      </c>
      <c r="P24" s="903" t="n">
        <v>754.166666666667</v>
      </c>
      <c r="Q24" s="903" t="n">
        <v>388.866666666667</v>
      </c>
      <c r="R24" s="903" t="n">
        <v>93.3333333333333</v>
      </c>
      <c r="S24" s="903" t="n">
        <v>45.7666666666667</v>
      </c>
      <c r="T24" s="903" t="n">
        <v>20.9</v>
      </c>
      <c r="U24" s="903" t="n">
        <v>40.5333333333333</v>
      </c>
      <c r="V24" s="903" t="n">
        <v>1462.5</v>
      </c>
      <c r="W24" s="903" t="n">
        <v>55</v>
      </c>
      <c r="X24" s="903" t="n">
        <v>0</v>
      </c>
      <c r="Y24" s="903" t="n">
        <v>43.7333333333333</v>
      </c>
      <c r="Z24" s="903" t="n">
        <v>1538.4</v>
      </c>
      <c r="AA24" s="903" t="n">
        <v>1667.06666666667</v>
      </c>
      <c r="AB24" s="903" t="n">
        <v>119.066666666667</v>
      </c>
      <c r="AC24" s="863" t="n">
        <v>40292.29999969</v>
      </c>
      <c r="AD24" s="864" t="n">
        <v>0.839422916660208</v>
      </c>
    </row>
    <row r="25" customFormat="false" ht="11.25" hidden="false" customHeight="true" outlineLevel="0" collapsed="false">
      <c r="A25" s="909" t="s">
        <v>358</v>
      </c>
      <c r="C25" s="908"/>
      <c r="D25" s="889"/>
      <c r="E25" s="905" t="n">
        <v>0</v>
      </c>
      <c r="F25" s="905" t="n">
        <v>0</v>
      </c>
      <c r="G25" s="905" t="n">
        <v>0</v>
      </c>
      <c r="H25" s="905" t="n">
        <v>0</v>
      </c>
      <c r="I25" s="905" t="n">
        <v>0</v>
      </c>
      <c r="J25" s="878" t="n">
        <v>0</v>
      </c>
      <c r="K25" s="906" t="n">
        <v>0</v>
      </c>
      <c r="L25" s="907"/>
      <c r="M25" s="860" t="n">
        <v>36800</v>
      </c>
      <c r="N25" s="903" t="n">
        <v>969.290322580645</v>
      </c>
      <c r="O25" s="903" t="n">
        <v>140.354838709677</v>
      </c>
      <c r="P25" s="903" t="n">
        <v>828.935483870968</v>
      </c>
      <c r="Q25" s="903" t="n">
        <v>444.903225806452</v>
      </c>
      <c r="R25" s="903" t="n">
        <v>132.709677419355</v>
      </c>
      <c r="S25" s="903" t="n">
        <v>47.8064516129032</v>
      </c>
      <c r="T25" s="903" t="n">
        <v>25.1935483870968</v>
      </c>
      <c r="U25" s="903" t="n">
        <v>47.6451612903226</v>
      </c>
      <c r="V25" s="903" t="n">
        <v>1642.35483870968</v>
      </c>
      <c r="W25" s="903" t="n">
        <v>55</v>
      </c>
      <c r="X25" s="903" t="n">
        <v>48.9677419354839</v>
      </c>
      <c r="Y25" s="903" t="n">
        <v>-27.258064516129</v>
      </c>
      <c r="Z25" s="903" t="n">
        <v>1771.51612903225</v>
      </c>
      <c r="AA25" s="903" t="n">
        <v>1798.8064516129</v>
      </c>
      <c r="AB25" s="903" t="n">
        <v>26.5483870967742</v>
      </c>
      <c r="AC25" s="863" t="n">
        <v>41363.29999969</v>
      </c>
      <c r="AD25" s="864" t="n">
        <v>0.861735416660208</v>
      </c>
    </row>
    <row r="26" customFormat="false" ht="11.25" hidden="false" customHeight="true" outlineLevel="0" collapsed="false">
      <c r="A26" s="888" t="s">
        <v>343</v>
      </c>
      <c r="B26" s="888"/>
      <c r="C26" s="908"/>
      <c r="D26" s="889"/>
      <c r="E26" s="905" t="n">
        <v>-89</v>
      </c>
      <c r="F26" s="905" t="n">
        <v>-88</v>
      </c>
      <c r="G26" s="905" t="n">
        <v>-83</v>
      </c>
      <c r="H26" s="905" t="n">
        <v>-82</v>
      </c>
      <c r="I26" s="905" t="n">
        <v>-77</v>
      </c>
      <c r="J26" s="878" t="n">
        <v>-86.6666666666667</v>
      </c>
      <c r="K26" s="906" t="n">
        <v>-45.7666666666667</v>
      </c>
      <c r="L26" s="907"/>
      <c r="M26" s="881" t="s">
        <v>171</v>
      </c>
      <c r="N26" s="882" t="n">
        <v>915.18801843318</v>
      </c>
      <c r="O26" s="882" t="n">
        <v>105.77428141321</v>
      </c>
      <c r="P26" s="882" t="n">
        <v>809.413737019969</v>
      </c>
      <c r="Q26" s="882" t="n">
        <v>370.739631336406</v>
      </c>
      <c r="R26" s="882" t="n">
        <v>102.810138248848</v>
      </c>
      <c r="S26" s="882" t="n">
        <v>66.0176651305684</v>
      </c>
      <c r="T26" s="882" t="n">
        <v>18.0987711213518</v>
      </c>
      <c r="U26" s="882" t="n">
        <v>38.894777265745</v>
      </c>
      <c r="V26" s="882" t="n">
        <v>1493.65023041475</v>
      </c>
      <c r="W26" s="882" t="n">
        <v>55.047158218126</v>
      </c>
      <c r="X26" s="882" t="n">
        <v>6.99539170506912</v>
      </c>
      <c r="Y26" s="882" t="n">
        <v>45.6502304147465</v>
      </c>
      <c r="Z26" s="882" t="n">
        <v>1573.79155145929</v>
      </c>
      <c r="AA26" s="882" t="n">
        <v>1703.52887864823</v>
      </c>
      <c r="AB26" s="882" t="n">
        <v>167.647004608295</v>
      </c>
      <c r="AC26" s="883"/>
      <c r="AD26" s="884"/>
    </row>
    <row r="27" customFormat="false" ht="11.25" hidden="false" customHeight="true" outlineLevel="0" collapsed="false">
      <c r="A27" s="888" t="s">
        <v>368</v>
      </c>
      <c r="B27" s="888"/>
      <c r="C27" s="908"/>
      <c r="D27" s="889"/>
      <c r="E27" s="905" t="n">
        <v>-17</v>
      </c>
      <c r="F27" s="905" t="n">
        <v>-22</v>
      </c>
      <c r="G27" s="905" t="n">
        <v>-22</v>
      </c>
      <c r="H27" s="905" t="n">
        <v>-27</v>
      </c>
      <c r="I27" s="905" t="n">
        <v>-27</v>
      </c>
      <c r="J27" s="878" t="n">
        <v>-20.3333333333333</v>
      </c>
      <c r="K27" s="906" t="n">
        <v>-20.9</v>
      </c>
      <c r="L27" s="907"/>
      <c r="M27" s="860" t="n">
        <v>36831</v>
      </c>
      <c r="N27" s="863" t="n">
        <v>1015.2</v>
      </c>
      <c r="O27" s="863" t="n">
        <v>114.8</v>
      </c>
      <c r="P27" s="863" t="n">
        <v>900.4</v>
      </c>
      <c r="Q27" s="863" t="n">
        <v>593.966666666667</v>
      </c>
      <c r="R27" s="863" t="n">
        <v>182.466666666667</v>
      </c>
      <c r="S27" s="863" t="n">
        <v>46.8</v>
      </c>
      <c r="T27" s="861" t="n">
        <v>24.8</v>
      </c>
      <c r="U27" s="863" t="n">
        <v>73.7333333333333</v>
      </c>
      <c r="V27" s="861" t="n">
        <v>1912.16666666667</v>
      </c>
      <c r="W27" s="861" t="n">
        <v>30</v>
      </c>
      <c r="X27" s="861" t="n">
        <v>192.833333333333</v>
      </c>
      <c r="Y27" s="886" t="n">
        <v>-78.0666666666667</v>
      </c>
      <c r="Z27" s="862" t="n">
        <v>2159.8</v>
      </c>
      <c r="AA27" s="861" t="n">
        <v>1915.96666666667</v>
      </c>
      <c r="AB27" s="862" t="n">
        <v>-245.466666666667</v>
      </c>
      <c r="AC27" s="863" t="n">
        <v>34214.29999969</v>
      </c>
      <c r="AD27" s="887" t="n">
        <v>0.712797916660208</v>
      </c>
    </row>
    <row r="28" customFormat="false" ht="11.25" hidden="false" customHeight="true" outlineLevel="0" collapsed="false">
      <c r="A28" s="888" t="s">
        <v>262</v>
      </c>
      <c r="B28" s="888"/>
      <c r="C28" s="908"/>
      <c r="D28" s="889"/>
      <c r="E28" s="905" t="n">
        <v>-28</v>
      </c>
      <c r="F28" s="905" t="n">
        <v>-29</v>
      </c>
      <c r="G28" s="905" t="n">
        <v>-28</v>
      </c>
      <c r="H28" s="905" t="n">
        <v>-29</v>
      </c>
      <c r="I28" s="905" t="n">
        <v>-35</v>
      </c>
      <c r="J28" s="878" t="n">
        <v>-28.3333333333333</v>
      </c>
      <c r="K28" s="906" t="n">
        <v>-40.5333333333333</v>
      </c>
      <c r="L28" s="907"/>
      <c r="M28" s="860" t="n">
        <v>36861</v>
      </c>
      <c r="N28" s="863" t="n">
        <v>995</v>
      </c>
      <c r="O28" s="863" t="n">
        <v>66.8709677419355</v>
      </c>
      <c r="P28" s="863" t="n">
        <v>928.129032258065</v>
      </c>
      <c r="Q28" s="863" t="n">
        <v>621.741935483871</v>
      </c>
      <c r="R28" s="863" t="n">
        <v>187.161290322581</v>
      </c>
      <c r="S28" s="863" t="n">
        <v>46.2903225806452</v>
      </c>
      <c r="T28" s="863" t="n">
        <v>25.2258064516129</v>
      </c>
      <c r="U28" s="863" t="n">
        <v>72.5483870967742</v>
      </c>
      <c r="V28" s="861" t="n">
        <v>1922.74193548387</v>
      </c>
      <c r="W28" s="861" t="n">
        <v>30</v>
      </c>
      <c r="X28" s="861" t="n">
        <v>259.354838709677</v>
      </c>
      <c r="Y28" s="886" t="n">
        <v>-106.516129032258</v>
      </c>
      <c r="Z28" s="862" t="n">
        <v>2237.32258064516</v>
      </c>
      <c r="AA28" s="861" t="n">
        <v>1959.15483870968</v>
      </c>
      <c r="AB28" s="862" t="n">
        <v>-313.832913896821</v>
      </c>
      <c r="AC28" s="863" t="n">
        <v>24482.3570735879</v>
      </c>
      <c r="AD28" s="887" t="n">
        <v>0.510049105699748</v>
      </c>
    </row>
    <row r="29" customFormat="false" ht="11.25" hidden="false" customHeight="true" outlineLevel="0" collapsed="false">
      <c r="A29" s="888" t="s">
        <v>369</v>
      </c>
      <c r="B29" s="888"/>
      <c r="C29" s="17"/>
      <c r="D29" s="889"/>
      <c r="E29" s="905" t="n">
        <v>-25</v>
      </c>
      <c r="F29" s="905" t="n">
        <v>-25</v>
      </c>
      <c r="G29" s="905" t="n">
        <v>-25</v>
      </c>
      <c r="H29" s="905" t="n">
        <v>-25</v>
      </c>
      <c r="I29" s="905" t="n">
        <v>-25</v>
      </c>
      <c r="J29" s="878" t="n">
        <v>-25</v>
      </c>
      <c r="K29" s="906" t="n">
        <v>-55</v>
      </c>
      <c r="L29" s="907"/>
      <c r="M29" s="860" t="n">
        <v>36892</v>
      </c>
      <c r="N29" s="863" t="n">
        <v>965.612903225807</v>
      </c>
      <c r="O29" s="863" t="n">
        <v>100.677419354839</v>
      </c>
      <c r="P29" s="863" t="n">
        <v>864.935483870968</v>
      </c>
      <c r="Q29" s="863" t="n">
        <v>603.806451612903</v>
      </c>
      <c r="R29" s="863" t="n">
        <v>183.903225806452</v>
      </c>
      <c r="S29" s="863" t="n">
        <v>42.3225806451613</v>
      </c>
      <c r="T29" s="863" t="n">
        <v>22.8064516129032</v>
      </c>
      <c r="U29" s="863" t="n">
        <v>64.1612903225806</v>
      </c>
      <c r="V29" s="861" t="n">
        <v>1859.8064516129</v>
      </c>
      <c r="W29" s="861" t="n">
        <v>30</v>
      </c>
      <c r="X29" s="861" t="n">
        <v>292.354838709677</v>
      </c>
      <c r="Y29" s="886" t="n">
        <v>-66.3548387096774</v>
      </c>
      <c r="Z29" s="862" t="n">
        <v>2204.96774193548</v>
      </c>
      <c r="AA29" s="861" t="n">
        <v>1927.32258064516</v>
      </c>
      <c r="AB29" s="862" t="n">
        <v>-306.083101097557</v>
      </c>
      <c r="AC29" s="863" t="n">
        <v>15068.9434298029</v>
      </c>
      <c r="AD29" s="887" t="n">
        <v>0.313936321454227</v>
      </c>
    </row>
    <row r="30" customFormat="false" ht="11.25" hidden="false" customHeight="true" outlineLevel="0" collapsed="false">
      <c r="A30" s="888" t="s">
        <v>33</v>
      </c>
      <c r="B30" s="888"/>
      <c r="C30" s="895" t="n">
        <v>-7</v>
      </c>
      <c r="D30" s="910" t="n">
        <v>-1323</v>
      </c>
      <c r="E30" s="911" t="n">
        <v>-1316</v>
      </c>
      <c r="F30" s="911" t="n">
        <v>-1278</v>
      </c>
      <c r="G30" s="911" t="n">
        <v>-1295</v>
      </c>
      <c r="H30" s="911" t="n">
        <v>-1332</v>
      </c>
      <c r="I30" s="911" t="n">
        <v>-1407</v>
      </c>
      <c r="J30" s="912" t="n">
        <v>-1296.33333333333</v>
      </c>
      <c r="K30" s="913" t="n">
        <v>-1538.4</v>
      </c>
      <c r="L30" s="907"/>
      <c r="M30" s="860" t="n">
        <v>36923</v>
      </c>
      <c r="N30" s="863" t="n">
        <v>969</v>
      </c>
      <c r="O30" s="863" t="n">
        <v>140.321428571429</v>
      </c>
      <c r="P30" s="863" t="n">
        <v>828.678571428571</v>
      </c>
      <c r="Q30" s="863" t="n">
        <v>613.857142857143</v>
      </c>
      <c r="R30" s="863" t="n">
        <v>167.142857142857</v>
      </c>
      <c r="S30" s="863" t="n">
        <v>53.7857142857143</v>
      </c>
      <c r="T30" s="863" t="n">
        <v>25.1785714285714</v>
      </c>
      <c r="U30" s="863" t="n">
        <v>71.6071428571429</v>
      </c>
      <c r="V30" s="861" t="n">
        <v>1875.39285714286</v>
      </c>
      <c r="W30" s="861" t="n">
        <v>30</v>
      </c>
      <c r="X30" s="861" t="n">
        <v>305.714285714286</v>
      </c>
      <c r="Y30" s="886" t="n">
        <v>-97.5357142857143</v>
      </c>
      <c r="Z30" s="862" t="n">
        <v>2236.28571428571</v>
      </c>
      <c r="AA30" s="861" t="n">
        <v>1992.67857142857</v>
      </c>
      <c r="AB30" s="862" t="n">
        <v>-296.450640915129</v>
      </c>
      <c r="AC30" s="863" t="n">
        <v>6701.64308196445</v>
      </c>
      <c r="AD30" s="887" t="n">
        <v>0.139617564207593</v>
      </c>
    </row>
    <row r="31" customFormat="false" ht="11.25" hidden="false" customHeight="true" outlineLevel="0" collapsed="false">
      <c r="L31" s="907"/>
      <c r="M31" s="860" t="n">
        <v>36951</v>
      </c>
      <c r="N31" s="863" t="n">
        <v>895.516129032258</v>
      </c>
      <c r="O31" s="863" t="n">
        <v>133.161290322581</v>
      </c>
      <c r="P31" s="863" t="n">
        <v>762.354838709677</v>
      </c>
      <c r="Q31" s="863" t="n">
        <v>582.193548387097</v>
      </c>
      <c r="R31" s="863" t="n">
        <v>133.258064516129</v>
      </c>
      <c r="S31" s="863" t="n">
        <v>55.5161290322581</v>
      </c>
      <c r="T31" s="863" t="n">
        <v>22.1612903225806</v>
      </c>
      <c r="U31" s="863" t="n">
        <v>56.9354838709677</v>
      </c>
      <c r="V31" s="861" t="n">
        <v>1723.41935483871</v>
      </c>
      <c r="W31" s="861" t="n">
        <v>30</v>
      </c>
      <c r="X31" s="861" t="n">
        <v>326.935483870968</v>
      </c>
      <c r="Y31" s="886" t="n">
        <v>-61.9677419354839</v>
      </c>
      <c r="Z31" s="862" t="n">
        <v>2102.51612903226</v>
      </c>
      <c r="AA31" s="861" t="n">
        <v>1964.51612903226</v>
      </c>
      <c r="AB31" s="862" t="n">
        <v>-172.787007925404</v>
      </c>
      <c r="AC31" s="863" t="n">
        <v>1185.43459186719</v>
      </c>
      <c r="AD31" s="887" t="n">
        <v>0.0246965539972331</v>
      </c>
    </row>
    <row r="32" customFormat="false" ht="11.25" hidden="false" customHeight="true" outlineLevel="0" collapsed="false">
      <c r="A32" s="778" t="s">
        <v>370</v>
      </c>
      <c r="B32" s="778"/>
      <c r="C32" s="914"/>
      <c r="D32" s="914"/>
      <c r="E32" s="873" t="n">
        <v>24</v>
      </c>
      <c r="F32" s="873" t="n">
        <v>24</v>
      </c>
      <c r="G32" s="873" t="n">
        <v>24</v>
      </c>
      <c r="H32" s="873" t="n">
        <v>24</v>
      </c>
      <c r="I32" s="873" t="n">
        <v>23</v>
      </c>
      <c r="J32" s="874" t="n">
        <v>24</v>
      </c>
      <c r="K32" s="875"/>
      <c r="L32" s="846"/>
      <c r="M32" s="881" t="s">
        <v>177</v>
      </c>
      <c r="N32" s="882" t="n">
        <v>968.065806451613</v>
      </c>
      <c r="O32" s="882" t="n">
        <v>111.166221198157</v>
      </c>
      <c r="P32" s="882" t="n">
        <v>856.899585253456</v>
      </c>
      <c r="Q32" s="882" t="n">
        <v>603.113149001536</v>
      </c>
      <c r="R32" s="882" t="n">
        <v>170.786420890937</v>
      </c>
      <c r="S32" s="882" t="n">
        <v>48.9429493087558</v>
      </c>
      <c r="T32" s="882" t="n">
        <v>24.0344239631336</v>
      </c>
      <c r="U32" s="882" t="n">
        <v>67.7971274961598</v>
      </c>
      <c r="V32" s="882" t="n">
        <v>1858.705453149</v>
      </c>
      <c r="W32" s="882" t="n">
        <v>30</v>
      </c>
      <c r="X32" s="882" t="n">
        <v>275.438556067588</v>
      </c>
      <c r="Y32" s="882" t="n">
        <v>-82.0882181259601</v>
      </c>
      <c r="Z32" s="882" t="n">
        <v>2188.17843317972</v>
      </c>
      <c r="AA32" s="882" t="n">
        <v>1951.92775729647</v>
      </c>
      <c r="AB32" s="882" t="n">
        <v>-266.924066100316</v>
      </c>
      <c r="AC32" s="883"/>
      <c r="AD32" s="884"/>
    </row>
    <row r="33" customFormat="false" ht="11.25" hidden="false" customHeight="true" outlineLevel="0" collapsed="false">
      <c r="A33" s="915" t="s">
        <v>371</v>
      </c>
      <c r="B33" s="915"/>
      <c r="C33" s="889"/>
      <c r="D33" s="889"/>
      <c r="E33" s="877" t="n">
        <v>14</v>
      </c>
      <c r="F33" s="877" t="n">
        <v>12</v>
      </c>
      <c r="G33" s="877" t="n">
        <v>13</v>
      </c>
      <c r="H33" s="877" t="n">
        <v>18</v>
      </c>
      <c r="I33" s="877" t="n">
        <v>34</v>
      </c>
      <c r="J33" s="878" t="n">
        <v>13</v>
      </c>
      <c r="K33" s="879"/>
      <c r="L33" s="916"/>
      <c r="M33" s="860" t="n">
        <v>36982</v>
      </c>
      <c r="N33" s="861" t="n">
        <v>842.366666666667</v>
      </c>
      <c r="O33" s="863" t="n">
        <v>134.9</v>
      </c>
      <c r="P33" s="861" t="n">
        <v>707.466666666667</v>
      </c>
      <c r="Q33" s="861" t="n">
        <v>514.666666666667</v>
      </c>
      <c r="R33" s="861" t="n">
        <v>98.8333333333333</v>
      </c>
      <c r="S33" s="861" t="n">
        <v>53.9</v>
      </c>
      <c r="T33" s="863" t="n">
        <v>26.1333333333333</v>
      </c>
      <c r="U33" s="861" t="n">
        <v>42.8666666666667</v>
      </c>
      <c r="V33" s="861" t="n">
        <v>1509.76666666667</v>
      </c>
      <c r="W33" s="861" t="n">
        <v>30</v>
      </c>
      <c r="X33" s="861" t="n">
        <v>288.766666666667</v>
      </c>
      <c r="Y33" s="886" t="n">
        <v>-37.8666666666667</v>
      </c>
      <c r="Z33" s="862" t="n">
        <v>1897.56666666667</v>
      </c>
      <c r="AA33" s="861" t="n">
        <v>2051.83333333333</v>
      </c>
      <c r="AB33" s="862" t="n">
        <v>136.851598400417</v>
      </c>
      <c r="AC33" s="863" t="n">
        <v>4957.19366051204</v>
      </c>
      <c r="AD33" s="887" t="n">
        <v>0.103274867927334</v>
      </c>
      <c r="AE33" s="845"/>
      <c r="AF33" s="845"/>
    </row>
    <row r="34" customFormat="false" ht="11.25" hidden="false" customHeight="true" outlineLevel="0" collapsed="false">
      <c r="A34" s="915" t="s">
        <v>372</v>
      </c>
      <c r="B34" s="915"/>
      <c r="C34" s="889"/>
      <c r="D34" s="889"/>
      <c r="E34" s="877" t="n">
        <v>53</v>
      </c>
      <c r="F34" s="877" t="n">
        <v>52</v>
      </c>
      <c r="G34" s="877" t="n">
        <v>52</v>
      </c>
      <c r="H34" s="877" t="n">
        <v>52</v>
      </c>
      <c r="I34" s="877" t="n">
        <v>52</v>
      </c>
      <c r="J34" s="878" t="n">
        <v>52.3333333333333</v>
      </c>
      <c r="K34" s="879"/>
      <c r="L34" s="917"/>
      <c r="M34" s="860" t="n">
        <v>37012</v>
      </c>
      <c r="N34" s="861" t="n">
        <v>854.129032258065</v>
      </c>
      <c r="O34" s="863" t="n">
        <v>118.645161290323</v>
      </c>
      <c r="P34" s="861" t="n">
        <v>735.483870967742</v>
      </c>
      <c r="Q34" s="861" t="n">
        <v>420.645161290323</v>
      </c>
      <c r="R34" s="861" t="n">
        <v>71.3870967741936</v>
      </c>
      <c r="S34" s="861" t="n">
        <v>51.5806451612903</v>
      </c>
      <c r="T34" s="863" t="n">
        <v>26.0322580645161</v>
      </c>
      <c r="U34" s="861" t="n">
        <v>36.5483870967742</v>
      </c>
      <c r="V34" s="861" t="n">
        <v>1397.74193548387</v>
      </c>
      <c r="W34" s="861" t="n">
        <v>25</v>
      </c>
      <c r="X34" s="861" t="n">
        <v>240.161290322581</v>
      </c>
      <c r="Y34" s="886" t="n">
        <v>-61.6129032258065</v>
      </c>
      <c r="Z34" s="862" t="n">
        <v>1730.67741935484</v>
      </c>
      <c r="AA34" s="861" t="n">
        <v>2017.67741935484</v>
      </c>
      <c r="AB34" s="862" t="n">
        <v>260.080976054335</v>
      </c>
      <c r="AC34" s="863" t="n">
        <v>12987.5299989801</v>
      </c>
      <c r="AD34" s="887" t="n">
        <v>0.270573541645419</v>
      </c>
      <c r="AE34" s="917"/>
      <c r="AF34" s="917"/>
    </row>
    <row r="35" customFormat="false" ht="11.25" hidden="false" customHeight="true" outlineLevel="0" collapsed="false">
      <c r="A35" s="918" t="s">
        <v>373</v>
      </c>
      <c r="B35" s="918"/>
      <c r="C35" s="919"/>
      <c r="D35" s="919"/>
      <c r="E35" s="920" t="n">
        <v>91</v>
      </c>
      <c r="F35" s="920" t="n">
        <v>88</v>
      </c>
      <c r="G35" s="920" t="n">
        <v>89</v>
      </c>
      <c r="H35" s="920" t="n">
        <v>94</v>
      </c>
      <c r="I35" s="920" t="n">
        <v>109</v>
      </c>
      <c r="J35" s="921" t="n">
        <v>89.3333333333333</v>
      </c>
      <c r="K35" s="922"/>
      <c r="L35" s="917"/>
      <c r="M35" s="860" t="n">
        <v>37043</v>
      </c>
      <c r="N35" s="861" t="n">
        <v>727.5</v>
      </c>
      <c r="O35" s="863" t="n">
        <v>115.6</v>
      </c>
      <c r="P35" s="861" t="n">
        <v>611.9</v>
      </c>
      <c r="Q35" s="861" t="n">
        <v>361.433333333333</v>
      </c>
      <c r="R35" s="861" t="n">
        <v>78.7333333333333</v>
      </c>
      <c r="S35" s="861" t="n">
        <v>37.7</v>
      </c>
      <c r="T35" s="863" t="n">
        <v>16.6</v>
      </c>
      <c r="U35" s="861" t="n">
        <v>28.2</v>
      </c>
      <c r="V35" s="861" t="n">
        <v>1205.36666666667</v>
      </c>
      <c r="W35" s="861" t="n">
        <v>25</v>
      </c>
      <c r="X35" s="861" t="n">
        <v>231.733333333333</v>
      </c>
      <c r="Y35" s="886" t="n">
        <v>-10.1666666666667</v>
      </c>
      <c r="Z35" s="862" t="n">
        <v>1508</v>
      </c>
      <c r="AA35" s="861" t="n">
        <v>1752.56666666667</v>
      </c>
      <c r="AB35" s="862" t="n">
        <v>239.849887603227</v>
      </c>
      <c r="AC35" s="863" t="n">
        <v>20200.0266270769</v>
      </c>
      <c r="AD35" s="887" t="n">
        <v>0.420833888064103</v>
      </c>
      <c r="AE35" s="917"/>
      <c r="AF35" s="917"/>
    </row>
    <row r="36" customFormat="false" ht="11.25" hidden="false" customHeight="true" outlineLevel="0" collapsed="false">
      <c r="A36" s="915" t="s">
        <v>374</v>
      </c>
      <c r="B36" s="915"/>
      <c r="C36" s="889"/>
      <c r="D36" s="889"/>
      <c r="E36" s="877" t="n">
        <v>8</v>
      </c>
      <c r="F36" s="877" t="n">
        <v>14</v>
      </c>
      <c r="G36" s="877" t="n">
        <v>21</v>
      </c>
      <c r="H36" s="877" t="n">
        <v>21</v>
      </c>
      <c r="I36" s="877" t="n">
        <v>21</v>
      </c>
      <c r="J36" s="878" t="n">
        <v>14.3333333333333</v>
      </c>
      <c r="K36" s="879"/>
      <c r="L36" s="917"/>
      <c r="M36" s="860" t="n">
        <v>37073</v>
      </c>
      <c r="N36" s="861" t="n">
        <v>894.193548387097</v>
      </c>
      <c r="O36" s="863" t="n">
        <v>140.161290322581</v>
      </c>
      <c r="P36" s="861" t="n">
        <v>754.032258064516</v>
      </c>
      <c r="Q36" s="861" t="n">
        <v>339.322580645161</v>
      </c>
      <c r="R36" s="861" t="n">
        <v>61.4193548387097</v>
      </c>
      <c r="S36" s="861" t="n">
        <v>82.3548387096774</v>
      </c>
      <c r="T36" s="863" t="n">
        <v>13.5161290322581</v>
      </c>
      <c r="U36" s="861" t="n">
        <v>35.741935483871</v>
      </c>
      <c r="V36" s="861" t="n">
        <v>1377.29032258065</v>
      </c>
      <c r="W36" s="861" t="n">
        <v>25</v>
      </c>
      <c r="X36" s="861" t="n">
        <v>279.645161290323</v>
      </c>
      <c r="Y36" s="886" t="n">
        <v>-1.2258064516129</v>
      </c>
      <c r="Z36" s="862" t="n">
        <v>1731.41935483871</v>
      </c>
      <c r="AA36" s="861" t="n">
        <v>1950</v>
      </c>
      <c r="AB36" s="862" t="n">
        <v>205.512792622802</v>
      </c>
      <c r="AC36" s="863" t="n">
        <v>26624.6178814249</v>
      </c>
      <c r="AD36" s="887" t="n">
        <v>0.554679539196352</v>
      </c>
      <c r="AE36" s="917"/>
      <c r="AF36" s="917"/>
    </row>
    <row r="37" customFormat="false" ht="11.25" hidden="false" customHeight="true" outlineLevel="0" collapsed="false">
      <c r="A37" s="915" t="s">
        <v>375</v>
      </c>
      <c r="B37" s="915"/>
      <c r="C37" s="889"/>
      <c r="D37" s="904" t="n">
        <v>77</v>
      </c>
      <c r="E37" s="877" t="n">
        <v>121</v>
      </c>
      <c r="F37" s="877" t="n">
        <v>102</v>
      </c>
      <c r="G37" s="877" t="n">
        <v>97</v>
      </c>
      <c r="H37" s="877" t="n">
        <v>62</v>
      </c>
      <c r="I37" s="877" t="n">
        <v>141</v>
      </c>
      <c r="J37" s="878" t="n">
        <v>106.666666666667</v>
      </c>
      <c r="K37" s="879"/>
      <c r="L37" s="917"/>
      <c r="M37" s="923" t="n">
        <v>37104</v>
      </c>
      <c r="N37" s="924" t="n">
        <v>901.41935483871</v>
      </c>
      <c r="O37" s="925" t="n">
        <v>128.483870967742</v>
      </c>
      <c r="P37" s="924" t="n">
        <v>772.935483870968</v>
      </c>
      <c r="Q37" s="924" t="n">
        <v>317.451612903226</v>
      </c>
      <c r="R37" s="924" t="n">
        <v>70.7096774193548</v>
      </c>
      <c r="S37" s="924" t="n">
        <v>86.7096774193548</v>
      </c>
      <c r="T37" s="925" t="n">
        <v>26.3225806451613</v>
      </c>
      <c r="U37" s="924" t="n">
        <v>33.3870967741936</v>
      </c>
      <c r="V37" s="924" t="n">
        <v>1409.67741935484</v>
      </c>
      <c r="W37" s="924" t="n">
        <v>25</v>
      </c>
      <c r="X37" s="924" t="n">
        <v>313.41935483871</v>
      </c>
      <c r="Y37" s="926" t="n">
        <v>-14.7741935483871</v>
      </c>
      <c r="Z37" s="927" t="n">
        <v>1759.64516129032</v>
      </c>
      <c r="AA37" s="924" t="n">
        <v>1948.03225806452</v>
      </c>
      <c r="AB37" s="927" t="n">
        <v>188.387096774193</v>
      </c>
      <c r="AC37" s="925" t="n">
        <v>32464.6178814249</v>
      </c>
      <c r="AD37" s="928" t="n">
        <v>0.463780255448927</v>
      </c>
      <c r="AE37" s="917"/>
      <c r="AF37" s="917"/>
    </row>
    <row r="38" customFormat="false" ht="12.75" hidden="false" customHeight="false" outlineLevel="0" collapsed="false">
      <c r="A38" s="915" t="s">
        <v>376</v>
      </c>
      <c r="B38" s="915"/>
      <c r="C38" s="889"/>
      <c r="D38" s="889"/>
      <c r="E38" s="877" t="n">
        <v>61</v>
      </c>
      <c r="F38" s="877" t="n">
        <v>58</v>
      </c>
      <c r="G38" s="877" t="n">
        <v>58</v>
      </c>
      <c r="H38" s="877" t="n">
        <v>61</v>
      </c>
      <c r="I38" s="877" t="n">
        <v>73</v>
      </c>
      <c r="J38" s="878" t="n">
        <v>59</v>
      </c>
      <c r="K38" s="879"/>
      <c r="L38" s="917"/>
      <c r="M38" s="929" t="n">
        <v>37135</v>
      </c>
      <c r="N38" s="930" t="n">
        <v>801.6</v>
      </c>
      <c r="O38" s="930" t="n">
        <v>119.9</v>
      </c>
      <c r="P38" s="930" t="n">
        <v>681.7</v>
      </c>
      <c r="Q38" s="930" t="n">
        <v>319.5</v>
      </c>
      <c r="R38" s="930" t="n">
        <v>83.3333333333333</v>
      </c>
      <c r="S38" s="931" t="n">
        <v>85.1666666666667</v>
      </c>
      <c r="T38" s="930" t="n">
        <v>15.5333333333333</v>
      </c>
      <c r="U38" s="930" t="n">
        <v>29.8333333333333</v>
      </c>
      <c r="V38" s="930" t="n">
        <v>1319.43333333333</v>
      </c>
      <c r="W38" s="931" t="n">
        <v>25</v>
      </c>
      <c r="X38" s="931" t="n">
        <v>328.666666666667</v>
      </c>
      <c r="Y38" s="931" t="n">
        <v>-41.4333333333333</v>
      </c>
      <c r="Z38" s="932" t="n">
        <v>1647.2</v>
      </c>
      <c r="AA38" s="933" t="n">
        <v>1920.26666666667</v>
      </c>
      <c r="AB38" s="932" t="n">
        <v>273.066666666667</v>
      </c>
      <c r="AC38" s="934" t="n">
        <v>40656.6178814249</v>
      </c>
      <c r="AD38" s="935" t="n">
        <v>0.580808826877499</v>
      </c>
      <c r="AE38" s="917"/>
      <c r="AF38" s="917"/>
    </row>
    <row r="39" customFormat="false" ht="13.5" hidden="false" customHeight="false" outlineLevel="0" collapsed="false">
      <c r="A39" s="915" t="s">
        <v>377</v>
      </c>
      <c r="B39" s="915"/>
      <c r="C39" s="889"/>
      <c r="D39" s="889"/>
      <c r="E39" s="877" t="n">
        <v>59</v>
      </c>
      <c r="F39" s="877" t="n">
        <v>64</v>
      </c>
      <c r="G39" s="877" t="n">
        <v>69</v>
      </c>
      <c r="H39" s="877" t="n">
        <v>76</v>
      </c>
      <c r="I39" s="877" t="n">
        <v>76</v>
      </c>
      <c r="J39" s="878" t="n">
        <v>64</v>
      </c>
      <c r="K39" s="936"/>
      <c r="L39" s="937"/>
      <c r="M39" s="929" t="n">
        <v>37165</v>
      </c>
      <c r="N39" s="930" t="n">
        <v>900</v>
      </c>
      <c r="O39" s="930" t="n">
        <v>145</v>
      </c>
      <c r="P39" s="930" t="n">
        <v>755</v>
      </c>
      <c r="Q39" s="930" t="n">
        <v>420</v>
      </c>
      <c r="R39" s="930" t="n">
        <v>110</v>
      </c>
      <c r="S39" s="931" t="n">
        <v>85</v>
      </c>
      <c r="T39" s="930" t="n">
        <v>15</v>
      </c>
      <c r="U39" s="930" t="n">
        <v>32</v>
      </c>
      <c r="V39" s="930" t="n">
        <v>1547</v>
      </c>
      <c r="W39" s="931" t="n">
        <v>25</v>
      </c>
      <c r="X39" s="931" t="n">
        <v>300</v>
      </c>
      <c r="Y39" s="931" t="n">
        <v>-41.4333333333333</v>
      </c>
      <c r="Z39" s="932" t="n">
        <v>1845.56666666667</v>
      </c>
      <c r="AA39" s="933" t="n">
        <v>1990</v>
      </c>
      <c r="AB39" s="932" t="n">
        <v>144.433333333333</v>
      </c>
      <c r="AC39" s="934" t="n">
        <v>45134.0512147583</v>
      </c>
      <c r="AD39" s="935" t="n">
        <v>0.644772160210832</v>
      </c>
    </row>
    <row r="40" customFormat="false" ht="14.25" hidden="false" customHeight="false" outlineLevel="0" collapsed="false">
      <c r="A40" s="915" t="s">
        <v>378</v>
      </c>
      <c r="B40" s="915"/>
      <c r="C40" s="889"/>
      <c r="D40" s="889"/>
      <c r="E40" s="877" t="n">
        <v>44</v>
      </c>
      <c r="F40" s="877" t="n">
        <v>69</v>
      </c>
      <c r="G40" s="877" t="n">
        <v>60</v>
      </c>
      <c r="H40" s="877" t="n">
        <v>89</v>
      </c>
      <c r="I40" s="877" t="n">
        <v>102</v>
      </c>
      <c r="J40" s="878" t="n">
        <v>57.6666666666667</v>
      </c>
      <c r="K40" s="936"/>
      <c r="L40" s="937"/>
      <c r="M40" s="938" t="s">
        <v>171</v>
      </c>
      <c r="N40" s="939" t="n">
        <v>845.886943164363</v>
      </c>
      <c r="O40" s="939" t="n">
        <v>128.955760368664</v>
      </c>
      <c r="P40" s="939" t="n">
        <v>716.931182795699</v>
      </c>
      <c r="Q40" s="939" t="n">
        <v>384.717050691244</v>
      </c>
      <c r="R40" s="939" t="n">
        <v>82.0594470046083</v>
      </c>
      <c r="S40" s="939" t="n">
        <v>68.915975422427</v>
      </c>
      <c r="T40" s="939" t="n">
        <v>19.8768049155146</v>
      </c>
      <c r="U40" s="939" t="n">
        <v>34.0824884792627</v>
      </c>
      <c r="V40" s="939" t="n">
        <v>1395.18233486943</v>
      </c>
      <c r="W40" s="939" t="n">
        <v>25.7142857142857</v>
      </c>
      <c r="X40" s="939" t="n">
        <v>283.198924731183</v>
      </c>
      <c r="Y40" s="939" t="n">
        <v>-29.7875576036866</v>
      </c>
      <c r="Z40" s="939" t="n">
        <v>1731.43932411674</v>
      </c>
      <c r="AA40" s="939" t="n">
        <v>1947.19662058372</v>
      </c>
      <c r="AB40" s="939" t="n">
        <v>206.883193064996</v>
      </c>
      <c r="AC40" s="940"/>
      <c r="AD40" s="941"/>
    </row>
    <row r="41" customFormat="false" ht="13.5" hidden="false" customHeight="false" outlineLevel="0" collapsed="false">
      <c r="A41" s="915" t="s">
        <v>379</v>
      </c>
      <c r="B41" s="937"/>
      <c r="C41" s="889"/>
      <c r="D41" s="889"/>
      <c r="E41" s="876" t="n">
        <v>50.9050897991056</v>
      </c>
      <c r="F41" s="876" t="n">
        <v>50.9050897991056</v>
      </c>
      <c r="G41" s="876" t="n">
        <v>50.9050897991056</v>
      </c>
      <c r="H41" s="876" t="n">
        <v>45.2757861858451</v>
      </c>
      <c r="I41" s="876" t="n">
        <v>13.5834457301058</v>
      </c>
      <c r="J41" s="878" t="n">
        <v>13.5834457301058</v>
      </c>
      <c r="K41" s="936"/>
      <c r="L41" s="937"/>
      <c r="M41" s="929" t="n">
        <v>37196</v>
      </c>
      <c r="N41" s="942" t="n">
        <v>1015.2</v>
      </c>
      <c r="O41" s="942" t="n">
        <v>120</v>
      </c>
      <c r="P41" s="942" t="n">
        <v>895.2</v>
      </c>
      <c r="Q41" s="942" t="n">
        <v>593.966666666667</v>
      </c>
      <c r="R41" s="942" t="n">
        <v>182.466666666667</v>
      </c>
      <c r="S41" s="942" t="n">
        <v>90</v>
      </c>
      <c r="T41" s="942" t="n">
        <v>24.8</v>
      </c>
      <c r="U41" s="942" t="n">
        <v>73.7333333333333</v>
      </c>
      <c r="V41" s="930" t="n">
        <v>1955.36666666667</v>
      </c>
      <c r="W41" s="930" t="n">
        <v>40</v>
      </c>
      <c r="X41" s="930" t="n">
        <v>300</v>
      </c>
      <c r="Y41" s="931" t="n">
        <v>-75</v>
      </c>
      <c r="Z41" s="943" t="n">
        <v>2245.16666666667</v>
      </c>
      <c r="AA41" s="930" t="n">
        <v>2000</v>
      </c>
      <c r="AB41" s="943" t="n">
        <v>-245.166666666667</v>
      </c>
      <c r="AC41" s="944" t="n">
        <v>37779.0512147582</v>
      </c>
      <c r="AD41" s="935" t="n">
        <v>0.539700731639404</v>
      </c>
    </row>
    <row r="42" customFormat="false" ht="13.5" hidden="false" customHeight="false" outlineLevel="0" collapsed="false">
      <c r="A42" s="945" t="s">
        <v>380</v>
      </c>
      <c r="B42" s="945"/>
      <c r="C42" s="919"/>
      <c r="D42" s="946" t="n">
        <v>299.905089799106</v>
      </c>
      <c r="E42" s="947" t="n">
        <v>343.905089799106</v>
      </c>
      <c r="F42" s="947" t="n">
        <v>357.905089799106</v>
      </c>
      <c r="G42" s="947" t="n">
        <v>355.905089799106</v>
      </c>
      <c r="H42" s="947" t="n">
        <v>354.275786185845</v>
      </c>
      <c r="I42" s="947" t="n">
        <v>426.583445730106</v>
      </c>
      <c r="J42" s="921" t="n">
        <v>315.250112396772</v>
      </c>
      <c r="K42" s="948"/>
      <c r="L42" s="937"/>
      <c r="M42" s="929" t="n">
        <v>37226</v>
      </c>
      <c r="N42" s="942" t="n">
        <v>995</v>
      </c>
      <c r="O42" s="942" t="n">
        <v>120</v>
      </c>
      <c r="P42" s="942" t="n">
        <v>875</v>
      </c>
      <c r="Q42" s="942" t="n">
        <v>621.741935483871</v>
      </c>
      <c r="R42" s="942" t="n">
        <v>187.161290322581</v>
      </c>
      <c r="S42" s="942" t="n">
        <v>90</v>
      </c>
      <c r="T42" s="942" t="n">
        <v>25.2258064516129</v>
      </c>
      <c r="U42" s="942" t="n">
        <v>72.5483870967742</v>
      </c>
      <c r="V42" s="930" t="n">
        <v>1966.45161290323</v>
      </c>
      <c r="W42" s="930" t="n">
        <v>40</v>
      </c>
      <c r="X42" s="930" t="n">
        <v>300</v>
      </c>
      <c r="Y42" s="931" t="n">
        <v>-75</v>
      </c>
      <c r="Z42" s="943" t="n">
        <v>2256.67741935484</v>
      </c>
      <c r="AA42" s="930" t="n">
        <v>2000</v>
      </c>
      <c r="AB42" s="943" t="n">
        <v>-256.677419354839</v>
      </c>
      <c r="AC42" s="944" t="n">
        <v>29822.0512147582</v>
      </c>
      <c r="AD42" s="935" t="n">
        <v>0.426029303067975</v>
      </c>
    </row>
    <row r="43" customFormat="false" ht="11.25" hidden="false" customHeight="true" outlineLevel="0" collapsed="false">
      <c r="A43" s="937"/>
      <c r="B43" s="937"/>
      <c r="C43" s="889"/>
      <c r="D43" s="889"/>
      <c r="E43" s="877"/>
      <c r="F43" s="877"/>
      <c r="G43" s="877"/>
      <c r="H43" s="877"/>
      <c r="I43" s="877"/>
      <c r="J43" s="878"/>
      <c r="K43" s="936"/>
      <c r="L43" s="907"/>
      <c r="M43" s="929" t="n">
        <v>37257</v>
      </c>
      <c r="N43" s="942" t="n">
        <v>1020</v>
      </c>
      <c r="O43" s="942" t="n">
        <v>120</v>
      </c>
      <c r="P43" s="942" t="n">
        <v>900</v>
      </c>
      <c r="Q43" s="942" t="n">
        <v>603.806451612903</v>
      </c>
      <c r="R43" s="942" t="n">
        <v>183.903225806452</v>
      </c>
      <c r="S43" s="942" t="n">
        <v>90</v>
      </c>
      <c r="T43" s="942" t="n">
        <v>22.8064516129032</v>
      </c>
      <c r="U43" s="942" t="n">
        <v>64.1612903225806</v>
      </c>
      <c r="V43" s="930" t="n">
        <v>1961.87096774194</v>
      </c>
      <c r="W43" s="930" t="n">
        <v>40</v>
      </c>
      <c r="X43" s="930" t="n">
        <v>300</v>
      </c>
      <c r="Y43" s="931" t="n">
        <v>-75</v>
      </c>
      <c r="Z43" s="943" t="n">
        <v>2249.67741935484</v>
      </c>
      <c r="AA43" s="930" t="n">
        <v>2000</v>
      </c>
      <c r="AB43" s="943" t="n">
        <v>-249.677419354839</v>
      </c>
      <c r="AC43" s="944" t="n">
        <v>22082.0512147582</v>
      </c>
      <c r="AD43" s="935" t="n">
        <v>0.315457874496546</v>
      </c>
    </row>
    <row r="44" customFormat="false" ht="11.25" hidden="false" customHeight="true" outlineLevel="0" collapsed="false">
      <c r="A44" s="888" t="s">
        <v>87</v>
      </c>
      <c r="B44" s="888"/>
      <c r="C44" s="908"/>
      <c r="D44" s="889"/>
      <c r="E44" s="905" t="n">
        <v>1779</v>
      </c>
      <c r="F44" s="905" t="n">
        <v>1872</v>
      </c>
      <c r="G44" s="905" t="n">
        <v>1777</v>
      </c>
      <c r="H44" s="905" t="n">
        <v>1954</v>
      </c>
      <c r="I44" s="905" t="n">
        <v>1956</v>
      </c>
      <c r="J44" s="878" t="n">
        <v>1821.33333333333</v>
      </c>
      <c r="K44" s="879" t="n">
        <v>1639.4</v>
      </c>
      <c r="L44" s="907"/>
      <c r="M44" s="929" t="n">
        <v>37288</v>
      </c>
      <c r="N44" s="942" t="n">
        <v>1020</v>
      </c>
      <c r="O44" s="942" t="n">
        <v>120</v>
      </c>
      <c r="P44" s="942" t="n">
        <v>900</v>
      </c>
      <c r="Q44" s="942" t="n">
        <v>613.857142857143</v>
      </c>
      <c r="R44" s="942" t="n">
        <v>167.142857142857</v>
      </c>
      <c r="S44" s="942" t="n">
        <v>90</v>
      </c>
      <c r="T44" s="942" t="n">
        <v>25.1785714285714</v>
      </c>
      <c r="U44" s="942" t="n">
        <v>71.6071428571429</v>
      </c>
      <c r="V44" s="930" t="n">
        <v>1962.60714285714</v>
      </c>
      <c r="W44" s="930" t="n">
        <v>40</v>
      </c>
      <c r="X44" s="930" t="n">
        <v>300</v>
      </c>
      <c r="Y44" s="931" t="n">
        <v>-75</v>
      </c>
      <c r="Z44" s="943" t="n">
        <v>2252.78571428571</v>
      </c>
      <c r="AA44" s="930" t="n">
        <v>2000</v>
      </c>
      <c r="AB44" s="943" t="n">
        <v>-252.785714285714</v>
      </c>
      <c r="AC44" s="944" t="n">
        <v>15004.0512147582</v>
      </c>
      <c r="AD44" s="935" t="n">
        <v>0.21434358878226</v>
      </c>
    </row>
    <row r="45" customFormat="false" ht="13.5" hidden="false" customHeight="false" outlineLevel="0" collapsed="false">
      <c r="A45" s="888" t="s">
        <v>33</v>
      </c>
      <c r="B45" s="888"/>
      <c r="C45" s="17"/>
      <c r="D45" s="889"/>
      <c r="E45" s="905" t="n">
        <v>-1316</v>
      </c>
      <c r="F45" s="905" t="n">
        <v>-1278</v>
      </c>
      <c r="G45" s="905" t="n">
        <v>-1295</v>
      </c>
      <c r="H45" s="905" t="n">
        <v>-1332</v>
      </c>
      <c r="I45" s="905" t="n">
        <v>-1407</v>
      </c>
      <c r="J45" s="949" t="n">
        <v>-1296.33333333333</v>
      </c>
      <c r="K45" s="906" t="n">
        <v>-1538.4</v>
      </c>
      <c r="L45" s="907"/>
      <c r="M45" s="929" t="n">
        <v>37316</v>
      </c>
      <c r="N45" s="942" t="n">
        <v>1100</v>
      </c>
      <c r="O45" s="942" t="n">
        <v>120</v>
      </c>
      <c r="P45" s="942" t="n">
        <v>980</v>
      </c>
      <c r="Q45" s="942" t="n">
        <v>582.193548387097</v>
      </c>
      <c r="R45" s="942" t="n">
        <v>133.258064516129</v>
      </c>
      <c r="S45" s="942" t="n">
        <v>90</v>
      </c>
      <c r="T45" s="942" t="n">
        <v>22.1612903225806</v>
      </c>
      <c r="U45" s="942" t="n">
        <v>56.9354838709677</v>
      </c>
      <c r="V45" s="930" t="n">
        <v>1962.38709677419</v>
      </c>
      <c r="W45" s="930" t="n">
        <v>40</v>
      </c>
      <c r="X45" s="930" t="n">
        <v>300</v>
      </c>
      <c r="Y45" s="931" t="n">
        <v>-75</v>
      </c>
      <c r="Z45" s="943" t="n">
        <v>2249.54838709677</v>
      </c>
      <c r="AA45" s="930" t="n">
        <v>2000</v>
      </c>
      <c r="AB45" s="943" t="n">
        <v>-249.548387096775</v>
      </c>
      <c r="AC45" s="944" t="n">
        <v>7268.05121475822</v>
      </c>
      <c r="AD45" s="935" t="n">
        <v>0.103829303067975</v>
      </c>
    </row>
    <row r="46" customFormat="false" ht="12.75" hidden="false" customHeight="true" outlineLevel="0" collapsed="false">
      <c r="A46" s="888" t="s">
        <v>381</v>
      </c>
      <c r="B46" s="888"/>
      <c r="C46" s="950" t="n">
        <v>-76</v>
      </c>
      <c r="D46" s="951" t="n">
        <v>79</v>
      </c>
      <c r="E46" s="952" t="n">
        <v>155</v>
      </c>
      <c r="F46" s="952" t="n">
        <v>129</v>
      </c>
      <c r="G46" s="952" t="n">
        <v>104</v>
      </c>
      <c r="H46" s="952" t="n">
        <v>5</v>
      </c>
      <c r="I46" s="952" t="n">
        <v>95</v>
      </c>
      <c r="J46" s="893" t="n">
        <v>129.333333333333</v>
      </c>
      <c r="K46" s="906" t="n">
        <v>47.8666666666667</v>
      </c>
      <c r="L46" s="846"/>
      <c r="M46" s="938" t="s">
        <v>177</v>
      </c>
      <c r="N46" s="939" t="n">
        <v>1030.04</v>
      </c>
      <c r="O46" s="939" t="n">
        <v>120</v>
      </c>
      <c r="P46" s="939" t="n">
        <v>910.04</v>
      </c>
      <c r="Q46" s="939" t="n">
        <v>603.113149001536</v>
      </c>
      <c r="R46" s="939" t="n">
        <v>170.786420890937</v>
      </c>
      <c r="S46" s="939" t="n">
        <v>90</v>
      </c>
      <c r="T46" s="939" t="n">
        <v>24.0344239631336</v>
      </c>
      <c r="U46" s="939" t="n">
        <v>67.7971274961598</v>
      </c>
      <c r="V46" s="939" t="n">
        <v>1961.73669738863</v>
      </c>
      <c r="W46" s="939" t="n">
        <v>40</v>
      </c>
      <c r="X46" s="939" t="n">
        <v>300</v>
      </c>
      <c r="Y46" s="939" t="n">
        <v>-75</v>
      </c>
      <c r="Z46" s="939" t="n">
        <v>2250.77112135177</v>
      </c>
      <c r="AA46" s="939" t="n">
        <v>2000</v>
      </c>
      <c r="AB46" s="939" t="n">
        <v>-250.771121351767</v>
      </c>
      <c r="AC46" s="940"/>
      <c r="AD46" s="941"/>
    </row>
    <row r="47" customFormat="false" ht="10.5" hidden="false" customHeight="true" outlineLevel="0" collapsed="false">
      <c r="A47" s="953" t="s">
        <v>382</v>
      </c>
      <c r="B47" s="954"/>
      <c r="C47" s="955"/>
      <c r="D47" s="956" t="n">
        <v>372.694910200894</v>
      </c>
      <c r="E47" s="957" t="n">
        <v>356.3</v>
      </c>
      <c r="F47" s="957" t="n">
        <v>358.2</v>
      </c>
      <c r="G47" s="957" t="n">
        <v>293.2</v>
      </c>
      <c r="H47" s="957" t="n">
        <v>228</v>
      </c>
      <c r="I47" s="957" t="n">
        <v>231</v>
      </c>
      <c r="J47" s="878" t="n">
        <v>209.749887603228</v>
      </c>
      <c r="K47" s="902"/>
      <c r="L47" s="846"/>
      <c r="M47" s="929" t="n">
        <v>37347</v>
      </c>
      <c r="N47" s="942" t="n">
        <v>900</v>
      </c>
      <c r="O47" s="942" t="n">
        <v>130</v>
      </c>
      <c r="P47" s="942" t="n">
        <v>770</v>
      </c>
      <c r="Q47" s="942" t="n">
        <v>514.666666666667</v>
      </c>
      <c r="R47" s="942" t="n">
        <v>98.8333333333333</v>
      </c>
      <c r="S47" s="942" t="n">
        <v>85</v>
      </c>
      <c r="T47" s="942" t="n">
        <v>26.1333333333333</v>
      </c>
      <c r="U47" s="942" t="n">
        <v>42.8666666666667</v>
      </c>
      <c r="V47" s="930" t="n">
        <v>1598.5</v>
      </c>
      <c r="W47" s="930" t="n">
        <v>30</v>
      </c>
      <c r="X47" s="930" t="n">
        <v>288.766666666667</v>
      </c>
      <c r="Y47" s="931" t="n">
        <v>0</v>
      </c>
      <c r="Z47" s="943" t="n">
        <v>1986.26666666667</v>
      </c>
      <c r="AA47" s="930" t="n">
        <v>2120</v>
      </c>
      <c r="AB47" s="943" t="n">
        <v>133.733333333334</v>
      </c>
      <c r="AC47" s="944" t="n">
        <v>11280.0512147582</v>
      </c>
      <c r="AD47" s="935" t="n">
        <v>0.16114358878226</v>
      </c>
    </row>
    <row r="48" customFormat="false" ht="11.25" hidden="false" customHeight="true" outlineLevel="0" collapsed="false">
      <c r="A48" s="953" t="s">
        <v>383</v>
      </c>
      <c r="B48" s="958"/>
      <c r="C48" s="955"/>
      <c r="D48" s="959"/>
      <c r="E48" s="957" t="n">
        <v>-15.7000000000003</v>
      </c>
      <c r="F48" s="957" t="n">
        <v>-1.79999999999973</v>
      </c>
      <c r="G48" s="957" t="n">
        <v>1.19999999999982</v>
      </c>
      <c r="H48" s="957" t="n">
        <v>9</v>
      </c>
      <c r="I48" s="957"/>
      <c r="J48" s="960"/>
      <c r="K48" s="906"/>
      <c r="L48" s="961"/>
      <c r="M48" s="929" t="n">
        <v>37377</v>
      </c>
      <c r="N48" s="942" t="n">
        <v>900</v>
      </c>
      <c r="O48" s="942" t="n">
        <v>120</v>
      </c>
      <c r="P48" s="942" t="n">
        <v>780</v>
      </c>
      <c r="Q48" s="942" t="n">
        <v>420.645161290323</v>
      </c>
      <c r="R48" s="942" t="n">
        <v>71.3870967741936</v>
      </c>
      <c r="S48" s="942" t="n">
        <v>85</v>
      </c>
      <c r="T48" s="942" t="n">
        <v>26.0322580645161</v>
      </c>
      <c r="U48" s="942" t="n">
        <v>36.5483870967742</v>
      </c>
      <c r="V48" s="930" t="n">
        <v>1477.03225806452</v>
      </c>
      <c r="W48" s="930" t="n">
        <v>25</v>
      </c>
      <c r="X48" s="930" t="n">
        <v>240.161290322581</v>
      </c>
      <c r="Y48" s="931" t="n">
        <v>0</v>
      </c>
      <c r="Z48" s="943" t="n">
        <v>1804.77419354839</v>
      </c>
      <c r="AA48" s="930" t="n">
        <v>2150</v>
      </c>
      <c r="AB48" s="943" t="n">
        <v>345.225806451613</v>
      </c>
      <c r="AC48" s="944" t="n">
        <v>21982.0512147582</v>
      </c>
      <c r="AD48" s="935" t="n">
        <v>0.314029303067975</v>
      </c>
    </row>
    <row r="49" customFormat="false" ht="11.25" hidden="false" customHeight="true" outlineLevel="0" collapsed="false">
      <c r="A49" s="888" t="s">
        <v>384</v>
      </c>
      <c r="B49" s="888"/>
      <c r="C49" s="872" t="n">
        <v>-45.4000000000001</v>
      </c>
      <c r="D49" s="904" t="n">
        <v>3088</v>
      </c>
      <c r="E49" s="905" t="n">
        <v>3133.4</v>
      </c>
      <c r="F49" s="905" t="n">
        <v>3164.7</v>
      </c>
      <c r="G49" s="905" t="n">
        <v>3106.9</v>
      </c>
      <c r="H49" s="905" t="n">
        <v>3119.1</v>
      </c>
      <c r="I49" s="905" t="n">
        <v>3029.1</v>
      </c>
      <c r="J49" s="878"/>
      <c r="K49" s="906" t="n">
        <v>2823.42333333333</v>
      </c>
      <c r="L49" s="961"/>
      <c r="M49" s="929" t="n">
        <v>37408</v>
      </c>
      <c r="N49" s="942" t="n">
        <v>900</v>
      </c>
      <c r="O49" s="942" t="n">
        <v>100</v>
      </c>
      <c r="P49" s="942" t="n">
        <v>800</v>
      </c>
      <c r="Q49" s="942" t="n">
        <v>361.433333333333</v>
      </c>
      <c r="R49" s="942" t="n">
        <v>78.7333333333333</v>
      </c>
      <c r="S49" s="942" t="n">
        <v>85</v>
      </c>
      <c r="T49" s="942" t="n">
        <v>16.6</v>
      </c>
      <c r="U49" s="942" t="n">
        <v>28.2</v>
      </c>
      <c r="V49" s="930" t="n">
        <v>1453.36666666667</v>
      </c>
      <c r="W49" s="930" t="n">
        <v>25</v>
      </c>
      <c r="X49" s="930" t="n">
        <v>231.733333333333</v>
      </c>
      <c r="Y49" s="931" t="n">
        <v>0</v>
      </c>
      <c r="Z49" s="943" t="n">
        <v>1726.7</v>
      </c>
      <c r="AA49" s="930" t="n">
        <v>2150</v>
      </c>
      <c r="AB49" s="943" t="n">
        <v>423.3</v>
      </c>
      <c r="AC49" s="944" t="n">
        <v>34681.0512147582</v>
      </c>
      <c r="AD49" s="935" t="n">
        <v>0.49544358878226</v>
      </c>
    </row>
    <row r="50" customFormat="false" ht="12.75" hidden="false" customHeight="true" outlineLevel="0" collapsed="false">
      <c r="A50" s="888" t="s">
        <v>385</v>
      </c>
      <c r="B50" s="888"/>
      <c r="C50" s="889"/>
      <c r="D50" s="889"/>
      <c r="E50" s="905" t="n">
        <v>-31.2999999999997</v>
      </c>
      <c r="F50" s="905" t="n">
        <v>57.7999999999997</v>
      </c>
      <c r="G50" s="905" t="n">
        <v>-12.1999999999998</v>
      </c>
      <c r="H50" s="905" t="n">
        <v>90</v>
      </c>
      <c r="I50" s="905"/>
      <c r="J50" s="962"/>
      <c r="K50" s="963"/>
      <c r="L50" s="961"/>
      <c r="M50" s="929" t="n">
        <v>37438</v>
      </c>
      <c r="N50" s="942" t="n">
        <v>900</v>
      </c>
      <c r="O50" s="942" t="n">
        <v>140.161290322581</v>
      </c>
      <c r="P50" s="942" t="n">
        <v>759.838709677419</v>
      </c>
      <c r="Q50" s="942" t="n">
        <v>339.322580645161</v>
      </c>
      <c r="R50" s="942" t="n">
        <v>61.4193548387097</v>
      </c>
      <c r="S50" s="942" t="n">
        <v>82.3548387096774</v>
      </c>
      <c r="T50" s="942" t="n">
        <v>13.5161290322581</v>
      </c>
      <c r="U50" s="942" t="n">
        <v>35.741935483871</v>
      </c>
      <c r="V50" s="930" t="n">
        <v>1418.83870967742</v>
      </c>
      <c r="W50" s="930" t="n">
        <v>25</v>
      </c>
      <c r="X50" s="930" t="n">
        <v>279.645161290323</v>
      </c>
      <c r="Y50" s="931" t="n">
        <v>-150</v>
      </c>
      <c r="Z50" s="943" t="n">
        <v>1587</v>
      </c>
      <c r="AA50" s="930" t="n">
        <v>1800</v>
      </c>
      <c r="AB50" s="943" t="n">
        <v>213</v>
      </c>
      <c r="AC50" s="944" t="n">
        <v>41284.0512147582</v>
      </c>
      <c r="AD50" s="935" t="n">
        <v>0.589772160210832</v>
      </c>
    </row>
    <row r="51" customFormat="false" ht="11.25" hidden="false" customHeight="true" outlineLevel="0" collapsed="false">
      <c r="A51" s="888"/>
      <c r="B51" s="888"/>
      <c r="C51" s="889"/>
      <c r="D51" s="889"/>
      <c r="E51" s="877"/>
      <c r="F51" s="877"/>
      <c r="G51" s="877"/>
      <c r="H51" s="877"/>
      <c r="I51" s="877"/>
      <c r="J51" s="962"/>
      <c r="K51" s="963"/>
      <c r="L51" s="964"/>
      <c r="M51" s="929" t="n">
        <v>37469</v>
      </c>
      <c r="N51" s="942" t="n">
        <v>900</v>
      </c>
      <c r="O51" s="942" t="n">
        <v>128.483870967742</v>
      </c>
      <c r="P51" s="942" t="n">
        <v>771.516129032258</v>
      </c>
      <c r="Q51" s="942" t="n">
        <v>317.451612903226</v>
      </c>
      <c r="R51" s="942" t="n">
        <v>70.7096774193548</v>
      </c>
      <c r="S51" s="942" t="n">
        <v>86.7096774193548</v>
      </c>
      <c r="T51" s="942" t="n">
        <v>26.3225806451613</v>
      </c>
      <c r="U51" s="942" t="n">
        <v>33.3870967741936</v>
      </c>
      <c r="V51" s="930" t="n">
        <v>1408.25806451613</v>
      </c>
      <c r="W51" s="930" t="n">
        <v>25</v>
      </c>
      <c r="X51" s="930" t="n">
        <v>313.41935483871</v>
      </c>
      <c r="Y51" s="931" t="n">
        <v>0</v>
      </c>
      <c r="Z51" s="943" t="n">
        <v>1773</v>
      </c>
      <c r="AA51" s="930" t="n">
        <v>2150</v>
      </c>
      <c r="AB51" s="943" t="n">
        <v>377</v>
      </c>
      <c r="AC51" s="944" t="n">
        <v>52971.0512147582</v>
      </c>
      <c r="AD51" s="935" t="n">
        <v>0.756729303067975</v>
      </c>
    </row>
    <row r="52" customFormat="false" ht="12.75" hidden="false" customHeight="false" outlineLevel="0" collapsed="false">
      <c r="A52" s="888" t="s">
        <v>386</v>
      </c>
      <c r="B52" s="888"/>
      <c r="C52" s="889"/>
      <c r="D52" s="889"/>
      <c r="E52" s="905" t="n">
        <v>-372</v>
      </c>
      <c r="F52" s="905" t="n">
        <v>-360</v>
      </c>
      <c r="G52" s="905" t="n">
        <v>-292</v>
      </c>
      <c r="H52" s="905" t="n">
        <v>-219</v>
      </c>
      <c r="I52" s="905" t="n">
        <v>-173</v>
      </c>
      <c r="J52" s="965" t="n">
        <v>-341.333333333333</v>
      </c>
      <c r="K52" s="966"/>
      <c r="L52" s="964"/>
      <c r="M52" s="929" t="n">
        <v>37500</v>
      </c>
      <c r="N52" s="930" t="n">
        <v>900</v>
      </c>
      <c r="O52" s="930" t="n">
        <v>119.9</v>
      </c>
      <c r="P52" s="930" t="n">
        <v>780.1</v>
      </c>
      <c r="Q52" s="930" t="n">
        <v>319.5</v>
      </c>
      <c r="R52" s="930" t="n">
        <v>83.3333333333333</v>
      </c>
      <c r="S52" s="931" t="n">
        <v>85.1666666666667</v>
      </c>
      <c r="T52" s="930" t="n">
        <v>15.5333333333333</v>
      </c>
      <c r="U52" s="930" t="n">
        <v>29.8333333333333</v>
      </c>
      <c r="V52" s="930" t="n">
        <v>1417.83333333333</v>
      </c>
      <c r="W52" s="931" t="n">
        <v>25</v>
      </c>
      <c r="X52" s="931" t="n">
        <v>328.666666666667</v>
      </c>
      <c r="Y52" s="931" t="n">
        <v>0</v>
      </c>
      <c r="Z52" s="932" t="n">
        <v>1787.03333333333</v>
      </c>
      <c r="AA52" s="933" t="n">
        <v>2150</v>
      </c>
      <c r="AB52" s="932" t="n">
        <v>362.966666666667</v>
      </c>
      <c r="AC52" s="934" t="n">
        <v>63860.0512147582</v>
      </c>
      <c r="AD52" s="935" t="n">
        <v>0.912286445925117</v>
      </c>
    </row>
    <row r="53" customFormat="false" ht="13.5" hidden="false" customHeight="false" outlineLevel="0" collapsed="false">
      <c r="A53" s="888" t="s">
        <v>387</v>
      </c>
      <c r="B53" s="888"/>
      <c r="C53" s="967"/>
      <c r="D53" s="967"/>
      <c r="E53" s="968" t="n">
        <v>50.9050897991056</v>
      </c>
      <c r="F53" s="952" t="n">
        <v>50.9050897991056</v>
      </c>
      <c r="G53" s="952" t="n">
        <v>50.9050897991056</v>
      </c>
      <c r="H53" s="952" t="n">
        <v>45.2757861858451</v>
      </c>
      <c r="I53" s="952" t="n">
        <v>13.5834457301058</v>
      </c>
      <c r="J53" s="893" t="n">
        <v>50.9050897991056</v>
      </c>
      <c r="K53" s="969"/>
      <c r="L53" s="964"/>
      <c r="M53" s="929" t="n">
        <v>37530</v>
      </c>
      <c r="N53" s="930" t="n">
        <v>900</v>
      </c>
      <c r="O53" s="930" t="n">
        <v>145</v>
      </c>
      <c r="P53" s="930" t="n">
        <v>755</v>
      </c>
      <c r="Q53" s="930" t="n">
        <v>420</v>
      </c>
      <c r="R53" s="930" t="n">
        <v>110</v>
      </c>
      <c r="S53" s="931" t="n">
        <v>85</v>
      </c>
      <c r="T53" s="930" t="n">
        <v>15</v>
      </c>
      <c r="U53" s="930" t="n">
        <v>32</v>
      </c>
      <c r="V53" s="930" t="n">
        <v>1547</v>
      </c>
      <c r="W53" s="931" t="n">
        <v>25</v>
      </c>
      <c r="X53" s="931" t="n">
        <v>300</v>
      </c>
      <c r="Y53" s="931" t="n">
        <v>0</v>
      </c>
      <c r="Z53" s="932" t="n">
        <v>1887</v>
      </c>
      <c r="AA53" s="933" t="n">
        <v>2150</v>
      </c>
      <c r="AB53" s="932" t="n">
        <v>263</v>
      </c>
      <c r="AC53" s="934" t="n">
        <v>72013.0512147582</v>
      </c>
      <c r="AD53" s="935" t="n">
        <v>1.02875787449655</v>
      </c>
    </row>
    <row r="54" customFormat="false" ht="13.5" hidden="false" customHeight="false" outlineLevel="0" collapsed="false">
      <c r="A54" s="888" t="s">
        <v>122</v>
      </c>
      <c r="B54" s="888"/>
      <c r="C54" s="970"/>
      <c r="D54" s="904"/>
      <c r="E54" s="905" t="n">
        <v>-321.094910200894</v>
      </c>
      <c r="F54" s="905" t="n">
        <v>-309.094910200894</v>
      </c>
      <c r="G54" s="905" t="n">
        <v>-241.094910200894</v>
      </c>
      <c r="H54" s="905" t="n">
        <v>-173.724213814155</v>
      </c>
      <c r="I54" s="905" t="n">
        <v>-159.416554269894</v>
      </c>
      <c r="J54" s="965" t="n">
        <v>-290.428243534228</v>
      </c>
      <c r="K54" s="966"/>
      <c r="L54" s="961"/>
      <c r="M54" s="971" t="s">
        <v>171</v>
      </c>
      <c r="N54" s="972" t="n">
        <v>900</v>
      </c>
      <c r="O54" s="972" t="n">
        <v>126.220737327189</v>
      </c>
      <c r="P54" s="972" t="n">
        <v>773.779262672811</v>
      </c>
      <c r="Q54" s="972" t="n">
        <v>384.717050691244</v>
      </c>
      <c r="R54" s="972" t="n">
        <v>82.0594470046083</v>
      </c>
      <c r="S54" s="972" t="n">
        <v>84.8901689708141</v>
      </c>
      <c r="T54" s="972" t="n">
        <v>19.8768049155146</v>
      </c>
      <c r="U54" s="972" t="n">
        <v>34.0824884792627</v>
      </c>
      <c r="V54" s="972" t="n">
        <v>1474.40414746544</v>
      </c>
      <c r="W54" s="972" t="n">
        <v>25.7142857142857</v>
      </c>
      <c r="X54" s="972" t="n">
        <v>283.198924731183</v>
      </c>
      <c r="Y54" s="972" t="n">
        <v>-21.4285714285714</v>
      </c>
      <c r="Z54" s="972" t="n">
        <v>1793.11059907834</v>
      </c>
      <c r="AA54" s="972" t="n">
        <v>2095.71428571429</v>
      </c>
      <c r="AB54" s="972" t="n">
        <v>302.603686635945</v>
      </c>
      <c r="AC54" s="973"/>
      <c r="AD54" s="974"/>
    </row>
    <row r="55" customFormat="false" ht="12.75" hidden="false" customHeight="false" outlineLevel="0" collapsed="false">
      <c r="A55" s="888" t="s">
        <v>388</v>
      </c>
      <c r="B55" s="888"/>
      <c r="C55" s="975"/>
      <c r="D55" s="889"/>
      <c r="E55" s="905" t="n">
        <v>33024.9513803956</v>
      </c>
      <c r="F55" s="905" t="n">
        <v>32715.8564701947</v>
      </c>
      <c r="G55" s="905" t="n">
        <v>32474.7615599938</v>
      </c>
      <c r="H55" s="905" t="n">
        <v>32301.0373461797</v>
      </c>
      <c r="I55" s="905" t="n">
        <v>32141.6207919098</v>
      </c>
      <c r="J55" s="962"/>
      <c r="K55" s="963"/>
      <c r="L55" s="961"/>
      <c r="M55" s="49"/>
      <c r="N55" s="49"/>
      <c r="O55" s="49"/>
      <c r="AC55" s="976" t="n">
        <v>37135</v>
      </c>
      <c r="AD55" s="17" t="n">
        <v>0</v>
      </c>
    </row>
    <row r="56" customFormat="false" ht="12.75" hidden="false" customHeight="false" outlineLevel="0" collapsed="false">
      <c r="A56" s="888" t="s">
        <v>389</v>
      </c>
      <c r="B56" s="888"/>
      <c r="C56" s="977"/>
      <c r="D56" s="967"/>
      <c r="E56" s="978" t="n">
        <v>0.688019820424908</v>
      </c>
      <c r="F56" s="978" t="n">
        <v>0.681580343129056</v>
      </c>
      <c r="G56" s="978" t="n">
        <v>0.676557532499871</v>
      </c>
      <c r="H56" s="978" t="n">
        <v>0.672938278045409</v>
      </c>
      <c r="I56" s="978" t="n">
        <v>0.669617099831453</v>
      </c>
      <c r="J56" s="979"/>
      <c r="K56" s="980"/>
      <c r="L56" s="49"/>
      <c r="M56" s="49"/>
      <c r="N56" s="49"/>
      <c r="O56" s="49"/>
      <c r="AC56" s="976" t="n">
        <v>37136</v>
      </c>
      <c r="AD56" s="17" t="n">
        <v>0</v>
      </c>
    </row>
    <row r="57" customFormat="false" ht="12" hidden="false" customHeight="true" outlineLevel="0" collapsed="false">
      <c r="A57" s="888"/>
      <c r="B57" s="888"/>
      <c r="C57" s="835"/>
      <c r="D57" s="888"/>
      <c r="E57" s="981"/>
      <c r="F57" s="981"/>
      <c r="G57" s="981"/>
      <c r="H57" s="981"/>
      <c r="I57" s="981"/>
      <c r="J57" s="888"/>
      <c r="K57" s="982"/>
      <c r="L57" s="49"/>
      <c r="M57" s="49"/>
      <c r="N57" s="49"/>
      <c r="O57" s="49"/>
      <c r="AC57" s="976" t="n">
        <v>37137</v>
      </c>
      <c r="AD57" s="17" t="n">
        <v>0</v>
      </c>
    </row>
    <row r="58" customFormat="false" ht="13.5" hidden="false" customHeight="true" outlineLevel="0" collapsed="false">
      <c r="A58" s="888"/>
      <c r="B58" s="888"/>
      <c r="C58" s="983" t="n">
        <v>37139</v>
      </c>
      <c r="D58" s="983" t="n">
        <v>37138</v>
      </c>
      <c r="E58" s="983" t="n">
        <v>37137</v>
      </c>
      <c r="F58" s="984" t="n">
        <v>37136</v>
      </c>
      <c r="G58" s="984" t="n">
        <v>37135</v>
      </c>
      <c r="H58" s="984" t="n">
        <v>37134</v>
      </c>
      <c r="I58" s="985" t="n">
        <v>37133</v>
      </c>
      <c r="J58" s="888"/>
      <c r="K58" s="982"/>
      <c r="L58" s="49"/>
      <c r="M58" s="49"/>
      <c r="N58" s="49"/>
      <c r="O58" s="49"/>
      <c r="AC58" s="976" t="n">
        <v>37138</v>
      </c>
      <c r="AD58" s="17" t="n">
        <v>0</v>
      </c>
    </row>
    <row r="59" customFormat="false" ht="13.5" hidden="false" customHeight="true" outlineLevel="0" collapsed="false">
      <c r="A59" s="986" t="s">
        <v>390</v>
      </c>
      <c r="B59" s="888"/>
      <c r="C59" s="987" t="n">
        <v>37139</v>
      </c>
      <c r="D59" s="987" t="n">
        <v>37138</v>
      </c>
      <c r="E59" s="987" t="n">
        <v>37137</v>
      </c>
      <c r="F59" s="988" t="n">
        <v>37136</v>
      </c>
      <c r="G59" s="988" t="n">
        <v>37135</v>
      </c>
      <c r="H59" s="988" t="n">
        <v>37134</v>
      </c>
      <c r="I59" s="989" t="n">
        <v>37133</v>
      </c>
      <c r="J59" s="888"/>
      <c r="K59" s="888"/>
      <c r="L59" s="835"/>
      <c r="AC59" s="976" t="n">
        <v>37139</v>
      </c>
      <c r="AD59" s="17" t="n">
        <v>0</v>
      </c>
    </row>
    <row r="60" customFormat="false" ht="13.5" hidden="false" customHeight="true" outlineLevel="0" collapsed="false">
      <c r="A60" s="888" t="s">
        <v>391</v>
      </c>
      <c r="B60" s="888"/>
      <c r="C60" s="990" t="n">
        <v>346.55590187341</v>
      </c>
      <c r="D60" s="990" t="n">
        <v>346.103997324432</v>
      </c>
      <c r="E60" s="991" t="n">
        <v>360.573175970534</v>
      </c>
      <c r="F60" s="991" t="n">
        <v>360.573175970534</v>
      </c>
      <c r="G60" s="991" t="n">
        <v>360.573175970534</v>
      </c>
      <c r="H60" s="991" t="n">
        <v>355.607714651002</v>
      </c>
      <c r="I60" s="991" t="n">
        <v>355.589418920274</v>
      </c>
      <c r="J60" s="992" t="n">
        <v>360.573175970534</v>
      </c>
      <c r="K60" s="993"/>
      <c r="L60" s="835"/>
      <c r="AC60" s="994" t="n">
        <v>37140</v>
      </c>
      <c r="AD60" s="995" t="n">
        <v>0</v>
      </c>
    </row>
    <row r="61" customFormat="false" ht="13.5" hidden="false" customHeight="true" outlineLevel="0" collapsed="false">
      <c r="A61" s="888" t="s">
        <v>392</v>
      </c>
      <c r="B61" s="888"/>
      <c r="C61" s="996" t="n">
        <v>313.937358345305</v>
      </c>
      <c r="D61" s="996" t="n">
        <v>313.898937310777</v>
      </c>
      <c r="E61" s="876" t="n">
        <v>317.430928127783</v>
      </c>
      <c r="F61" s="876" t="n">
        <v>317.430928127783</v>
      </c>
      <c r="G61" s="876" t="n">
        <v>317.430928127783</v>
      </c>
      <c r="H61" s="876" t="n">
        <v>317.430928127783</v>
      </c>
      <c r="I61" s="876" t="n">
        <v>317.430928127783</v>
      </c>
      <c r="J61" s="997" t="n">
        <v>317.430928127783</v>
      </c>
      <c r="K61" s="936"/>
      <c r="L61" s="835"/>
      <c r="AC61" s="976" t="n">
        <v>37141</v>
      </c>
      <c r="AD61" s="17" t="n">
        <v>0</v>
      </c>
    </row>
    <row r="62" customFormat="false" ht="13.5" hidden="false" customHeight="true" outlineLevel="0" collapsed="false">
      <c r="A62" s="888" t="s">
        <v>393</v>
      </c>
      <c r="B62" s="888"/>
      <c r="C62" s="996" t="n">
        <v>130.114663003617</v>
      </c>
      <c r="D62" s="996" t="n">
        <v>115.134118683673</v>
      </c>
      <c r="E62" s="876" t="n">
        <v>117.667162602941</v>
      </c>
      <c r="F62" s="876" t="n">
        <v>124.977221815244</v>
      </c>
      <c r="G62" s="876" t="n">
        <v>111.753982431708</v>
      </c>
      <c r="H62" s="876" t="n">
        <v>159.629335813747</v>
      </c>
      <c r="I62" s="876" t="n">
        <v>127.868862056777</v>
      </c>
      <c r="J62" s="997" t="n">
        <v>118.132788949964</v>
      </c>
      <c r="K62" s="936"/>
      <c r="L62" s="835"/>
      <c r="AC62" s="976" t="n">
        <v>37142</v>
      </c>
      <c r="AD62" s="17" t="n">
        <v>0</v>
      </c>
    </row>
    <row r="63" customFormat="false" ht="13.5" hidden="false" customHeight="true" outlineLevel="0" collapsed="false">
      <c r="A63" s="888" t="s">
        <v>394</v>
      </c>
      <c r="B63" s="888"/>
      <c r="C63" s="996" t="n">
        <v>87.0776156125521</v>
      </c>
      <c r="D63" s="996" t="n">
        <v>82.0398861566451</v>
      </c>
      <c r="E63" s="876" t="n">
        <v>38.0578642734875</v>
      </c>
      <c r="F63" s="876" t="n">
        <v>58.5564009809439</v>
      </c>
      <c r="G63" s="876" t="n">
        <v>59.4510622135346</v>
      </c>
      <c r="H63" s="876" t="n">
        <v>112.526977054958</v>
      </c>
      <c r="I63" s="876" t="n">
        <v>112.526977054958</v>
      </c>
      <c r="J63" s="997" t="n">
        <v>52.0217758226553</v>
      </c>
      <c r="K63" s="936"/>
      <c r="L63" s="835"/>
      <c r="AC63" s="976" t="n">
        <v>37143</v>
      </c>
      <c r="AD63" s="17" t="n">
        <v>0</v>
      </c>
    </row>
    <row r="64" customFormat="false" ht="13.5" hidden="false" customHeight="true" outlineLevel="0" collapsed="false">
      <c r="A64" s="888" t="s">
        <v>395</v>
      </c>
      <c r="B64" s="888"/>
      <c r="C64" s="996" t="n">
        <v>74.7755662711618</v>
      </c>
      <c r="D64" s="996" t="n">
        <v>77.8062540662262</v>
      </c>
      <c r="E64" s="876" t="n">
        <v>-0.00365914614556523</v>
      </c>
      <c r="F64" s="876" t="n">
        <v>28.707831085032</v>
      </c>
      <c r="G64" s="876" t="n">
        <v>51.7787475328207</v>
      </c>
      <c r="H64" s="876" t="n">
        <v>171.207789004851</v>
      </c>
      <c r="I64" s="876" t="n">
        <v>171.207789004851</v>
      </c>
      <c r="J64" s="997" t="n">
        <v>26.8276398239024</v>
      </c>
      <c r="K64" s="936"/>
      <c r="L64" s="835"/>
      <c r="AC64" s="976" t="n">
        <v>37144</v>
      </c>
      <c r="AD64" s="17" t="n">
        <v>0</v>
      </c>
    </row>
    <row r="65" customFormat="false" ht="13.5" hidden="false" customHeight="true" outlineLevel="0" collapsed="false">
      <c r="A65" s="888" t="s">
        <v>396</v>
      </c>
      <c r="B65" s="888"/>
      <c r="C65" s="996" t="n">
        <v>528.835352328205</v>
      </c>
      <c r="D65" s="996" t="n">
        <v>524.320880771114</v>
      </c>
      <c r="E65" s="876" t="n">
        <v>547.547310930089</v>
      </c>
      <c r="F65" s="876" t="n">
        <v>567.221624968257</v>
      </c>
      <c r="G65" s="876" t="n">
        <v>559.436791543567</v>
      </c>
      <c r="H65" s="876" t="n">
        <v>512.864094189349</v>
      </c>
      <c r="I65" s="876" t="n">
        <v>465.904442130238</v>
      </c>
      <c r="J65" s="997" t="n">
        <v>558.068575813971</v>
      </c>
      <c r="K65" s="936"/>
      <c r="L65" s="835"/>
      <c r="AC65" s="976" t="n">
        <v>37145</v>
      </c>
      <c r="AD65" s="17" t="n">
        <v>0</v>
      </c>
    </row>
    <row r="66" customFormat="false" ht="13.5" hidden="false" customHeight="true" outlineLevel="0" collapsed="false">
      <c r="A66" s="888" t="s">
        <v>342</v>
      </c>
      <c r="B66" s="888"/>
      <c r="C66" s="996" t="n">
        <v>154.754438361317</v>
      </c>
      <c r="D66" s="996" t="n">
        <v>154.839513509202</v>
      </c>
      <c r="E66" s="876" t="n">
        <v>154.889826768703</v>
      </c>
      <c r="F66" s="876" t="n">
        <v>97.6360818155805</v>
      </c>
      <c r="G66" s="876" t="n">
        <v>89.990295944422</v>
      </c>
      <c r="H66" s="876" t="n">
        <v>61.6996075199844</v>
      </c>
      <c r="I66" s="876" t="n">
        <v>61.7005223065208</v>
      </c>
      <c r="J66" s="997" t="n">
        <v>114.172068176235</v>
      </c>
      <c r="K66" s="936"/>
      <c r="L66" s="835"/>
      <c r="AC66" s="976" t="n">
        <v>37146</v>
      </c>
      <c r="AD66" s="17" t="n">
        <v>0</v>
      </c>
    </row>
    <row r="67" customFormat="false" ht="13.5" hidden="false" customHeight="true" outlineLevel="0" collapsed="false">
      <c r="A67" s="888" t="s">
        <v>397</v>
      </c>
      <c r="B67" s="888"/>
      <c r="C67" s="996" t="n">
        <v>234.575052380677</v>
      </c>
      <c r="D67" s="996" t="n">
        <v>208.220052267244</v>
      </c>
      <c r="E67" s="876" t="n">
        <v>181.21097978029</v>
      </c>
      <c r="F67" s="876" t="n">
        <v>195.560321390124</v>
      </c>
      <c r="G67" s="876" t="n">
        <v>215.037956322968</v>
      </c>
      <c r="H67" s="876" t="n">
        <v>276.331398620795</v>
      </c>
      <c r="I67" s="876" t="n">
        <v>267.64275609815</v>
      </c>
      <c r="J67" s="997" t="n">
        <v>197.269752497794</v>
      </c>
      <c r="K67" s="936"/>
      <c r="L67" s="835"/>
      <c r="AC67" s="976" t="n">
        <v>37147</v>
      </c>
      <c r="AD67" s="17" t="n">
        <v>0</v>
      </c>
    </row>
    <row r="68" customFormat="false" ht="13.5" hidden="false" customHeight="true" outlineLevel="0" collapsed="false">
      <c r="A68" s="888" t="s">
        <v>398</v>
      </c>
      <c r="B68" s="888"/>
      <c r="C68" s="996" t="n">
        <v>619.554733142131</v>
      </c>
      <c r="D68" s="996" t="n">
        <v>615.125336732924</v>
      </c>
      <c r="E68" s="876" t="n">
        <v>638.402080151401</v>
      </c>
      <c r="F68" s="876" t="n">
        <v>657.910817826482</v>
      </c>
      <c r="G68" s="876" t="n">
        <v>650.096711232627</v>
      </c>
      <c r="H68" s="876" t="n">
        <v>608.56082854778</v>
      </c>
      <c r="I68" s="876" t="n">
        <v>566.161387372579</v>
      </c>
      <c r="J68" s="997" t="n">
        <v>648.80320307017</v>
      </c>
      <c r="K68" s="936"/>
      <c r="L68" s="835"/>
      <c r="AC68" s="976" t="n">
        <v>37148</v>
      </c>
      <c r="AD68" s="17" t="n">
        <v>0</v>
      </c>
    </row>
    <row r="69" customFormat="false" ht="13.5" hidden="false" customHeight="true" outlineLevel="0" collapsed="false">
      <c r="A69" s="888" t="s">
        <v>399</v>
      </c>
      <c r="B69" s="888"/>
      <c r="C69" s="998" t="n">
        <v>299.499282441441</v>
      </c>
      <c r="D69" s="998" t="n">
        <v>279.261459896856</v>
      </c>
      <c r="E69" s="999" t="n">
        <v>298.508568622529</v>
      </c>
      <c r="F69" s="999" t="n">
        <v>303.573741674528</v>
      </c>
      <c r="G69" s="999" t="n">
        <v>292.578007507104</v>
      </c>
      <c r="H69" s="999" t="n">
        <v>340.824764222918</v>
      </c>
      <c r="I69" s="999" t="n">
        <v>306.449830544942</v>
      </c>
      <c r="J69" s="1000" t="n">
        <v>298.22010593472</v>
      </c>
      <c r="K69" s="1001"/>
      <c r="L69" s="835"/>
      <c r="AC69" s="1002" t="n">
        <v>37149</v>
      </c>
      <c r="AD69" s="865" t="n">
        <v>0</v>
      </c>
    </row>
    <row r="70" customFormat="false" ht="13.5" hidden="false" customHeight="true" outlineLevel="0" collapsed="false">
      <c r="A70" s="888"/>
      <c r="B70" s="888"/>
      <c r="C70" s="888"/>
      <c r="D70" s="888"/>
      <c r="E70" s="888"/>
      <c r="F70" s="888"/>
      <c r="G70" s="888"/>
      <c r="H70" s="888"/>
      <c r="I70" s="888"/>
      <c r="J70" s="888"/>
      <c r="K70" s="888"/>
      <c r="L70" s="835"/>
    </row>
    <row r="71" customFormat="false" ht="45.75" hidden="false" customHeight="false" outlineLevel="0" collapsed="false">
      <c r="A71" s="1003"/>
      <c r="B71" s="1004" t="s">
        <v>400</v>
      </c>
      <c r="C71" s="1004" t="s">
        <v>401</v>
      </c>
      <c r="D71" s="1005" t="s">
        <v>402</v>
      </c>
      <c r="E71" s="1005" t="s">
        <v>403</v>
      </c>
      <c r="F71" s="1005" t="s">
        <v>404</v>
      </c>
      <c r="G71" s="1005" t="s">
        <v>405</v>
      </c>
      <c r="H71" s="1005" t="s">
        <v>406</v>
      </c>
      <c r="I71" s="1005" t="s">
        <v>407</v>
      </c>
      <c r="J71" s="1005" t="s">
        <v>408</v>
      </c>
      <c r="K71" s="1005" t="s">
        <v>409</v>
      </c>
      <c r="L71" s="1005" t="s">
        <v>410</v>
      </c>
      <c r="M71" s="1005" t="s">
        <v>411</v>
      </c>
      <c r="N71" s="1005" t="s">
        <v>412</v>
      </c>
      <c r="O71" s="1005" t="s">
        <v>413</v>
      </c>
      <c r="P71" s="1005" t="s">
        <v>414</v>
      </c>
      <c r="Q71" s="1005" t="s">
        <v>415</v>
      </c>
      <c r="R71" s="1005" t="s">
        <v>416</v>
      </c>
      <c r="S71" s="1005" t="s">
        <v>417</v>
      </c>
      <c r="T71" s="1005" t="s">
        <v>418</v>
      </c>
      <c r="U71" s="1006" t="s">
        <v>419</v>
      </c>
      <c r="V71" s="1007" t="s">
        <v>420</v>
      </c>
      <c r="W71" s="1007" t="s">
        <v>421</v>
      </c>
      <c r="X71" s="1007" t="s">
        <v>422</v>
      </c>
      <c r="Y71" s="1007" t="s">
        <v>13</v>
      </c>
      <c r="Z71" s="1007" t="s">
        <v>423</v>
      </c>
      <c r="AA71" s="1007" t="s">
        <v>424</v>
      </c>
      <c r="AB71" s="1007" t="s">
        <v>425</v>
      </c>
      <c r="AC71" s="1007" t="s">
        <v>426</v>
      </c>
      <c r="AD71" s="1007" t="s">
        <v>427</v>
      </c>
      <c r="AE71" s="1008" t="s">
        <v>428</v>
      </c>
    </row>
    <row r="72" customFormat="false" ht="14.25" hidden="false" customHeight="true" outlineLevel="0" collapsed="false">
      <c r="A72" s="1009" t="s">
        <v>7</v>
      </c>
      <c r="B72" s="1010"/>
      <c r="C72" s="1011" t="n">
        <v>1180</v>
      </c>
      <c r="D72" s="1011"/>
      <c r="E72" s="1011" t="n">
        <v>700</v>
      </c>
      <c r="F72" s="1011" t="n">
        <v>416</v>
      </c>
      <c r="G72" s="1011" t="n">
        <v>158</v>
      </c>
      <c r="H72" s="1011"/>
      <c r="I72" s="1012" t="s">
        <v>429</v>
      </c>
      <c r="J72" s="1011" t="n">
        <v>19032</v>
      </c>
      <c r="K72" s="1011"/>
      <c r="L72" s="1012" t="s">
        <v>430</v>
      </c>
      <c r="M72" s="1011" t="n">
        <v>165</v>
      </c>
      <c r="N72" s="1011"/>
      <c r="O72" s="1012" t="s">
        <v>431</v>
      </c>
      <c r="P72" s="1011" t="n">
        <v>198</v>
      </c>
      <c r="Q72" s="1011" t="n">
        <v>220</v>
      </c>
      <c r="R72" s="1011"/>
      <c r="S72" s="1011"/>
      <c r="T72" s="1011" t="n">
        <v>494</v>
      </c>
      <c r="U72" s="1013" t="n">
        <v>2720</v>
      </c>
      <c r="V72" s="1011" t="n">
        <v>129</v>
      </c>
      <c r="W72" s="1011" t="n">
        <v>165</v>
      </c>
      <c r="X72" s="1011" t="n">
        <v>65</v>
      </c>
      <c r="Y72" s="1011"/>
      <c r="Z72" s="1012" t="s">
        <v>432</v>
      </c>
      <c r="AA72" s="1011" t="n">
        <v>100</v>
      </c>
      <c r="AB72" s="1011" t="n">
        <v>106</v>
      </c>
      <c r="AC72" s="1011" t="n">
        <v>130</v>
      </c>
      <c r="AD72" s="1014" t="s">
        <v>433</v>
      </c>
      <c r="AE72" s="1015" t="n">
        <v>2000</v>
      </c>
    </row>
    <row r="73" customFormat="false" ht="12.75" hidden="false" customHeight="false" outlineLevel="0" collapsed="false">
      <c r="A73" s="1016" t="n">
        <v>36617</v>
      </c>
      <c r="B73" s="1017" t="n">
        <v>-0.314666652679443</v>
      </c>
      <c r="C73" s="1018" t="n">
        <v>777.665133333334</v>
      </c>
      <c r="D73" s="1018" t="n">
        <v>373.8712</v>
      </c>
      <c r="E73" s="1018" t="n">
        <v>403.793933333333</v>
      </c>
      <c r="F73" s="1018" t="n">
        <v>-198.478466666667</v>
      </c>
      <c r="G73" s="1018" t="n">
        <v>-14.382</v>
      </c>
      <c r="H73" s="1018" t="n">
        <v>-229.2727</v>
      </c>
      <c r="I73" s="1018" t="n">
        <v>-17.0020666666667</v>
      </c>
      <c r="J73" s="1018" t="n">
        <v>5274.489</v>
      </c>
      <c r="K73" s="1019" t="n">
        <v>0.277604684210526</v>
      </c>
      <c r="L73" s="1018" t="n">
        <v>-40.2376666666667</v>
      </c>
      <c r="M73" s="1018" t="n">
        <v>70.3888333333333</v>
      </c>
      <c r="N73" s="1018" t="n">
        <v>-141.125766666667</v>
      </c>
      <c r="O73" s="1018" t="n">
        <v>-90.0255333333333</v>
      </c>
      <c r="P73" s="1018" t="n">
        <v>-201.000133333333</v>
      </c>
      <c r="Q73" s="1018" t="n">
        <v>-110.792633333333</v>
      </c>
      <c r="R73" s="1018" t="n">
        <v>-48.2852666666667</v>
      </c>
      <c r="S73" s="1018" t="n">
        <v>-100.4344</v>
      </c>
      <c r="T73" s="1020" t="n">
        <v>-460.512433333333</v>
      </c>
      <c r="U73" s="1021" t="n">
        <v>2011.42754554488</v>
      </c>
      <c r="V73" s="1018" t="n">
        <v>-0.659474461725257</v>
      </c>
      <c r="W73" s="1018" t="n">
        <v>-69.5666666666667</v>
      </c>
      <c r="X73" s="1018" t="n">
        <v>-27.47</v>
      </c>
      <c r="Y73" s="1018" t="n">
        <v>-29.2089693898907</v>
      </c>
      <c r="Z73" s="1018" t="n">
        <v>73.1678460483381</v>
      </c>
      <c r="AA73" s="1018" t="n">
        <v>-72.0687219454626</v>
      </c>
      <c r="AB73" s="1018" t="n">
        <v>-10.6936320408988</v>
      </c>
      <c r="AC73" s="1018" t="n">
        <v>-44.1103866886283</v>
      </c>
      <c r="AD73" s="1018" t="n">
        <v>-2.15766516195238</v>
      </c>
      <c r="AE73" s="1020" t="n">
        <v>-1797.52784936437</v>
      </c>
      <c r="AG73" s="1022" t="n">
        <v>-15.1036333333333</v>
      </c>
    </row>
    <row r="74" customFormat="false" ht="12.75" hidden="false" customHeight="false" outlineLevel="0" collapsed="false">
      <c r="A74" s="1023" t="n">
        <v>36647</v>
      </c>
      <c r="B74" s="1024" t="n">
        <v>-0.51435479810161</v>
      </c>
      <c r="C74" s="1025" t="n">
        <v>857.078967741936</v>
      </c>
      <c r="D74" s="1025" t="n">
        <v>338.633709677419</v>
      </c>
      <c r="E74" s="1025" t="n">
        <v>518.445258064516</v>
      </c>
      <c r="F74" s="1025" t="n">
        <v>-199.916258064516</v>
      </c>
      <c r="G74" s="1025" t="n">
        <v>-16.101</v>
      </c>
      <c r="H74" s="1025" t="n">
        <v>-220.085451612903</v>
      </c>
      <c r="I74" s="1025" t="n">
        <v>-125.798258064516</v>
      </c>
      <c r="J74" s="1025" t="n">
        <v>9174.235</v>
      </c>
      <c r="K74" s="1026" t="n">
        <v>0.482854473684211</v>
      </c>
      <c r="L74" s="1025" t="n">
        <v>-47.2761290322581</v>
      </c>
      <c r="M74" s="1025" t="n">
        <v>52.5183548387097</v>
      </c>
      <c r="N74" s="1025" t="n">
        <v>-122.757161290323</v>
      </c>
      <c r="O74" s="1025" t="n">
        <v>-79.5924838709677</v>
      </c>
      <c r="P74" s="1025" t="n">
        <v>-197.107419354839</v>
      </c>
      <c r="Q74" s="1025" t="n">
        <v>-105.344451612903</v>
      </c>
      <c r="R74" s="1025" t="n">
        <v>-20.8916774193549</v>
      </c>
      <c r="S74" s="1025" t="n">
        <v>-97.5668064516129</v>
      </c>
      <c r="T74" s="1027" t="n">
        <v>-420.91035483871</v>
      </c>
      <c r="U74" s="1028" t="n">
        <v>2116.072299441</v>
      </c>
      <c r="V74" s="1025" t="n">
        <v>-12.1421848784154</v>
      </c>
      <c r="W74" s="1025" t="n">
        <v>-50</v>
      </c>
      <c r="X74" s="1025" t="n">
        <v>-22.8774193548387</v>
      </c>
      <c r="Y74" s="1025" t="n">
        <v>-25.506443027343</v>
      </c>
      <c r="Z74" s="1025" t="n">
        <v>11.2910565407054</v>
      </c>
      <c r="AA74" s="1025" t="n">
        <v>-67.4791287933069</v>
      </c>
      <c r="AB74" s="1025" t="n">
        <v>-38.2397003017265</v>
      </c>
      <c r="AC74" s="1025" t="n">
        <v>-49.9989645249466</v>
      </c>
      <c r="AD74" s="1025" t="n">
        <v>-1.27640218398437</v>
      </c>
      <c r="AE74" s="1027" t="n">
        <v>-1883.7830724725</v>
      </c>
      <c r="AG74" s="1022" t="n">
        <v>3.82041935483893</v>
      </c>
    </row>
    <row r="75" customFormat="false" ht="12.75" hidden="false" customHeight="false" outlineLevel="0" collapsed="false">
      <c r="A75" s="1023" t="n">
        <v>36678</v>
      </c>
      <c r="B75" s="1024" t="n">
        <v>-0.609999934832255</v>
      </c>
      <c r="C75" s="1025" t="n">
        <v>836.939166666667</v>
      </c>
      <c r="D75" s="1025" t="n">
        <v>347.095966666667</v>
      </c>
      <c r="E75" s="1025" t="n">
        <v>489.8432</v>
      </c>
      <c r="F75" s="1025" t="n">
        <v>-221.1158</v>
      </c>
      <c r="G75" s="1025" t="n">
        <v>-75.819</v>
      </c>
      <c r="H75" s="1025" t="n">
        <v>-192.9766</v>
      </c>
      <c r="I75" s="1025" t="n">
        <v>-129.9959</v>
      </c>
      <c r="J75" s="1025" t="n">
        <v>13074.112</v>
      </c>
      <c r="K75" s="1026" t="n">
        <v>0.688111157894737</v>
      </c>
      <c r="L75" s="1025" t="n">
        <v>-130.4018</v>
      </c>
      <c r="M75" s="1025" t="n">
        <v>81.2103666666667</v>
      </c>
      <c r="N75" s="1025" t="n">
        <v>-117.443766666667</v>
      </c>
      <c r="O75" s="1025" t="n">
        <v>27.4895666666667</v>
      </c>
      <c r="P75" s="1025" t="n">
        <v>-139.145633333333</v>
      </c>
      <c r="Q75" s="1025" t="n">
        <v>-129.529933333333</v>
      </c>
      <c r="R75" s="1025" t="n">
        <v>-9.55346666666657</v>
      </c>
      <c r="S75" s="1025" t="n">
        <v>-89.2319666666667</v>
      </c>
      <c r="T75" s="1027" t="n">
        <v>-367.461</v>
      </c>
      <c r="U75" s="1028" t="n">
        <v>2275.11587262549</v>
      </c>
      <c r="V75" s="1025" t="n">
        <v>-27.0857998151671</v>
      </c>
      <c r="W75" s="1025" t="n">
        <v>-79.8933333333333</v>
      </c>
      <c r="X75" s="1025" t="n">
        <v>-15.7033333333333</v>
      </c>
      <c r="Y75" s="1025" t="n">
        <v>-25.506443027343</v>
      </c>
      <c r="Z75" s="1025" t="n">
        <v>-178.264401805128</v>
      </c>
      <c r="AA75" s="1025" t="n">
        <v>-80.8786243700488</v>
      </c>
      <c r="AB75" s="1025" t="n">
        <v>-25.7567051307669</v>
      </c>
      <c r="AC75" s="1025" t="n">
        <v>-52.7444292567544</v>
      </c>
      <c r="AD75" s="1025" t="n">
        <v>-4.20372695345894</v>
      </c>
      <c r="AE75" s="1027" t="n">
        <v>-1890.88575970245</v>
      </c>
      <c r="AG75" s="1022" t="n">
        <v>0.337699999999984</v>
      </c>
    </row>
    <row r="76" customFormat="false" ht="12.75" hidden="false" customHeight="false" outlineLevel="0" collapsed="false">
      <c r="A76" s="1023" t="n">
        <v>36708</v>
      </c>
      <c r="B76" s="1024" t="n">
        <v>-0.616612872462119</v>
      </c>
      <c r="C76" s="1025" t="n">
        <v>699.169806451613</v>
      </c>
      <c r="D76" s="1025" t="n">
        <v>302.117967741935</v>
      </c>
      <c r="E76" s="1025" t="n">
        <v>397.051838709677</v>
      </c>
      <c r="F76" s="1025" t="n">
        <v>-185.989741935484</v>
      </c>
      <c r="G76" s="1025" t="n">
        <v>-115.187096774194</v>
      </c>
      <c r="H76" s="1025" t="n">
        <v>-208.830741935484</v>
      </c>
      <c r="I76" s="1025" t="n">
        <v>-90.1453548387097</v>
      </c>
      <c r="J76" s="1025" t="n">
        <v>15499.026</v>
      </c>
      <c r="K76" s="1026" t="n">
        <v>0.815738210526316</v>
      </c>
      <c r="L76" s="1025" t="n">
        <v>-211.056903225806</v>
      </c>
      <c r="M76" s="1025" t="n">
        <v>60.5268064516129</v>
      </c>
      <c r="N76" s="1025" t="n">
        <v>-125.296419354839</v>
      </c>
      <c r="O76" s="1025" t="n">
        <v>135.051741935484</v>
      </c>
      <c r="P76" s="1025" t="n">
        <v>-140.774774193548</v>
      </c>
      <c r="Q76" s="1025" t="n">
        <v>-125.040516129032</v>
      </c>
      <c r="R76" s="1025" t="n">
        <v>-24.46</v>
      </c>
      <c r="S76" s="1025" t="n">
        <v>-86.8185806451613</v>
      </c>
      <c r="T76" s="1027" t="n">
        <v>-377.093870967742</v>
      </c>
      <c r="U76" s="1028" t="n">
        <v>2388.40049384543</v>
      </c>
      <c r="V76" s="1025" t="n">
        <v>-37.8731437770951</v>
      </c>
      <c r="W76" s="1025" t="n">
        <v>-62.6454545454545</v>
      </c>
      <c r="X76" s="1025" t="n">
        <v>-15.5545454545455</v>
      </c>
      <c r="Y76" s="1025" t="n">
        <v>-23.6883518173611</v>
      </c>
      <c r="Z76" s="1025" t="n">
        <v>-174.854007901407</v>
      </c>
      <c r="AA76" s="1025" t="n">
        <v>-77.9194440930765</v>
      </c>
      <c r="AB76" s="1025" t="n">
        <v>-38.5211633474257</v>
      </c>
      <c r="AC76" s="1025" t="n">
        <v>-53.0099645487046</v>
      </c>
      <c r="AD76" s="1025" t="n">
        <v>-6.7060207050871</v>
      </c>
      <c r="AE76" s="1027" t="n">
        <v>-1887.34063445709</v>
      </c>
      <c r="AG76" s="1022" t="n">
        <v>7.95580645161292</v>
      </c>
    </row>
    <row r="77" customFormat="false" ht="12.75" hidden="false" customHeight="false" outlineLevel="0" collapsed="false">
      <c r="A77" s="1023" t="n">
        <v>36739</v>
      </c>
      <c r="B77" s="1024" t="n">
        <v>-1.22999994985519</v>
      </c>
      <c r="C77" s="1025" t="n">
        <v>947.308483870968</v>
      </c>
      <c r="D77" s="1025" t="n">
        <v>312.827451612904</v>
      </c>
      <c r="E77" s="1025" t="n">
        <v>634.481032258064</v>
      </c>
      <c r="F77" s="1025" t="n">
        <v>-151.752225806452</v>
      </c>
      <c r="G77" s="1025" t="n">
        <v>-125.615967741935</v>
      </c>
      <c r="H77" s="1025" t="n">
        <v>-232.634451612903</v>
      </c>
      <c r="I77" s="1025" t="n">
        <v>-26.3237096774194</v>
      </c>
      <c r="J77" s="1025" t="n">
        <v>16386.389</v>
      </c>
      <c r="K77" s="1026" t="n">
        <v>0.862441526315789</v>
      </c>
      <c r="L77" s="1025" t="n">
        <v>85.239064516129</v>
      </c>
      <c r="M77" s="1025" t="n">
        <v>40.5167741935484</v>
      </c>
      <c r="N77" s="1025" t="n">
        <v>-137.931838709677</v>
      </c>
      <c r="O77" s="1025" t="n">
        <v>-112.500548387097</v>
      </c>
      <c r="P77" s="1025" t="n">
        <v>-124.676548387097</v>
      </c>
      <c r="Q77" s="1025" t="n">
        <v>-132.865032258065</v>
      </c>
      <c r="R77" s="1025" t="n">
        <v>-11.1292258064516</v>
      </c>
      <c r="S77" s="1025" t="n">
        <v>-68.3195483870968</v>
      </c>
      <c r="T77" s="1027" t="n">
        <v>-336.99035483871</v>
      </c>
      <c r="U77" s="1028" t="n">
        <v>2106.56761879557</v>
      </c>
      <c r="V77" s="1025" t="n">
        <v>-42.0459970708901</v>
      </c>
      <c r="W77" s="1025" t="n">
        <v>-51.534</v>
      </c>
      <c r="X77" s="1025" t="n">
        <v>-15.5545454545455</v>
      </c>
      <c r="Y77" s="1025" t="n">
        <v>-23.6883518173611</v>
      </c>
      <c r="Z77" s="1025" t="n">
        <v>-101.699798628539</v>
      </c>
      <c r="AA77" s="1025" t="n">
        <v>-77.3106984360993</v>
      </c>
      <c r="AB77" s="1025" t="n">
        <v>-37.8731437770951</v>
      </c>
      <c r="AC77" s="1025" t="n">
        <v>-51.4651906234722</v>
      </c>
      <c r="AD77" s="1025" t="n">
        <v>-4.97796851753903</v>
      </c>
      <c r="AE77" s="1027" t="n">
        <v>-1878.50073112647</v>
      </c>
      <c r="AG77" s="1022" t="n">
        <v>12.9156129032255</v>
      </c>
    </row>
    <row r="78" customFormat="false" ht="12.75" hidden="false" customHeight="false" outlineLevel="0" collapsed="false">
      <c r="A78" s="1023" t="n">
        <v>36770</v>
      </c>
      <c r="B78" s="1024" t="n">
        <v>-0.485333227793375</v>
      </c>
      <c r="C78" s="1025" t="n">
        <v>764.589533333333</v>
      </c>
      <c r="D78" s="1025" t="n">
        <v>394.2174</v>
      </c>
      <c r="E78" s="1025" t="n">
        <v>370.372133333333</v>
      </c>
      <c r="F78" s="1025" t="n">
        <v>-167.7787</v>
      </c>
      <c r="G78" s="1025" t="n">
        <v>-99.4675333333333</v>
      </c>
      <c r="H78" s="1025" t="n">
        <v>-224.4145</v>
      </c>
      <c r="I78" s="1025" t="n">
        <v>-51.3611333333333</v>
      </c>
      <c r="J78" s="1025" t="n">
        <v>19032</v>
      </c>
      <c r="K78" s="1026" t="n">
        <v>1.00168421052632</v>
      </c>
      <c r="L78" s="1025" t="n">
        <v>-173.774866666667</v>
      </c>
      <c r="M78" s="1025" t="n">
        <v>75.4018333333333</v>
      </c>
      <c r="N78" s="1025" t="n">
        <v>-139.103933333333</v>
      </c>
      <c r="O78" s="1025" t="n">
        <v>25.3106333333333</v>
      </c>
      <c r="P78" s="1025" t="n">
        <v>-212.166333333333</v>
      </c>
      <c r="Q78" s="1025" t="n">
        <v>-126.553166666667</v>
      </c>
      <c r="R78" s="1025" t="n">
        <v>-24.3647333333334</v>
      </c>
      <c r="S78" s="1025" t="n">
        <v>-77.6179666666667</v>
      </c>
      <c r="T78" s="1027" t="n">
        <v>-440.7022</v>
      </c>
      <c r="U78" s="1028" t="n">
        <v>2226.36103333333</v>
      </c>
      <c r="V78" s="1025" t="n">
        <v>-40.3722666666667</v>
      </c>
      <c r="W78" s="1025" t="n">
        <v>-73.0249</v>
      </c>
      <c r="X78" s="1025" t="n">
        <v>-12.8143333333333</v>
      </c>
      <c r="Y78" s="1025" t="n">
        <v>-23.6883518173611</v>
      </c>
      <c r="Z78" s="1025" t="n">
        <v>-25.4256666666667</v>
      </c>
      <c r="AA78" s="1025" t="n">
        <v>-77.5824</v>
      </c>
      <c r="AB78" s="1025" t="n">
        <v>-39.216</v>
      </c>
      <c r="AC78" s="1025" t="n">
        <v>-53.9772333333333</v>
      </c>
      <c r="AD78" s="1025" t="n">
        <v>-0.0234</v>
      </c>
      <c r="AE78" s="1027" t="n">
        <v>-1823.3982</v>
      </c>
      <c r="AG78" s="1022" t="n">
        <v>1.12513333333334</v>
      </c>
    </row>
    <row r="79" customFormat="false" ht="12.75" hidden="false" customHeight="false" outlineLevel="0" collapsed="false">
      <c r="A79" s="1023" t="n">
        <v>36800</v>
      </c>
      <c r="B79" s="1024" t="n">
        <v>-0.310156270861626</v>
      </c>
      <c r="C79" s="1025" t="n">
        <v>856.009322580645</v>
      </c>
      <c r="D79" s="1025" t="n">
        <v>445.188967741935</v>
      </c>
      <c r="E79" s="1025" t="n">
        <v>410.82035483871</v>
      </c>
      <c r="F79" s="1025" t="n">
        <v>-257.130709677419</v>
      </c>
      <c r="G79" s="1025" t="n">
        <v>-103.205161290323</v>
      </c>
      <c r="H79" s="1025" t="n">
        <v>-257.083612903226</v>
      </c>
      <c r="I79" s="1025" t="n">
        <v>20.5045483870968</v>
      </c>
      <c r="J79" s="1025" t="n">
        <v>17135.816</v>
      </c>
      <c r="K79" s="1026" t="n">
        <v>0.901885052631579</v>
      </c>
      <c r="L79" s="1025" t="n">
        <v>-182.767032258065</v>
      </c>
      <c r="M79" s="1025" t="n">
        <v>126.459774193548</v>
      </c>
      <c r="N79" s="1025" t="n">
        <v>-200.529741935484</v>
      </c>
      <c r="O79" s="1025" t="n">
        <v>87.9924193548387</v>
      </c>
      <c r="P79" s="1025" t="n">
        <v>-168.844580645161</v>
      </c>
      <c r="Q79" s="1025" t="n">
        <v>-141.170032258064</v>
      </c>
      <c r="R79" s="1025" t="n">
        <v>-34.4150322580644</v>
      </c>
      <c r="S79" s="1025" t="n">
        <v>-118.866387096774</v>
      </c>
      <c r="T79" s="1027" t="n">
        <v>-463.296032258064</v>
      </c>
      <c r="U79" s="1028" t="n">
        <v>2346.72248387097</v>
      </c>
      <c r="V79" s="1025" t="n">
        <v>-42.603</v>
      </c>
      <c r="W79" s="1025" t="n">
        <v>-125.633096774194</v>
      </c>
      <c r="X79" s="1025" t="n">
        <v>-16.6631612903226</v>
      </c>
      <c r="Y79" s="1025" t="n">
        <v>-38.7376086892706</v>
      </c>
      <c r="Z79" s="1025" t="n">
        <v>-88.7502580645162</v>
      </c>
      <c r="AA79" s="1025" t="n">
        <v>-76.3969354838709</v>
      </c>
      <c r="AB79" s="1025" t="n">
        <v>-40.1766774193548</v>
      </c>
      <c r="AC79" s="1025" t="n">
        <v>-73.8521612903226</v>
      </c>
      <c r="AD79" s="1025" t="n">
        <v>-0.050258064516129</v>
      </c>
      <c r="AE79" s="1027" t="n">
        <v>-1796.25051612903</v>
      </c>
      <c r="AG79" s="1022" t="n">
        <v>-3.32754838709698</v>
      </c>
    </row>
    <row r="80" customFormat="false" ht="12.75" hidden="false" customHeight="false" outlineLevel="0" collapsed="false">
      <c r="A80" s="1029" t="n">
        <v>36831</v>
      </c>
      <c r="B80" s="1030" t="n">
        <v>3.90766665140788</v>
      </c>
      <c r="C80" s="1031" t="n">
        <v>911.580133333333</v>
      </c>
      <c r="D80" s="1031" t="n">
        <v>629.187833333333</v>
      </c>
      <c r="E80" s="1031" t="n">
        <v>282.3923</v>
      </c>
      <c r="F80" s="1031" t="n">
        <v>-329.653633333333</v>
      </c>
      <c r="G80" s="1031" t="n">
        <v>-97.1405666666666</v>
      </c>
      <c r="H80" s="1031" t="n">
        <v>-292.442466666667</v>
      </c>
      <c r="I80" s="1031" t="n">
        <v>149.476066666667</v>
      </c>
      <c r="J80" s="1031" t="n">
        <v>12382.495</v>
      </c>
      <c r="K80" s="1032" t="n">
        <v>0.651710263157895</v>
      </c>
      <c r="L80" s="1031" t="n">
        <v>-271.408733333333</v>
      </c>
      <c r="M80" s="1031" t="n">
        <v>128.522466666667</v>
      </c>
      <c r="N80" s="1031" t="n">
        <v>-238.6683</v>
      </c>
      <c r="O80" s="1031" t="n">
        <v>290.229033333333</v>
      </c>
      <c r="P80" s="1031" t="n">
        <v>-91.3255333333333</v>
      </c>
      <c r="Q80" s="1031" t="n">
        <v>-150.807766666667</v>
      </c>
      <c r="R80" s="1031" t="n">
        <v>-28.4500999999999</v>
      </c>
      <c r="S80" s="1031" t="n">
        <v>-208.452666666667</v>
      </c>
      <c r="T80" s="1033" t="n">
        <v>-479.036066666667</v>
      </c>
      <c r="U80" s="1034" t="n">
        <v>2499.89686666667</v>
      </c>
      <c r="V80" s="1031" t="n">
        <v>-49.1497</v>
      </c>
      <c r="W80" s="1031" t="n">
        <v>-127.898566666667</v>
      </c>
      <c r="X80" s="1031" t="n">
        <v>-34.2057333333333</v>
      </c>
      <c r="Y80" s="1031" t="n">
        <v>-35.5526519588775</v>
      </c>
      <c r="Z80" s="1031" t="n">
        <v>-288.796066666667</v>
      </c>
      <c r="AA80" s="1031" t="n">
        <v>-77.9722333333333</v>
      </c>
      <c r="AB80" s="1031" t="n">
        <v>-41.8916666666667</v>
      </c>
      <c r="AC80" s="1031" t="n">
        <v>-109.6351</v>
      </c>
      <c r="AD80" s="1031" t="n">
        <v>-7.77283333333334</v>
      </c>
      <c r="AE80" s="1033" t="n">
        <v>-1660.57993333333</v>
      </c>
      <c r="AG80" s="1022" t="n">
        <v>-15.9595666666665</v>
      </c>
    </row>
    <row r="81" customFormat="false" ht="12.75" hidden="false" customHeight="false" outlineLevel="0" collapsed="false">
      <c r="A81" s="1029" t="n">
        <v>36861</v>
      </c>
      <c r="B81" s="1030" t="n">
        <v>8.85306447552097</v>
      </c>
      <c r="C81" s="1031" t="n">
        <v>945.776935483871</v>
      </c>
      <c r="D81" s="1031" t="n">
        <v>595.398451612903</v>
      </c>
      <c r="E81" s="1031" t="n">
        <v>350.378483870968</v>
      </c>
      <c r="F81" s="1031" t="n">
        <v>-293.155225806452</v>
      </c>
      <c r="G81" s="1031" t="n">
        <v>-90.3767419354839</v>
      </c>
      <c r="H81" s="1031" t="n">
        <v>-212.784193548387</v>
      </c>
      <c r="I81" s="1031" t="n">
        <v>-68.1235161290323</v>
      </c>
      <c r="J81" s="1031" t="n">
        <v>14693.399</v>
      </c>
      <c r="K81" s="1032" t="n">
        <v>0.773336789473684</v>
      </c>
      <c r="L81" s="1031" t="n">
        <v>-316.118129032258</v>
      </c>
      <c r="M81" s="1031" t="n">
        <v>153.613096774194</v>
      </c>
      <c r="N81" s="1031" t="n">
        <v>-235.925741935484</v>
      </c>
      <c r="O81" s="1031" t="n">
        <v>295.629322580645</v>
      </c>
      <c r="P81" s="1031" t="n">
        <v>-102.801451612903</v>
      </c>
      <c r="Q81" s="1031" t="n">
        <v>-148.458258064516</v>
      </c>
      <c r="R81" s="1031" t="n">
        <v>-30.2810645161289</v>
      </c>
      <c r="S81" s="1031" t="n">
        <v>-213.394967741936</v>
      </c>
      <c r="T81" s="1033" t="n">
        <v>-494.935741935484</v>
      </c>
      <c r="U81" s="1034" t="n">
        <v>2620.4144516129</v>
      </c>
      <c r="V81" s="1031" t="n">
        <v>-50.5724193548387</v>
      </c>
      <c r="W81" s="1031" t="n">
        <v>-152.391225806452</v>
      </c>
      <c r="X81" s="1031" t="n">
        <v>-30.8366451612903</v>
      </c>
      <c r="Y81" s="1031" t="n">
        <v>-47.5535806451613</v>
      </c>
      <c r="Z81" s="1031" t="n">
        <v>-293.952322580645</v>
      </c>
      <c r="AA81" s="1031" t="n">
        <v>-81.5818064516129</v>
      </c>
      <c r="AB81" s="1031" t="n">
        <v>-41.5148387096774</v>
      </c>
      <c r="AC81" s="1031" t="n">
        <v>-121.060548387097</v>
      </c>
      <c r="AD81" s="1031" t="n">
        <v>-10.326064516129</v>
      </c>
      <c r="AE81" s="1033" t="n">
        <v>-1735.37019354839</v>
      </c>
      <c r="AG81" s="1022" t="n">
        <v>2.05693548387109</v>
      </c>
    </row>
    <row r="82" customFormat="false" ht="12.75" hidden="false" customHeight="false" outlineLevel="0" collapsed="false">
      <c r="A82" s="1029" t="n">
        <v>36892</v>
      </c>
      <c r="B82" s="1030" t="n">
        <v>-0.381774148633403</v>
      </c>
      <c r="C82" s="1031" t="n">
        <v>884.806741935484</v>
      </c>
      <c r="D82" s="1031" t="n">
        <v>616.779806451613</v>
      </c>
      <c r="E82" s="1031" t="n">
        <v>268.026935483871</v>
      </c>
      <c r="F82" s="1031" t="n">
        <v>-260.176483870968</v>
      </c>
      <c r="G82" s="1031" t="n">
        <v>-72.959064516129</v>
      </c>
      <c r="H82" s="1031" t="n">
        <v>-223.182</v>
      </c>
      <c r="I82" s="1031" t="n">
        <v>106.364548387097</v>
      </c>
      <c r="J82" s="1031" t="n">
        <v>12052.316</v>
      </c>
      <c r="K82" s="1032" t="n">
        <v>0.634332421052632</v>
      </c>
      <c r="L82" s="1031" t="n">
        <v>-192.785258064516</v>
      </c>
      <c r="M82" s="1031" t="n">
        <v>157.147967741936</v>
      </c>
      <c r="N82" s="1031" t="n">
        <v>-248.289548387097</v>
      </c>
      <c r="O82" s="1031" t="n">
        <v>253.212774193548</v>
      </c>
      <c r="P82" s="1031" t="n">
        <v>-30.714064516129</v>
      </c>
      <c r="Q82" s="1031" t="n">
        <v>-154.891387096774</v>
      </c>
      <c r="R82" s="1031" t="n">
        <v>-22.6187419354839</v>
      </c>
      <c r="S82" s="1031" t="n">
        <v>-214.364451612903</v>
      </c>
      <c r="T82" s="1033" t="n">
        <v>-422.58864516129</v>
      </c>
      <c r="U82" s="1034" t="n">
        <v>2580.0565483871</v>
      </c>
      <c r="V82" s="1031" t="n">
        <v>-49.3734838709677</v>
      </c>
      <c r="W82" s="1031" t="n">
        <v>-155.947967741935</v>
      </c>
      <c r="X82" s="1031" t="n">
        <v>-20.8905806451613</v>
      </c>
      <c r="Y82" s="1031" t="n">
        <v>-45.1340322580645</v>
      </c>
      <c r="Z82" s="1031" t="n">
        <v>-227.855709677419</v>
      </c>
      <c r="AA82" s="1031" t="n">
        <v>-78.3041612903226</v>
      </c>
      <c r="AB82" s="1031" t="n">
        <v>-41.0331935483871</v>
      </c>
      <c r="AC82" s="1031" t="n">
        <v>-99.7418064516129</v>
      </c>
      <c r="AD82" s="1031" t="n">
        <v>-9.38174193548387</v>
      </c>
      <c r="AE82" s="1033" t="n">
        <v>-1758.87148387097</v>
      </c>
      <c r="AG82" s="1022" t="n">
        <v>10.8591935483871</v>
      </c>
    </row>
    <row r="83" customFormat="false" ht="12.75" hidden="false" customHeight="false" outlineLevel="0" collapsed="false">
      <c r="A83" s="1029" t="n">
        <v>36923</v>
      </c>
      <c r="B83" s="1030" t="n">
        <v>0.39464284488133</v>
      </c>
      <c r="C83" s="1031" t="n">
        <v>809.622642857143</v>
      </c>
      <c r="D83" s="1031" t="n">
        <v>676.406035714286</v>
      </c>
      <c r="E83" s="1031" t="n">
        <v>133.216607142857</v>
      </c>
      <c r="F83" s="1031" t="n">
        <v>-273.568714285714</v>
      </c>
      <c r="G83" s="1031" t="n">
        <v>-1.39075</v>
      </c>
      <c r="H83" s="1031" t="n">
        <v>-310.781785714286</v>
      </c>
      <c r="I83" s="1031" t="n">
        <v>187.262678571429</v>
      </c>
      <c r="J83" s="1031" t="n">
        <v>6171.831</v>
      </c>
      <c r="K83" s="1032" t="n">
        <v>0.324833210526316</v>
      </c>
      <c r="L83" s="1031" t="n">
        <v>-249.247464285714</v>
      </c>
      <c r="M83" s="1031" t="n">
        <v>144.67</v>
      </c>
      <c r="N83" s="1031" t="n">
        <v>-212.734</v>
      </c>
      <c r="O83" s="1031" t="n">
        <v>196.63975</v>
      </c>
      <c r="P83" s="1031" t="n">
        <v>-120.671714285714</v>
      </c>
      <c r="Q83" s="1031" t="n">
        <v>-147.461178571429</v>
      </c>
      <c r="R83" s="1031" t="n">
        <v>-27.1486428571428</v>
      </c>
      <c r="S83" s="1031" t="n">
        <v>-196.176357142857</v>
      </c>
      <c r="T83" s="1033" t="n">
        <v>-491.457892857143</v>
      </c>
      <c r="U83" s="1034" t="n">
        <v>2540.72185714286</v>
      </c>
      <c r="V83" s="1031" t="n">
        <v>-46.7691428571428</v>
      </c>
      <c r="W83" s="1031" t="n">
        <v>-143.009035714286</v>
      </c>
      <c r="X83" s="1031" t="n">
        <v>-15.7085357142857</v>
      </c>
      <c r="Y83" s="1031" t="n">
        <v>-44.9577857142857</v>
      </c>
      <c r="Z83" s="1031" t="n">
        <v>-195.772357142857</v>
      </c>
      <c r="AA83" s="1031" t="n">
        <v>-82.2185714285714</v>
      </c>
      <c r="AB83" s="1031" t="n">
        <v>-40.9954642857143</v>
      </c>
      <c r="AC83" s="1031" t="n">
        <v>-100.779928571429</v>
      </c>
      <c r="AD83" s="1031" t="n">
        <v>-7.93464285714286</v>
      </c>
      <c r="AE83" s="1033" t="n">
        <v>-1793.90182142857</v>
      </c>
      <c r="AG83" s="1022" t="n">
        <v>-16.0144999999999</v>
      </c>
    </row>
    <row r="84" customFormat="false" ht="12.75" hidden="false" customHeight="false" outlineLevel="0" collapsed="false">
      <c r="A84" s="1029" t="n">
        <v>36951</v>
      </c>
      <c r="B84" s="1030" t="n">
        <v>0.0166128792301299</v>
      </c>
      <c r="C84" s="1031" t="n">
        <v>783.964032258064</v>
      </c>
      <c r="D84" s="1031" t="n">
        <v>559.320129032258</v>
      </c>
      <c r="E84" s="1031" t="n">
        <v>224.643903225806</v>
      </c>
      <c r="F84" s="1031" t="n">
        <v>-224.885870967742</v>
      </c>
      <c r="G84" s="1031" t="n">
        <v>-74.6732903225806</v>
      </c>
      <c r="H84" s="1031" t="n">
        <v>-244.199451612903</v>
      </c>
      <c r="I84" s="1031" t="n">
        <v>9.55848387096774</v>
      </c>
      <c r="J84" s="1031" t="n">
        <v>5465.136</v>
      </c>
      <c r="K84" s="1032" t="n">
        <v>0.287638736842105</v>
      </c>
      <c r="L84" s="1031" t="n">
        <v>-316.024709677419</v>
      </c>
      <c r="M84" s="1031" t="n">
        <v>139.029548387097</v>
      </c>
      <c r="N84" s="1031" t="n">
        <v>-181.145806451613</v>
      </c>
      <c r="O84" s="1031" t="n">
        <v>167.743741935484</v>
      </c>
      <c r="P84" s="1031" t="n">
        <v>-190.397225806452</v>
      </c>
      <c r="Q84" s="1031" t="n">
        <v>-136.604032258065</v>
      </c>
      <c r="R84" s="1031" t="n">
        <v>-20.8448387096773</v>
      </c>
      <c r="S84" s="1031" t="n">
        <v>-135.342064516129</v>
      </c>
      <c r="T84" s="1033" t="n">
        <v>-483.188161290323</v>
      </c>
      <c r="U84" s="1034" t="n">
        <v>2449.45932258065</v>
      </c>
      <c r="V84" s="1031" t="n">
        <v>-34.0584838709678</v>
      </c>
      <c r="W84" s="1031" t="n">
        <v>-137.849064516129</v>
      </c>
      <c r="X84" s="1031" t="n">
        <v>-18.4864838709677</v>
      </c>
      <c r="Y84" s="1031" t="n">
        <v>-31.5696774193548</v>
      </c>
      <c r="Z84" s="1031" t="n">
        <v>-161.544161290323</v>
      </c>
      <c r="AA84" s="1031" t="n">
        <v>-69.1218064516129</v>
      </c>
      <c r="AB84" s="1031" t="n">
        <v>-39.6202903225806</v>
      </c>
      <c r="AC84" s="1031" t="n">
        <v>-71.962</v>
      </c>
      <c r="AD84" s="1031" t="n">
        <v>-6.86370967741935</v>
      </c>
      <c r="AE84" s="1033" t="n">
        <v>-1815.59516129032</v>
      </c>
      <c r="AG84" s="1022" t="n">
        <v>6.46848387096776</v>
      </c>
    </row>
    <row r="85" customFormat="false" ht="12.75" hidden="false" customHeight="false" outlineLevel="0" collapsed="false">
      <c r="A85" s="1023" t="n">
        <v>36982</v>
      </c>
      <c r="B85" s="1024" t="n">
        <v>0.0711666189829501</v>
      </c>
      <c r="C85" s="1035" t="n">
        <v>752.1939</v>
      </c>
      <c r="D85" s="1035" t="n">
        <v>493.695366666667</v>
      </c>
      <c r="E85" s="1035" t="n">
        <v>258.498533333333</v>
      </c>
      <c r="F85" s="1035" t="n">
        <v>-199.179</v>
      </c>
      <c r="G85" s="1035" t="n">
        <v>-93.0221333333333</v>
      </c>
      <c r="H85" s="1035" t="n">
        <v>-170.502</v>
      </c>
      <c r="I85" s="1035" t="n">
        <v>-97.8848666666666</v>
      </c>
      <c r="J85" s="1035" t="n">
        <v>7624.396</v>
      </c>
      <c r="K85" s="1036" t="n">
        <v>0.401284</v>
      </c>
      <c r="L85" s="1035" t="n">
        <v>-314.903433333333</v>
      </c>
      <c r="M85" s="1035" t="n">
        <v>129.504133333333</v>
      </c>
      <c r="N85" s="1035" t="n">
        <v>-167.082133333333</v>
      </c>
      <c r="O85" s="1035" t="n">
        <v>100.057866666667</v>
      </c>
      <c r="P85" s="1035" t="n">
        <v>-252.423566666667</v>
      </c>
      <c r="Q85" s="1035" t="n">
        <v>-105.3054</v>
      </c>
      <c r="R85" s="1035" t="n">
        <v>-44.6359999999999</v>
      </c>
      <c r="S85" s="1035" t="n">
        <v>-109.062833333333</v>
      </c>
      <c r="T85" s="1037" t="n">
        <v>-511.4278</v>
      </c>
      <c r="U85" s="1038" t="n">
        <v>2376.1791</v>
      </c>
      <c r="V85" s="1035" t="n">
        <v>-46.41</v>
      </c>
      <c r="W85" s="1035" t="n">
        <v>-131.832833333333</v>
      </c>
      <c r="X85" s="1035" t="n">
        <v>-11.4446666666667</v>
      </c>
      <c r="Y85" s="1035" t="n">
        <v>-29.6639666666667</v>
      </c>
      <c r="Z85" s="1035" t="n">
        <v>-73.8918333333334</v>
      </c>
      <c r="AA85" s="1035" t="n">
        <v>-80.7738</v>
      </c>
      <c r="AB85" s="1035" t="n">
        <v>-25.6859666666667</v>
      </c>
      <c r="AC85" s="1035" t="n">
        <v>-65.1577</v>
      </c>
      <c r="AD85" s="1035" t="n">
        <v>-4.89423333333334</v>
      </c>
      <c r="AE85" s="1037" t="n">
        <v>-1828.65323333333</v>
      </c>
      <c r="AG85" s="1022" t="n">
        <v>12.8139666666666</v>
      </c>
    </row>
    <row r="86" customFormat="false" ht="12.75" hidden="false" customHeight="false" outlineLevel="0" collapsed="false">
      <c r="A86" s="1023" t="n">
        <v>37012</v>
      </c>
      <c r="B86" s="1024" t="n">
        <v>-0.160645161290325</v>
      </c>
      <c r="C86" s="1035" t="n">
        <v>765.098580645161</v>
      </c>
      <c r="D86" s="1035" t="n">
        <v>418.209774193549</v>
      </c>
      <c r="E86" s="1035" t="n">
        <v>346.888806451613</v>
      </c>
      <c r="F86" s="1035" t="n">
        <v>-209.730709677419</v>
      </c>
      <c r="G86" s="1035" t="n">
        <v>-77.7262258064516</v>
      </c>
      <c r="H86" s="1035" t="n">
        <v>-236.325612903226</v>
      </c>
      <c r="I86" s="1035" t="n">
        <v>-221.055612903226</v>
      </c>
      <c r="J86" s="1035" t="n">
        <v>16430.685</v>
      </c>
      <c r="K86" s="1036" t="n">
        <v>0.864772894736842</v>
      </c>
      <c r="L86" s="1035" t="n">
        <v>-402.962322580645</v>
      </c>
      <c r="M86" s="1035" t="n">
        <v>131.016677419355</v>
      </c>
      <c r="N86" s="1035" t="n">
        <v>-128.93835483871</v>
      </c>
      <c r="O86" s="1035" t="n">
        <v>127.568193548387</v>
      </c>
      <c r="P86" s="1035" t="n">
        <v>-273.315806451613</v>
      </c>
      <c r="Q86" s="1035" t="n">
        <v>-100.512161290323</v>
      </c>
      <c r="R86" s="1035" t="n">
        <v>-36.4202903225806</v>
      </c>
      <c r="S86" s="1035" t="n">
        <v>-78.4764838709677</v>
      </c>
      <c r="T86" s="1037" t="n">
        <v>-488.724741935484</v>
      </c>
      <c r="U86" s="1038" t="n">
        <v>2247.23867741935</v>
      </c>
      <c r="V86" s="1035" t="n">
        <v>-35.6274838709677</v>
      </c>
      <c r="W86" s="1035" t="n">
        <v>-130.712903225806</v>
      </c>
      <c r="X86" s="1035" t="n">
        <v>-12.4501935483871</v>
      </c>
      <c r="Y86" s="1035" t="n">
        <v>-21.4595806451613</v>
      </c>
      <c r="Z86" s="1035" t="n">
        <v>-123.123</v>
      </c>
      <c r="AA86" s="1035" t="n">
        <v>-62.0258387096774</v>
      </c>
      <c r="AB86" s="1035" t="n">
        <v>-40.9969677419355</v>
      </c>
      <c r="AC86" s="1035" t="n">
        <v>-38.8615483870968</v>
      </c>
      <c r="AD86" s="1035" t="n">
        <v>-1.91296774193548</v>
      </c>
      <c r="AE86" s="1037" t="n">
        <v>-1726.638</v>
      </c>
      <c r="AG86" s="1022" t="n">
        <v>5.01296774193554</v>
      </c>
    </row>
    <row r="87" customFormat="false" ht="12.75" hidden="false" customHeight="false" outlineLevel="0" collapsed="false">
      <c r="A87" s="1023" t="n">
        <v>37043</v>
      </c>
      <c r="B87" s="1024" t="n">
        <v>-0.597666666666667</v>
      </c>
      <c r="C87" s="1025" t="n">
        <v>616.5599</v>
      </c>
      <c r="D87" s="1025" t="n">
        <v>328.8949</v>
      </c>
      <c r="E87" s="1025" t="n">
        <v>287.665</v>
      </c>
      <c r="F87" s="1025" t="n">
        <v>-174.250833333333</v>
      </c>
      <c r="G87" s="1025" t="n">
        <v>-99.7838</v>
      </c>
      <c r="H87" s="1025" t="n">
        <v>-249.255966666667</v>
      </c>
      <c r="I87" s="1025" t="n">
        <v>2.5474</v>
      </c>
      <c r="J87" s="1025" t="n">
        <v>16594.835</v>
      </c>
      <c r="K87" s="1026" t="n">
        <v>0.873412368421053</v>
      </c>
      <c r="L87" s="1025" t="n">
        <v>-249.4333</v>
      </c>
      <c r="M87" s="1025" t="n">
        <v>28.4378666666667</v>
      </c>
      <c r="N87" s="1025" t="n">
        <v>-106.729866666667</v>
      </c>
      <c r="O87" s="1025" t="n">
        <v>48.8801666666667</v>
      </c>
      <c r="P87" s="1025" t="n">
        <v>-278.845133333333</v>
      </c>
      <c r="Q87" s="1025" t="n">
        <v>-81.8822666666667</v>
      </c>
      <c r="R87" s="1025" t="n">
        <v>-24.2710666666666</v>
      </c>
      <c r="S87" s="1025" t="n">
        <v>-83.0750333333333</v>
      </c>
      <c r="T87" s="1027" t="n">
        <v>-468.0735</v>
      </c>
      <c r="U87" s="1028" t="n">
        <v>2041.94583333333</v>
      </c>
      <c r="V87" s="1025" t="n">
        <v>-32.2972666666667</v>
      </c>
      <c r="W87" s="1025" t="n">
        <v>-53.5136</v>
      </c>
      <c r="X87" s="1025" t="n">
        <v>-7.7307</v>
      </c>
      <c r="Y87" s="1025" t="n">
        <v>-30.3428333333333</v>
      </c>
      <c r="Z87" s="1025" t="n">
        <v>-50.3552</v>
      </c>
      <c r="AA87" s="1025" t="n">
        <v>-77.0119666666667</v>
      </c>
      <c r="AB87" s="1025" t="n">
        <v>-38.7751</v>
      </c>
      <c r="AC87" s="1025" t="n">
        <v>-37.7444292567544</v>
      </c>
      <c r="AD87" s="1025" t="n">
        <v>-65</v>
      </c>
      <c r="AE87" s="1027" t="n">
        <v>-1745.88076666667</v>
      </c>
      <c r="AG87" s="1022" t="n">
        <v>16.3551</v>
      </c>
    </row>
    <row r="88" customFormat="false" ht="12.75" hidden="false" customHeight="false" outlineLevel="0" collapsed="false">
      <c r="A88" s="1039" t="n">
        <v>37073</v>
      </c>
      <c r="B88" s="1040" t="n">
        <v>-0.785645161290324</v>
      </c>
      <c r="C88" s="1041" t="n">
        <v>767.153258064516</v>
      </c>
      <c r="D88" s="1041" t="n">
        <v>322.066806451613</v>
      </c>
      <c r="E88" s="1041" t="n">
        <v>445.086451612903</v>
      </c>
      <c r="F88" s="1041" t="n">
        <v>-173.372774193548</v>
      </c>
      <c r="G88" s="1041" t="n">
        <v>-97.0304838709677</v>
      </c>
      <c r="H88" s="1041" t="n">
        <v>-230.507064516129</v>
      </c>
      <c r="I88" s="1041" t="n">
        <v>-15.42</v>
      </c>
      <c r="J88" s="1041" t="n">
        <v>16232.234</v>
      </c>
      <c r="K88" s="1042" t="n">
        <v>0.854328105263158</v>
      </c>
      <c r="L88" s="1041" t="n">
        <v>-86.5434193548387</v>
      </c>
      <c r="M88" s="1041" t="n">
        <v>39.2285483870968</v>
      </c>
      <c r="N88" s="1041" t="n">
        <v>-91.2249677419355</v>
      </c>
      <c r="O88" s="1041" t="n">
        <v>-89.4889677419355</v>
      </c>
      <c r="P88" s="1041" t="n">
        <v>-228.028806451613</v>
      </c>
      <c r="Q88" s="1041" t="n">
        <v>-82.6172258064516</v>
      </c>
      <c r="R88" s="1041" t="n">
        <v>-16.5591612903226</v>
      </c>
      <c r="S88" s="1041" t="n">
        <v>-70.6798709677419</v>
      </c>
      <c r="T88" s="1043" t="n">
        <v>-397.885064516129</v>
      </c>
      <c r="U88" s="1044" t="n">
        <v>2019.44129032258</v>
      </c>
      <c r="V88" s="1041" t="n">
        <v>-37.0348387096774</v>
      </c>
      <c r="W88" s="1041" t="n">
        <v>-49.7041935483871</v>
      </c>
      <c r="X88" s="1041" t="n">
        <v>-4.63048387096774</v>
      </c>
      <c r="Y88" s="1041" t="n">
        <v>-61.6725161290323</v>
      </c>
      <c r="Z88" s="1041" t="n">
        <v>86.7754838709678</v>
      </c>
      <c r="AA88" s="1041" t="n">
        <v>-74.7999677419355</v>
      </c>
      <c r="AB88" s="1041" t="n">
        <v>-38.1071612903226</v>
      </c>
      <c r="AC88" s="1041" t="n">
        <v>-38.0099645487046</v>
      </c>
      <c r="AD88" s="1041" t="n">
        <v>-63</v>
      </c>
      <c r="AE88" s="1043" t="n">
        <v>-1767.18267741935</v>
      </c>
      <c r="AG88" s="1022" t="n">
        <v>15.2995483870969</v>
      </c>
    </row>
    <row r="89" customFormat="false" ht="12.75" hidden="false" customHeight="false" outlineLevel="0" collapsed="false">
      <c r="A89" s="1039" t="n">
        <v>37104</v>
      </c>
      <c r="B89" s="1024"/>
      <c r="C89" s="1041" t="n">
        <v>761.839612903226</v>
      </c>
      <c r="D89" s="1041" t="n">
        <v>317.202</v>
      </c>
      <c r="E89" s="1041" t="n">
        <v>444.637612903226</v>
      </c>
      <c r="F89" s="1041" t="n">
        <v>-155.417483870968</v>
      </c>
      <c r="G89" s="1041" t="n">
        <v>-96.0987096774194</v>
      </c>
      <c r="H89" s="1041" t="n">
        <v>-198.444709677419</v>
      </c>
      <c r="I89" s="1041" t="n">
        <v>-25.2012258064516</v>
      </c>
      <c r="J89" s="1041" t="n">
        <v>17538.794</v>
      </c>
      <c r="K89" s="1042" t="n">
        <v>0.923094421052632</v>
      </c>
      <c r="L89" s="1041" t="n">
        <v>-61.8711612903226</v>
      </c>
      <c r="M89" s="1041" t="n">
        <v>19.2254193548387</v>
      </c>
      <c r="N89" s="1041" t="n">
        <v>-84.5926129032258</v>
      </c>
      <c r="O89" s="1041" t="n">
        <v>-53.313064516129</v>
      </c>
      <c r="P89" s="1041" t="n">
        <v>-180.551419354839</v>
      </c>
      <c r="Q89" s="1041" t="n">
        <v>-85.7383548387097</v>
      </c>
      <c r="R89" s="1041" t="n">
        <v>-10.9702258064517</v>
      </c>
      <c r="S89" s="1041" t="n">
        <v>-65.0185806451613</v>
      </c>
      <c r="T89" s="1043" t="n">
        <v>-342.278580645161</v>
      </c>
      <c r="U89" s="1044" t="n">
        <v>2088.31525806452</v>
      </c>
      <c r="V89" s="1041" t="n">
        <v>-29.416064516129</v>
      </c>
      <c r="W89" s="1041" t="n">
        <v>-37.3329032258064</v>
      </c>
      <c r="X89" s="1041" t="n">
        <v>-5.3781935483871</v>
      </c>
      <c r="Y89" s="1041" t="n">
        <v>-86.6505161290323</v>
      </c>
      <c r="Z89" s="1041" t="n">
        <v>51.931935483871</v>
      </c>
      <c r="AA89" s="1041" t="n">
        <v>-74.4480967741935</v>
      </c>
      <c r="AB89" s="1041" t="n">
        <v>-38.4623548387097</v>
      </c>
      <c r="AC89" s="1041" t="n">
        <v>-36.4651906234722</v>
      </c>
      <c r="AD89" s="1041" t="n">
        <v>-61</v>
      </c>
      <c r="AE89" s="1043" t="n">
        <v>-1783.13064516129</v>
      </c>
      <c r="AG89" s="1022" t="n">
        <v>31.3466451612901</v>
      </c>
    </row>
    <row r="90" customFormat="false" ht="12.75" hidden="false" customHeight="false" outlineLevel="0" collapsed="false">
      <c r="A90" s="1023" t="n">
        <v>37135</v>
      </c>
      <c r="B90" s="1024"/>
      <c r="C90" s="1045" t="n">
        <v>681.7</v>
      </c>
      <c r="D90" s="1045" t="n">
        <v>398.591948387097</v>
      </c>
      <c r="E90" s="1045" t="n">
        <v>283.108051612904</v>
      </c>
      <c r="F90" s="1045" t="n">
        <v>-171.443958064516</v>
      </c>
      <c r="G90" s="1045" t="n">
        <v>-69.9502752688172</v>
      </c>
      <c r="H90" s="1045" t="n">
        <v>-224.4145</v>
      </c>
      <c r="I90" s="1045" t="n">
        <v>-55</v>
      </c>
      <c r="J90" s="1045" t="n">
        <v>19188.794</v>
      </c>
      <c r="K90" s="1046" t="n">
        <v>1.00993652631579</v>
      </c>
      <c r="L90" s="1045" t="n">
        <v>-237.70068172043</v>
      </c>
      <c r="M90" s="1045" t="n">
        <v>50</v>
      </c>
      <c r="N90" s="1045" t="n">
        <v>-139.103933333333</v>
      </c>
      <c r="O90" s="1045" t="n">
        <v>145.975748387097</v>
      </c>
      <c r="P90" s="1045" t="n">
        <v>-180.828866666667</v>
      </c>
      <c r="Q90" s="1045" t="n">
        <v>-126.553166666667</v>
      </c>
      <c r="R90" s="1045" t="n">
        <v>-25</v>
      </c>
      <c r="S90" s="1045" t="n">
        <v>-77.6179666666667</v>
      </c>
      <c r="T90" s="1047" t="n">
        <v>-410</v>
      </c>
      <c r="U90" s="1048" t="n">
        <v>2283.68767450077</v>
      </c>
      <c r="V90" s="1045" t="n">
        <v>-40.3722666666667</v>
      </c>
      <c r="W90" s="1045" t="n">
        <v>-47.6190476190476</v>
      </c>
      <c r="X90" s="1045" t="n">
        <v>-17.8143333333333</v>
      </c>
      <c r="Y90" s="1045" t="n">
        <v>-15</v>
      </c>
      <c r="Z90" s="1045" t="n">
        <v>-145.975748387097</v>
      </c>
      <c r="AA90" s="1045" t="n">
        <v>-77.5824</v>
      </c>
      <c r="AB90" s="1045" t="n">
        <v>-39.216</v>
      </c>
      <c r="AC90" s="1045" t="n">
        <v>-53.9772333333333</v>
      </c>
      <c r="AD90" s="1045" t="n">
        <v>-63</v>
      </c>
      <c r="AE90" s="1047" t="n">
        <v>-1783.13064516129</v>
      </c>
      <c r="AG90" s="1022" t="n">
        <v>0</v>
      </c>
    </row>
    <row r="91" customFormat="false" ht="12.75" hidden="false" customHeight="false" outlineLevel="0" collapsed="false">
      <c r="A91" s="1023" t="n">
        <v>37165</v>
      </c>
      <c r="B91" s="1024" t="n">
        <v>-0.28</v>
      </c>
      <c r="C91" s="1045" t="n">
        <v>755</v>
      </c>
      <c r="D91" s="1045" t="n">
        <v>449.563516129032</v>
      </c>
      <c r="E91" s="1045" t="n">
        <v>305.436483870968</v>
      </c>
      <c r="F91" s="1045" t="n">
        <v>-260.795967741935</v>
      </c>
      <c r="G91" s="1045" t="n">
        <v>-73.6879032258065</v>
      </c>
      <c r="H91" s="1045" t="n">
        <v>-257.083612903226</v>
      </c>
      <c r="I91" s="1045" t="n">
        <v>-7</v>
      </c>
      <c r="J91" s="1045" t="n">
        <v>19405.794</v>
      </c>
      <c r="K91" s="1046" t="n">
        <v>1.02135757894737</v>
      </c>
      <c r="L91" s="1045" t="n">
        <v>-293.131</v>
      </c>
      <c r="M91" s="1045" t="n">
        <v>125</v>
      </c>
      <c r="N91" s="1045" t="n">
        <v>-200.529741935484</v>
      </c>
      <c r="O91" s="1045" t="n">
        <v>185.697161290322</v>
      </c>
      <c r="P91" s="1045" t="n">
        <v>-182.963580645161</v>
      </c>
      <c r="Q91" s="1045" t="n">
        <v>-141.170032258064</v>
      </c>
      <c r="R91" s="1045" t="n">
        <v>-25</v>
      </c>
      <c r="S91" s="1045" t="n">
        <v>-118.866387096774</v>
      </c>
      <c r="T91" s="1047" t="n">
        <v>-468</v>
      </c>
      <c r="U91" s="1048" t="n">
        <v>2400.5673609831</v>
      </c>
      <c r="V91" s="1045" t="n">
        <v>-42.603</v>
      </c>
      <c r="W91" s="1045" t="n">
        <v>-119.047619047619</v>
      </c>
      <c r="X91" s="1045" t="n">
        <v>-21.6631612903226</v>
      </c>
      <c r="Y91" s="1045" t="n">
        <v>-15</v>
      </c>
      <c r="Z91" s="1045" t="n">
        <v>-185.697161290322</v>
      </c>
      <c r="AA91" s="1045" t="n">
        <v>-76.3969354838709</v>
      </c>
      <c r="AB91" s="1045" t="n">
        <v>-40.1766774193548</v>
      </c>
      <c r="AC91" s="1045" t="n">
        <v>-73.8521612903226</v>
      </c>
      <c r="AD91" s="1045" t="n">
        <v>-63</v>
      </c>
      <c r="AE91" s="1047" t="n">
        <v>-1763.13064516129</v>
      </c>
      <c r="AG91" s="1022" t="n">
        <v>0</v>
      </c>
    </row>
    <row r="92" customFormat="false" ht="12.75" hidden="false" customHeight="false" outlineLevel="0" collapsed="false">
      <c r="A92" s="1029" t="n">
        <v>37196</v>
      </c>
      <c r="B92" s="1030" t="n">
        <v>-0.01</v>
      </c>
      <c r="C92" s="1049" t="n">
        <v>895.2</v>
      </c>
      <c r="D92" s="1049" t="n">
        <v>633.56238172043</v>
      </c>
      <c r="E92" s="1049" t="n">
        <v>261.63761827957</v>
      </c>
      <c r="F92" s="1049" t="n">
        <v>-333.318891397849</v>
      </c>
      <c r="G92" s="1049" t="n">
        <v>-60</v>
      </c>
      <c r="H92" s="1049" t="n">
        <v>-270</v>
      </c>
      <c r="I92" s="1049" t="n">
        <v>60</v>
      </c>
      <c r="J92" s="1049" t="n">
        <v>17605.794</v>
      </c>
      <c r="K92" s="1050" t="n">
        <v>0.926620736842105</v>
      </c>
      <c r="L92" s="1049" t="n">
        <v>-341.681273118279</v>
      </c>
      <c r="M92" s="1049" t="n">
        <v>127.062692473118</v>
      </c>
      <c r="N92" s="1049" t="n">
        <v>-243.6683</v>
      </c>
      <c r="O92" s="1049" t="n">
        <v>357.547313978494</v>
      </c>
      <c r="P92" s="1049" t="n">
        <v>-100.739566666667</v>
      </c>
      <c r="Q92" s="1049" t="n">
        <v>-150.807766666667</v>
      </c>
      <c r="R92" s="1049" t="n">
        <v>-25</v>
      </c>
      <c r="S92" s="1049" t="n">
        <v>-198.452666666667</v>
      </c>
      <c r="T92" s="1051" t="n">
        <v>-475</v>
      </c>
      <c r="U92" s="1052" t="n">
        <v>2754.41383538146</v>
      </c>
      <c r="V92" s="1049" t="n">
        <v>-84.1497</v>
      </c>
      <c r="W92" s="1049" t="n">
        <v>-121.012088069636</v>
      </c>
      <c r="X92" s="1049" t="n">
        <v>-39.2057333333333</v>
      </c>
      <c r="Y92" s="1049" t="n">
        <v>-15</v>
      </c>
      <c r="Z92" s="1049" t="n">
        <v>-357.547313978494</v>
      </c>
      <c r="AA92" s="1049" t="n">
        <v>-77.9722333333333</v>
      </c>
      <c r="AB92" s="1049" t="n">
        <v>-51.8916666666667</v>
      </c>
      <c r="AC92" s="1049" t="n">
        <v>-94.6351</v>
      </c>
      <c r="AD92" s="1049" t="n">
        <v>-63</v>
      </c>
      <c r="AE92" s="1051" t="n">
        <v>-1850</v>
      </c>
      <c r="AG92" s="1022" t="n">
        <v>0</v>
      </c>
    </row>
    <row r="93" customFormat="false" ht="12.75" hidden="false" customHeight="false" outlineLevel="0" collapsed="false">
      <c r="A93" s="1029" t="n">
        <v>37226</v>
      </c>
      <c r="B93" s="1030" t="n">
        <v>0.39</v>
      </c>
      <c r="C93" s="1049" t="n">
        <v>875</v>
      </c>
      <c r="D93" s="1049" t="n">
        <v>599.773</v>
      </c>
      <c r="E93" s="1049" t="n">
        <v>275.227</v>
      </c>
      <c r="F93" s="1049" t="n">
        <v>-296.820483870968</v>
      </c>
      <c r="G93" s="1049" t="n">
        <v>-60</v>
      </c>
      <c r="H93" s="1049" t="n">
        <v>-212.784193548387</v>
      </c>
      <c r="I93" s="1049" t="n">
        <v>150</v>
      </c>
      <c r="J93" s="1049" t="n">
        <v>12955.794</v>
      </c>
      <c r="K93" s="1050" t="n">
        <v>0.681883894736842</v>
      </c>
      <c r="L93" s="1049" t="n">
        <v>-144.377677419355</v>
      </c>
      <c r="M93" s="1049" t="n">
        <v>152.153322580645</v>
      </c>
      <c r="N93" s="1049" t="n">
        <v>-240.925741935484</v>
      </c>
      <c r="O93" s="1049" t="n">
        <v>135.003322580645</v>
      </c>
      <c r="P93" s="1049" t="n">
        <v>-98.1467741935483</v>
      </c>
      <c r="Q93" s="1049" t="n">
        <v>-148.458258064516</v>
      </c>
      <c r="R93" s="1049" t="n">
        <v>-25</v>
      </c>
      <c r="S93" s="1049" t="n">
        <v>-203.394967741936</v>
      </c>
      <c r="T93" s="1051" t="n">
        <v>-475</v>
      </c>
      <c r="U93" s="1052" t="n">
        <v>2568.47750691244</v>
      </c>
      <c r="V93" s="1049" t="n">
        <v>-85.5724193548387</v>
      </c>
      <c r="W93" s="1049" t="n">
        <v>-144.907926267281</v>
      </c>
      <c r="X93" s="1049" t="n">
        <v>-35.8366451612903</v>
      </c>
      <c r="Y93" s="1049" t="n">
        <v>-15</v>
      </c>
      <c r="Z93" s="1049" t="n">
        <v>-135.003322580645</v>
      </c>
      <c r="AA93" s="1049" t="n">
        <v>-81.5818064516129</v>
      </c>
      <c r="AB93" s="1049" t="n">
        <v>-51.5148387096774</v>
      </c>
      <c r="AC93" s="1049" t="n">
        <v>-106.060548387097</v>
      </c>
      <c r="AD93" s="1049" t="n">
        <v>-63</v>
      </c>
      <c r="AE93" s="1051" t="n">
        <v>-1850</v>
      </c>
      <c r="AG93" s="1022" t="n">
        <v>0</v>
      </c>
    </row>
    <row r="94" customFormat="false" ht="12.75" hidden="false" customHeight="false" outlineLevel="0" collapsed="false">
      <c r="A94" s="1029" t="n">
        <v>37257</v>
      </c>
      <c r="B94" s="1030" t="n">
        <v>0.53</v>
      </c>
      <c r="C94" s="1049" t="n">
        <v>900</v>
      </c>
      <c r="D94" s="1049" t="n">
        <v>621.154354838709</v>
      </c>
      <c r="E94" s="1049" t="n">
        <v>278.845645161291</v>
      </c>
      <c r="F94" s="1049" t="n">
        <v>-263.841741935484</v>
      </c>
      <c r="G94" s="1049" t="n">
        <v>-60</v>
      </c>
      <c r="H94" s="1049" t="n">
        <v>-305</v>
      </c>
      <c r="I94" s="1049" t="n">
        <v>200</v>
      </c>
      <c r="J94" s="1049" t="n">
        <v>6755.794</v>
      </c>
      <c r="K94" s="1050" t="n">
        <v>0.355568105263158</v>
      </c>
      <c r="L94" s="1049" t="n">
        <v>-149.996096774193</v>
      </c>
      <c r="M94" s="1049" t="n">
        <v>155.688193548387</v>
      </c>
      <c r="N94" s="1049" t="n">
        <v>-253.289548387097</v>
      </c>
      <c r="O94" s="1049" t="n">
        <v>156.85329032258</v>
      </c>
      <c r="P94" s="1049" t="n">
        <v>-90.7441612903226</v>
      </c>
      <c r="Q94" s="1049" t="n">
        <v>-154.891387096774</v>
      </c>
      <c r="R94" s="1049" t="n">
        <v>-25</v>
      </c>
      <c r="S94" s="1049" t="n">
        <v>-204.364451612903</v>
      </c>
      <c r="T94" s="1051" t="n">
        <v>-475</v>
      </c>
      <c r="U94" s="1052" t="n">
        <v>2557.47098617512</v>
      </c>
      <c r="V94" s="1049" t="n">
        <v>-84.3734838709677</v>
      </c>
      <c r="W94" s="1049" t="n">
        <v>-148.274470046083</v>
      </c>
      <c r="X94" s="1049" t="n">
        <v>-25.8905806451613</v>
      </c>
      <c r="Y94" s="1049" t="n">
        <v>-15</v>
      </c>
      <c r="Z94" s="1049" t="n">
        <v>-156.85329032258</v>
      </c>
      <c r="AA94" s="1049" t="n">
        <v>-78.3041612903226</v>
      </c>
      <c r="AB94" s="1049" t="n">
        <v>-51.0331935483871</v>
      </c>
      <c r="AC94" s="1049" t="n">
        <v>-84.7418064516129</v>
      </c>
      <c r="AD94" s="1049" t="n">
        <v>-63</v>
      </c>
      <c r="AE94" s="1051" t="n">
        <v>-1850</v>
      </c>
      <c r="AG94" s="1022" t="n">
        <v>0</v>
      </c>
    </row>
    <row r="95" customFormat="false" ht="12.75" hidden="false" customHeight="false" outlineLevel="0" collapsed="false">
      <c r="A95" s="1029" t="n">
        <v>37288</v>
      </c>
      <c r="B95" s="1030" t="n">
        <v>0.16</v>
      </c>
      <c r="C95" s="1049" t="n">
        <v>900</v>
      </c>
      <c r="D95" s="1049" t="n">
        <v>680.780584101382</v>
      </c>
      <c r="E95" s="1049" t="n">
        <v>219.219415898618</v>
      </c>
      <c r="F95" s="1049" t="n">
        <v>-277.23397235023</v>
      </c>
      <c r="G95" s="1049" t="n">
        <v>-60</v>
      </c>
      <c r="H95" s="1049" t="n">
        <v>-310.781785714286</v>
      </c>
      <c r="I95" s="1049" t="n">
        <v>120</v>
      </c>
      <c r="J95" s="1049" t="n">
        <v>3395.794</v>
      </c>
      <c r="K95" s="1050" t="n">
        <v>0.178726</v>
      </c>
      <c r="L95" s="1049" t="n">
        <v>-308.796342165898</v>
      </c>
      <c r="M95" s="1049" t="n">
        <v>143.210225806452</v>
      </c>
      <c r="N95" s="1049" t="n">
        <v>-217.734</v>
      </c>
      <c r="O95" s="1049" t="n">
        <v>266.957652073733</v>
      </c>
      <c r="P95" s="1049" t="n">
        <v>-116.362464285714</v>
      </c>
      <c r="Q95" s="1049" t="n">
        <v>-147.461178571429</v>
      </c>
      <c r="R95" s="1049" t="n">
        <v>-25</v>
      </c>
      <c r="S95" s="1049" t="n">
        <v>-186.176357142857</v>
      </c>
      <c r="T95" s="1051" t="n">
        <v>-475</v>
      </c>
      <c r="U95" s="1052" t="n">
        <v>2652.81998617512</v>
      </c>
      <c r="V95" s="1049" t="n">
        <v>-81.7691428571428</v>
      </c>
      <c r="W95" s="1049" t="n">
        <v>-136.39069124424</v>
      </c>
      <c r="X95" s="1049" t="n">
        <v>-20.7085357142857</v>
      </c>
      <c r="Y95" s="1049" t="n">
        <v>-15</v>
      </c>
      <c r="Z95" s="1049" t="n">
        <v>-266.957652073733</v>
      </c>
      <c r="AA95" s="1049" t="n">
        <v>-82.2185714285714</v>
      </c>
      <c r="AB95" s="1049" t="n">
        <v>-50.9954642857143</v>
      </c>
      <c r="AC95" s="1049" t="n">
        <v>-85.7799285714286</v>
      </c>
      <c r="AD95" s="1049" t="n">
        <v>-63</v>
      </c>
      <c r="AE95" s="1051" t="n">
        <v>-1850</v>
      </c>
      <c r="AG95" s="1022" t="n">
        <v>0</v>
      </c>
    </row>
    <row r="96" customFormat="false" ht="12.75" hidden="false" customHeight="false" outlineLevel="0" collapsed="false">
      <c r="A96" s="1053" t="n">
        <v>37316</v>
      </c>
      <c r="B96" s="1054" t="n">
        <v>-0.24</v>
      </c>
      <c r="C96" s="1055" t="n">
        <v>980</v>
      </c>
      <c r="D96" s="1055" t="n">
        <v>563.694677419354</v>
      </c>
      <c r="E96" s="1055" t="n">
        <v>416.305322580646</v>
      </c>
      <c r="F96" s="1055" t="n">
        <v>-228.551129032258</v>
      </c>
      <c r="G96" s="1055" t="n">
        <v>-60</v>
      </c>
      <c r="H96" s="1055" t="n">
        <v>-244.199451612903</v>
      </c>
      <c r="I96" s="1055" t="n">
        <v>30</v>
      </c>
      <c r="J96" s="1055" t="n">
        <v>2465.794</v>
      </c>
      <c r="K96" s="1056" t="n">
        <v>0.129778631578947</v>
      </c>
      <c r="L96" s="1055" t="n">
        <v>-86.4452580645157</v>
      </c>
      <c r="M96" s="1055" t="n">
        <v>137.569774193548</v>
      </c>
      <c r="N96" s="1055" t="n">
        <v>-186.145806451613</v>
      </c>
      <c r="O96" s="1055" t="n">
        <v>-53.0326129032263</v>
      </c>
      <c r="P96" s="1055" t="n">
        <v>-188.053903225806</v>
      </c>
      <c r="Q96" s="1055" t="n">
        <v>-136.604032258065</v>
      </c>
      <c r="R96" s="1055" t="n">
        <v>-25</v>
      </c>
      <c r="S96" s="1055" t="n">
        <v>-125.342064516129</v>
      </c>
      <c r="T96" s="1057" t="n">
        <v>-475</v>
      </c>
      <c r="U96" s="1058" t="n">
        <v>2274.23528417819</v>
      </c>
      <c r="V96" s="1055" t="n">
        <v>-69.0584838709678</v>
      </c>
      <c r="W96" s="1055" t="n">
        <v>-131.018832565284</v>
      </c>
      <c r="X96" s="1055" t="n">
        <v>-23.4864838709677</v>
      </c>
      <c r="Y96" s="1055" t="n">
        <v>-15</v>
      </c>
      <c r="Z96" s="1055" t="n">
        <v>53.0326129032263</v>
      </c>
      <c r="AA96" s="1055" t="n">
        <v>-69.1218064516129</v>
      </c>
      <c r="AB96" s="1055" t="n">
        <v>-49.6202903225806</v>
      </c>
      <c r="AC96" s="1055" t="n">
        <v>-56.962</v>
      </c>
      <c r="AD96" s="1055" t="n">
        <v>-63</v>
      </c>
      <c r="AE96" s="1057" t="n">
        <v>-1850</v>
      </c>
      <c r="AG96" s="1022" t="n">
        <v>0</v>
      </c>
    </row>
    <row r="97" customFormat="false" ht="12.75" hidden="false" customHeight="false" outlineLevel="0" collapsed="false">
      <c r="A97" s="1023" t="n">
        <v>37347</v>
      </c>
      <c r="B97" s="1059" t="n">
        <v>-0.3</v>
      </c>
      <c r="C97" s="1060" t="n">
        <v>770</v>
      </c>
      <c r="D97" s="1060" t="n">
        <v>498.069915053763</v>
      </c>
      <c r="E97" s="1060" t="n">
        <v>271.930084946237</v>
      </c>
      <c r="F97" s="1060" t="n">
        <v>-202.844258064516</v>
      </c>
      <c r="G97" s="1060" t="n">
        <v>-105</v>
      </c>
      <c r="H97" s="1060" t="n">
        <v>-170.502</v>
      </c>
      <c r="I97" s="1060" t="n">
        <v>-100</v>
      </c>
      <c r="J97" s="1060" t="n">
        <v>5465.794</v>
      </c>
      <c r="K97" s="1061" t="n">
        <v>0.287673368421053</v>
      </c>
      <c r="L97" s="1060" t="n">
        <v>-306.416173118279</v>
      </c>
      <c r="M97" s="1060" t="n">
        <v>128.044359139785</v>
      </c>
      <c r="N97" s="1060" t="n">
        <v>-172.082133333333</v>
      </c>
      <c r="O97" s="1060" t="n">
        <v>104.822180645161</v>
      </c>
      <c r="P97" s="1060" t="n">
        <v>-245.631766666667</v>
      </c>
      <c r="Q97" s="1060" t="n">
        <v>-105.3054</v>
      </c>
      <c r="R97" s="1060" t="n">
        <v>-25</v>
      </c>
      <c r="S97" s="1060" t="n">
        <v>-99.0628333333333</v>
      </c>
      <c r="T97" s="1062" t="n">
        <v>-475</v>
      </c>
      <c r="U97" s="1063" t="n">
        <v>2322.24132268305</v>
      </c>
      <c r="V97" s="1060" t="n">
        <v>-81.41</v>
      </c>
      <c r="W97" s="1060" t="n">
        <v>-121.947008704557</v>
      </c>
      <c r="X97" s="1060" t="n">
        <v>-16.4446666666667</v>
      </c>
      <c r="Y97" s="1060" t="n">
        <v>-16</v>
      </c>
      <c r="Z97" s="1060" t="n">
        <v>-104.822180645161</v>
      </c>
      <c r="AA97" s="1060" t="n">
        <v>-80.7738</v>
      </c>
      <c r="AB97" s="1060" t="n">
        <v>-35.6859666666667</v>
      </c>
      <c r="AC97" s="1060" t="n">
        <v>-50.1577</v>
      </c>
      <c r="AD97" s="1060" t="n">
        <v>-65</v>
      </c>
      <c r="AE97" s="1062" t="n">
        <v>-1750</v>
      </c>
    </row>
    <row r="98" customFormat="false" ht="12.75" hidden="false" customHeight="false" outlineLevel="0" collapsed="false">
      <c r="A98" s="1023" t="n">
        <v>37377</v>
      </c>
      <c r="B98" s="1059" t="n">
        <v>-0.3</v>
      </c>
      <c r="C98" s="1060" t="n">
        <v>780</v>
      </c>
      <c r="D98" s="1060" t="n">
        <v>422.584322580645</v>
      </c>
      <c r="E98" s="1060" t="n">
        <v>357.415677419355</v>
      </c>
      <c r="F98" s="1060" t="n">
        <v>-213.395967741935</v>
      </c>
      <c r="G98" s="1060" t="n">
        <v>-105</v>
      </c>
      <c r="H98" s="1060" t="n">
        <v>-236.325612903226</v>
      </c>
      <c r="I98" s="1060" t="n">
        <v>-125.798258064516</v>
      </c>
      <c r="J98" s="1060" t="n">
        <v>9365.54</v>
      </c>
      <c r="K98" s="1061" t="n">
        <v>0.492923157894737</v>
      </c>
      <c r="L98" s="1060" t="n">
        <v>-323.104161290323</v>
      </c>
      <c r="M98" s="1060" t="n">
        <v>129.556903225806</v>
      </c>
      <c r="N98" s="1060" t="n">
        <v>-133.93835483871</v>
      </c>
      <c r="O98" s="1060" t="n">
        <v>46.474258064516</v>
      </c>
      <c r="P98" s="1060" t="n">
        <v>-281.01135483871</v>
      </c>
      <c r="Q98" s="1060" t="n">
        <v>-100.512161290323</v>
      </c>
      <c r="R98" s="1060" t="n">
        <v>-25</v>
      </c>
      <c r="S98" s="1060" t="n">
        <v>-68.4764838709677</v>
      </c>
      <c r="T98" s="1062" t="n">
        <v>-475</v>
      </c>
      <c r="U98" s="1063" t="n">
        <v>2224.8238172043</v>
      </c>
      <c r="V98" s="1060" t="n">
        <v>-70.6274838709677</v>
      </c>
      <c r="W98" s="1060" t="n">
        <v>-123.38752688172</v>
      </c>
      <c r="X98" s="1060" t="n">
        <v>-17.4501935483871</v>
      </c>
      <c r="Y98" s="1060" t="n">
        <v>-15</v>
      </c>
      <c r="Z98" s="1060" t="n">
        <v>-46.474258064516</v>
      </c>
      <c r="AA98" s="1060" t="n">
        <v>-62.0258387096774</v>
      </c>
      <c r="AB98" s="1060" t="n">
        <v>-50.9969677419355</v>
      </c>
      <c r="AC98" s="1060" t="n">
        <v>-23.8615483870968</v>
      </c>
      <c r="AD98" s="1060" t="n">
        <v>-65</v>
      </c>
      <c r="AE98" s="1062" t="n">
        <v>-1750</v>
      </c>
    </row>
    <row r="99" customFormat="false" ht="12.75" hidden="false" customHeight="false" outlineLevel="0" collapsed="false">
      <c r="A99" s="1023" t="n">
        <v>37408</v>
      </c>
      <c r="B99" s="1059" t="n">
        <v>-0.3</v>
      </c>
      <c r="C99" s="1060" t="n">
        <v>800</v>
      </c>
      <c r="D99" s="1060" t="n">
        <v>333.269448387097</v>
      </c>
      <c r="E99" s="1060" t="n">
        <v>466.730551612903</v>
      </c>
      <c r="F99" s="1060" t="n">
        <v>-177.91609139785</v>
      </c>
      <c r="G99" s="1060" t="n">
        <v>-105</v>
      </c>
      <c r="H99" s="1060" t="n">
        <v>-249.255966666667</v>
      </c>
      <c r="I99" s="1060" t="n">
        <v>-129.9959</v>
      </c>
      <c r="J99" s="1060" t="n">
        <v>13265.417</v>
      </c>
      <c r="K99" s="1061" t="n">
        <v>0.698179842105263</v>
      </c>
      <c r="L99" s="1060" t="n">
        <v>-195.437406451613</v>
      </c>
      <c r="M99" s="1060" t="n">
        <v>26.9780924731183</v>
      </c>
      <c r="N99" s="1060" t="n">
        <v>-111.729866666667</v>
      </c>
      <c r="O99" s="1060" t="n">
        <v>-14.8535193548389</v>
      </c>
      <c r="P99" s="1060" t="n">
        <v>-295.0427</v>
      </c>
      <c r="Q99" s="1060" t="n">
        <v>-81.8822666666667</v>
      </c>
      <c r="R99" s="1060" t="n">
        <v>-25</v>
      </c>
      <c r="S99" s="1060" t="n">
        <v>-73.0750333333333</v>
      </c>
      <c r="T99" s="1062" t="n">
        <v>-475</v>
      </c>
      <c r="U99" s="1063" t="n">
        <v>2169.39936463822</v>
      </c>
      <c r="V99" s="1060" t="n">
        <v>-67.2972666666667</v>
      </c>
      <c r="W99" s="1060" t="n">
        <v>-25.6934214029698</v>
      </c>
      <c r="X99" s="1060" t="n">
        <v>-12.7307</v>
      </c>
      <c r="Y99" s="1060" t="n">
        <v>-15</v>
      </c>
      <c r="Z99" s="1060" t="n">
        <v>14.8535193548389</v>
      </c>
      <c r="AA99" s="1060" t="n">
        <v>-77.0119666666667</v>
      </c>
      <c r="AB99" s="1060" t="n">
        <v>-48.7751</v>
      </c>
      <c r="AC99" s="1060" t="n">
        <v>-22.7444292567544</v>
      </c>
      <c r="AD99" s="1060" t="n">
        <v>-65</v>
      </c>
      <c r="AE99" s="1062" t="n">
        <v>-1850</v>
      </c>
    </row>
    <row r="100" customFormat="false" ht="12.75" hidden="false" customHeight="false" outlineLevel="0" collapsed="false">
      <c r="A100" s="1023" t="n">
        <v>37438</v>
      </c>
      <c r="B100" s="1059" t="n">
        <v>-0.3</v>
      </c>
      <c r="C100" s="1060" t="n">
        <v>759.838709677419</v>
      </c>
      <c r="D100" s="1060" t="n">
        <v>326.441354838709</v>
      </c>
      <c r="E100" s="1060" t="n">
        <v>433.39735483871</v>
      </c>
      <c r="F100" s="1060" t="n">
        <v>-177.038032258065</v>
      </c>
      <c r="G100" s="1060" t="n">
        <v>-105</v>
      </c>
      <c r="H100" s="1060" t="n">
        <v>-230.507064516129</v>
      </c>
      <c r="I100" s="1060" t="n">
        <v>-90.1453548387097</v>
      </c>
      <c r="J100" s="1060" t="n">
        <v>16059.923</v>
      </c>
      <c r="K100" s="1061" t="n">
        <v>0.845259105263158</v>
      </c>
      <c r="L100" s="1060" t="n">
        <v>-169.293096774193</v>
      </c>
      <c r="M100" s="1060" t="n">
        <v>37.7687741935484</v>
      </c>
      <c r="N100" s="1060" t="n">
        <v>-96.2249677419355</v>
      </c>
      <c r="O100" s="1060" t="n">
        <v>-78.9536129032261</v>
      </c>
      <c r="P100" s="1060" t="n">
        <v>-306.702903225806</v>
      </c>
      <c r="Q100" s="1060" t="n">
        <v>-82.6172258064517</v>
      </c>
      <c r="R100" s="1060" t="n">
        <v>-25</v>
      </c>
      <c r="S100" s="1060" t="n">
        <v>-60.6798709677419</v>
      </c>
      <c r="T100" s="1062" t="n">
        <v>-475</v>
      </c>
      <c r="U100" s="1063" t="n">
        <v>2214.59906439509</v>
      </c>
      <c r="V100" s="1060" t="n">
        <v>-72.0348387096774</v>
      </c>
      <c r="W100" s="1060" t="n">
        <v>-35.9702611367128</v>
      </c>
      <c r="X100" s="1060" t="n">
        <v>-9.63048387096774</v>
      </c>
      <c r="Y100" s="1060" t="n">
        <v>-15</v>
      </c>
      <c r="Z100" s="1060" t="n">
        <v>78.9536129032261</v>
      </c>
      <c r="AA100" s="1060" t="n">
        <v>-74.7999677419355</v>
      </c>
      <c r="AB100" s="1060" t="n">
        <v>-48.1071612903226</v>
      </c>
      <c r="AC100" s="1060" t="n">
        <v>-23.0099645487046</v>
      </c>
      <c r="AD100" s="1060" t="n">
        <v>-65</v>
      </c>
      <c r="AE100" s="1062" t="n">
        <v>-1950</v>
      </c>
    </row>
    <row r="101" customFormat="false" ht="12.75" hidden="false" customHeight="false" outlineLevel="0" collapsed="false">
      <c r="A101" s="1023" t="n">
        <v>37469</v>
      </c>
      <c r="B101" s="1059" t="n">
        <v>-0.3</v>
      </c>
      <c r="C101" s="1060" t="n">
        <v>771.516129032258</v>
      </c>
      <c r="D101" s="1060" t="n">
        <v>321.576548387097</v>
      </c>
      <c r="E101" s="1060" t="n">
        <v>449.939580645161</v>
      </c>
      <c r="F101" s="1060" t="n">
        <v>-159.082741935484</v>
      </c>
      <c r="G101" s="1060" t="n">
        <v>-125</v>
      </c>
      <c r="H101" s="1060" t="n">
        <v>-198.444709677419</v>
      </c>
      <c r="I101" s="1060" t="n">
        <v>-26.3237096774194</v>
      </c>
      <c r="J101" s="1060" t="n">
        <v>16875.958</v>
      </c>
      <c r="K101" s="1061" t="n">
        <v>0.888208315789474</v>
      </c>
      <c r="L101" s="1060" t="n">
        <v>-58.9115806451612</v>
      </c>
      <c r="M101" s="1060" t="n">
        <v>17.7656451612904</v>
      </c>
      <c r="N101" s="1060" t="n">
        <v>-89.5926129032258</v>
      </c>
      <c r="O101" s="1060" t="n">
        <v>-178.504516129032</v>
      </c>
      <c r="P101" s="1060" t="n">
        <v>-309.243064516129</v>
      </c>
      <c r="Q101" s="1060" t="n">
        <v>-85.7383548387097</v>
      </c>
      <c r="R101" s="1060" t="n">
        <v>-25</v>
      </c>
      <c r="S101" s="1060" t="n">
        <v>-55.0185806451613</v>
      </c>
      <c r="T101" s="1062" t="n">
        <v>-475</v>
      </c>
      <c r="U101" s="1063" t="n">
        <v>2187.58504623023</v>
      </c>
      <c r="V101" s="1060" t="n">
        <v>-64.416064516129</v>
      </c>
      <c r="W101" s="1060" t="n">
        <v>-16.9196620583718</v>
      </c>
      <c r="X101" s="1060" t="n">
        <v>-10.3781935483871</v>
      </c>
      <c r="Y101" s="1060" t="n">
        <v>-15</v>
      </c>
      <c r="Z101" s="1060" t="n">
        <v>178.504516129032</v>
      </c>
      <c r="AA101" s="1060" t="n">
        <v>-74.4480967741935</v>
      </c>
      <c r="AB101" s="1060" t="n">
        <v>-48.4623548387097</v>
      </c>
      <c r="AC101" s="1060" t="n">
        <v>-21.4651906234722</v>
      </c>
      <c r="AD101" s="1060" t="n">
        <v>-65</v>
      </c>
      <c r="AE101" s="1062" t="n">
        <v>-2050</v>
      </c>
    </row>
    <row r="102" customFormat="false" ht="12.75" hidden="false" customHeight="false" outlineLevel="0" collapsed="false">
      <c r="A102" s="1023" t="n">
        <v>37500</v>
      </c>
      <c r="B102" s="1059" t="n">
        <v>-0.3</v>
      </c>
      <c r="C102" s="1060" t="n">
        <v>780.1</v>
      </c>
      <c r="D102" s="1060" t="n">
        <v>402.966496774193</v>
      </c>
      <c r="E102" s="1060" t="n">
        <v>377.133503225807</v>
      </c>
      <c r="F102" s="1060" t="n">
        <v>-175.109216129032</v>
      </c>
      <c r="G102" s="1060" t="n">
        <v>-105</v>
      </c>
      <c r="H102" s="1060" t="n">
        <v>-224.4145</v>
      </c>
      <c r="I102" s="1060" t="n">
        <v>-51.3611333333333</v>
      </c>
      <c r="J102" s="1060" t="n">
        <v>18416.792</v>
      </c>
      <c r="K102" s="1061" t="n">
        <v>0.969304842105263</v>
      </c>
      <c r="L102" s="1060" t="n">
        <v>-178.751346236559</v>
      </c>
      <c r="M102" s="1060" t="n">
        <v>48.5402258064516</v>
      </c>
      <c r="N102" s="1060" t="n">
        <v>-144.103933333333</v>
      </c>
      <c r="O102" s="1060" t="n">
        <v>18.4861870967738</v>
      </c>
      <c r="P102" s="1060" t="n">
        <v>-255.828866666667</v>
      </c>
      <c r="Q102" s="1060" t="n">
        <v>-126.553166666667</v>
      </c>
      <c r="R102" s="1060" t="n">
        <v>-25</v>
      </c>
      <c r="S102" s="1060" t="n">
        <v>-67.6179666666667</v>
      </c>
      <c r="T102" s="1062" t="n">
        <v>-475</v>
      </c>
      <c r="U102" s="1063" t="n">
        <v>2457.67720691244</v>
      </c>
      <c r="V102" s="1060" t="n">
        <v>-75.3722666666667</v>
      </c>
      <c r="W102" s="1060" t="n">
        <v>-46.2287864823349</v>
      </c>
      <c r="X102" s="1060" t="n">
        <v>-22.8143333333333</v>
      </c>
      <c r="Y102" s="1060" t="n">
        <v>-14</v>
      </c>
      <c r="Z102" s="1060" t="n">
        <v>-18.4861870967738</v>
      </c>
      <c r="AA102" s="1060" t="n">
        <v>-77.5824</v>
      </c>
      <c r="AB102" s="1060" t="n">
        <v>-49.216</v>
      </c>
      <c r="AC102" s="1060" t="n">
        <v>-38.9772333333333</v>
      </c>
      <c r="AD102" s="1060" t="n">
        <v>-65</v>
      </c>
      <c r="AE102" s="1062" t="n">
        <v>-2050</v>
      </c>
    </row>
    <row r="103" customFormat="false" ht="13.5" hidden="false" customHeight="false" outlineLevel="0" collapsed="false">
      <c r="A103" s="1064" t="n">
        <v>37530</v>
      </c>
      <c r="B103" s="1065" t="n">
        <v>-0.3</v>
      </c>
      <c r="C103" s="1066" t="n">
        <v>755</v>
      </c>
      <c r="D103" s="1066" t="n">
        <v>453.938064516128</v>
      </c>
      <c r="E103" s="1066" t="n">
        <v>301.061935483872</v>
      </c>
      <c r="F103" s="1066" t="n">
        <v>-264.461225806452</v>
      </c>
      <c r="G103" s="1066" t="n">
        <v>-125</v>
      </c>
      <c r="H103" s="1066" t="n">
        <v>-257.083612903226</v>
      </c>
      <c r="I103" s="1066" t="n">
        <v>-70</v>
      </c>
      <c r="J103" s="1066" t="n">
        <v>20586.792</v>
      </c>
      <c r="K103" s="1067" t="n">
        <v>1.08351536842105</v>
      </c>
      <c r="L103" s="1066" t="n">
        <v>-415.482903225806</v>
      </c>
      <c r="M103" s="1066" t="n">
        <v>123.540225806452</v>
      </c>
      <c r="N103" s="1066" t="n">
        <v>-205.529741935484</v>
      </c>
      <c r="O103" s="1066" t="n">
        <v>297.508838709677</v>
      </c>
      <c r="P103" s="1066" t="n">
        <v>-199.963580645161</v>
      </c>
      <c r="Q103" s="1066" t="n">
        <v>-141.170032258065</v>
      </c>
      <c r="R103" s="1066" t="n">
        <v>-25</v>
      </c>
      <c r="S103" s="1066" t="n">
        <v>-108.866387096774</v>
      </c>
      <c r="T103" s="1068" t="n">
        <v>-475</v>
      </c>
      <c r="U103" s="1069" t="n">
        <v>2832.85813210445</v>
      </c>
      <c r="V103" s="1066" t="n">
        <v>-77.603</v>
      </c>
      <c r="W103" s="1066" t="n">
        <v>-117.657357910906</v>
      </c>
      <c r="X103" s="1066" t="n">
        <v>-26.6631612903226</v>
      </c>
      <c r="Y103" s="1066" t="n">
        <v>-13</v>
      </c>
      <c r="Z103" s="1066" t="n">
        <v>-297.508838709677</v>
      </c>
      <c r="AA103" s="1066" t="n">
        <v>-76.3969354838709</v>
      </c>
      <c r="AB103" s="1066" t="n">
        <v>-50.1766774193548</v>
      </c>
      <c r="AC103" s="1066" t="n">
        <v>-58.8521612903226</v>
      </c>
      <c r="AD103" s="1066" t="n">
        <v>-65</v>
      </c>
      <c r="AE103" s="1068" t="n">
        <v>-2050</v>
      </c>
    </row>
    <row r="104" customFormat="false" ht="5.1" hidden="false" customHeight="true" outlineLevel="0" collapsed="false">
      <c r="A104" s="909"/>
      <c r="B104" s="909"/>
      <c r="C104" s="909"/>
      <c r="D104" s="1070"/>
      <c r="E104" s="1071"/>
      <c r="F104" s="1072"/>
      <c r="G104" s="1071"/>
      <c r="H104" s="1071"/>
      <c r="I104" s="1071"/>
      <c r="J104" s="1073"/>
      <c r="K104" s="1073"/>
      <c r="L104" s="1073"/>
      <c r="M104" s="1073"/>
      <c r="N104" s="1073"/>
      <c r="O104" s="1074"/>
      <c r="P104" s="1074"/>
      <c r="Q104" s="1074"/>
      <c r="R104" s="1074"/>
      <c r="S104" s="1075"/>
      <c r="T104" s="1075"/>
      <c r="U104" s="1074"/>
      <c r="V104" s="1074"/>
      <c r="W104" s="1074"/>
      <c r="X104" s="1074"/>
      <c r="Y104" s="1074"/>
      <c r="Z104" s="1074"/>
      <c r="AA104" s="1074"/>
      <c r="AB104" s="1074"/>
      <c r="AC104" s="1074"/>
      <c r="AD104" s="1074"/>
    </row>
    <row r="105" customFormat="false" ht="12.75" hidden="false" customHeight="false" outlineLevel="0" collapsed="false">
      <c r="A105" s="909"/>
      <c r="B105" s="909"/>
      <c r="C105" s="909"/>
      <c r="D105" s="1070"/>
      <c r="E105" s="1071"/>
      <c r="F105" s="1072"/>
      <c r="G105" s="1071"/>
      <c r="H105" s="1071"/>
      <c r="I105" s="1071"/>
      <c r="J105" s="1073"/>
      <c r="K105" s="1073"/>
      <c r="L105" s="1073"/>
      <c r="M105" s="1073"/>
      <c r="N105" s="1073"/>
      <c r="O105" s="1074"/>
      <c r="P105" s="1074"/>
      <c r="Q105" s="1074"/>
      <c r="R105" s="1074"/>
      <c r="S105" s="1074"/>
      <c r="T105" s="1074"/>
      <c r="U105" s="1074"/>
      <c r="V105" s="1074"/>
      <c r="W105" s="1074"/>
      <c r="X105" s="1074"/>
      <c r="Y105" s="1074"/>
      <c r="Z105" s="1074"/>
      <c r="AA105" s="1074"/>
      <c r="AB105" s="1074"/>
      <c r="AC105" s="1074"/>
      <c r="AD105" s="1074"/>
    </row>
    <row r="106" customFormat="false" ht="12.75" hidden="false" customHeight="false" outlineLevel="0" collapsed="false">
      <c r="A106" s="909"/>
      <c r="B106" s="909"/>
      <c r="C106" s="909"/>
      <c r="D106" s="1070"/>
      <c r="E106" s="1071"/>
      <c r="F106" s="1072"/>
      <c r="G106" s="1071"/>
      <c r="H106" s="1071"/>
      <c r="I106" s="1071"/>
      <c r="J106" s="1073"/>
      <c r="K106" s="1073"/>
      <c r="L106" s="1073"/>
      <c r="M106" s="1073"/>
      <c r="N106" s="1073"/>
      <c r="O106" s="1074"/>
      <c r="P106" s="1074"/>
      <c r="Q106" s="1074"/>
      <c r="R106" s="1074"/>
      <c r="S106" s="710"/>
      <c r="T106" s="1074"/>
      <c r="U106" s="1074"/>
      <c r="V106" s="1074"/>
      <c r="W106" s="1074"/>
      <c r="X106" s="1074"/>
      <c r="Y106" s="1074"/>
      <c r="Z106" s="1074"/>
      <c r="AA106" s="1074"/>
      <c r="AB106" s="1074"/>
      <c r="AC106" s="1074"/>
      <c r="AD106" s="1074"/>
    </row>
    <row r="107" customFormat="false" ht="12.75" hidden="false" customHeight="false" outlineLevel="0" collapsed="false">
      <c r="A107" s="909"/>
      <c r="B107" s="909"/>
      <c r="C107" s="909"/>
      <c r="D107" s="1070"/>
      <c r="E107" s="1071"/>
      <c r="F107" s="1072"/>
      <c r="G107" s="1071"/>
      <c r="H107" s="1071"/>
      <c r="I107" s="1071"/>
      <c r="J107" s="1073"/>
      <c r="K107" s="1073"/>
      <c r="L107" s="1073"/>
      <c r="M107" s="1073"/>
      <c r="N107" s="1073"/>
      <c r="O107" s="1074"/>
      <c r="P107" s="1074"/>
      <c r="Q107" s="1074"/>
      <c r="R107" s="1074"/>
      <c r="S107" s="710"/>
      <c r="T107" s="1074"/>
      <c r="U107" s="1074"/>
      <c r="V107" s="1074"/>
      <c r="W107" s="1074"/>
      <c r="X107" s="1074"/>
      <c r="Y107" s="1074"/>
      <c r="Z107" s="1074"/>
      <c r="AA107" s="1074"/>
      <c r="AB107" s="1074"/>
      <c r="AC107" s="1074"/>
      <c r="AD107" s="1074"/>
    </row>
    <row r="108" customFormat="false" ht="12.75" hidden="false" customHeight="false" outlineLevel="0" collapsed="false">
      <c r="A108" s="909"/>
      <c r="B108" s="909"/>
      <c r="C108" s="909"/>
      <c r="D108" s="1070"/>
      <c r="E108" s="1071"/>
      <c r="F108" s="1072"/>
      <c r="G108" s="1071"/>
      <c r="H108" s="1071"/>
      <c r="I108" s="1071"/>
      <c r="J108" s="1073"/>
      <c r="K108" s="1073"/>
      <c r="L108" s="1073"/>
      <c r="M108" s="1073"/>
      <c r="N108" s="1073"/>
      <c r="O108" s="1074"/>
      <c r="P108" s="1074"/>
      <c r="Q108" s="1074"/>
      <c r="R108" s="1074"/>
      <c r="S108" s="710"/>
      <c r="T108" s="1074"/>
      <c r="U108" s="1074"/>
      <c r="V108" s="1074"/>
      <c r="W108" s="1074"/>
      <c r="X108" s="1074"/>
      <c r="Y108" s="1074"/>
      <c r="Z108" s="1074"/>
      <c r="AA108" s="1074"/>
      <c r="AB108" s="1074"/>
      <c r="AC108" s="1074"/>
      <c r="AD108" s="1074"/>
    </row>
    <row r="109" customFormat="false" ht="12.75" hidden="false" customHeight="false" outlineLevel="0" collapsed="false">
      <c r="A109" s="909"/>
      <c r="B109" s="909"/>
      <c r="C109" s="909"/>
      <c r="D109" s="1070"/>
      <c r="E109" s="1071"/>
      <c r="F109" s="1072"/>
      <c r="G109" s="1071"/>
      <c r="H109" s="1071"/>
      <c r="I109" s="1071"/>
      <c r="J109" s="1073"/>
      <c r="K109" s="1073"/>
      <c r="L109" s="1073"/>
      <c r="M109" s="1073"/>
      <c r="N109" s="1073"/>
      <c r="O109" s="1074"/>
      <c r="P109" s="1074"/>
      <c r="Q109" s="1074"/>
      <c r="R109" s="1074"/>
      <c r="S109" s="1074"/>
      <c r="T109" s="1074"/>
      <c r="U109" s="1074"/>
      <c r="V109" s="1074"/>
      <c r="W109" s="1074"/>
      <c r="X109" s="1074"/>
      <c r="Y109" s="1074"/>
      <c r="Z109" s="1074"/>
      <c r="AA109" s="1074"/>
      <c r="AB109" s="1074"/>
      <c r="AC109" s="1074"/>
      <c r="AD109" s="1074"/>
    </row>
    <row r="110" customFormat="false" ht="12.75" hidden="false" customHeight="false" outlineLevel="0" collapsed="false">
      <c r="A110" s="909"/>
      <c r="B110" s="909"/>
      <c r="C110" s="909"/>
      <c r="D110" s="1070"/>
      <c r="E110" s="1071"/>
      <c r="F110" s="1072"/>
      <c r="G110" s="1071"/>
      <c r="H110" s="1071"/>
      <c r="I110" s="1071"/>
      <c r="J110" s="1073"/>
      <c r="K110" s="1073"/>
      <c r="L110" s="1073"/>
      <c r="M110" s="1073"/>
      <c r="N110" s="1073"/>
      <c r="O110" s="1074"/>
      <c r="P110" s="1074"/>
      <c r="Q110" s="1074"/>
      <c r="R110" s="1076"/>
      <c r="S110" s="1074"/>
      <c r="T110" s="1074"/>
      <c r="U110" s="1074"/>
      <c r="V110" s="1074"/>
      <c r="W110" s="1074"/>
      <c r="X110" s="1074"/>
      <c r="Y110" s="1074"/>
      <c r="Z110" s="1074"/>
      <c r="AA110" s="1074"/>
      <c r="AB110" s="1074"/>
      <c r="AC110" s="1074"/>
      <c r="AD110" s="1074"/>
    </row>
    <row r="111" customFormat="false" ht="12.75" hidden="false" customHeight="false" outlineLevel="0" collapsed="false">
      <c r="A111" s="986"/>
      <c r="B111" s="909"/>
      <c r="C111" s="909"/>
      <c r="D111" s="1070"/>
      <c r="E111" s="1071"/>
      <c r="F111" s="1072"/>
      <c r="G111" s="1071"/>
      <c r="H111" s="1071"/>
      <c r="I111" s="1071"/>
      <c r="J111" s="1071"/>
      <c r="K111" s="1071"/>
      <c r="L111" s="1071"/>
      <c r="M111" s="1071"/>
      <c r="N111" s="1071"/>
      <c r="O111" s="1074"/>
      <c r="P111" s="1076"/>
      <c r="Q111" s="1074"/>
      <c r="R111" s="1074"/>
      <c r="S111" s="1074"/>
      <c r="T111" s="1074"/>
      <c r="U111" s="1074"/>
      <c r="V111" s="1074"/>
      <c r="W111" s="1074"/>
      <c r="X111" s="1074"/>
      <c r="Y111" s="1074"/>
      <c r="Z111" s="1074"/>
      <c r="AA111" s="1074"/>
      <c r="AB111" s="1074"/>
      <c r="AC111" s="1074"/>
      <c r="AD111" s="1074"/>
    </row>
    <row r="112" customFormat="false" ht="12.75" hidden="false" customHeight="false" outlineLevel="0" collapsed="false">
      <c r="A112" s="909"/>
      <c r="B112" s="909"/>
      <c r="C112" s="909"/>
      <c r="D112" s="1070"/>
      <c r="E112" s="1077"/>
      <c r="F112" s="909"/>
      <c r="G112" s="1077"/>
      <c r="H112" s="1078"/>
      <c r="I112" s="909"/>
      <c r="J112" s="909"/>
      <c r="K112" s="909"/>
      <c r="L112" s="909"/>
      <c r="M112" s="909"/>
      <c r="N112" s="909"/>
      <c r="O112" s="1074"/>
      <c r="P112" s="1074"/>
      <c r="Q112" s="1074"/>
      <c r="R112" s="1074"/>
      <c r="S112" s="1074"/>
      <c r="T112" s="1074"/>
      <c r="U112" s="1074"/>
      <c r="V112" s="1074"/>
      <c r="W112" s="1074"/>
      <c r="X112" s="1074"/>
      <c r="Y112" s="1074"/>
      <c r="Z112" s="1074"/>
      <c r="AA112" s="1074"/>
      <c r="AB112" s="1074"/>
      <c r="AC112" s="1074"/>
      <c r="AD112" s="1074"/>
    </row>
    <row r="113" customFormat="false" ht="12.75" hidden="false" customHeight="false" outlineLevel="0" collapsed="false">
      <c r="A113" s="909"/>
      <c r="B113" s="909"/>
      <c r="C113" s="909"/>
      <c r="D113" s="1070"/>
      <c r="E113" s="1071"/>
      <c r="F113" s="1071"/>
      <c r="G113" s="1071"/>
      <c r="H113" s="1071"/>
      <c r="I113" s="1071"/>
      <c r="J113" s="1071"/>
      <c r="K113" s="1071"/>
      <c r="L113" s="1071"/>
      <c r="M113" s="1071"/>
      <c r="N113" s="1071"/>
      <c r="O113" s="1074"/>
      <c r="P113" s="1074"/>
      <c r="Q113" s="1074"/>
      <c r="R113" s="1074"/>
      <c r="S113" s="1074"/>
      <c r="T113" s="1074"/>
      <c r="U113" s="1074"/>
      <c r="V113" s="1074"/>
      <c r="W113" s="1074"/>
      <c r="X113" s="1074"/>
      <c r="Y113" s="1074"/>
      <c r="Z113" s="1074"/>
      <c r="AA113" s="1074"/>
      <c r="AB113" s="1074"/>
      <c r="AC113" s="1074"/>
      <c r="AD113" s="1074"/>
    </row>
    <row r="114" customFormat="false" ht="12.75" hidden="false" customHeight="false" outlineLevel="0" collapsed="false">
      <c r="A114" s="909"/>
      <c r="B114" s="909"/>
      <c r="C114" s="909"/>
      <c r="D114" s="1070"/>
      <c r="E114" s="1071"/>
      <c r="F114" s="1071"/>
      <c r="G114" s="1071"/>
      <c r="H114" s="1071"/>
      <c r="I114" s="1071"/>
      <c r="J114" s="1071"/>
      <c r="K114" s="1071"/>
      <c r="L114" s="1071"/>
      <c r="M114" s="1071"/>
      <c r="N114" s="1071"/>
      <c r="O114" s="1074"/>
      <c r="P114" s="1074"/>
      <c r="Q114" s="1074"/>
      <c r="R114" s="1074"/>
      <c r="S114" s="1074"/>
      <c r="T114" s="1074"/>
      <c r="U114" s="1074"/>
      <c r="V114" s="1074"/>
      <c r="W114" s="1074"/>
      <c r="X114" s="1074"/>
      <c r="Y114" s="1074"/>
      <c r="Z114" s="1074"/>
      <c r="AA114" s="1074"/>
      <c r="AB114" s="1074"/>
      <c r="AC114" s="1074"/>
      <c r="AD114" s="1074"/>
    </row>
    <row r="115" customFormat="false" ht="12.75" hidden="false" customHeight="false" outlineLevel="0" collapsed="false">
      <c r="A115" s="909"/>
      <c r="B115" s="909"/>
      <c r="C115" s="909"/>
      <c r="D115" s="1070"/>
      <c r="E115" s="1071"/>
      <c r="F115" s="1072"/>
      <c r="G115" s="1071"/>
      <c r="H115" s="1071"/>
      <c r="I115" s="1072"/>
      <c r="J115" s="909"/>
      <c r="K115" s="909"/>
      <c r="L115" s="909"/>
      <c r="M115" s="909"/>
      <c r="N115" s="909"/>
      <c r="O115" s="1074"/>
      <c r="P115" s="1074"/>
      <c r="Q115" s="1074"/>
      <c r="R115" s="1074"/>
      <c r="S115" s="1074"/>
      <c r="T115" s="1074"/>
      <c r="U115" s="1079"/>
      <c r="V115" s="1079"/>
      <c r="W115" s="1079"/>
      <c r="X115" s="1079"/>
      <c r="Y115" s="1079"/>
      <c r="Z115" s="1079"/>
      <c r="AA115" s="1079"/>
      <c r="AB115" s="1079"/>
      <c r="AC115" s="1079"/>
      <c r="AD115" s="1079"/>
    </row>
    <row r="116" customFormat="false" ht="12.75" hidden="false" customHeight="false" outlineLevel="0" collapsed="false">
      <c r="A116" s="909"/>
      <c r="B116" s="548"/>
      <c r="C116" s="548"/>
      <c r="D116" s="1080"/>
      <c r="E116" s="1071"/>
      <c r="F116" s="1071"/>
      <c r="G116" s="1071"/>
      <c r="H116" s="1071"/>
      <c r="I116" s="1071"/>
      <c r="J116" s="1071"/>
      <c r="K116" s="1071"/>
      <c r="L116" s="1071"/>
      <c r="M116" s="1071"/>
      <c r="N116" s="1071"/>
      <c r="O116" s="1074"/>
      <c r="P116" s="1074"/>
      <c r="Q116" s="1074"/>
      <c r="R116" s="1074"/>
      <c r="S116" s="1074"/>
      <c r="T116" s="1074"/>
      <c r="U116" s="1079"/>
      <c r="V116" s="1079"/>
      <c r="W116" s="1079"/>
      <c r="X116" s="1079"/>
      <c r="Y116" s="1079"/>
      <c r="Z116" s="1079"/>
      <c r="AA116" s="1079"/>
      <c r="AB116" s="1079"/>
      <c r="AC116" s="1079"/>
      <c r="AD116" s="1079"/>
    </row>
    <row r="117" customFormat="false" ht="12.75" hidden="false" customHeight="false" outlineLevel="0" collapsed="false">
      <c r="A117" s="909"/>
      <c r="B117" s="548"/>
      <c r="C117" s="548"/>
      <c r="D117" s="1080"/>
      <c r="E117" s="1081"/>
      <c r="F117" s="739"/>
      <c r="G117" s="1082"/>
      <c r="H117" s="1082"/>
      <c r="I117" s="1082"/>
      <c r="J117" s="1082"/>
      <c r="K117" s="1082"/>
      <c r="L117" s="1082"/>
      <c r="M117" s="1082"/>
      <c r="N117" s="1082"/>
      <c r="O117" s="1076"/>
      <c r="P117" s="1074"/>
      <c r="Q117" s="1079"/>
      <c r="R117" s="1079"/>
      <c r="S117" s="1079"/>
      <c r="T117" s="1079"/>
      <c r="U117" s="1079"/>
      <c r="V117" s="1079"/>
      <c r="W117" s="1079"/>
      <c r="X117" s="1079"/>
      <c r="Y117" s="1079"/>
      <c r="Z117" s="1079"/>
      <c r="AA117" s="1079"/>
      <c r="AB117" s="1079"/>
      <c r="AC117" s="1079"/>
      <c r="AD117" s="1079"/>
    </row>
    <row r="118" customFormat="false" ht="12.75" hidden="false" customHeight="false" outlineLevel="0" collapsed="false">
      <c r="A118" s="909"/>
      <c r="B118" s="909"/>
      <c r="C118" s="909"/>
      <c r="D118" s="909"/>
      <c r="E118" s="909"/>
      <c r="F118" s="909"/>
      <c r="G118" s="909"/>
      <c r="H118" s="909"/>
      <c r="I118" s="909"/>
      <c r="J118" s="909"/>
      <c r="K118" s="909"/>
      <c r="L118" s="1070"/>
      <c r="M118" s="909"/>
      <c r="N118" s="1076"/>
      <c r="O118" s="1074"/>
      <c r="P118" s="1079"/>
      <c r="Q118" s="1079"/>
      <c r="R118" s="1079"/>
      <c r="S118" s="1079"/>
      <c r="T118" s="1079"/>
      <c r="U118" s="1079"/>
      <c r="V118" s="1079"/>
      <c r="W118" s="1079"/>
      <c r="X118" s="1079"/>
      <c r="Y118" s="1079"/>
      <c r="Z118" s="1079"/>
      <c r="AA118" s="1079"/>
      <c r="AB118" s="1079"/>
      <c r="AC118" s="1079"/>
      <c r="AD118" s="1079"/>
    </row>
    <row r="119" customFormat="false" ht="12.75" hidden="false" customHeight="false" outlineLevel="0" collapsed="false">
      <c r="A119" s="909"/>
      <c r="B119" s="909"/>
      <c r="C119" s="909"/>
      <c r="D119" s="909"/>
      <c r="E119" s="739"/>
      <c r="F119" s="739"/>
      <c r="G119" s="1076"/>
      <c r="H119" s="1076"/>
      <c r="I119" s="1076"/>
      <c r="J119" s="1076"/>
      <c r="K119" s="1076"/>
      <c r="L119" s="1076"/>
      <c r="M119" s="1076"/>
      <c r="N119" s="739"/>
      <c r="O119" s="1074"/>
      <c r="P119" s="1079"/>
      <c r="Q119" s="1079"/>
      <c r="R119" s="1079"/>
      <c r="S119" s="1079"/>
      <c r="T119" s="1074"/>
      <c r="U119" s="1079"/>
      <c r="V119" s="1079"/>
      <c r="W119" s="1079"/>
      <c r="X119" s="1079"/>
      <c r="Y119" s="1079"/>
      <c r="Z119" s="1079"/>
      <c r="AA119" s="1079"/>
      <c r="AB119" s="1079"/>
      <c r="AC119" s="1079"/>
      <c r="AD119" s="1079"/>
    </row>
    <row r="120" customFormat="false" ht="12.75" hidden="false" customHeight="false" outlineLevel="0" collapsed="false">
      <c r="A120" s="1083"/>
      <c r="B120" s="909"/>
      <c r="C120" s="909"/>
      <c r="D120" s="909"/>
      <c r="E120" s="909"/>
      <c r="F120" s="909"/>
      <c r="G120" s="1084"/>
      <c r="H120" s="1085"/>
      <c r="I120" s="909"/>
      <c r="J120" s="909"/>
      <c r="K120" s="909"/>
      <c r="L120" s="909"/>
      <c r="M120" s="909"/>
      <c r="N120" s="909"/>
      <c r="O120" s="1074"/>
      <c r="P120" s="1079"/>
      <c r="Q120" s="1079"/>
      <c r="R120" s="1079"/>
      <c r="S120" s="1079"/>
      <c r="T120" s="1074"/>
      <c r="U120" s="1079"/>
      <c r="V120" s="1079"/>
      <c r="W120" s="1079"/>
      <c r="X120" s="1079"/>
      <c r="Y120" s="1079"/>
      <c r="Z120" s="1079"/>
      <c r="AA120" s="1079"/>
      <c r="AB120" s="1079"/>
      <c r="AC120" s="1079"/>
      <c r="AD120" s="1079"/>
    </row>
    <row r="121" customFormat="false" ht="12.75" hidden="false" customHeight="false" outlineLevel="0" collapsed="false">
      <c r="A121" s="1083"/>
      <c r="B121" s="909"/>
      <c r="C121" s="909"/>
      <c r="D121" s="909"/>
      <c r="E121" s="909"/>
      <c r="F121" s="909"/>
      <c r="G121" s="1084"/>
      <c r="H121" s="1084"/>
      <c r="I121" s="909"/>
      <c r="J121" s="909"/>
      <c r="K121" s="909"/>
      <c r="L121" s="909"/>
      <c r="M121" s="909"/>
      <c r="N121" s="909"/>
      <c r="O121" s="1079"/>
      <c r="P121" s="1079"/>
      <c r="Q121" s="1079"/>
      <c r="R121" s="1079"/>
      <c r="S121" s="1079"/>
      <c r="T121" s="1079"/>
      <c r="U121" s="1079"/>
      <c r="V121" s="1079"/>
      <c r="W121" s="1079"/>
      <c r="X121" s="1079"/>
      <c r="Y121" s="1079"/>
      <c r="Z121" s="1079"/>
      <c r="AA121" s="1079"/>
      <c r="AB121" s="1079"/>
      <c r="AC121" s="1079"/>
      <c r="AD121" s="1079"/>
    </row>
    <row r="122" customFormat="false" ht="12.75" hidden="false" customHeight="false" outlineLevel="0" collapsed="false">
      <c r="A122" s="1079"/>
      <c r="B122" s="1079"/>
      <c r="C122" s="1079"/>
      <c r="D122" s="1079"/>
      <c r="E122" s="1079"/>
      <c r="F122" s="1079"/>
      <c r="G122" s="1079"/>
      <c r="H122" s="1079"/>
      <c r="I122" s="1079"/>
      <c r="J122" s="1079"/>
      <c r="K122" s="1079"/>
      <c r="L122" s="1079"/>
      <c r="M122" s="1079"/>
      <c r="N122" s="1079"/>
      <c r="O122" s="1079"/>
      <c r="P122" s="1079"/>
      <c r="Q122" s="1079"/>
      <c r="R122" s="1079"/>
      <c r="S122" s="1079"/>
      <c r="T122" s="1079"/>
      <c r="U122" s="1079"/>
      <c r="V122" s="1079"/>
      <c r="W122" s="1079"/>
      <c r="X122" s="1079"/>
      <c r="Y122" s="1079"/>
      <c r="Z122" s="1079"/>
      <c r="AA122" s="1079"/>
      <c r="AB122" s="1079"/>
      <c r="AC122" s="1079"/>
      <c r="AD122" s="1079"/>
    </row>
    <row r="123" customFormat="false" ht="12.75" hidden="false" customHeight="false" outlineLevel="0" collapsed="false">
      <c r="A123" s="1079"/>
      <c r="B123" s="1079"/>
      <c r="C123" s="1079"/>
      <c r="D123" s="1079"/>
      <c r="E123" s="1079"/>
      <c r="F123" s="1079"/>
      <c r="G123" s="1079"/>
      <c r="H123" s="1079"/>
      <c r="I123" s="1079"/>
      <c r="J123" s="1079"/>
      <c r="K123" s="1079"/>
      <c r="L123" s="1079"/>
      <c r="M123" s="1079"/>
      <c r="N123" s="1079"/>
      <c r="O123" s="1079"/>
      <c r="P123" s="1079"/>
      <c r="Q123" s="1079"/>
      <c r="R123" s="1079"/>
      <c r="S123" s="1079"/>
      <c r="T123" s="1079"/>
      <c r="U123" s="1079"/>
      <c r="V123" s="1079"/>
      <c r="W123" s="1079"/>
      <c r="X123" s="1079"/>
      <c r="Y123" s="1079"/>
      <c r="Z123" s="1079"/>
      <c r="AA123" s="1079"/>
      <c r="AB123" s="1079"/>
      <c r="AC123" s="1079"/>
      <c r="AD123" s="1079"/>
    </row>
    <row r="124" customFormat="false" ht="12.75" hidden="false" customHeight="false" outlineLevel="0" collapsed="false">
      <c r="A124" s="1079"/>
      <c r="B124" s="1079"/>
      <c r="C124" s="1079"/>
      <c r="D124" s="1079"/>
      <c r="E124" s="1079"/>
      <c r="F124" s="1079"/>
      <c r="G124" s="1079"/>
      <c r="H124" s="1079"/>
      <c r="I124" s="1079"/>
      <c r="J124" s="1079"/>
      <c r="K124" s="1079"/>
      <c r="L124" s="1079"/>
      <c r="M124" s="1079"/>
      <c r="N124" s="1079"/>
      <c r="O124" s="1079"/>
      <c r="P124" s="1079"/>
      <c r="Q124" s="1079"/>
      <c r="R124" s="1079"/>
      <c r="S124" s="1079"/>
      <c r="T124" s="1079"/>
      <c r="U124" s="1079"/>
      <c r="V124" s="1079"/>
      <c r="W124" s="1079"/>
      <c r="X124" s="1079"/>
      <c r="Y124" s="1079"/>
      <c r="Z124" s="1079"/>
      <c r="AA124" s="1079"/>
      <c r="AB124" s="1079"/>
      <c r="AC124" s="1079"/>
      <c r="AD124" s="1079"/>
    </row>
    <row r="125" customFormat="false" ht="12.75" hidden="false" customHeight="false" outlineLevel="0" collapsed="false">
      <c r="A125" s="1079"/>
      <c r="B125" s="1079"/>
      <c r="C125" s="1079"/>
      <c r="D125" s="1079"/>
      <c r="E125" s="1079"/>
      <c r="F125" s="1079"/>
      <c r="G125" s="1079"/>
      <c r="H125" s="1079"/>
      <c r="I125" s="1079"/>
      <c r="J125" s="1079"/>
      <c r="K125" s="1079"/>
      <c r="L125" s="1079"/>
      <c r="M125" s="1079"/>
      <c r="N125" s="1079"/>
      <c r="O125" s="1079"/>
      <c r="P125" s="1079"/>
      <c r="Q125" s="1079"/>
      <c r="R125" s="1079"/>
      <c r="S125" s="1079"/>
      <c r="T125" s="1079"/>
      <c r="U125" s="1079"/>
      <c r="V125" s="1079"/>
      <c r="W125" s="1079"/>
      <c r="X125" s="1079"/>
      <c r="Y125" s="1079"/>
      <c r="Z125" s="1079"/>
      <c r="AA125" s="1079"/>
      <c r="AB125" s="1079"/>
      <c r="AC125" s="1079"/>
      <c r="AD125" s="1079"/>
    </row>
    <row r="126" customFormat="false" ht="12.75" hidden="false" customHeight="false" outlineLevel="0" collapsed="false">
      <c r="A126" s="1079"/>
      <c r="B126" s="1079"/>
      <c r="C126" s="1079"/>
      <c r="D126" s="1079"/>
      <c r="E126" s="1079"/>
      <c r="F126" s="1079"/>
      <c r="G126" s="1079"/>
      <c r="H126" s="1079"/>
      <c r="I126" s="1079"/>
      <c r="J126" s="1079"/>
      <c r="K126" s="1079"/>
      <c r="L126" s="1079"/>
      <c r="M126" s="1079"/>
      <c r="N126" s="1079"/>
      <c r="O126" s="1079"/>
      <c r="P126" s="1079"/>
      <c r="Q126" s="1079"/>
      <c r="R126" s="1079"/>
      <c r="S126" s="1079"/>
      <c r="T126" s="1079"/>
      <c r="U126" s="1079"/>
      <c r="V126" s="1079"/>
      <c r="W126" s="1079"/>
      <c r="X126" s="1079"/>
      <c r="Y126" s="1079"/>
      <c r="Z126" s="1079"/>
      <c r="AA126" s="1079"/>
      <c r="AB126" s="1079"/>
      <c r="AC126" s="1079"/>
      <c r="AD126" s="1079"/>
    </row>
    <row r="127" customFormat="false" ht="12.75" hidden="false" customHeight="false" outlineLevel="0" collapsed="false">
      <c r="A127" s="1079"/>
      <c r="B127" s="1079"/>
      <c r="C127" s="1079"/>
      <c r="D127" s="1079"/>
      <c r="E127" s="1079"/>
      <c r="F127" s="1079"/>
      <c r="G127" s="1079"/>
      <c r="H127" s="1079"/>
      <c r="I127" s="1079"/>
      <c r="J127" s="1079"/>
      <c r="K127" s="1079"/>
      <c r="L127" s="1079"/>
      <c r="M127" s="1079"/>
      <c r="N127" s="1079"/>
      <c r="O127" s="1079"/>
      <c r="P127" s="1079"/>
      <c r="Q127" s="1079"/>
      <c r="R127" s="1079"/>
      <c r="S127" s="1079"/>
      <c r="T127" s="1079"/>
      <c r="U127" s="1079"/>
      <c r="V127" s="1079"/>
      <c r="W127" s="1079"/>
      <c r="X127" s="1079"/>
      <c r="Y127" s="1079"/>
      <c r="Z127" s="1079"/>
      <c r="AA127" s="1079"/>
      <c r="AB127" s="1079"/>
      <c r="AC127" s="1079"/>
      <c r="AD127" s="1079"/>
    </row>
    <row r="128" customFormat="false" ht="12.75" hidden="false" customHeight="false" outlineLevel="0" collapsed="false">
      <c r="A128" s="1079"/>
      <c r="B128" s="1079"/>
      <c r="C128" s="1079"/>
      <c r="D128" s="1079"/>
      <c r="E128" s="1079"/>
      <c r="F128" s="1079"/>
      <c r="G128" s="1079"/>
      <c r="H128" s="1079"/>
      <c r="I128" s="1079"/>
      <c r="J128" s="1079"/>
      <c r="K128" s="1079"/>
      <c r="L128" s="1079"/>
      <c r="M128" s="1079"/>
      <c r="N128" s="1079"/>
      <c r="O128" s="1079"/>
      <c r="P128" s="1079"/>
      <c r="Q128" s="1079"/>
      <c r="R128" s="1079"/>
      <c r="S128" s="1079"/>
      <c r="T128" s="1079"/>
      <c r="U128" s="1079"/>
      <c r="V128" s="1079"/>
      <c r="W128" s="1079"/>
      <c r="X128" s="1079"/>
      <c r="Y128" s="1079"/>
      <c r="Z128" s="1079"/>
      <c r="AA128" s="1079"/>
      <c r="AB128" s="1079"/>
      <c r="AC128" s="1079"/>
      <c r="AD128" s="1079"/>
    </row>
    <row r="129" customFormat="false" ht="12.75" hidden="false" customHeight="false" outlineLevel="0" collapsed="false">
      <c r="A129" s="1079"/>
      <c r="B129" s="1079"/>
      <c r="C129" s="1079"/>
      <c r="D129" s="1079"/>
      <c r="E129" s="1079"/>
      <c r="F129" s="1079"/>
      <c r="G129" s="1079"/>
      <c r="H129" s="1079"/>
      <c r="I129" s="1079"/>
      <c r="J129" s="1079"/>
      <c r="K129" s="1079"/>
      <c r="L129" s="1079"/>
      <c r="M129" s="1079"/>
      <c r="N129" s="1079"/>
      <c r="O129" s="1079"/>
      <c r="P129" s="1079"/>
      <c r="Q129" s="1079"/>
      <c r="R129" s="1079"/>
      <c r="S129" s="1079"/>
      <c r="T129" s="1079"/>
      <c r="U129" s="1079"/>
      <c r="V129" s="1079"/>
      <c r="W129" s="1079"/>
      <c r="X129" s="1079"/>
      <c r="Y129" s="1079"/>
      <c r="Z129" s="1079"/>
      <c r="AA129" s="1079"/>
      <c r="AB129" s="1079"/>
      <c r="AC129" s="1079"/>
      <c r="AD129" s="1079"/>
    </row>
  </sheetData>
  <mergeCells count="4">
    <mergeCell ref="A1:AD1"/>
    <mergeCell ref="A2:AD2"/>
    <mergeCell ref="E4:I4"/>
    <mergeCell ref="J4:K4"/>
  </mergeCells>
  <printOptions headings="false" gridLines="false" gridLinesSet="true" horizontalCentered="true" verticalCentered="false"/>
  <pageMargins left="0.25" right="0.25" top="0.15" bottom="0.1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6">
              <controlPr defaultSize="0" print="false" autoFill="0" autoPict="0">
                <anchor moveWithCells="true" sizeWithCells="false">
                  <from>
                    <xdr:col>0</xdr:col>
                    <xdr:colOff>492480</xdr:colOff>
                    <xdr:row>1</xdr:row>
                    <xdr:rowOff>86040</xdr:rowOff>
                  </from>
                  <to>
                    <xdr:col>1</xdr:col>
                    <xdr:colOff>533880</xdr:colOff>
                    <xdr:row>3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2001-09-05T12:45:26Z</dcterms:created>
  <dc:creator>icooke</dc:creator>
  <dc:description/>
  <dc:language>en-US</dc:language>
  <cp:lastModifiedBy>icooke</cp:lastModifiedBy>
  <dcterms:modified xsi:type="dcterms:W3CDTF">2001-09-05T12:53:18Z</dcterms:modified>
  <cp:revision>0</cp:revision>
  <dc:subject/>
  <dc:title/>
</cp:coreProperties>
</file>