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<sst xmlns="http://schemas.openxmlformats.org/spreadsheetml/2006/main" count="927" uniqueCount="173">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</sst>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7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37195</v>
      </c>
      <c r="F3" s="12" t="n">
        <v>37194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2605432+42760+827+576</f>
        <v>2649595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2649595</v>
      </c>
      <c r="K5" s="4" t="n">
        <f aca="false">J5</f>
        <v>2649595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14.02</v>
      </c>
      <c r="F6" s="14" t="n">
        <v>14.05</v>
      </c>
      <c r="G6" s="4" t="n">
        <f aca="false">C6*(E6-F6)</f>
        <v>-30.0000000000011</v>
      </c>
      <c r="H6" s="4" t="n">
        <f aca="false">C6*(E6-F6)</f>
        <v>-30.0000000000011</v>
      </c>
      <c r="J6" s="4" t="n">
        <f aca="false">C6*E6</f>
        <v>14020</v>
      </c>
      <c r="K6" s="4" t="n">
        <f aca="false">J6</f>
        <v>14020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80.96</v>
      </c>
      <c r="F9" s="14" t="n">
        <v>79.03</v>
      </c>
      <c r="G9" s="4" t="n">
        <f aca="false">C9*(E9-F9)</f>
        <v>-67549.9999999997</v>
      </c>
      <c r="H9" s="4" t="n">
        <f aca="false">C9*(E9-F9)</f>
        <v>-67549.9999999997</v>
      </c>
      <c r="J9" s="4" t="n">
        <f aca="false">G9</f>
        <v>-67549.9999999997</v>
      </c>
      <c r="K9" s="4" t="n">
        <f aca="false">J9</f>
        <v>-67549.9999999997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-3000</v>
      </c>
      <c r="D10" s="2" t="s">
        <v>0</v>
      </c>
      <c r="E10" s="14" t="n">
        <v>90.68</v>
      </c>
      <c r="F10" s="14" t="n">
        <v>91.15</v>
      </c>
      <c r="G10" s="4" t="n">
        <f aca="false">C10*(E10-F10)</f>
        <v>1410</v>
      </c>
      <c r="H10" s="4" t="n">
        <f aca="false">C10*(E10-F10)</f>
        <v>1410</v>
      </c>
      <c r="J10" s="4" t="n">
        <f aca="false">G10</f>
        <v>1410</v>
      </c>
      <c r="K10" s="4" t="n">
        <f aca="false">J10</f>
        <v>1410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-7000</v>
      </c>
      <c r="D11" s="2" t="s">
        <v>0</v>
      </c>
      <c r="E11" s="14" t="n">
        <v>105.88</v>
      </c>
      <c r="F11" s="14" t="n">
        <v>106.16</v>
      </c>
      <c r="G11" s="4" t="n">
        <f aca="false">C11*(E11-F11)</f>
        <v>1960.00000000001</v>
      </c>
      <c r="H11" s="4" t="n">
        <f aca="false">C11*(E11-F11)</f>
        <v>1960.00000000001</v>
      </c>
      <c r="J11" s="4" t="n">
        <f aca="false">G11</f>
        <v>1960.00000000001</v>
      </c>
      <c r="K11" s="4" t="n">
        <f aca="false">J11</f>
        <v>1960.00000000001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33.9</v>
      </c>
      <c r="F12" s="14" t="n">
        <v>33.38</v>
      </c>
      <c r="G12" s="4" t="n">
        <f aca="false">C12*(E12-F12)</f>
        <v>-2599.99999999998</v>
      </c>
      <c r="H12" s="4" t="n">
        <f aca="false">C12*(E12-F12)</f>
        <v>-2599.99999999998</v>
      </c>
      <c r="J12" s="4" t="n">
        <f aca="false">G12</f>
        <v>-2599.99999999998</v>
      </c>
      <c r="K12" s="4" t="n">
        <f aca="false">J12</f>
        <v>-2599.99999999998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0.15</v>
      </c>
      <c r="G15" s="4" t="n">
        <f aca="false">(E15-F15)*C15</f>
        <v>-950</v>
      </c>
      <c r="H15" s="4" t="n">
        <f aca="false">C15*(E15-F15)</f>
        <v>-950</v>
      </c>
      <c r="J15" s="4" t="n">
        <f aca="false">G15</f>
        <v>-950</v>
      </c>
      <c r="K15" s="4" t="n">
        <f aca="false">J15</f>
        <v>-950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2595885</v>
      </c>
      <c r="N17" s="6" t="n">
        <v>2595885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13.55</v>
      </c>
      <c r="F23" s="14" t="n">
        <v>13.5</v>
      </c>
      <c r="G23" s="4" t="n">
        <f aca="false">C23*(E23-F23)</f>
        <v>45.0000000000006</v>
      </c>
      <c r="H23" s="4" t="n">
        <f aca="false">C23*(E23-F23)</f>
        <v>45.0000000000006</v>
      </c>
      <c r="I23" s="14"/>
      <c r="J23" s="4" t="n">
        <f aca="false">C23*E23</f>
        <v>12195</v>
      </c>
      <c r="K23" s="4" t="n">
        <f aca="false">J23</f>
        <v>12195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17.2</v>
      </c>
      <c r="F24" s="14" t="n">
        <v>17.51</v>
      </c>
      <c r="G24" s="4" t="n">
        <f aca="false">C24*(E24-F24)</f>
        <v>-31.0000000000002</v>
      </c>
      <c r="H24" s="4" t="n">
        <f aca="false">C24*(E24-F24)</f>
        <v>-31.0000000000002</v>
      </c>
      <c r="I24" s="14"/>
      <c r="J24" s="4" t="n">
        <f aca="false">C24*E24</f>
        <v>1720</v>
      </c>
      <c r="K24" s="4" t="n">
        <f aca="false">J24</f>
        <v>1720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45.75</v>
      </c>
      <c r="F25" s="14" t="n">
        <v>45.08</v>
      </c>
      <c r="G25" s="4" t="n">
        <f aca="false">C25*(E25-F25)</f>
        <v>55.6100000000001</v>
      </c>
      <c r="H25" s="4" t="n">
        <f aca="false">C25*(E25-F25)</f>
        <v>55.6100000000001</v>
      </c>
      <c r="I25" s="14"/>
      <c r="J25" s="4" t="n">
        <f aca="false">C25*E25</f>
        <v>3797.25</v>
      </c>
      <c r="K25" s="4" t="n">
        <f aca="false">J25</f>
        <v>3797.25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9.5</v>
      </c>
      <c r="F26" s="14" t="n">
        <v>9.24</v>
      </c>
      <c r="G26" s="4" t="n">
        <f aca="false">C26*(E26-F26)</f>
        <v>43.94</v>
      </c>
      <c r="H26" s="4" t="n">
        <f aca="false">C26*(E26-F26)</f>
        <v>43.94</v>
      </c>
      <c r="I26" s="14"/>
      <c r="J26" s="4" t="n">
        <f aca="false">C26*E26</f>
        <v>1605.5</v>
      </c>
      <c r="K26" s="4" t="n">
        <f aca="false">J26</f>
        <v>1605.5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269.3217</v>
      </c>
      <c r="D31" s="2" t="n">
        <f aca="false">C31*1</f>
        <v>269.3217</v>
      </c>
      <c r="E31" s="23" t="n">
        <v>13.95</v>
      </c>
      <c r="F31" s="23" t="n">
        <v>11.16</v>
      </c>
      <c r="G31" s="4" t="n">
        <f aca="false">C31*(E31-F31)</f>
        <v>751.407543</v>
      </c>
      <c r="H31" s="4" t="n">
        <f aca="false">C31*(E31-F31)</f>
        <v>751.407543</v>
      </c>
      <c r="I31" s="5"/>
      <c r="J31" s="4" t="n">
        <f aca="false">C31*E31</f>
        <v>3757.037715</v>
      </c>
      <c r="K31" s="4" t="n">
        <f aca="false">J31</f>
        <v>3757.037715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134155.95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134155.95</v>
      </c>
      <c r="K32" s="4" t="n">
        <f aca="false">J32</f>
        <v>134155.95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13.95</v>
      </c>
      <c r="F37" s="14" t="n">
        <f aca="false">F$31</f>
        <v>11.16</v>
      </c>
      <c r="G37" s="4" t="n">
        <f aca="false">C37*(E37-F37)</f>
        <v>270.05247</v>
      </c>
      <c r="H37" s="4" t="n">
        <f aca="false">C37*(E37-F37)</f>
        <v>270.05247</v>
      </c>
      <c r="I37" s="14"/>
      <c r="J37" s="4" t="n">
        <f aca="false">C37*E37</f>
        <v>1350.26235</v>
      </c>
      <c r="K37" s="4" t="n">
        <f aca="false">J37</f>
        <v>1350.26235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13.95</v>
      </c>
      <c r="F47" s="14" t="n">
        <f aca="false">F$31</f>
        <v>11.16</v>
      </c>
      <c r="G47" s="4" t="n">
        <f aca="false">C47*(E47-F47)</f>
        <v>3648.165498</v>
      </c>
      <c r="H47" s="4" t="n">
        <f aca="false">C47*(E47-F47)</f>
        <v>3648.165498</v>
      </c>
      <c r="I47" s="14"/>
      <c r="J47" s="4" t="n">
        <f aca="false">C47*E47</f>
        <v>18240.82749</v>
      </c>
      <c r="K47" s="4" t="n">
        <f aca="false">J47</f>
        <v>18240.82749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13.95</v>
      </c>
      <c r="F48" s="14" t="n">
        <f aca="false">F$31</f>
        <v>11.16</v>
      </c>
      <c r="G48" s="4" t="n">
        <f aca="false">C48*(E48-F48)</f>
        <v>496.713186</v>
      </c>
      <c r="H48" s="4" t="n">
        <f aca="false">C48*(E48-F48)</f>
        <v>496.713186</v>
      </c>
      <c r="I48" s="14"/>
      <c r="J48" s="4" t="n">
        <f aca="false">C48*E48</f>
        <v>2483.56593</v>
      </c>
      <c r="K48" s="4" t="n">
        <f aca="false">J48</f>
        <v>2483.56593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13.95</v>
      </c>
      <c r="F49" s="14" t="n">
        <f aca="false">F$31</f>
        <v>11.16</v>
      </c>
      <c r="G49" s="4" t="n">
        <f aca="false">C49*(E49-F49)</f>
        <v>1123.962939</v>
      </c>
      <c r="H49" s="4" t="n">
        <f aca="false">C49*(E49-F49)</f>
        <v>1123.962939</v>
      </c>
      <c r="I49" s="14"/>
      <c r="J49" s="4" t="n">
        <f aca="false">C49*E49</f>
        <v>5619.814695</v>
      </c>
      <c r="K49" s="4" t="n">
        <f aca="false">J49</f>
        <v>5619.814695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13.95</v>
      </c>
      <c r="F52" s="14" t="n">
        <f aca="false">F$31</f>
        <v>11.16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13.95</v>
      </c>
      <c r="F53" s="14" t="n">
        <f aca="false">F$31</f>
        <v>11.16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13.95</v>
      </c>
      <c r="F54" s="14" t="n">
        <f aca="false">F$31</f>
        <v>11.16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13.95</v>
      </c>
      <c r="F55" s="14" t="n">
        <f aca="false">F$31</f>
        <v>11.16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13.95</v>
      </c>
      <c r="F56" s="14" t="n">
        <f aca="false">F$31</f>
        <v>11.16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13.95</v>
      </c>
      <c r="F57" s="14" t="n">
        <f aca="false">F$31</f>
        <v>11.16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13.95</v>
      </c>
      <c r="F58" s="14" t="n">
        <f aca="false">F$31</f>
        <v>11.16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13.95</v>
      </c>
      <c r="F61" s="14" t="n">
        <f aca="false">F$31</f>
        <v>11.16</v>
      </c>
      <c r="G61" s="4" t="n">
        <f aca="false">C61*(E61-F61)</f>
        <v>6464.43</v>
      </c>
      <c r="H61" s="4" t="n">
        <f aca="false">C61*(E61-F61)*0.5895</f>
        <v>3810.781485</v>
      </c>
      <c r="I61" s="14"/>
      <c r="J61" s="4" t="n">
        <f aca="false">C61*E61</f>
        <v>32322.15</v>
      </c>
      <c r="K61" s="4" t="n">
        <f aca="false">J61*0.614</f>
        <v>19845.8001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13.95</v>
      </c>
      <c r="F64" s="14" t="n">
        <f aca="false">F$31</f>
        <v>11.16</v>
      </c>
      <c r="G64" s="4" t="n">
        <f aca="false">C64*(E64-F64)</f>
        <v>5367.96</v>
      </c>
      <c r="H64" s="4" t="n">
        <f aca="false">C64*(E64-F64)*0.5895</f>
        <v>3164.41242</v>
      </c>
      <c r="I64" s="14"/>
      <c r="J64" s="4" t="n">
        <f aca="false">C64*E64</f>
        <v>26839.8</v>
      </c>
      <c r="K64" s="4" t="n">
        <f aca="false">J64*0.614</f>
        <v>16479.6372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3003342.79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3003342.79</v>
      </c>
      <c r="K67" s="4" t="n">
        <f aca="false">J67</f>
        <v>3003342.79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0.65</v>
      </c>
      <c r="F68" s="14" t="n">
        <v>0.275</v>
      </c>
      <c r="G68" s="4" t="n">
        <f aca="false">(E68-F68)*C68</f>
        <v>-1875</v>
      </c>
      <c r="H68" s="4" t="n">
        <f aca="false">C68*(E68-F68)</f>
        <v>-1875</v>
      </c>
      <c r="J68" s="4" t="n">
        <f aca="false">G68</f>
        <v>-1875</v>
      </c>
      <c r="K68" s="4" t="n">
        <f aca="false">J68</f>
        <v>-1875</v>
      </c>
      <c r="L68" s="5" t="n">
        <v>1</v>
      </c>
      <c r="M68" s="6" t="n">
        <f aca="false">C68*E68*-1</f>
        <v>3250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0.15</v>
      </c>
      <c r="F69" s="14" t="n">
        <v>0.15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2250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0.15</v>
      </c>
      <c r="F70" s="14" t="n">
        <v>0.15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1125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0.05</v>
      </c>
      <c r="F71" s="14" t="n">
        <v>0.05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250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0.4</v>
      </c>
      <c r="F73" s="14" t="n">
        <v>0.25</v>
      </c>
      <c r="G73" s="4" t="n">
        <f aca="false">(E73-F73)*C73</f>
        <v>-375</v>
      </c>
      <c r="H73" s="4" t="n">
        <f aca="false">C73*(E73-F73)</f>
        <v>-375</v>
      </c>
      <c r="J73" s="4" t="n">
        <f aca="false">G73</f>
        <v>-375</v>
      </c>
      <c r="K73" s="4" t="n">
        <f aca="false">J73</f>
        <v>-375</v>
      </c>
      <c r="L73" s="5" t="n">
        <v>1</v>
      </c>
      <c r="M73" s="6" t="n">
        <f aca="false">C73*E73*-1</f>
        <v>1000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0.2</v>
      </c>
      <c r="G74" s="4" t="n">
        <f aca="false">(E74-F74)*C74</f>
        <v>-500</v>
      </c>
      <c r="H74" s="4" t="n">
        <f aca="false">C74*(E74-F74)</f>
        <v>-500</v>
      </c>
      <c r="J74" s="4" t="n">
        <f aca="false">G74</f>
        <v>-500</v>
      </c>
      <c r="K74" s="4" t="n">
        <f aca="false">J74</f>
        <v>-500</v>
      </c>
      <c r="L74" s="5" t="n">
        <v>1</v>
      </c>
      <c r="M74" s="6" t="n">
        <f aca="false">C74*E74*-1</f>
        <v>1500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0.15</v>
      </c>
      <c r="F75" s="14" t="n">
        <v>0.25</v>
      </c>
      <c r="G75" s="4" t="n">
        <f aca="false">(E75-F75)*C75</f>
        <v>1500</v>
      </c>
      <c r="H75" s="4" t="n">
        <f aca="false">C75*(E75-F75)</f>
        <v>1500</v>
      </c>
      <c r="J75" s="4" t="n">
        <f aca="false">G75</f>
        <v>1500</v>
      </c>
      <c r="K75" s="4" t="n">
        <f aca="false">J75</f>
        <v>1500</v>
      </c>
      <c r="L75" s="5" t="n">
        <v>1</v>
      </c>
      <c r="M75" s="6" t="n">
        <f aca="false">C75*E75*-1</f>
        <v>2250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0.175</v>
      </c>
      <c r="G76" s="4" t="n">
        <f aca="false">(E76-F76)*C76</f>
        <v>-1125</v>
      </c>
      <c r="H76" s="4" t="n">
        <f aca="false">C76*(E76-F76)</f>
        <v>-1125</v>
      </c>
      <c r="J76" s="4" t="n">
        <f aca="false">G76</f>
        <v>-1125</v>
      </c>
      <c r="K76" s="4" t="n">
        <f aca="false">J76</f>
        <v>-1125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0.175</v>
      </c>
      <c r="F78" s="14" t="n">
        <v>0.175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1750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26375</v>
      </c>
      <c r="N82" s="6" t="n">
        <v>-2375</v>
      </c>
      <c r="O82" s="6" t="n">
        <v>3000968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-2375</v>
      </c>
      <c r="O83" s="6" t="n">
        <f aca="false">SUM(K67:K81)</f>
        <v>3000967.79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36.41</v>
      </c>
      <c r="F84" s="23" t="n">
        <v>36.34</v>
      </c>
      <c r="G84" s="4" t="n">
        <f aca="false">C84*(E84-F84)</f>
        <v>27.0899999999974</v>
      </c>
      <c r="H84" s="4" t="n">
        <f aca="false">C84*(E84-F84)</f>
        <v>27.0899999999974</v>
      </c>
      <c r="I84" s="14"/>
      <c r="J84" s="4" t="n">
        <f aca="false">C84*E84</f>
        <v>14090.67</v>
      </c>
      <c r="K84" s="4" t="n">
        <f aca="false">J84</f>
        <v>14090.67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45.67</v>
      </c>
      <c r="F88" s="14" t="n">
        <v>45.67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10689.70288</v>
      </c>
      <c r="K88" s="4" t="n">
        <f aca="false">J88</f>
        <v>10689.70288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8.02</v>
      </c>
      <c r="F89" s="14" t="n">
        <v>8.02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6032.06656</v>
      </c>
      <c r="K89" s="4" t="n">
        <f aca="false">J89</f>
        <v>6032.06656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19.01</v>
      </c>
      <c r="F90" s="14" t="n">
        <v>19.01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50847.87196</v>
      </c>
      <c r="K90" s="4" t="n">
        <f aca="false">J90</f>
        <v>50847.87196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7.65</v>
      </c>
      <c r="F91" s="14" t="n">
        <v>7.65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9488.3409</v>
      </c>
      <c r="K91" s="4" t="n">
        <f aca="false">J91</f>
        <v>9488.3409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34.9</v>
      </c>
      <c r="F92" s="14" t="n">
        <v>34.9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9110.4356</v>
      </c>
      <c r="K92" s="4" t="n">
        <f aca="false">J92</f>
        <v>9110.4356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25.2</v>
      </c>
      <c r="F93" s="14" t="n">
        <v>25.2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9538.8552</v>
      </c>
      <c r="K93" s="4" t="n">
        <f aca="false">J93</f>
        <v>9538.8552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-4016300</v>
      </c>
      <c r="N102" s="41" t="n">
        <f aca="false">M102/M109</f>
        <v>-0.665249630041152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214677.511006722</v>
      </c>
      <c r="N103" s="41" t="n">
        <f aca="false">M103/M109</f>
        <v>0.0355586322673548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6422605.064786</v>
      </c>
      <c r="N105" s="41" t="n">
        <f aca="false">M105/M109</f>
        <v>1.06382382871033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-210000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-210000</v>
      </c>
      <c r="K107" s="4" t="n">
        <f aca="false">J107</f>
        <v>-210000</v>
      </c>
      <c r="L107" s="5" t="n">
        <v>0</v>
      </c>
      <c r="M107" s="6" t="n">
        <f aca="false">SUM(K107:K109)</f>
        <v>-600000</v>
      </c>
      <c r="N107" s="41" t="n">
        <f aca="false">+M107/M109</f>
        <v>-0.0993824609776887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6037282.57579272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21397.5884</v>
      </c>
      <c r="D112" s="2" t="n">
        <f aca="false">SUM(D5:D109)</f>
        <v>6495.5884</v>
      </c>
      <c r="G112" s="4" t="n">
        <f aca="false">SUM(G5:G110)</f>
        <v>-51871.6683639997</v>
      </c>
      <c r="H112" s="4" t="n">
        <f aca="false">SUM(H5:H110)</f>
        <v>-56728.8644589997</v>
      </c>
      <c r="J112" s="4" t="n">
        <f aca="false">SUM(J5:J110)</f>
        <v>6441832.97112672</v>
      </c>
      <c r="K112" s="4" t="n">
        <f aca="false">SUM(K5:K110)</f>
        <v>6037282.57579272</v>
      </c>
      <c r="M112" s="38" t="n">
        <f aca="false">SUM(K47:K64)+K31+K37</f>
        <v>67776.94548</v>
      </c>
      <c r="N112" s="47" t="n">
        <f aca="false">M112/K112</f>
        <v>0.0112263993989217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17.8</v>
      </c>
      <c r="F116" s="14" t="n">
        <v>17.8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21868.7596</v>
      </c>
      <c r="K116" s="4" t="n">
        <f aca="false">J116</f>
        <v>21868.7596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36.41</v>
      </c>
      <c r="F117" s="14" t="n">
        <f aca="false">+F84</f>
        <v>36.34</v>
      </c>
      <c r="G117" s="4" t="n">
        <f aca="false">C117*(E117-F117)</f>
        <v>27.0899999999974</v>
      </c>
      <c r="H117" s="4" t="n">
        <f aca="false">C117*(E117-F117)</f>
        <v>27.0899999999974</v>
      </c>
      <c r="I117" s="14"/>
      <c r="J117" s="4" t="n">
        <f aca="false">C117*E117</f>
        <v>14090.67</v>
      </c>
      <c r="K117" s="4" t="n">
        <f aca="false">J117</f>
        <v>14090.67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10.7</v>
      </c>
      <c r="F121" s="14" t="n">
        <v>10.7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21543.166</v>
      </c>
      <c r="K121" s="4" t="n">
        <f aca="false">J121</f>
        <v>21543.166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36.41</v>
      </c>
      <c r="F122" s="14" t="n">
        <f aca="false">+F84</f>
        <v>36.34</v>
      </c>
      <c r="G122" s="4" t="n">
        <f aca="false">C122*(E122-F122)</f>
        <v>27.0899999999974</v>
      </c>
      <c r="H122" s="4" t="n">
        <f aca="false">C122*(E122-F122)</f>
        <v>27.0899999999974</v>
      </c>
      <c r="I122" s="14"/>
      <c r="J122" s="4" t="n">
        <f aca="false">C122*E122</f>
        <v>14090.67</v>
      </c>
      <c r="K122" s="4" t="n">
        <f aca="false">J122</f>
        <v>14090.67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36.41</v>
      </c>
      <c r="F125" s="14" t="n">
        <f aca="false">+F84</f>
        <v>36.34</v>
      </c>
      <c r="G125" s="4" t="n">
        <f aca="false">C125*(E125-F125)</f>
        <v>27.0899999999974</v>
      </c>
      <c r="H125" s="4" t="n">
        <f aca="false">C125*(E125-F125)</f>
        <v>27.0899999999974</v>
      </c>
      <c r="I125" s="14"/>
      <c r="J125" s="4" t="n">
        <f aca="false">C125*E125</f>
        <v>14090.67</v>
      </c>
      <c r="K125" s="4" t="n">
        <f aca="false">J125</f>
        <v>14090.67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13.95</v>
      </c>
      <c r="F129" s="14" t="n">
        <f aca="false">F$31</f>
        <v>11.16</v>
      </c>
      <c r="G129" s="4" t="n">
        <f aca="false">C129*(E129-F129)</f>
        <v>803.52</v>
      </c>
      <c r="H129" s="4" t="n">
        <f aca="false">C129*(E129-F129)*0.5895</f>
        <v>473.67504</v>
      </c>
      <c r="I129" s="14"/>
      <c r="J129" s="4" t="n">
        <f aca="false">C129*E129</f>
        <v>4017.6</v>
      </c>
      <c r="K129" s="4" t="n">
        <f aca="false">J129*0.5995</f>
        <v>2408.5512</v>
      </c>
      <c r="L129" s="5" t="n">
        <v>2</v>
      </c>
      <c r="M129" s="6" t="n">
        <f aca="false">SUM(K112:K129)+K138</f>
        <v>6125850.50259272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13.95</v>
      </c>
      <c r="F132" s="14" t="n">
        <f aca="false">F$31</f>
        <v>11.16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13.95</v>
      </c>
      <c r="F133" s="14" t="n">
        <f aca="false">F$31</f>
        <v>11.16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13.95</v>
      </c>
      <c r="F134" s="14" t="n">
        <f aca="false">F$31</f>
        <v>11.16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13.95</v>
      </c>
      <c r="F135" s="14" t="n">
        <f aca="false">F$31</f>
        <v>11.16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-4016300</v>
      </c>
      <c r="N136" s="41" t="n">
        <f aca="false">M136/M143</f>
        <v>-0.655631409597758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302769.997806722</v>
      </c>
      <c r="N137" s="41" t="n">
        <f aca="false">M137/M143</f>
        <v>0.0494249733451015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13.95</v>
      </c>
      <c r="F138" s="14" t="n">
        <f aca="false">F$31</f>
        <v>11.16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13.95</v>
      </c>
      <c r="F139" s="14" t="n">
        <f aca="false">F$31</f>
        <v>11.16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6423080.504786</v>
      </c>
      <c r="N139" s="41" t="n">
        <f aca="false">M139/M143</f>
        <v>1.04852060984307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13.95</v>
      </c>
      <c r="F140" s="14" t="n">
        <f aca="false">F$31</f>
        <v>11.16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13.95</v>
      </c>
      <c r="F141" s="14" t="n">
        <f aca="false">F$31</f>
        <v>11.16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-600000</v>
      </c>
      <c r="N141" s="41" t="n">
        <f aca="false">+M141/M143</f>
        <v>-0.0979455831881719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13.95</v>
      </c>
      <c r="F142" s="14" t="n">
        <f aca="false">F$31</f>
        <v>11.16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13.95</v>
      </c>
      <c r="F143" s="14" t="n">
        <f aca="false">F$31</f>
        <v>11.16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6125850.50259272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13.95</v>
      </c>
      <c r="F144" s="14" t="n">
        <f aca="false">F$31</f>
        <v>11.16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13.95</v>
      </c>
      <c r="F145" s="14" t="n">
        <f aca="false">F$31</f>
        <v>11.16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13.95</v>
      </c>
      <c r="F146" s="14" t="n">
        <f aca="false">F$31</f>
        <v>11.16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65736.5884</v>
      </c>
      <c r="D149" s="2" t="n">
        <f aca="false">SUM(D129:D146)+D112</f>
        <v>21775.5884</v>
      </c>
      <c r="G149" s="4" t="n">
        <f aca="false">SUM(G112:G147)</f>
        <v>-50986.8783639997</v>
      </c>
      <c r="H149" s="4" t="n">
        <f aca="false">SUM(H112:H147)</f>
        <v>-56173.9194189997</v>
      </c>
      <c r="J149" s="4" t="n">
        <f aca="false">SUM(J112:J147)</f>
        <v>6532009.94672672</v>
      </c>
      <c r="K149" s="4" t="n">
        <f aca="false">SUM(K112:K147)</f>
        <v>6125850.50259272</v>
      </c>
      <c r="M149" s="38" t="n">
        <f aca="false">SUM(K129:K146)+M112</f>
        <v>70185.49668</v>
      </c>
      <c r="N149" s="47" t="n">
        <f aca="false">M149/K149</f>
        <v>0.0114572656727902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0.0522</v>
      </c>
      <c r="L152" s="53"/>
      <c r="M152" s="54"/>
    </row>
    <row r="153" customFormat="false" ht="12.75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315146.15045638</v>
      </c>
      <c r="L153" s="53"/>
      <c r="M153" s="54" t="s">
        <v>0</v>
      </c>
    </row>
    <row r="154" customFormat="false" ht="12.75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319769.39623534</v>
      </c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2.75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46467.45</v>
      </c>
      <c r="C7" s="23" t="n">
        <f aca="false">H33</f>
        <v>27857.236275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-67614</v>
      </c>
      <c r="H14" s="7" t="n">
        <f aca="false">G14*0.5995</f>
        <v>-40534.593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4017.6</v>
      </c>
      <c r="H25" s="7" t="n">
        <f aca="false">G25*0.5995</f>
        <v>2408.5512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46467.45</v>
      </c>
      <c r="H33" s="7" t="n">
        <f aca="false">G33*0.5995</f>
        <v>27857.236275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3110.85</v>
      </c>
      <c r="H47" s="7" t="n">
        <f aca="false">G47*0.5995</f>
        <v>1864.954575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3110.85</v>
      </c>
      <c r="H48" s="7" t="n">
        <f aca="false">G48*0.5995</f>
        <v>1864.954575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3096.9</v>
      </c>
      <c r="H49" s="7" t="n">
        <f aca="false">G49*0.5995</f>
        <v>1856.59155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3654.9</v>
      </c>
      <c r="H58" s="7" t="n">
        <f aca="false">G58*0.5995</f>
        <v>2191.11255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3654.9</v>
      </c>
      <c r="H59" s="7" t="n">
        <f aca="false">G59*0.5995</f>
        <v>2191.11255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3654.9</v>
      </c>
      <c r="H60" s="7" t="n">
        <f aca="false">G60*0.5995</f>
        <v>2191.11255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4017.6</v>
      </c>
      <c r="H69" s="7" t="n">
        <f aca="false">G69*0.5995</f>
        <v>2408.5512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4017.6</v>
      </c>
      <c r="H70" s="7" t="n">
        <f aca="false">G70*0.5995</f>
        <v>2408.5512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4003.65</v>
      </c>
      <c r="H71" s="7" t="n">
        <f aca="false">G71*0.5995</f>
        <v>2400.188175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15193.2</v>
      </c>
      <c r="H76" s="20" t="n">
        <f aca="false">SUM(H14:H74)</f>
        <v>9108.32339999999</v>
      </c>
      <c r="I76" s="10"/>
      <c r="J76" s="60" t="s">
        <v>0</v>
      </c>
    </row>
    <row r="77" customFormat="false" ht="13.5" hidden="false" customHeight="false" outlineLevel="0" collapsed="false">
      <c r="C77" s="56" t="s">
        <v>152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2.75" hidden="false" customHeight="false" outlineLevel="0" collapsed="false">
      <c r="B95" s="102"/>
      <c r="C95" s="57" t="s">
        <v>159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2.75" hidden="false" customHeight="false" outlineLevel="0" collapsed="false">
      <c r="B101" s="102"/>
      <c r="C101" s="57" t="s">
        <v>163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5" hidden="false" customHeight="false" outlineLevel="0" collapsed="false">
      <c r="B104" s="103"/>
      <c r="C104" s="57" t="s">
        <v>165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5" hidden="false" customHeight="false" outlineLevel="0" collapsed="false">
      <c r="B107" s="103"/>
      <c r="C107" s="57" t="s">
        <v>167</v>
      </c>
      <c r="G107" s="20"/>
      <c r="H107" s="20"/>
    </row>
    <row r="108" customFormat="false" ht="12.75" hidden="false" customHeight="false" outlineLevel="0" collapsed="false">
      <c r="B108" s="102"/>
      <c r="C108" s="57" t="s">
        <v>168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2001-10-31T19:29:56Z</dcterms:modified>
  <cp:revision>0</cp:revision>
  <dc:subject/>
  <dc:title/>
</cp:coreProperties>
</file>