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<sst xmlns="http://schemas.openxmlformats.org/spreadsheetml/2006/main" count="927" uniqueCount="173">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</sst>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66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37193</v>
      </c>
      <c r="F3" s="12" t="n">
        <v>37190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2553062-16070-3900</f>
        <v>2533092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2533092</v>
      </c>
      <c r="K5" s="4" t="n">
        <f aca="false">J5</f>
        <v>2533092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14.14</v>
      </c>
      <c r="F6" s="14" t="n">
        <v>14.14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14140</v>
      </c>
      <c r="K6" s="4" t="n">
        <f aca="false">J6</f>
        <v>14140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80.95</v>
      </c>
      <c r="F9" s="14" t="n">
        <v>80.95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95.24</v>
      </c>
      <c r="F10" s="14" t="n">
        <v>95.24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110.32</v>
      </c>
      <c r="F11" s="14" t="n">
        <v>110.32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36.01</v>
      </c>
      <c r="F12" s="14" t="n">
        <v>36.01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0.25</v>
      </c>
      <c r="F15" s="14" t="n">
        <v>0.25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4750</v>
      </c>
      <c r="N15" s="6" t="s">
        <v>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2547232</v>
      </c>
      <c r="N17" s="6" t="n">
        <v>2547232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13.58</v>
      </c>
      <c r="F23" s="14" t="n">
        <v>13.58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12222</v>
      </c>
      <c r="K23" s="4" t="n">
        <f aca="false">J23</f>
        <v>12222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17.82</v>
      </c>
      <c r="F24" s="14" t="n">
        <v>17.82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1782</v>
      </c>
      <c r="K24" s="4" t="n">
        <f aca="false">J24</f>
        <v>1782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47.5</v>
      </c>
      <c r="F25" s="14" t="n">
        <v>47.5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3942.5</v>
      </c>
      <c r="K25" s="4" t="n">
        <f aca="false">J25</f>
        <v>3942.5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9.39</v>
      </c>
      <c r="F26" s="14" t="n">
        <v>9.39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1586.91</v>
      </c>
      <c r="K26" s="4" t="n">
        <f aca="false">J26</f>
        <v>1586.91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267.7787</v>
      </c>
      <c r="D31" s="2" t="n">
        <f aca="false">C31*1</f>
        <v>267.7787</v>
      </c>
      <c r="E31" s="23" t="n">
        <v>15.4</v>
      </c>
      <c r="F31" s="23" t="n">
        <v>15.4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4123.79198</v>
      </c>
      <c r="K31" s="4" t="n">
        <f aca="false">J31</f>
        <v>4123.79198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133861.39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133861.39</v>
      </c>
      <c r="K32" s="4" t="n">
        <f aca="false">J32</f>
        <v>133861.39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15.4</v>
      </c>
      <c r="F37" s="14" t="n">
        <f aca="false">F$31</f>
        <v>15.4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1490.6122</v>
      </c>
      <c r="K37" s="4" t="n">
        <f aca="false">J37</f>
        <v>1490.6122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3.2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15.4</v>
      </c>
      <c r="F47" s="14" t="n">
        <f aca="false">F$31</f>
        <v>15.4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20136.82748</v>
      </c>
      <c r="K47" s="4" t="n">
        <f aca="false">J47</f>
        <v>20136.82748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15.4</v>
      </c>
      <c r="F48" s="14" t="n">
        <f aca="false">F$31</f>
        <v>15.4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2741.71436</v>
      </c>
      <c r="K48" s="4" t="n">
        <f aca="false">J48</f>
        <v>2741.71436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15.4</v>
      </c>
      <c r="F49" s="14" t="n">
        <f aca="false">F$31</f>
        <v>15.4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6203.95314</v>
      </c>
      <c r="K49" s="4" t="n">
        <f aca="false">J49</f>
        <v>6203.95314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15.4</v>
      </c>
      <c r="F52" s="14" t="n">
        <f aca="false">F$31</f>
        <v>15.4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15.4</v>
      </c>
      <c r="F53" s="14" t="n">
        <f aca="false">F$31</f>
        <v>15.4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15.4</v>
      </c>
      <c r="F54" s="14" t="n">
        <f aca="false">F$31</f>
        <v>15.4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15.4</v>
      </c>
      <c r="F55" s="14" t="n">
        <f aca="false">F$31</f>
        <v>15.4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15.4</v>
      </c>
      <c r="F56" s="14" t="n">
        <f aca="false">F$31</f>
        <v>15.4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15.4</v>
      </c>
      <c r="F57" s="14" t="n">
        <f aca="false">F$31</f>
        <v>15.4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15.4</v>
      </c>
      <c r="F58" s="14" t="n">
        <f aca="false">F$31</f>
        <v>15.4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15.4</v>
      </c>
      <c r="F61" s="14" t="n">
        <f aca="false">F$31</f>
        <v>15.4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35681.8</v>
      </c>
      <c r="K61" s="4" t="n">
        <f aca="false">J61*0.614</f>
        <v>21908.6252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15.4</v>
      </c>
      <c r="F64" s="14" t="n">
        <f aca="false">F$31</f>
        <v>15.4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29629.6</v>
      </c>
      <c r="K64" s="4" t="n">
        <f aca="false">J64*0.614</f>
        <v>18192.5744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3001421.79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3001421.79</v>
      </c>
      <c r="K67" s="4" t="n">
        <f aca="false">J67</f>
        <v>3001421.79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0.525</v>
      </c>
      <c r="F68" s="14" t="n">
        <v>0.525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2625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2625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0.15</v>
      </c>
      <c r="F70" s="14" t="n">
        <v>0.15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1125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0.15</v>
      </c>
      <c r="F71" s="14" t="n">
        <v>0.15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750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0.225</v>
      </c>
      <c r="F74" s="14" t="n">
        <v>0.225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1125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0.225</v>
      </c>
      <c r="F75" s="14" t="n">
        <v>0.225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3375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0.175</v>
      </c>
      <c r="F76" s="14" t="n">
        <v>0.175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2625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0.15</v>
      </c>
      <c r="F78" s="14" t="n">
        <v>0.15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25875</v>
      </c>
      <c r="N82" s="6" t="n">
        <v>1750</v>
      </c>
      <c r="O82" s="6" t="n">
        <v>3001421.79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3001421.79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38.88</v>
      </c>
      <c r="F84" s="23" t="n">
        <v>38.88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15046.56</v>
      </c>
      <c r="K84" s="4" t="n">
        <f aca="false">J84</f>
        <v>15046.56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48.29</v>
      </c>
      <c r="F88" s="14" t="n">
        <v>48.29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11302.95056</v>
      </c>
      <c r="K88" s="4" t="n">
        <f aca="false">J88</f>
        <v>11302.95056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8.59</v>
      </c>
      <c r="F89" s="14" t="n">
        <v>8.59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6460.77952</v>
      </c>
      <c r="K89" s="4" t="n">
        <f aca="false">J89</f>
        <v>6460.77952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19.97</v>
      </c>
      <c r="F90" s="14" t="n">
        <v>19.97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53415.67612</v>
      </c>
      <c r="K90" s="4" t="n">
        <f aca="false">J90</f>
        <v>53415.67612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7.82</v>
      </c>
      <c r="F91" s="14" t="n">
        <v>7.82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9699.19292</v>
      </c>
      <c r="K91" s="4" t="n">
        <f aca="false">J91</f>
        <v>9699.19292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36.29</v>
      </c>
      <c r="F92" s="14" t="n">
        <v>36.29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9473.28676</v>
      </c>
      <c r="K92" s="4" t="n">
        <f aca="false">J92</f>
        <v>9473.28676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26.23</v>
      </c>
      <c r="F93" s="14" t="n">
        <v>26.23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9928.73698</v>
      </c>
      <c r="K93" s="4" t="n">
        <f aca="false">J93</f>
        <v>9928.73698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-3865700</v>
      </c>
      <c r="N102" s="41" t="n">
        <f aca="false">M102/M109</f>
        <v>-0.640381799871082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227563.564046722</v>
      </c>
      <c r="N103" s="41" t="n">
        <f aca="false">M103/M109</f>
        <v>0.0376975876889873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6373991.504786</v>
      </c>
      <c r="N105" s="41" t="n">
        <f aca="false">M105/M109</f>
        <v>1.05589884165813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-195000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-195000</v>
      </c>
      <c r="K107" s="4" t="n">
        <f aca="false">J107</f>
        <v>-195000</v>
      </c>
      <c r="L107" s="5" t="n">
        <v>0</v>
      </c>
      <c r="M107" s="6" t="n">
        <f aca="false">SUM(K107:K109)</f>
        <v>-565000</v>
      </c>
      <c r="N107" s="41" t="n">
        <f aca="false">+M107/M109</f>
        <v>-0.0935964293471198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6036555.06883272</v>
      </c>
      <c r="N109" s="41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21396.0454</v>
      </c>
      <c r="D112" s="2" t="n">
        <f aca="false">SUM(D5:D109)</f>
        <v>6494.0454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6443479.15186672</v>
      </c>
      <c r="K112" s="4" t="n">
        <f aca="false">SUM(K5:K110)</f>
        <v>6036555.06883272</v>
      </c>
      <c r="M112" s="38" t="n">
        <f aca="false">SUM(K47:K64)+K31+K37</f>
        <v>74798.09876</v>
      </c>
      <c r="N112" s="47" t="n">
        <f aca="false">M112/K112</f>
        <v>0.0123908583467066</v>
      </c>
    </row>
    <row r="113" customFormat="false" ht="13.8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18.64</v>
      </c>
      <c r="F116" s="14" t="n">
        <v>18.64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22900.76848</v>
      </c>
      <c r="K116" s="4" t="n">
        <f aca="false">J116</f>
        <v>22900.76848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38.88</v>
      </c>
      <c r="F117" s="14" t="n">
        <f aca="false">+F84</f>
        <v>38.88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15046.56</v>
      </c>
      <c r="K117" s="4" t="n">
        <f aca="false">J117</f>
        <v>15046.56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10.96</v>
      </c>
      <c r="F121" s="14" t="n">
        <v>10.96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22066.6448</v>
      </c>
      <c r="K121" s="4" t="n">
        <f aca="false">J121</f>
        <v>22066.6448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38.88</v>
      </c>
      <c r="F122" s="14" t="n">
        <f aca="false">+F84</f>
        <v>38.88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15046.56</v>
      </c>
      <c r="K122" s="4" t="n">
        <f aca="false">J122</f>
        <v>15046.56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38.88</v>
      </c>
      <c r="F125" s="14" t="n">
        <f aca="false">+F84</f>
        <v>38.88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15046.56</v>
      </c>
      <c r="K125" s="4" t="n">
        <f aca="false">J125</f>
        <v>15046.56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15.4</v>
      </c>
      <c r="F129" s="14" t="n">
        <f aca="false">F$31</f>
        <v>15.4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4435.2</v>
      </c>
      <c r="K129" s="4" t="n">
        <f aca="false">J129*0.5995</f>
        <v>2658.9024</v>
      </c>
      <c r="L129" s="5" t="n">
        <v>2</v>
      </c>
      <c r="M129" s="6" t="n">
        <f aca="false">SUM(K112:K129)+K138</f>
        <v>6129796.50451272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15.4</v>
      </c>
      <c r="F132" s="14" t="n">
        <f aca="false">F$31</f>
        <v>15.4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15.4</v>
      </c>
      <c r="F133" s="14" t="n">
        <f aca="false">F$31</f>
        <v>15.4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15.4</v>
      </c>
      <c r="F134" s="14" t="n">
        <f aca="false">F$31</f>
        <v>15.4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15.4</v>
      </c>
      <c r="F135" s="14" t="n">
        <f aca="false">F$31</f>
        <v>15.4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-3865700</v>
      </c>
      <c r="N136" s="41" t="n">
        <f aca="false">M136/M143</f>
        <v>-0.630640837286212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320329.559726722</v>
      </c>
      <c r="N137" s="41" t="n">
        <f aca="false">M137/M143</f>
        <v>0.0522577804158584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15.4</v>
      </c>
      <c r="F138" s="14" t="n">
        <f aca="false">F$31</f>
        <v>15.4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15.4</v>
      </c>
      <c r="F139" s="14" t="n">
        <f aca="false">F$31</f>
        <v>15.4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6374466.944786</v>
      </c>
      <c r="N139" s="41" t="n">
        <f aca="false">M139/M143</f>
        <v>1.03991493683243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15.4</v>
      </c>
      <c r="F140" s="14" t="n">
        <f aca="false">F$31</f>
        <v>15.4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15.4</v>
      </c>
      <c r="F141" s="14" t="n">
        <f aca="false">F$31</f>
        <v>15.4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-565000</v>
      </c>
      <c r="N141" s="41" t="n">
        <f aca="false">+M141/M143</f>
        <v>-0.0921727172482888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15.4</v>
      </c>
      <c r="F142" s="14" t="n">
        <f aca="false">F$31</f>
        <v>15.4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15.4</v>
      </c>
      <c r="F143" s="14" t="n">
        <f aca="false">F$31</f>
        <v>15.4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6129796.50451272</v>
      </c>
      <c r="N143" s="41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15.4</v>
      </c>
      <c r="F144" s="14" t="n">
        <f aca="false">F$31</f>
        <v>15.4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15.4</v>
      </c>
      <c r="F145" s="14" t="n">
        <f aca="false">F$31</f>
        <v>15.4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15.4</v>
      </c>
      <c r="F146" s="14" t="n">
        <f aca="false">F$31</f>
        <v>15.4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65735.0454</v>
      </c>
      <c r="D149" s="2" t="n">
        <f aca="false">SUM(D129:D146)+D112</f>
        <v>21774.0454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6538496.88514672</v>
      </c>
      <c r="K149" s="4" t="n">
        <f aca="false">SUM(K112:K147)</f>
        <v>6129796.50451272</v>
      </c>
      <c r="M149" s="38" t="n">
        <f aca="false">SUM(K129:K146)+M112</f>
        <v>77457.00116</v>
      </c>
      <c r="N149" s="47" t="n">
        <f aca="false">M149/K149</f>
        <v>0.012636145604993</v>
      </c>
    </row>
    <row r="150" customFormat="false" ht="13.8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3.2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318730.107634368</v>
      </c>
      <c r="L153" s="53"/>
      <c r="M153" s="54" t="s">
        <v>0</v>
      </c>
    </row>
    <row r="154" customFormat="false" ht="13.2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323653.255438272</v>
      </c>
      <c r="L154" s="53"/>
      <c r="M154" s="54" t="s">
        <v>0</v>
      </c>
    </row>
    <row r="155" customFormat="false" ht="13.2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3.2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3.2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3.2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3.2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3.2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3.2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3.2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3.2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3.2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3.2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3.2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3.2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3.2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3.2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3.2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3.2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6" width="13.87"/>
    <col collapsed="false" customWidth="true" hidden="false" outlineLevel="0" max="3" min="3" style="57" width="14.43"/>
    <col collapsed="false" customWidth="true" hidden="false" outlineLevel="0" max="4" min="4" style="58" width="12.32"/>
    <col collapsed="false" customWidth="true" hidden="false" outlineLevel="0" max="5" min="5" style="56" width="16.32"/>
    <col collapsed="false" customWidth="true" hidden="false" outlineLevel="0" max="6" min="6" style="56" width="10.66"/>
    <col collapsed="false" customWidth="true" hidden="false" outlineLevel="0" max="8" min="7" style="59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60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51297.4</v>
      </c>
      <c r="C7" s="23" t="n">
        <f aca="false">H33</f>
        <v>30752.7913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3.2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8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-45458</v>
      </c>
      <c r="H14" s="7" t="n">
        <f aca="false">G14*0.5995</f>
        <v>-27252.071</v>
      </c>
      <c r="I14" s="76" t="s">
        <v>0</v>
      </c>
      <c r="J14" s="10"/>
    </row>
    <row r="15" customFormat="false" ht="13.2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3.2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3.2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4435.2</v>
      </c>
      <c r="H25" s="7" t="n">
        <f aca="false">G25*0.5995</f>
        <v>2658.9024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3.2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3.2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3.2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51297.4</v>
      </c>
      <c r="H33" s="7" t="n">
        <f aca="false">G33*0.5995</f>
        <v>30752.7913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3434.2</v>
      </c>
      <c r="H47" s="7" t="n">
        <f aca="false">G47*0.5995</f>
        <v>2058.8029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3434.2</v>
      </c>
      <c r="H48" s="7" t="n">
        <f aca="false">G48*0.5995</f>
        <v>2058.8029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3418.8</v>
      </c>
      <c r="H49" s="7" t="n">
        <f aca="false">G49*0.5995</f>
        <v>2049.5706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4034.8</v>
      </c>
      <c r="H58" s="7" t="n">
        <f aca="false">G58*0.5995</f>
        <v>2418.8626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4034.8</v>
      </c>
      <c r="H59" s="7" t="n">
        <f aca="false">G59*0.5995</f>
        <v>2418.8626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4034.8</v>
      </c>
      <c r="H60" s="7" t="n">
        <f aca="false">G60*0.5995</f>
        <v>2418.8626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4435.2</v>
      </c>
      <c r="H69" s="7" t="n">
        <f aca="false">G69*0.5995</f>
        <v>2658.9024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4435.2</v>
      </c>
      <c r="H70" s="7" t="n">
        <f aca="false">G70*0.5995</f>
        <v>2658.9024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4419.8</v>
      </c>
      <c r="H71" s="7" t="n">
        <f aca="false">G71*0.5995</f>
        <v>2649.6701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8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3.2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3.2" hidden="false" customHeight="false" outlineLevel="0" collapsed="false">
      <c r="C76" s="56" t="s">
        <v>0</v>
      </c>
      <c r="E76" s="14"/>
      <c r="G76" s="20" t="n">
        <f aca="false">SUM(G14:G74)</f>
        <v>45956.4</v>
      </c>
      <c r="H76" s="20" t="n">
        <f aca="false">SUM(H14:H74)</f>
        <v>27550.8618</v>
      </c>
      <c r="I76" s="10"/>
      <c r="J76" s="60" t="s">
        <v>0</v>
      </c>
    </row>
    <row r="77" customFormat="false" ht="13.8" hidden="false" customHeight="false" outlineLevel="0" collapsed="false">
      <c r="C77" s="56" t="s">
        <v>152</v>
      </c>
      <c r="G77" s="50"/>
      <c r="H77" s="50"/>
    </row>
    <row r="78" customFormat="false" ht="13.2" hidden="false" customHeight="false" outlineLevel="0" collapsed="false">
      <c r="C78" s="56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3.2" hidden="false" customHeight="false" outlineLevel="0" collapsed="false">
      <c r="C80" s="56" t="s">
        <v>0</v>
      </c>
      <c r="G80" s="20"/>
      <c r="H80" s="20"/>
    </row>
    <row r="81" customFormat="false" ht="13.2" hidden="false" customHeight="false" outlineLevel="0" collapsed="false">
      <c r="C81" s="56" t="s">
        <v>0</v>
      </c>
      <c r="G81" s="20"/>
      <c r="H81" s="20"/>
    </row>
    <row r="82" customFormat="false" ht="13.2" hidden="false" customHeight="false" outlineLevel="0" collapsed="false">
      <c r="C82" s="56" t="s">
        <v>0</v>
      </c>
      <c r="G82" s="20"/>
      <c r="H82" s="20"/>
    </row>
    <row r="83" customFormat="false" ht="13.2" hidden="false" customHeight="false" outlineLevel="0" collapsed="false">
      <c r="C83" s="56" t="s">
        <v>0</v>
      </c>
      <c r="G83" s="20"/>
      <c r="H83" s="20"/>
    </row>
    <row r="84" customFormat="false" ht="13.2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3.2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3.2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3.2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3.2" hidden="false" customHeight="false" outlineLevel="0" collapsed="false">
      <c r="B88" s="102"/>
      <c r="C88" s="56" t="s">
        <v>0</v>
      </c>
      <c r="G88" s="20"/>
      <c r="H88" s="20"/>
    </row>
    <row r="89" customFormat="false" ht="13.2" hidden="false" customHeight="false" outlineLevel="0" collapsed="false">
      <c r="B89" s="102"/>
      <c r="C89" s="56" t="s">
        <v>0</v>
      </c>
      <c r="G89" s="20"/>
      <c r="H89" s="20"/>
    </row>
    <row r="90" customFormat="false" ht="13.2" hidden="false" customHeight="false" outlineLevel="0" collapsed="false">
      <c r="B90" s="102"/>
      <c r="C90" s="56" t="s">
        <v>0</v>
      </c>
      <c r="G90" s="20"/>
      <c r="H90" s="20"/>
    </row>
    <row r="91" customFormat="false" ht="13.8" hidden="false" customHeight="false" outlineLevel="0" collapsed="false">
      <c r="B91" s="103"/>
      <c r="C91" s="56" t="s">
        <v>0</v>
      </c>
      <c r="G91" s="20"/>
      <c r="H91" s="20"/>
    </row>
    <row r="92" customFormat="false" ht="13.2" hidden="false" customHeight="false" outlineLevel="0" collapsed="false">
      <c r="B92" s="102"/>
      <c r="C92" s="56" t="s">
        <v>0</v>
      </c>
      <c r="G92" s="20"/>
      <c r="H92" s="20"/>
    </row>
    <row r="93" customFormat="false" ht="13.2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8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3.2" hidden="false" customHeight="false" outlineLevel="0" collapsed="false">
      <c r="B95" s="102"/>
      <c r="C95" s="57" t="s">
        <v>159</v>
      </c>
      <c r="G95" s="20"/>
      <c r="H95" s="20"/>
    </row>
    <row r="96" customFormat="false" ht="13.2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3.2" hidden="false" customHeight="false" outlineLevel="0" collapsed="false">
      <c r="B97" s="102"/>
      <c r="G97" s="20"/>
      <c r="H97" s="20"/>
    </row>
    <row r="98" customFormat="false" ht="13.2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3.2" hidden="false" customHeight="false" outlineLevel="0" collapsed="false">
      <c r="B99" s="102"/>
      <c r="G99" s="20"/>
      <c r="H99" s="20"/>
    </row>
    <row r="100" customFormat="false" ht="13.2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3.2" hidden="false" customHeight="false" outlineLevel="0" collapsed="false">
      <c r="B101" s="102"/>
      <c r="C101" s="57" t="s">
        <v>163</v>
      </c>
      <c r="G101" s="20"/>
      <c r="H101" s="20"/>
    </row>
    <row r="102" customFormat="false" ht="13.2" hidden="false" customHeight="false" outlineLevel="0" collapsed="false">
      <c r="B102" s="102"/>
      <c r="G102" s="20"/>
      <c r="H102" s="20"/>
    </row>
    <row r="103" customFormat="false" ht="13.2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8" hidden="false" customHeight="false" outlineLevel="0" collapsed="false">
      <c r="B104" s="103"/>
      <c r="C104" s="57" t="s">
        <v>165</v>
      </c>
      <c r="G104" s="20"/>
      <c r="H104" s="20"/>
    </row>
    <row r="105" customFormat="false" ht="13.2" hidden="false" customHeight="false" outlineLevel="0" collapsed="false">
      <c r="B105" s="102"/>
      <c r="G105" s="20"/>
      <c r="H105" s="20"/>
    </row>
    <row r="106" customFormat="false" ht="13.2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8" hidden="false" customHeight="false" outlineLevel="0" collapsed="false">
      <c r="B107" s="103"/>
      <c r="C107" s="57" t="s">
        <v>167</v>
      </c>
      <c r="G107" s="20"/>
      <c r="H107" s="20"/>
    </row>
    <row r="108" customFormat="false" ht="13.2" hidden="false" customHeight="false" outlineLevel="0" collapsed="false">
      <c r="B108" s="102"/>
      <c r="C108" s="57" t="s">
        <v>168</v>
      </c>
    </row>
    <row r="109" customFormat="false" ht="13.2" hidden="false" customHeight="false" outlineLevel="0" collapsed="false">
      <c r="B109" s="102"/>
    </row>
    <row r="110" customFormat="false" ht="13.2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3.2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3.2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3.2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3.2" hidden="false" customHeight="false" outlineLevel="0" collapsed="false">
      <c r="B114" s="102" t="s">
        <v>0</v>
      </c>
    </row>
    <row r="115" customFormat="false" ht="13.2" hidden="false" customHeight="false" outlineLevel="0" collapsed="false">
      <c r="B115" s="102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2001-10-27T11:42:26Z</dcterms:modified>
  <cp:revision>0</cp:revision>
  <dc:subject/>
  <dc:title/>
</cp:coreProperties>
</file>