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<sst xmlns="http://schemas.openxmlformats.org/spreadsheetml/2006/main" count="926" uniqueCount="173">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</sst>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66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37190</v>
      </c>
      <c r="F3" s="12" t="n">
        <v>37189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2552000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2552000</v>
      </c>
      <c r="K5" s="4" t="n">
        <f aca="false">J5</f>
        <v>2552000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14.09</v>
      </c>
      <c r="F6" s="14" t="n">
        <v>14.09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14090</v>
      </c>
      <c r="K6" s="4" t="n">
        <f aca="false">J6</f>
        <v>14090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80.35</v>
      </c>
      <c r="F9" s="14" t="n">
        <v>80.35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94.98</v>
      </c>
      <c r="F10" s="14" t="n">
        <v>94.98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110.57</v>
      </c>
      <c r="F11" s="14" t="n">
        <v>110.57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36.8</v>
      </c>
      <c r="F12" s="14" t="n">
        <v>36.8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2566090</v>
      </c>
      <c r="N17" s="6" t="n">
        <v>2566090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13.95</v>
      </c>
      <c r="F23" s="14" t="n">
        <v>13.95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12555</v>
      </c>
      <c r="K23" s="4" t="n">
        <f aca="false">J23</f>
        <v>12555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17.9</v>
      </c>
      <c r="F24" s="14" t="n">
        <v>17.9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1790</v>
      </c>
      <c r="K24" s="4" t="n">
        <f aca="false">J24</f>
        <v>1790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49.9</v>
      </c>
      <c r="F25" s="14" t="n">
        <v>49.9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4141.7</v>
      </c>
      <c r="K25" s="4" t="n">
        <f aca="false">J25</f>
        <v>4141.7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9.67</v>
      </c>
      <c r="F26" s="14" t="n">
        <v>9.67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1634.23</v>
      </c>
      <c r="K26" s="4" t="n">
        <f aca="false">J26</f>
        <v>1634.23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266.5558</v>
      </c>
      <c r="D31" s="2" t="n">
        <f aca="false">C31*1</f>
        <v>266.5558</v>
      </c>
      <c r="E31" s="23" t="n">
        <v>16.35</v>
      </c>
      <c r="F31" s="23" t="n">
        <v>16.35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4358.18733</v>
      </c>
      <c r="K31" s="4" t="n">
        <f aca="false">J31</f>
        <v>4358.18733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133821.74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133821.74</v>
      </c>
      <c r="K32" s="4" t="n">
        <f aca="false">J32</f>
        <v>133821.74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16.35</v>
      </c>
      <c r="F37" s="14" t="n">
        <f aca="false">F$31</f>
        <v>16.35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1582.56555</v>
      </c>
      <c r="K37" s="4" t="n">
        <f aca="false">J37</f>
        <v>1582.56555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3.2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16.35</v>
      </c>
      <c r="F47" s="14" t="n">
        <f aca="false">F$31</f>
        <v>16.35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21379.03437</v>
      </c>
      <c r="K47" s="4" t="n">
        <f aca="false">J47</f>
        <v>21379.03437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16.35</v>
      </c>
      <c r="F48" s="14" t="n">
        <f aca="false">F$31</f>
        <v>16.35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2910.84609</v>
      </c>
      <c r="K48" s="4" t="n">
        <f aca="false">J48</f>
        <v>2910.84609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16.35</v>
      </c>
      <c r="F49" s="14" t="n">
        <f aca="false">F$31</f>
        <v>16.35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6586.664535</v>
      </c>
      <c r="K49" s="4" t="n">
        <f aca="false">J49</f>
        <v>6586.664535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16.35</v>
      </c>
      <c r="F52" s="14" t="n">
        <f aca="false">F$31</f>
        <v>16.35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16.35</v>
      </c>
      <c r="F53" s="14" t="n">
        <f aca="false">F$31</f>
        <v>16.35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16.35</v>
      </c>
      <c r="F54" s="14" t="n">
        <f aca="false">F$31</f>
        <v>16.35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16.35</v>
      </c>
      <c r="F55" s="14" t="n">
        <f aca="false">F$31</f>
        <v>16.35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16.35</v>
      </c>
      <c r="F56" s="14" t="n">
        <f aca="false">F$31</f>
        <v>16.35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16.35</v>
      </c>
      <c r="F57" s="14" t="n">
        <f aca="false">F$31</f>
        <v>16.35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16.35</v>
      </c>
      <c r="F58" s="14" t="n">
        <f aca="false">F$31</f>
        <v>16.35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16.35</v>
      </c>
      <c r="F61" s="14" t="n">
        <f aca="false">F$31</f>
        <v>16.35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37882.95</v>
      </c>
      <c r="K61" s="4" t="n">
        <f aca="false">J61*0.614</f>
        <v>23260.1313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16.35</v>
      </c>
      <c r="F64" s="14" t="n">
        <f aca="false">F$31</f>
        <v>16.35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31457.4</v>
      </c>
      <c r="K64" s="4" t="n">
        <f aca="false">J64*0.614</f>
        <v>19314.8436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2997378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2997378</v>
      </c>
      <c r="K67" s="4" t="n">
        <f aca="false">J67</f>
        <v>2997378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0.85</v>
      </c>
      <c r="F68" s="14" t="n">
        <v>0.85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4250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</v>
      </c>
      <c r="F69" s="14" t="n">
        <v>0.2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3000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0.05</v>
      </c>
      <c r="F71" s="14" t="n">
        <v>0.05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250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0.35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875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0.3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30875</v>
      </c>
      <c r="N82" s="6" t="n">
        <v>1000</v>
      </c>
      <c r="O82" s="6" t="n">
        <v>2997378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2997378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37.87</v>
      </c>
      <c r="F84" s="23" t="n">
        <v>37.87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14655.69</v>
      </c>
      <c r="K84" s="4" t="n">
        <f aca="false">J84</f>
        <v>14655.69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47.69</v>
      </c>
      <c r="F88" s="14" t="n">
        <v>47.69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11162.51216</v>
      </c>
      <c r="K88" s="4" t="n">
        <f aca="false">J88</f>
        <v>11162.51216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8.77</v>
      </c>
      <c r="F89" s="14" t="n">
        <v>8.77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6596.16256</v>
      </c>
      <c r="K89" s="4" t="n">
        <f aca="false">J89</f>
        <v>6596.16256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19.95</v>
      </c>
      <c r="F90" s="14" t="n">
        <v>19.95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53362.1802</v>
      </c>
      <c r="K90" s="4" t="n">
        <f aca="false">J90</f>
        <v>53362.1802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7.73</v>
      </c>
      <c r="F91" s="14" t="n">
        <v>7.73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9587.56538</v>
      </c>
      <c r="K91" s="4" t="n">
        <f aca="false">J91</f>
        <v>9587.56538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36.19</v>
      </c>
      <c r="F92" s="14" t="n">
        <v>36.19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9447.18236</v>
      </c>
      <c r="K92" s="4" t="n">
        <f aca="false">J92</f>
        <v>9447.18236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26.07</v>
      </c>
      <c r="F93" s="14" t="n">
        <v>26.07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9868.17282</v>
      </c>
      <c r="K93" s="4" t="n">
        <f aca="false">J93</f>
        <v>9868.17282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-3849630</v>
      </c>
      <c r="N102" s="41" t="n">
        <f aca="false">M102/M109</f>
        <v>-0.63621166349236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232047.540681722</v>
      </c>
      <c r="N103" s="41" t="n">
        <f aca="false">M103/M109</f>
        <v>0.0383494912151115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6388816.064786</v>
      </c>
      <c r="N105" s="41" t="n">
        <f aca="false">M105/M109</f>
        <v>1.05585193806268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-200000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-200000</v>
      </c>
      <c r="K107" s="4" t="n">
        <f aca="false">J107</f>
        <v>-200000</v>
      </c>
      <c r="L107" s="5" t="n">
        <v>0</v>
      </c>
      <c r="M107" s="6" t="n">
        <f aca="false">SUM(K107:K109)</f>
        <v>-570000</v>
      </c>
      <c r="N107" s="41" t="n">
        <f aca="false">+M107/M109</f>
        <v>-0.0942014292777865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6050863.60546772</v>
      </c>
      <c r="N109" s="41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21394.8225</v>
      </c>
      <c r="D112" s="2" t="n">
        <f aca="false">SUM(D5:D109)</f>
        <v>6492.8225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6459342.86320172</v>
      </c>
      <c r="K112" s="4" t="n">
        <f aca="false">SUM(K5:K110)</f>
        <v>6050863.60546772</v>
      </c>
      <c r="M112" s="38" t="n">
        <f aca="false">SUM(K47:K64)+K31+K37</f>
        <v>79392.272775</v>
      </c>
      <c r="N112" s="47" t="n">
        <f aca="false">M112/K112</f>
        <v>0.0131208167877489</v>
      </c>
    </row>
    <row r="113" customFormat="false" ht="13.8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18.65</v>
      </c>
      <c r="F116" s="14" t="n">
        <v>18.65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22913.0543</v>
      </c>
      <c r="K116" s="4" t="n">
        <f aca="false">J116</f>
        <v>22913.0543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37.87</v>
      </c>
      <c r="F117" s="14" t="n">
        <f aca="false">+F84</f>
        <v>37.87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14655.69</v>
      </c>
      <c r="K117" s="4" t="n">
        <f aca="false">J117</f>
        <v>14655.69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10.86</v>
      </c>
      <c r="F121" s="14" t="n">
        <v>10.86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21865.3068</v>
      </c>
      <c r="K121" s="4" t="n">
        <f aca="false">J121</f>
        <v>21865.3068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37.87</v>
      </c>
      <c r="F122" s="14" t="n">
        <f aca="false">+F84</f>
        <v>37.87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14655.69</v>
      </c>
      <c r="K122" s="4" t="n">
        <f aca="false">J122</f>
        <v>14655.69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37.87</v>
      </c>
      <c r="F125" s="14" t="n">
        <f aca="false">+F84</f>
        <v>37.87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14655.69</v>
      </c>
      <c r="K125" s="4" t="n">
        <f aca="false">J125</f>
        <v>14655.69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16.35</v>
      </c>
      <c r="F129" s="14" t="n">
        <f aca="false">F$31</f>
        <v>16.35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4708.8</v>
      </c>
      <c r="K129" s="4" t="n">
        <f aca="false">J129*0.5995</f>
        <v>2822.9256</v>
      </c>
      <c r="L129" s="5" t="n">
        <v>2</v>
      </c>
      <c r="M129" s="6" t="n">
        <f aca="false">SUM(K112:K129)+K138</f>
        <v>6142907.40216772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16.35</v>
      </c>
      <c r="F132" s="14" t="n">
        <f aca="false">F$31</f>
        <v>16.35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16.35</v>
      </c>
      <c r="F133" s="14" t="n">
        <f aca="false">F$31</f>
        <v>16.35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16.35</v>
      </c>
      <c r="F134" s="14" t="n">
        <f aca="false">F$31</f>
        <v>16.35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16.35</v>
      </c>
      <c r="F135" s="14" t="n">
        <f aca="false">F$31</f>
        <v>16.35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-3849630</v>
      </c>
      <c r="N136" s="41" t="n">
        <f aca="false">M136/M143</f>
        <v>-0.626678826159993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323615.897381722</v>
      </c>
      <c r="N137" s="41" t="n">
        <f aca="false">M137/M143</f>
        <v>0.0526812266887702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16.35</v>
      </c>
      <c r="F138" s="14" t="n">
        <f aca="false">F$31</f>
        <v>16.35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16.35</v>
      </c>
      <c r="F139" s="14" t="n">
        <f aca="false">F$31</f>
        <v>16.35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6389291.504786</v>
      </c>
      <c r="N139" s="41" t="n">
        <f aca="false">M139/M143</f>
        <v>1.04010871180173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16.35</v>
      </c>
      <c r="F140" s="14" t="n">
        <f aca="false">F$31</f>
        <v>16.35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16.35</v>
      </c>
      <c r="F141" s="14" t="n">
        <f aca="false">F$31</f>
        <v>16.35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-570000</v>
      </c>
      <c r="N141" s="41" t="n">
        <f aca="false">+M141/M143</f>
        <v>-0.0927899384905033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16.35</v>
      </c>
      <c r="F142" s="14" t="n">
        <f aca="false">F$31</f>
        <v>16.35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16.35</v>
      </c>
      <c r="F143" s="14" t="n">
        <f aca="false">F$31</f>
        <v>16.35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6142907.40216772</v>
      </c>
      <c r="N143" s="41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16.35</v>
      </c>
      <c r="F144" s="14" t="n">
        <f aca="false">F$31</f>
        <v>16.35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16.35</v>
      </c>
      <c r="F145" s="14" t="n">
        <f aca="false">F$31</f>
        <v>16.35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16.35</v>
      </c>
      <c r="F146" s="14" t="n">
        <f aca="false">F$31</f>
        <v>16.35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65733.8225</v>
      </c>
      <c r="D149" s="2" t="n">
        <f aca="false">SUM(D129:D146)+D112</f>
        <v>21772.8225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6553272.53430172</v>
      </c>
      <c r="K149" s="4" t="n">
        <f aca="false">SUM(K112:K147)</f>
        <v>6142907.40216772</v>
      </c>
      <c r="M149" s="38" t="n">
        <f aca="false">SUM(K129:K146)+M112</f>
        <v>82215.198375</v>
      </c>
      <c r="N149" s="47" t="n">
        <f aca="false">M149/K149</f>
        <v>0.0133837600003522</v>
      </c>
    </row>
    <row r="150" customFormat="false" ht="13.8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3.2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319485.598368696</v>
      </c>
      <c r="L153" s="53"/>
      <c r="M153" s="54" t="s">
        <v>0</v>
      </c>
    </row>
    <row r="154" customFormat="false" ht="13.2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324345.510834456</v>
      </c>
      <c r="L154" s="53"/>
      <c r="M154" s="54" t="s">
        <v>0</v>
      </c>
    </row>
    <row r="155" customFormat="false" ht="13.2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3.2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3.2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3.2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3.2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3.2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3.2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3.2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3.2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3.2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3.2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3.2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3.2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3.2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3.2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3.2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3.2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6" width="13.87"/>
    <col collapsed="false" customWidth="true" hidden="false" outlineLevel="0" max="3" min="3" style="57" width="14.43"/>
    <col collapsed="false" customWidth="true" hidden="false" outlineLevel="0" max="4" min="4" style="58" width="12.32"/>
    <col collapsed="false" customWidth="true" hidden="false" outlineLevel="0" max="5" min="5" style="56" width="16.32"/>
    <col collapsed="false" customWidth="true" hidden="false" outlineLevel="0" max="6" min="6" style="56" width="10.66"/>
    <col collapsed="false" customWidth="true" hidden="false" outlineLevel="0" max="8" min="7" style="59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60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54461.85</v>
      </c>
      <c r="C7" s="23" t="n">
        <f aca="false">H33</f>
        <v>32649.879075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3.2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8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-30942</v>
      </c>
      <c r="H14" s="7" t="n">
        <f aca="false">G14*0.5995</f>
        <v>-18549.729</v>
      </c>
      <c r="I14" s="76" t="s">
        <v>0</v>
      </c>
      <c r="J14" s="10"/>
    </row>
    <row r="15" customFormat="false" ht="13.2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3.2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3.2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4708.8</v>
      </c>
      <c r="H25" s="7" t="n">
        <f aca="false">G25*0.5995</f>
        <v>2822.9256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3.2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3.2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3.2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54461.85</v>
      </c>
      <c r="H33" s="7" t="n">
        <f aca="false">G33*0.5995</f>
        <v>32649.879075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3646.05</v>
      </c>
      <c r="H47" s="7" t="n">
        <f aca="false">G47*0.5995</f>
        <v>2185.806975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3646.05</v>
      </c>
      <c r="H48" s="7" t="n">
        <f aca="false">G48*0.5995</f>
        <v>2185.806975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3629.7</v>
      </c>
      <c r="H49" s="7" t="n">
        <f aca="false">G49*0.5995</f>
        <v>2176.00515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4283.7</v>
      </c>
      <c r="H58" s="7" t="n">
        <f aca="false">G58*0.5995</f>
        <v>2568.07815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4283.7</v>
      </c>
      <c r="H59" s="7" t="n">
        <f aca="false">G59*0.5995</f>
        <v>2568.07815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4283.7</v>
      </c>
      <c r="H60" s="7" t="n">
        <f aca="false">G60*0.5995</f>
        <v>2568.07815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4708.8</v>
      </c>
      <c r="H69" s="7" t="n">
        <f aca="false">G69*0.5995</f>
        <v>2822.9256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4708.8</v>
      </c>
      <c r="H70" s="7" t="n">
        <f aca="false">G70*0.5995</f>
        <v>2822.9256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4692.45</v>
      </c>
      <c r="H71" s="7" t="n">
        <f aca="false">G71*0.5995</f>
        <v>2813.123775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8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3.2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3.2" hidden="false" customHeight="false" outlineLevel="0" collapsed="false">
      <c r="C76" s="56" t="s">
        <v>0</v>
      </c>
      <c r="E76" s="14"/>
      <c r="G76" s="20" t="n">
        <f aca="false">SUM(G14:G74)</f>
        <v>66111.6</v>
      </c>
      <c r="H76" s="20" t="n">
        <f aca="false">SUM(H14:H74)</f>
        <v>39633.9042</v>
      </c>
      <c r="I76" s="10"/>
      <c r="J76" s="60" t="s">
        <v>0</v>
      </c>
    </row>
    <row r="77" customFormat="false" ht="13.8" hidden="false" customHeight="false" outlineLevel="0" collapsed="false">
      <c r="C77" s="56" t="s">
        <v>152</v>
      </c>
      <c r="G77" s="50"/>
      <c r="H77" s="50"/>
    </row>
    <row r="78" customFormat="false" ht="13.2" hidden="false" customHeight="false" outlineLevel="0" collapsed="false">
      <c r="C78" s="56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3.2" hidden="false" customHeight="false" outlineLevel="0" collapsed="false">
      <c r="C80" s="56" t="s">
        <v>0</v>
      </c>
      <c r="G80" s="20"/>
      <c r="H80" s="20"/>
    </row>
    <row r="81" customFormat="false" ht="13.2" hidden="false" customHeight="false" outlineLevel="0" collapsed="false">
      <c r="C81" s="56" t="s">
        <v>0</v>
      </c>
      <c r="G81" s="20"/>
      <c r="H81" s="20"/>
    </row>
    <row r="82" customFormat="false" ht="13.2" hidden="false" customHeight="false" outlineLevel="0" collapsed="false">
      <c r="C82" s="56" t="s">
        <v>0</v>
      </c>
      <c r="G82" s="20"/>
      <c r="H82" s="20"/>
    </row>
    <row r="83" customFormat="false" ht="13.2" hidden="false" customHeight="false" outlineLevel="0" collapsed="false">
      <c r="C83" s="56" t="s">
        <v>0</v>
      </c>
      <c r="G83" s="20"/>
      <c r="H83" s="20"/>
    </row>
    <row r="84" customFormat="false" ht="13.2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3.2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3.2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3.2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3.2" hidden="false" customHeight="false" outlineLevel="0" collapsed="false">
      <c r="B88" s="102"/>
      <c r="C88" s="56" t="s">
        <v>0</v>
      </c>
      <c r="G88" s="20"/>
      <c r="H88" s="20"/>
    </row>
    <row r="89" customFormat="false" ht="13.2" hidden="false" customHeight="false" outlineLevel="0" collapsed="false">
      <c r="B89" s="102"/>
      <c r="C89" s="56" t="s">
        <v>0</v>
      </c>
      <c r="G89" s="20"/>
      <c r="H89" s="20"/>
    </row>
    <row r="90" customFormat="false" ht="13.2" hidden="false" customHeight="false" outlineLevel="0" collapsed="false">
      <c r="B90" s="102"/>
      <c r="C90" s="56" t="s">
        <v>0</v>
      </c>
      <c r="G90" s="20"/>
      <c r="H90" s="20"/>
    </row>
    <row r="91" customFormat="false" ht="13.8" hidden="false" customHeight="false" outlineLevel="0" collapsed="false">
      <c r="B91" s="103"/>
      <c r="C91" s="56" t="s">
        <v>0</v>
      </c>
      <c r="G91" s="20"/>
      <c r="H91" s="20"/>
    </row>
    <row r="92" customFormat="false" ht="13.2" hidden="false" customHeight="false" outlineLevel="0" collapsed="false">
      <c r="B92" s="102"/>
      <c r="C92" s="56" t="s">
        <v>0</v>
      </c>
      <c r="G92" s="20"/>
      <c r="H92" s="20"/>
    </row>
    <row r="93" customFormat="false" ht="13.2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8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3.2" hidden="false" customHeight="false" outlineLevel="0" collapsed="false">
      <c r="B95" s="102"/>
      <c r="C95" s="57" t="s">
        <v>159</v>
      </c>
      <c r="G95" s="20"/>
      <c r="H95" s="20"/>
    </row>
    <row r="96" customFormat="false" ht="13.2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3.2" hidden="false" customHeight="false" outlineLevel="0" collapsed="false">
      <c r="B97" s="102"/>
      <c r="G97" s="20"/>
      <c r="H97" s="20"/>
    </row>
    <row r="98" customFormat="false" ht="13.2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3.2" hidden="false" customHeight="false" outlineLevel="0" collapsed="false">
      <c r="B99" s="102"/>
      <c r="G99" s="20"/>
      <c r="H99" s="20"/>
    </row>
    <row r="100" customFormat="false" ht="13.2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3.2" hidden="false" customHeight="false" outlineLevel="0" collapsed="false">
      <c r="B101" s="102"/>
      <c r="C101" s="57" t="s">
        <v>163</v>
      </c>
      <c r="G101" s="20"/>
      <c r="H101" s="20"/>
    </row>
    <row r="102" customFormat="false" ht="13.2" hidden="false" customHeight="false" outlineLevel="0" collapsed="false">
      <c r="B102" s="102"/>
      <c r="G102" s="20"/>
      <c r="H102" s="20"/>
    </row>
    <row r="103" customFormat="false" ht="13.2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8" hidden="false" customHeight="false" outlineLevel="0" collapsed="false">
      <c r="B104" s="103"/>
      <c r="C104" s="57" t="s">
        <v>165</v>
      </c>
      <c r="G104" s="20"/>
      <c r="H104" s="20"/>
    </row>
    <row r="105" customFormat="false" ht="13.2" hidden="false" customHeight="false" outlineLevel="0" collapsed="false">
      <c r="B105" s="102"/>
      <c r="G105" s="20"/>
      <c r="H105" s="20"/>
    </row>
    <row r="106" customFormat="false" ht="13.2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8" hidden="false" customHeight="false" outlineLevel="0" collapsed="false">
      <c r="B107" s="103"/>
      <c r="C107" s="57" t="s">
        <v>167</v>
      </c>
      <c r="G107" s="20"/>
      <c r="H107" s="20"/>
    </row>
    <row r="108" customFormat="false" ht="13.2" hidden="false" customHeight="false" outlineLevel="0" collapsed="false">
      <c r="B108" s="102"/>
      <c r="C108" s="57" t="s">
        <v>168</v>
      </c>
    </row>
    <row r="109" customFormat="false" ht="13.2" hidden="false" customHeight="false" outlineLevel="0" collapsed="false">
      <c r="B109" s="102"/>
    </row>
    <row r="110" customFormat="false" ht="13.2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3.2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3.2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3.2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3.2" hidden="false" customHeight="false" outlineLevel="0" collapsed="false">
      <c r="B114" s="102" t="s">
        <v>0</v>
      </c>
    </row>
    <row r="115" customFormat="false" ht="13.2" hidden="false" customHeight="false" outlineLevel="0" collapsed="false">
      <c r="B115" s="102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2001-10-26T01:22:02Z</dcterms:modified>
  <cp:revision>0</cp:revision>
  <dc:subject/>
  <dc:title/>
</cp:coreProperties>
</file>