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Sheet1!$A$1:$M$41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<sst xmlns="http://schemas.openxmlformats.org/spreadsheetml/2006/main" count="33" uniqueCount="26">
  <si>
    <t xml:space="preserve">Northern Natural Gas</t>
  </si>
  <si>
    <t xml:space="preserve">Key Statistics</t>
  </si>
  <si>
    <t xml:space="preserve">($ in millions)</t>
  </si>
  <si>
    <t xml:space="preserve">Qualitative Considerations:</t>
  </si>
  <si>
    <t xml:space="preserve">  no contracts beyond '03.  This is in contrast to Transwestern (contracts thru '05) and our growing pipelines (10-15 yr contracts generally)</t>
  </si>
  <si>
    <t xml:space="preserve">FYE Ended 12/31</t>
  </si>
  <si>
    <t xml:space="preserve">FYE Ending 12/31 (1)</t>
  </si>
  <si>
    <t xml:space="preserve">EBITDA</t>
  </si>
  <si>
    <t xml:space="preserve">nonrecurring sales of gas and liquids</t>
  </si>
  <si>
    <t xml:space="preserve">Pro forma EBITDA</t>
  </si>
  <si>
    <t xml:space="preserve">5 yr cagr</t>
  </si>
  <si>
    <t xml:space="preserve">  EBITDA growth</t>
  </si>
  <si>
    <t xml:space="preserve"> </t>
  </si>
  <si>
    <t xml:space="preserve">Trading multiples / acquisition multiples</t>
  </si>
  <si>
    <t xml:space="preserve">TEV given</t>
  </si>
  <si>
    <t xml:space="preserve">01 EBITDA</t>
  </si>
  <si>
    <t xml:space="preserve">02 EBITDA</t>
  </si>
  <si>
    <t xml:space="preserve">x</t>
  </si>
  <si>
    <t xml:space="preserve">Debt (source: Mitchell/K Howard)</t>
  </si>
  <si>
    <t xml:space="preserve">Equity value given</t>
  </si>
  <si>
    <t xml:space="preserve">Eq. Valu from</t>
  </si>
  <si>
    <t xml:space="preserve">Rate base multiple </t>
  </si>
  <si>
    <t xml:space="preserve"> rate base</t>
  </si>
  <si>
    <t xml:space="preserve">(2)</t>
  </si>
  <si>
    <t xml:space="preserve">(1)  Projections based on Rod Hayslett's model.</t>
  </si>
  <si>
    <t xml:space="preserve">(2)  the DUK/Westcoast transaction occurred at approximately 1.7x rate base.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</si>
</sst>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.00_);_(\$* \(#,##0.00\);_(\$* \-??_);_(@_)"/>
    <numFmt numFmtId="166" formatCode="_(\$* #,##0.0_);_(\$* \(#,##0.0\);_(\$* \-??_);_(@_)"/>
    <numFmt numFmtId="167" formatCode="_(* #,##0.00_);_(* \(#,##0.00\);_(* \-??_);_(@_)"/>
    <numFmt numFmtId="168" formatCode="_(* #,##0.0_);_(* \(#,##0.0\);_(* \-??_);_(@_)"/>
    <numFmt numFmtId="169" formatCode="0%"/>
    <numFmt numFmtId="170" formatCode="0.0%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Helvetica-Black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sz val="10"/>
      <color rgb="FF3366FF"/>
      <name val="Arial"/>
      <family val="2"/>
    </font>
    <font>
      <sz val="1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left" vertical="bottom" textRotation="0" wrapText="false" indent="0" shrinkToFit="false"/>
    </xf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Table Title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4" min="3" style="0" width="7.7"/>
    <col collapsed="false" customWidth="true" hidden="false" outlineLevel="0" max="5" min="5" style="0" width="10.28"/>
    <col collapsed="false" customWidth="true" hidden="false" outlineLevel="0" max="6" min="6" style="0" width="10.13"/>
    <col collapsed="false" customWidth="true" hidden="false" outlineLevel="0" max="7" min="7" style="0" width="7.7"/>
    <col collapsed="false" customWidth="true" hidden="false" outlineLevel="0" max="8" min="8" style="0" width="10.41"/>
    <col collapsed="false" customWidth="true" hidden="false" outlineLevel="0" max="9" min="9" style="0" width="10.28"/>
  </cols>
  <sheetData>
    <row r="1" customFormat="false" ht="15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</row>
    <row r="5" customFormat="false" ht="12.75" hidden="false" customHeight="false" outlineLevel="0" collapsed="false">
      <c r="A5" s="2" t="s">
        <v>3</v>
      </c>
    </row>
    <row r="6" customFormat="false" ht="12.75" hidden="false" customHeight="false" outlineLevel="0" collapsed="false">
      <c r="A6" s="0" t="s">
        <v>4</v>
      </c>
    </row>
    <row r="8" customFormat="false" ht="12.75" hidden="false" customHeight="false" outlineLevel="0" collapsed="false">
      <c r="E8" s="3" t="s">
        <v>5</v>
      </c>
      <c r="F8" s="3"/>
      <c r="H8" s="3" t="s">
        <v>6</v>
      </c>
      <c r="I8" s="3"/>
      <c r="J8" s="3"/>
      <c r="K8" s="3"/>
      <c r="L8" s="3"/>
    </row>
    <row r="9" customFormat="false" ht="12.75" hidden="false" customHeight="false" outlineLevel="0" collapsed="false">
      <c r="E9" s="4" t="n">
        <v>1999</v>
      </c>
      <c r="F9" s="4" t="n">
        <v>2000</v>
      </c>
      <c r="H9" s="4" t="n">
        <v>2001</v>
      </c>
      <c r="I9" s="4" t="n">
        <v>2002</v>
      </c>
      <c r="J9" s="4" t="n">
        <v>2003</v>
      </c>
      <c r="K9" s="4" t="n">
        <v>2004</v>
      </c>
      <c r="L9" s="4" t="n">
        <v>2005</v>
      </c>
    </row>
    <row r="10" customFormat="false" ht="12.75" hidden="false" customHeight="false" outlineLevel="0" collapsed="false">
      <c r="A10" s="0" t="s">
        <v>7</v>
      </c>
      <c r="E10" s="5" t="n">
        <f aca="false">211.315+42.666</f>
        <v>253.981</v>
      </c>
      <c r="F10" s="5" t="n">
        <f aca="false">214.463+45.091</f>
        <v>259.554</v>
      </c>
      <c r="H10" s="5" t="n">
        <v>223.55478087605</v>
      </c>
      <c r="I10" s="5" t="n">
        <v>254.979371747417</v>
      </c>
      <c r="J10" s="5" t="n">
        <v>262.896388603669</v>
      </c>
      <c r="K10" s="5" t="n">
        <v>270.013017776108</v>
      </c>
      <c r="L10" s="5" t="n">
        <v>272.05075508868</v>
      </c>
    </row>
    <row r="11" customFormat="false" ht="12.75" hidden="false" customHeight="false" outlineLevel="0" collapsed="false">
      <c r="A11" s="0" t="s">
        <v>8</v>
      </c>
      <c r="E11" s="6" t="n">
        <v>-33.8</v>
      </c>
      <c r="F11" s="6" t="n">
        <v>-51.2</v>
      </c>
      <c r="H11" s="6" t="n">
        <v>0</v>
      </c>
      <c r="I11" s="6" t="n">
        <v>0</v>
      </c>
      <c r="J11" s="6" t="n">
        <v>0</v>
      </c>
      <c r="K11" s="6" t="n">
        <v>0</v>
      </c>
      <c r="L11" s="6" t="n">
        <v>0</v>
      </c>
    </row>
    <row r="12" customFormat="false" ht="12.75" hidden="false" customHeight="false" outlineLevel="0" collapsed="false">
      <c r="A12" s="0" t="s">
        <v>9</v>
      </c>
      <c r="E12" s="7" t="n">
        <f aca="false">E10+E11</f>
        <v>220.181</v>
      </c>
      <c r="F12" s="7" t="n">
        <f aca="false">F10+F11</f>
        <v>208.354</v>
      </c>
      <c r="G12" s="8"/>
      <c r="H12" s="7" t="n">
        <f aca="false">H10+H11</f>
        <v>223.55478087605</v>
      </c>
      <c r="I12" s="7" t="n">
        <f aca="false">I10+I11</f>
        <v>254.979371747417</v>
      </c>
      <c r="J12" s="7" t="n">
        <f aca="false">J10+J11</f>
        <v>262.896388603669</v>
      </c>
      <c r="K12" s="7" t="n">
        <f aca="false">K10+K11</f>
        <v>270.013017776108</v>
      </c>
      <c r="L12" s="7" t="n">
        <f aca="false">L10+L11</f>
        <v>272.05075508868</v>
      </c>
      <c r="M12" s="3" t="s">
        <v>10</v>
      </c>
    </row>
    <row r="13" customFormat="false" ht="12.75" hidden="false" customHeight="false" outlineLevel="0" collapsed="false">
      <c r="A13" s="0" t="s">
        <v>11</v>
      </c>
      <c r="E13" s="9" t="s">
        <v>12</v>
      </c>
      <c r="F13" s="10" t="n">
        <f aca="false">F12/E12-1</f>
        <v>-0.0537148981973922</v>
      </c>
      <c r="G13" s="9" t="s">
        <v>12</v>
      </c>
      <c r="H13" s="10" t="n">
        <f aca="false">H12/F12-1</f>
        <v>0.0729565109191546</v>
      </c>
      <c r="I13" s="10" t="n">
        <f aca="false">I12/H12-1</f>
        <v>0.140567742493464</v>
      </c>
      <c r="J13" s="10" t="n">
        <f aca="false">J12/I12-1</f>
        <v>0.0310496366901976</v>
      </c>
      <c r="K13" s="10" t="n">
        <f aca="false">K12/J12-1</f>
        <v>0.0270700910356267</v>
      </c>
      <c r="L13" s="10" t="n">
        <f aca="false">L12/K12-1</f>
        <v>0.00754681136989555</v>
      </c>
      <c r="M13" s="10" t="n">
        <f aca="false">((L12/F12)^0.2)-1</f>
        <v>0.0547987795646023</v>
      </c>
    </row>
    <row r="14" customFormat="false" ht="12.75" hidden="false" customHeight="false" outlineLevel="0" collapsed="false">
      <c r="E14" s="0" t="s">
        <v>12</v>
      </c>
    </row>
    <row r="15" customFormat="false" ht="12.75" hidden="false" customHeight="false" outlineLevel="0" collapsed="false">
      <c r="A15" s="0" t="s">
        <v>13</v>
      </c>
      <c r="G15" s="11" t="s">
        <v>12</v>
      </c>
      <c r="H15" s="12" t="s">
        <v>14</v>
      </c>
      <c r="I15" s="12"/>
    </row>
    <row r="16" customFormat="false" ht="12.75" hidden="false" customHeight="false" outlineLevel="0" collapsed="false">
      <c r="H16" s="0" t="s">
        <v>15</v>
      </c>
      <c r="I16" s="0" t="s">
        <v>16</v>
      </c>
    </row>
    <row r="17" customFormat="false" ht="12.75" hidden="false" customHeight="false" outlineLevel="0" collapsed="false">
      <c r="H17" s="13" t="n">
        <f aca="false">H12</f>
        <v>223.55478087605</v>
      </c>
      <c r="I17" s="13" t="n">
        <f aca="false">I12</f>
        <v>254.979371747417</v>
      </c>
    </row>
    <row r="19" customFormat="false" ht="12.75" hidden="false" customHeight="false" outlineLevel="0" collapsed="false">
      <c r="A19" s="14" t="n">
        <v>8</v>
      </c>
      <c r="B19" s="0" t="s">
        <v>17</v>
      </c>
      <c r="H19" s="15" t="n">
        <f aca="false">$H$17*A19</f>
        <v>1788.4382470084</v>
      </c>
      <c r="I19" s="15" t="n">
        <f aca="false">A19*$I$17</f>
        <v>2039.83497397933</v>
      </c>
    </row>
    <row r="20" customFormat="false" ht="12.75" hidden="false" customHeight="false" outlineLevel="0" collapsed="false">
      <c r="A20" s="14" t="n">
        <v>9</v>
      </c>
      <c r="H20" s="15" t="n">
        <f aca="false">$H$17*A20</f>
        <v>2011.99302788445</v>
      </c>
      <c r="I20" s="15" t="n">
        <f aca="false">A20*$I$17</f>
        <v>2294.81434572675</v>
      </c>
    </row>
    <row r="21" customFormat="false" ht="12.75" hidden="false" customHeight="false" outlineLevel="0" collapsed="false">
      <c r="A21" s="14" t="n">
        <v>10</v>
      </c>
      <c r="H21" s="15" t="n">
        <f aca="false">$H$17*A21</f>
        <v>2235.5478087605</v>
      </c>
      <c r="I21" s="15" t="n">
        <f aca="false">A21*$I$17</f>
        <v>2549.79371747417</v>
      </c>
    </row>
    <row r="23" customFormat="false" ht="12.75" hidden="false" customHeight="false" outlineLevel="0" collapsed="false">
      <c r="A23" s="0" t="s">
        <v>18</v>
      </c>
      <c r="H23" s="14" t="n">
        <v>511.3</v>
      </c>
      <c r="I23" s="14" t="n">
        <v>511.3</v>
      </c>
    </row>
    <row r="25" customFormat="false" ht="12.75" hidden="false" customHeight="false" outlineLevel="0" collapsed="false">
      <c r="H25" s="3" t="s">
        <v>19</v>
      </c>
      <c r="I25" s="3"/>
    </row>
    <row r="26" customFormat="false" ht="12.75" hidden="false" customHeight="false" outlineLevel="0" collapsed="false">
      <c r="H26" s="0" t="s">
        <v>15</v>
      </c>
      <c r="I26" s="0" t="s">
        <v>16</v>
      </c>
    </row>
    <row r="27" customFormat="false" ht="12.75" hidden="false" customHeight="false" outlineLevel="0" collapsed="false">
      <c r="H27" s="13" t="n">
        <f aca="false">H12</f>
        <v>223.55478087605</v>
      </c>
      <c r="I27" s="13" t="n">
        <f aca="false">I12</f>
        <v>254.979371747417</v>
      </c>
    </row>
    <row r="28" customFormat="false" ht="12.75" hidden="false" customHeight="false" outlineLevel="0" collapsed="false">
      <c r="A28" s="16" t="n">
        <f aca="false">A19</f>
        <v>8</v>
      </c>
      <c r="B28" s="0" t="s">
        <v>17</v>
      </c>
      <c r="H28" s="15" t="n">
        <f aca="false">H19-H23</f>
        <v>1277.1382470084</v>
      </c>
      <c r="I28" s="15" t="n">
        <f aca="false">I19-I23</f>
        <v>1528.53497397933</v>
      </c>
    </row>
    <row r="29" customFormat="false" ht="12.75" hidden="false" customHeight="false" outlineLevel="0" collapsed="false">
      <c r="A29" s="16" t="n">
        <f aca="false">A20</f>
        <v>9</v>
      </c>
      <c r="H29" s="15" t="n">
        <f aca="false">H20-H23</f>
        <v>1500.69302788445</v>
      </c>
      <c r="I29" s="15" t="n">
        <f aca="false">I20-I23</f>
        <v>1783.51434572675</v>
      </c>
    </row>
    <row r="30" customFormat="false" ht="12.75" hidden="false" customHeight="false" outlineLevel="0" collapsed="false">
      <c r="A30" s="16" t="n">
        <f aca="false">A21</f>
        <v>10</v>
      </c>
      <c r="H30" s="15" t="n">
        <f aca="false">H21-H23</f>
        <v>1724.2478087605</v>
      </c>
      <c r="I30" s="15" t="n">
        <f aca="false">I21-I23</f>
        <v>2038.49371747417</v>
      </c>
    </row>
    <row r="32" customFormat="false" ht="12.75" hidden="false" customHeight="false" outlineLevel="0" collapsed="false">
      <c r="H32" s="0" t="s">
        <v>20</v>
      </c>
    </row>
    <row r="33" customFormat="false" ht="12.75" hidden="false" customHeight="false" outlineLevel="0" collapsed="false">
      <c r="A33" s="0" t="s">
        <v>21</v>
      </c>
      <c r="H33" s="17" t="s">
        <v>22</v>
      </c>
    </row>
    <row r="34" customFormat="false" ht="12.75" hidden="false" customHeight="false" outlineLevel="0" collapsed="false">
      <c r="H34" s="18" t="n">
        <v>1064</v>
      </c>
    </row>
    <row r="36" customFormat="false" ht="12.75" hidden="false" customHeight="false" outlineLevel="0" collapsed="false">
      <c r="A36" s="14" t="n">
        <v>1.5</v>
      </c>
      <c r="B36" s="0" t="s">
        <v>17</v>
      </c>
      <c r="H36" s="15" t="n">
        <f aca="false">$H$34*A36</f>
        <v>1596</v>
      </c>
    </row>
    <row r="37" customFormat="false" ht="12.75" hidden="false" customHeight="false" outlineLevel="0" collapsed="false">
      <c r="A37" s="14" t="n">
        <v>1.7</v>
      </c>
      <c r="B37" s="19" t="s">
        <v>23</v>
      </c>
      <c r="H37" s="15" t="n">
        <f aca="false">$H$34*A37</f>
        <v>1808.8</v>
      </c>
    </row>
    <row r="38" customFormat="false" ht="12.75" hidden="false" customHeight="false" outlineLevel="0" collapsed="false">
      <c r="A38" s="14" t="n">
        <v>1.9</v>
      </c>
      <c r="H38" s="15" t="n">
        <f aca="false">$H$34*A38</f>
        <v>2021.6</v>
      </c>
    </row>
    <row r="39" customFormat="false" ht="12.75" hidden="false" customHeight="false" outlineLevel="0" collapsed="false">
      <c r="A39" s="17"/>
      <c r="B39" s="17"/>
    </row>
    <row r="40" customFormat="false" ht="12.75" hidden="false" customHeight="false" outlineLevel="0" collapsed="false">
      <c r="A40" s="0" t="s">
        <v>24</v>
      </c>
    </row>
    <row r="41" customFormat="false" ht="12.75" hidden="false" customHeight="false" outlineLevel="0" collapsed="false">
      <c r="A41" s="0" t="s">
        <v>25</v>
      </c>
    </row>
  </sheetData>
  <mergeCells count="4">
    <mergeCell ref="E8:F8"/>
    <mergeCell ref="H8:L8"/>
    <mergeCell ref="H15:I15"/>
    <mergeCell ref="H25:I25"/>
  </mergeCell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2001-11-01T15:42:15Z</dcterms:created>
  <dc:creator>mwadling</dc:creator>
  <dc:description/>
  <dc:language>en-US</dc:language>
  <cp:lastModifiedBy>mwadling</cp:lastModifiedBy>
  <cp:lastPrinted>2001-11-01T16:17:00Z</cp:lastPrinted>
  <dcterms:modified xsi:type="dcterms:W3CDTF">2001-11-01T16:35:55Z</dcterms:modified>
  <cp:revision>0</cp:revision>
  <dc:subject/>
  <dc:title/>
</cp:coreProperties>
</file>