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<sst xmlns="http://schemas.openxmlformats.org/spreadsheetml/2006/main" count="510" uniqueCount="250">
  <si>
    <t xml:space="preserve">Trading Date:</t>
  </si>
  <si>
    <t xml:space="preserve">Index:</t>
  </si>
  <si>
    <t xml:space="preserve">Fixed:</t>
  </si>
  <si>
    <t xml:space="preserve">Gas Daily:</t>
  </si>
  <si>
    <t xml:space="preserve">Overall Position:</t>
  </si>
  <si>
    <t xml:space="preserve">                 SUPPLY</t>
  </si>
  <si>
    <t xml:space="preserve">MARKET</t>
  </si>
  <si>
    <t xml:space="preserve">NET</t>
  </si>
  <si>
    <t xml:space="preserve">Index</t>
  </si>
  <si>
    <t xml:space="preserve">Transport</t>
  </si>
  <si>
    <t xml:space="preserve">Net</t>
  </si>
  <si>
    <t xml:space="preserve">Net </t>
  </si>
  <si>
    <t xml:space="preserve">by</t>
  </si>
  <si>
    <t xml:space="preserve">Counterparty</t>
  </si>
  <si>
    <t xml:space="preserve">Fixed</t>
  </si>
  <si>
    <t xml:space="preserve">Sitara</t>
  </si>
  <si>
    <t xml:space="preserve">Buy</t>
  </si>
  <si>
    <t xml:space="preserve">Usage</t>
  </si>
  <si>
    <t xml:space="preserve">Supply</t>
  </si>
  <si>
    <t xml:space="preserve">Sell</t>
  </si>
  <si>
    <t xml:space="preserve">Fuel</t>
  </si>
  <si>
    <t xml:space="preserve">Market</t>
  </si>
  <si>
    <t xml:space="preserve">LOCATION</t>
  </si>
  <si>
    <t xml:space="preserve">PIPE</t>
  </si>
  <si>
    <t xml:space="preserve">CIG</t>
  </si>
  <si>
    <t xml:space="preserve">Mainline</t>
  </si>
  <si>
    <t xml:space="preserve">LCG to CIG ML</t>
  </si>
  <si>
    <t xml:space="preserve">CIG ML to SDJ</t>
  </si>
  <si>
    <t xml:space="preserve">FUGG to CIG</t>
  </si>
  <si>
    <t xml:space="preserve">CIG ML to Grizzly</t>
  </si>
  <si>
    <t xml:space="preserve">El Paso (Oct)</t>
  </si>
  <si>
    <t xml:space="preserve">I</t>
  </si>
  <si>
    <t xml:space="preserve">Sinclair  (Feb '02)</t>
  </si>
  <si>
    <t xml:space="preserve">F</t>
  </si>
  <si>
    <t xml:space="preserve">E prime  (Oct)</t>
  </si>
  <si>
    <t xml:space="preserve">Aquila  (Oct)</t>
  </si>
  <si>
    <t xml:space="preserve">El Paso </t>
  </si>
  <si>
    <t xml:space="preserve">Mike</t>
  </si>
  <si>
    <t xml:space="preserve">El Paso  (Oct)</t>
  </si>
  <si>
    <t xml:space="preserve">Sempra</t>
  </si>
  <si>
    <t xml:space="preserve">El Paso  (Jun '02)</t>
  </si>
  <si>
    <t xml:space="preserve">BP Energy  (Oct)</t>
  </si>
  <si>
    <t xml:space="preserve">Aquila</t>
  </si>
  <si>
    <t xml:space="preserve">Frank</t>
  </si>
  <si>
    <t xml:space="preserve">El Paso</t>
  </si>
  <si>
    <t xml:space="preserve">GD</t>
  </si>
  <si>
    <t xml:space="preserve">e prime</t>
  </si>
  <si>
    <t xml:space="preserve">IM - WC CAL</t>
  </si>
  <si>
    <t xml:space="preserve">BP Energy</t>
  </si>
  <si>
    <t xml:space="preserve">IM - WT CAL</t>
  </si>
  <si>
    <t xml:space="preserve">Western Gas</t>
  </si>
  <si>
    <t xml:space="preserve">HS Energy</t>
  </si>
  <si>
    <t xml:space="preserve">CSU</t>
  </si>
  <si>
    <t xml:space="preserve"> </t>
  </si>
  <si>
    <t xml:space="preserve">Sinclair</t>
  </si>
  <si>
    <t xml:space="preserve">Wind River</t>
  </si>
  <si>
    <t xml:space="preserve">k33244000</t>
  </si>
  <si>
    <t xml:space="preserve">Desk to Desk  (Oct)</t>
  </si>
  <si>
    <t xml:space="preserve">Cenex (Oct)</t>
  </si>
  <si>
    <t xml:space="preserve">Dynegy  (Oct)</t>
  </si>
  <si>
    <t xml:space="preserve">Western Gas Res</t>
  </si>
  <si>
    <t xml:space="preserve">Moncrief</t>
  </si>
  <si>
    <t xml:space="preserve">WR to WBAS</t>
  </si>
  <si>
    <t xml:space="preserve">CIG WR to SDJ</t>
  </si>
  <si>
    <t xml:space="preserve">CIGS to WR</t>
  </si>
  <si>
    <t xml:space="preserve">CIG WR to Rck</t>
  </si>
  <si>
    <t xml:space="preserve">CIG WR to Grizzly </t>
  </si>
  <si>
    <t xml:space="preserve">WBAS to WR</t>
  </si>
  <si>
    <t xml:space="preserve">So. of DJ Basin</t>
  </si>
  <si>
    <t xml:space="preserve">CIG SDJ to SDJ</t>
  </si>
  <si>
    <t xml:space="preserve">k33175000</t>
  </si>
  <si>
    <t xml:space="preserve">Citizens CIG S Sys</t>
  </si>
  <si>
    <t xml:space="preserve">Jul</t>
  </si>
  <si>
    <t xml:space="preserve">CIG DJ to SDJ</t>
  </si>
  <si>
    <t xml:space="preserve">696060/696078</t>
  </si>
  <si>
    <t xml:space="preserve">Citizens  (Apr '02)</t>
  </si>
  <si>
    <t xml:space="preserve">k33171000</t>
  </si>
  <si>
    <t xml:space="preserve">Aug</t>
  </si>
  <si>
    <t xml:space="preserve">LGS  (Sept)</t>
  </si>
  <si>
    <t xml:space="preserve">Sep</t>
  </si>
  <si>
    <t xml:space="preserve">PSCO  (Oct)</t>
  </si>
  <si>
    <t xml:space="preserve">Oct</t>
  </si>
  <si>
    <t xml:space="preserve">El Paso  (Apr '02)</t>
  </si>
  <si>
    <t xml:space="preserve">Western Gas </t>
  </si>
  <si>
    <t xml:space="preserve">Dominion </t>
  </si>
  <si>
    <t xml:space="preserve">Western Gas   (Oct '02)</t>
  </si>
  <si>
    <t xml:space="preserve">Dominion   (Oct '02)</t>
  </si>
  <si>
    <t xml:space="preserve">Enserco</t>
  </si>
  <si>
    <t xml:space="preserve">CIG Glenrock</t>
  </si>
  <si>
    <t xml:space="preserve">CIG Uinta</t>
  </si>
  <si>
    <t xml:space="preserve">CIG DJ Basin</t>
  </si>
  <si>
    <t xml:space="preserve">CIG DJ to DJ</t>
  </si>
  <si>
    <t xml:space="preserve">badak k must be watkins</t>
  </si>
  <si>
    <t xml:space="preserve">c+2</t>
  </si>
  <si>
    <t xml:space="preserve">Oneok  (Jun '02)</t>
  </si>
  <si>
    <t xml:space="preserve">CIG DJ to Grizzly</t>
  </si>
  <si>
    <t xml:space="preserve">for Apr. 5178 supply</t>
  </si>
  <si>
    <t xml:space="preserve">HS Energy Svcs</t>
  </si>
  <si>
    <t xml:space="preserve">Red Rock  (Jun '02)</t>
  </si>
  <si>
    <t xml:space="preserve">Thermo @ sky  (2008)</t>
  </si>
  <si>
    <t xml:space="preserve">223002/223010</t>
  </si>
  <si>
    <t xml:space="preserve">CIG Rockport</t>
  </si>
  <si>
    <t xml:space="preserve">CIG DJ to Rck</t>
  </si>
  <si>
    <t xml:space="preserve">CIGS</t>
  </si>
  <si>
    <t xml:space="preserve">WR Gathering</t>
  </si>
  <si>
    <t xml:space="preserve">England</t>
  </si>
  <si>
    <t xml:space="preserve">FUGG</t>
  </si>
  <si>
    <t xml:space="preserve">FUGG Gathering</t>
  </si>
  <si>
    <t xml:space="preserve">Misc Prod.</t>
  </si>
  <si>
    <t xml:space="preserve">NGPL</t>
  </si>
  <si>
    <t xml:space="preserve">FUGG to WIC GR</t>
  </si>
  <si>
    <t xml:space="preserve">CIG </t>
  </si>
  <si>
    <t xml:space="preserve">41615/7105</t>
  </si>
  <si>
    <t xml:space="preserve">Crestone  (Dec)</t>
  </si>
  <si>
    <t xml:space="preserve">CMS</t>
  </si>
  <si>
    <t xml:space="preserve">Retex</t>
  </si>
  <si>
    <t xml:space="preserve">KNE</t>
  </si>
  <si>
    <t xml:space="preserve">KNE KNE</t>
  </si>
  <si>
    <t xml:space="preserve">LCG</t>
  </si>
  <si>
    <t xml:space="preserve">North Central  (Aug '05)</t>
  </si>
  <si>
    <t xml:space="preserve">LCG to WIC</t>
  </si>
  <si>
    <t xml:space="preserve">Howell  (2003)</t>
  </si>
  <si>
    <t xml:space="preserve">North Central  (Aug '02)</t>
  </si>
  <si>
    <t xml:space="preserve">Devon</t>
  </si>
  <si>
    <t xml:space="preserve">EJW Family</t>
  </si>
  <si>
    <t xml:space="preserve">PSCO</t>
  </si>
  <si>
    <t xml:space="preserve">PSCO PSCO</t>
  </si>
  <si>
    <t xml:space="preserve">WIC GR to PSCO</t>
  </si>
  <si>
    <t xml:space="preserve">TXU  (Sep)</t>
  </si>
  <si>
    <t xml:space="preserve">$0.08it frontrange bid</t>
  </si>
  <si>
    <t xml:space="preserve">DK to PSCO</t>
  </si>
  <si>
    <t xml:space="preserve">Petrogulf (SS)  Apr '02</t>
  </si>
  <si>
    <t xml:space="preserve">(360 with 10% swing)</t>
  </si>
  <si>
    <t xml:space="preserve">Texex Energy  (Jun '02)</t>
  </si>
  <si>
    <t xml:space="preserve">Texex </t>
  </si>
  <si>
    <t xml:space="preserve">Exelon Energy</t>
  </si>
  <si>
    <t xml:space="preserve">QUES</t>
  </si>
  <si>
    <t xml:space="preserve">Clay Basin</t>
  </si>
  <si>
    <t xml:space="preserve">North of Clay</t>
  </si>
  <si>
    <t xml:space="preserve">QUES to WIC</t>
  </si>
  <si>
    <t xml:space="preserve">Dynegy</t>
  </si>
  <si>
    <t xml:space="preserve">South of Clay</t>
  </si>
  <si>
    <t xml:space="preserve">WHEP to QUES</t>
  </si>
  <si>
    <t xml:space="preserve">RMNG</t>
  </si>
  <si>
    <t xml:space="preserve">San Juan</t>
  </si>
  <si>
    <t xml:space="preserve">TRBZ</t>
  </si>
  <si>
    <t xml:space="preserve">Beatrice NNG</t>
  </si>
  <si>
    <t xml:space="preserve">DK to Beatrice</t>
  </si>
  <si>
    <t xml:space="preserve">Tenaska</t>
  </si>
  <si>
    <t xml:space="preserve">TH to Beatrice</t>
  </si>
  <si>
    <t xml:space="preserve">Central Desk</t>
  </si>
  <si>
    <t xml:space="preserve">Tomahawk</t>
  </si>
  <si>
    <t xml:space="preserve">TH to Gage</t>
  </si>
  <si>
    <t xml:space="preserve">Gage NGPL</t>
  </si>
  <si>
    <t xml:space="preserve">DK to Gage</t>
  </si>
  <si>
    <t xml:space="preserve">CHK BLF to Gage</t>
  </si>
  <si>
    <t xml:space="preserve">Western via Cent Desk</t>
  </si>
  <si>
    <t xml:space="preserve">Dull Knife</t>
  </si>
  <si>
    <t xml:space="preserve">WIC Rck to DK</t>
  </si>
  <si>
    <t xml:space="preserve">WIC WIC to DK</t>
  </si>
  <si>
    <t xml:space="preserve">WIC GR to DK</t>
  </si>
  <si>
    <t xml:space="preserve">Marathon Oil</t>
  </si>
  <si>
    <t xml:space="preserve">Reliant</t>
  </si>
  <si>
    <t xml:space="preserve">CMS </t>
  </si>
  <si>
    <t xml:space="preserve">Oneok</t>
  </si>
  <si>
    <t xml:space="preserve">National Fuel Mktg</t>
  </si>
  <si>
    <t xml:space="preserve">Marathon</t>
  </si>
  <si>
    <t xml:space="preserve">WBAS</t>
  </si>
  <si>
    <t xml:space="preserve"> Worland</t>
  </si>
  <si>
    <t xml:space="preserve">Worland 5800 to 3900</t>
  </si>
  <si>
    <t xml:space="preserve">CPR Storage</t>
  </si>
  <si>
    <t xml:space="preserve">WBAS to CIG WR</t>
  </si>
  <si>
    <t xml:space="preserve">West Mon-Dak</t>
  </si>
  <si>
    <t xml:space="preserve">Prairie Lands</t>
  </si>
  <si>
    <t xml:space="preserve">Millenium</t>
  </si>
  <si>
    <t xml:space="preserve">WHEP</t>
  </si>
  <si>
    <t xml:space="preserve">WHEP WHEP</t>
  </si>
  <si>
    <t xml:space="preserve">Cresendo</t>
  </si>
  <si>
    <t xml:space="preserve">WHEP to QUES SS</t>
  </si>
  <si>
    <t xml:space="preserve">Brazos</t>
  </si>
  <si>
    <t xml:space="preserve">WHEP to NW GR</t>
  </si>
  <si>
    <t xml:space="preserve">whep to cig gr</t>
  </si>
  <si>
    <t xml:space="preserve">WIC</t>
  </si>
  <si>
    <t xml:space="preserve">WIC WIC</t>
  </si>
  <si>
    <t xml:space="preserve">WIC to DK</t>
  </si>
  <si>
    <t xml:space="preserve">no cap rel yet</t>
  </si>
  <si>
    <t xml:space="preserve">WIC to Rck</t>
  </si>
  <si>
    <t xml:space="preserve">Barrett Res  (Oct)</t>
  </si>
  <si>
    <t xml:space="preserve">Reliant  (Oct '04)</t>
  </si>
  <si>
    <t xml:space="preserve">Dominion  (Oct)</t>
  </si>
  <si>
    <t xml:space="preserve">Burlington  (Mar '05)</t>
  </si>
  <si>
    <t xml:space="preserve">Barrett Res  (Mar '05)</t>
  </si>
  <si>
    <t xml:space="preserve">Questar</t>
  </si>
  <si>
    <t xml:space="preserve">WIC Glenrock</t>
  </si>
  <si>
    <t xml:space="preserve">WIC GR to WIC Rck</t>
  </si>
  <si>
    <t xml:space="preserve">WIC GR to Rck</t>
  </si>
  <si>
    <t xml:space="preserve">WIC Rockport</t>
  </si>
  <si>
    <t xml:space="preserve">WIC to WIC Rck</t>
  </si>
  <si>
    <t xml:space="preserve">Greeley  (Oct) - base</t>
  </si>
  <si>
    <t xml:space="preserve">Owl Creek</t>
  </si>
  <si>
    <t xml:space="preserve">Greeley  (Oct) - swing</t>
  </si>
  <si>
    <t xml:space="preserve">NW</t>
  </si>
  <si>
    <t xml:space="preserve">NWPL</t>
  </si>
  <si>
    <t xml:space="preserve">Westport (Apr-Oct)</t>
  </si>
  <si>
    <t xml:space="preserve">AEC(Apr-Mar 06)</t>
  </si>
  <si>
    <t xml:space="preserve">KERN /</t>
  </si>
  <si>
    <t xml:space="preserve">KERN</t>
  </si>
  <si>
    <t xml:space="preserve">Forest Oil (Apr-Oct)</t>
  </si>
  <si>
    <t xml:space="preserve">QUESTAR</t>
  </si>
  <si>
    <t xml:space="preserve">QUE</t>
  </si>
  <si>
    <t xml:space="preserve">Term</t>
  </si>
  <si>
    <t xml:space="preserve">Pricing</t>
  </si>
  <si>
    <t xml:space="preserve">Premium</t>
  </si>
  <si>
    <t xml:space="preserve">Volume</t>
  </si>
  <si>
    <t xml:space="preserve">Contact</t>
  </si>
  <si>
    <t xml:space="preserve">Phone</t>
  </si>
  <si>
    <t xml:space="preserve">E-Mail</t>
  </si>
  <si>
    <t xml:space="preserve">Westport</t>
  </si>
  <si>
    <t xml:space="preserve">Apr-Oct 01</t>
  </si>
  <si>
    <t xml:space="preserve">IF-NWPL Rocky Mtn</t>
  </si>
  <si>
    <t xml:space="preserve">+.0125</t>
  </si>
  <si>
    <t xml:space="preserve">Allocated Production</t>
  </si>
  <si>
    <t xml:space="preserve">Mike Roarke</t>
  </si>
  <si>
    <t xml:space="preserve">(303) 575-0108</t>
  </si>
  <si>
    <t xml:space="preserve">Forest Oil</t>
  </si>
  <si>
    <t xml:space="preserve">IF-Kern River Wyoming</t>
  </si>
  <si>
    <t xml:space="preserve">+.03</t>
  </si>
  <si>
    <t xml:space="preserve">90% of Allocated</t>
  </si>
  <si>
    <t xml:space="preserve">Laura Crader - Amoco</t>
  </si>
  <si>
    <t xml:space="preserve">(281) 366-4678</t>
  </si>
  <si>
    <t xml:space="preserve">craderlh@BP.com</t>
  </si>
  <si>
    <t xml:space="preserve">GD-Kern River</t>
  </si>
  <si>
    <t xml:space="preserve">flat</t>
  </si>
  <si>
    <t xml:space="preserve">10% of Allocated</t>
  </si>
  <si>
    <t xml:space="preserve">(First allocated gas into Kern at I+.03, then remainder of 90%</t>
  </si>
  <si>
    <t xml:space="preserve">IF-Questar</t>
  </si>
  <si>
    <t xml:space="preserve">into Questar at I flat, 10% Questar.  If all allocated can go into</t>
  </si>
  <si>
    <t xml:space="preserve">GD-Questar</t>
  </si>
  <si>
    <t xml:space="preserve">Kern - 90% I+.03, 10% GD Kern)</t>
  </si>
  <si>
    <t xml:space="preserve">AEC</t>
  </si>
  <si>
    <t xml:space="preserve">Apr-Mar 06</t>
  </si>
  <si>
    <t xml:space="preserve">NX1 </t>
  </si>
  <si>
    <t xml:space="preserve">-.305</t>
  </si>
  <si>
    <t xml:space="preserve">20,000 Apr 01-Oct 01</t>
  </si>
  <si>
    <t xml:space="preserve">Brian Day</t>
  </si>
  <si>
    <t xml:space="preserve">(303) 389-5006</t>
  </si>
  <si>
    <t xml:space="preserve">brianday@aec.com</t>
  </si>
  <si>
    <t xml:space="preserve">75,000 Nov 01-Oct 02</t>
  </si>
  <si>
    <t xml:space="preserve">100,000 Nov 02-Oct 03</t>
  </si>
  <si>
    <t xml:space="preserve">125,000 Nov 03-Mar 06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</si>
</sst>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000_);_(* \(#,##0.0000\);_(* \-??_);_(@_)"/>
    <numFmt numFmtId="167" formatCode="[$-409]m/d/yyyy"/>
    <numFmt numFmtId="168" formatCode="[$-409]#,##0_);\(#,##0\)"/>
    <numFmt numFmtId="169" formatCode="[$-409]#,##0_);[RED]\(#,##0\)"/>
    <numFmt numFmtId="170" formatCode="#,##0"/>
    <numFmt numFmtId="171" formatCode="_(* #,##0_);_(* \(#,##0\);_(* \-??_);_(@_)"/>
    <numFmt numFmtId="172" formatCode="0_);\(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b val="true"/>
      <sz val="8"/>
      <color rgb="FF0000FF"/>
      <name val="Arial"/>
      <family val="2"/>
    </font>
    <font>
      <sz val="8"/>
      <color rgb="FF3366FF"/>
      <name val="Arial"/>
      <family val="2"/>
    </font>
    <font>
      <b val="true"/>
      <sz val="8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99CC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false" applyProtection="false"/>
  </cellStyleXfs>
  <cellXfs count="2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8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craderlh@BP.com" TargetMode="External"/><Relationship Id="rId2" Type="http://schemas.openxmlformats.org/officeDocument/2006/relationships/hyperlink" Target="mailto:brianday@aec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0" width="14.14"/>
    <col collapsed="false" customWidth="true" hidden="false" outlineLevel="0" max="3" min="3" style="1" width="18.28"/>
    <col collapsed="false" customWidth="true" hidden="false" outlineLevel="0" max="4" min="4" style="2" width="7.7"/>
    <col collapsed="false" customWidth="true" hidden="false" outlineLevel="0" max="5" min="5" style="3" width="11.99"/>
    <col collapsed="false" customWidth="true" hidden="false" outlineLevel="0" max="6" min="6" style="4" width="10.56"/>
    <col collapsed="false" customWidth="true" hidden="false" outlineLevel="0" max="7" min="7" style="3" width="9.56"/>
    <col collapsed="false" customWidth="true" hidden="false" outlineLevel="0" max="8" min="8" style="3" width="15.56"/>
    <col collapsed="false" customWidth="true" hidden="false" outlineLevel="0" max="9" min="9" style="1" width="18.41"/>
    <col collapsed="false" customWidth="true" hidden="false" outlineLevel="0" max="10" min="10" style="2" width="7.14"/>
    <col collapsed="false" customWidth="true" hidden="false" outlineLevel="0" max="11" min="11" style="1" width="12.14"/>
    <col collapsed="false" customWidth="true" hidden="false" outlineLevel="0" max="12" min="12" style="1" width="9.99"/>
    <col collapsed="false" customWidth="true" hidden="false" outlineLevel="0" max="13" min="13" style="1" width="8.28"/>
    <col collapsed="false" customWidth="true" hidden="false" outlineLevel="0" max="14" min="14" style="1" width="6.99"/>
    <col collapsed="false" customWidth="true" hidden="false" outlineLevel="0" max="15" min="15" style="1" width="11.42"/>
    <col collapsed="false" customWidth="true" hidden="false" outlineLevel="0" max="16" min="16" style="1" width="10.85"/>
    <col collapsed="false" customWidth="true" hidden="false" outlineLevel="0" max="17" min="17" style="0" width="9.99"/>
    <col collapsed="false" customWidth="true" hidden="false" outlineLevel="0" max="21" min="21" style="0" width="8.99"/>
    <col collapsed="false" customWidth="true" hidden="false" outlineLevel="0" max="22" min="22" style="0" width="9.7"/>
  </cols>
  <sheetData>
    <row r="1" customFormat="false" ht="13.5" hidden="false" customHeight="false" outlineLevel="0" collapsed="false">
      <c r="B1" s="5" t="s">
        <v>0</v>
      </c>
      <c r="C1" s="5" t="n">
        <v>37135</v>
      </c>
      <c r="D1" s="6"/>
      <c r="E1" s="7" t="s">
        <v>1</v>
      </c>
      <c r="F1" s="8"/>
      <c r="G1" s="9" t="s">
        <v>2</v>
      </c>
      <c r="H1" s="10"/>
      <c r="I1" s="11" t="s">
        <v>3</v>
      </c>
    </row>
    <row r="2" customFormat="false" ht="13.5" hidden="false" customHeight="false" outlineLevel="0" collapsed="false">
      <c r="B2" s="12" t="s">
        <v>4</v>
      </c>
      <c r="C2" s="13" t="n">
        <f aca="false">SUM(Q7:Q225)</f>
        <v>49809.5</v>
      </c>
      <c r="D2" s="14"/>
      <c r="E2" s="15" t="n">
        <f aca="false">SUMIF($D$7:$D$286,"I",$F$7:$F$286)+SUMIF($J$7:$J$286,"I",$L$7:$L$286)</f>
        <v>116761</v>
      </c>
      <c r="F2" s="16"/>
      <c r="G2" s="17" t="n">
        <f aca="false">SUMIF($D$7:$D$286,"F",$F$7:$F$286)+SUMIF($J$7:$J$286,"F",$L$7:$L$286)</f>
        <v>-95519</v>
      </c>
      <c r="H2" s="8"/>
      <c r="I2" s="18" t="n">
        <f aca="false">SUMIF($D$7:$D$286,"GD",$F$7:$F$286)+SUMIF($J$7:$J$286,"GD",$L$7:$L$286)</f>
        <v>35230</v>
      </c>
    </row>
    <row r="3" customFormat="false" ht="13.5" hidden="false" customHeight="false" outlineLevel="0" collapsed="false"/>
    <row r="4" customFormat="false" ht="13.5" hidden="false" customHeight="false" outlineLevel="0" collapsed="false">
      <c r="C4" s="19"/>
      <c r="D4" s="20"/>
      <c r="E4" s="21"/>
      <c r="F4" s="22" t="s">
        <v>5</v>
      </c>
      <c r="G4" s="21"/>
      <c r="H4" s="21"/>
      <c r="I4" s="19"/>
      <c r="J4" s="20"/>
      <c r="K4" s="20"/>
      <c r="L4" s="23" t="s">
        <v>6</v>
      </c>
      <c r="M4" s="23"/>
      <c r="N4" s="20"/>
      <c r="O4" s="24"/>
      <c r="P4" s="25" t="s">
        <v>7</v>
      </c>
      <c r="Q4" s="25" t="s">
        <v>7</v>
      </c>
    </row>
    <row r="5" customFormat="false" ht="12.75" hidden="false" customHeight="false" outlineLevel="0" collapsed="false">
      <c r="C5" s="26"/>
      <c r="D5" s="26" t="s">
        <v>8</v>
      </c>
      <c r="E5" s="27"/>
      <c r="F5" s="28"/>
      <c r="G5" s="27" t="s">
        <v>9</v>
      </c>
      <c r="H5" s="27" t="s">
        <v>10</v>
      </c>
      <c r="I5" s="26"/>
      <c r="J5" s="26" t="s">
        <v>8</v>
      </c>
      <c r="K5" s="26"/>
      <c r="L5" s="26"/>
      <c r="M5" s="26" t="s">
        <v>9</v>
      </c>
      <c r="N5" s="26" t="s">
        <v>10</v>
      </c>
      <c r="O5" s="26" t="s">
        <v>11</v>
      </c>
      <c r="P5" s="29" t="s">
        <v>12</v>
      </c>
      <c r="Q5" s="29" t="s">
        <v>12</v>
      </c>
    </row>
    <row r="6" customFormat="false" ht="12.75" hidden="false" customHeight="true" outlineLevel="0" collapsed="false">
      <c r="C6" s="30" t="s">
        <v>13</v>
      </c>
      <c r="D6" s="30" t="s">
        <v>14</v>
      </c>
      <c r="E6" s="31" t="s">
        <v>15</v>
      </c>
      <c r="F6" s="32" t="s">
        <v>16</v>
      </c>
      <c r="G6" s="31" t="s">
        <v>17</v>
      </c>
      <c r="H6" s="31" t="s">
        <v>18</v>
      </c>
      <c r="I6" s="30" t="s">
        <v>13</v>
      </c>
      <c r="J6" s="30" t="s">
        <v>14</v>
      </c>
      <c r="K6" s="30" t="s">
        <v>15</v>
      </c>
      <c r="L6" s="30" t="s">
        <v>19</v>
      </c>
      <c r="M6" s="30" t="s">
        <v>17</v>
      </c>
      <c r="N6" s="30" t="s">
        <v>20</v>
      </c>
      <c r="O6" s="30" t="s">
        <v>21</v>
      </c>
      <c r="P6" s="33" t="s">
        <v>22</v>
      </c>
      <c r="Q6" s="33" t="s">
        <v>23</v>
      </c>
    </row>
    <row r="7" customFormat="false" ht="12.75" hidden="false" customHeight="false" outlineLevel="0" collapsed="false">
      <c r="A7" s="34" t="s">
        <v>24</v>
      </c>
      <c r="B7" s="35" t="s">
        <v>25</v>
      </c>
      <c r="C7" s="36" t="s">
        <v>26</v>
      </c>
      <c r="D7" s="37"/>
      <c r="E7" s="38" t="n">
        <v>749279</v>
      </c>
      <c r="F7" s="39"/>
      <c r="G7" s="40" t="n">
        <v>0</v>
      </c>
      <c r="H7" s="41"/>
      <c r="I7" s="42" t="s">
        <v>27</v>
      </c>
      <c r="J7" s="37"/>
      <c r="K7" s="43" t="n">
        <v>889411</v>
      </c>
      <c r="L7" s="43"/>
      <c r="M7" s="44" t="n">
        <v>0</v>
      </c>
      <c r="N7" s="44" t="n">
        <v>0</v>
      </c>
      <c r="O7" s="45"/>
      <c r="P7" s="46"/>
      <c r="Q7" s="47"/>
    </row>
    <row r="8" customFormat="false" ht="12.75" hidden="false" customHeight="false" outlineLevel="0" collapsed="false">
      <c r="A8" s="48"/>
      <c r="B8" s="49"/>
      <c r="C8" s="36" t="s">
        <v>28</v>
      </c>
      <c r="D8" s="37"/>
      <c r="E8" s="50" t="n">
        <v>547580</v>
      </c>
      <c r="F8" s="39"/>
      <c r="G8" s="51" t="n">
        <f aca="false">-M91</f>
        <v>-0</v>
      </c>
      <c r="H8" s="41"/>
      <c r="I8" s="43" t="s">
        <v>27</v>
      </c>
      <c r="J8" s="52"/>
      <c r="K8" s="43" t="n">
        <v>889412</v>
      </c>
      <c r="L8" s="43"/>
      <c r="M8" s="44" t="n">
        <v>-8700</v>
      </c>
      <c r="N8" s="44" t="n">
        <v>-352</v>
      </c>
      <c r="O8" s="45"/>
      <c r="P8" s="53"/>
      <c r="Q8" s="49"/>
    </row>
    <row r="9" customFormat="false" ht="12.75" hidden="false" customHeight="false" outlineLevel="0" collapsed="false">
      <c r="A9" s="54"/>
      <c r="B9" s="49"/>
      <c r="C9" s="55"/>
      <c r="D9" s="56"/>
      <c r="E9" s="57"/>
      <c r="F9" s="58"/>
      <c r="G9" s="59"/>
      <c r="H9" s="41"/>
      <c r="I9" s="43" t="s">
        <v>29</v>
      </c>
      <c r="J9" s="52"/>
      <c r="K9" s="43" t="n">
        <v>778224</v>
      </c>
      <c r="L9" s="43"/>
      <c r="M9" s="44" t="n">
        <v>0</v>
      </c>
      <c r="N9" s="44" t="n">
        <v>0</v>
      </c>
      <c r="O9" s="45"/>
      <c r="P9" s="54"/>
      <c r="Q9" s="49"/>
    </row>
    <row r="10" customFormat="false" ht="12.75" hidden="false" customHeight="false" outlineLevel="0" collapsed="false">
      <c r="A10" s="54"/>
      <c r="B10" s="49"/>
      <c r="C10" s="60" t="s">
        <v>30</v>
      </c>
      <c r="D10" s="56" t="s">
        <v>31</v>
      </c>
      <c r="E10" s="61" t="n">
        <v>729937</v>
      </c>
      <c r="F10" s="62" t="n">
        <v>5000</v>
      </c>
      <c r="G10" s="63"/>
      <c r="H10" s="41"/>
      <c r="I10" s="64" t="s">
        <v>32</v>
      </c>
      <c r="J10" s="65" t="s">
        <v>33</v>
      </c>
      <c r="K10" s="66" t="n">
        <v>812634</v>
      </c>
      <c r="L10" s="67" t="n">
        <v>-1000</v>
      </c>
      <c r="M10" s="68"/>
      <c r="N10" s="68"/>
      <c r="O10" s="68"/>
      <c r="P10" s="54"/>
      <c r="Q10" s="49"/>
    </row>
    <row r="11" customFormat="false" ht="12.75" hidden="false" customHeight="false" outlineLevel="0" collapsed="false">
      <c r="A11" s="54"/>
      <c r="B11" s="49"/>
      <c r="C11" s="60" t="s">
        <v>30</v>
      </c>
      <c r="D11" s="56" t="s">
        <v>31</v>
      </c>
      <c r="E11" s="61" t="n">
        <v>733134</v>
      </c>
      <c r="F11" s="62" t="n">
        <v>5000</v>
      </c>
      <c r="G11" s="63"/>
      <c r="H11" s="63"/>
      <c r="I11" s="69" t="s">
        <v>34</v>
      </c>
      <c r="J11" s="56" t="s">
        <v>31</v>
      </c>
      <c r="K11" s="66" t="n">
        <v>857624</v>
      </c>
      <c r="L11" s="67" t="n">
        <v>-5000</v>
      </c>
      <c r="M11" s="68"/>
      <c r="N11" s="68"/>
      <c r="O11" s="68"/>
      <c r="P11" s="54"/>
      <c r="Q11" s="49"/>
    </row>
    <row r="12" customFormat="false" ht="13.5" hidden="false" customHeight="true" outlineLevel="0" collapsed="false">
      <c r="A12" s="54"/>
      <c r="B12" s="49"/>
      <c r="C12" s="60" t="s">
        <v>35</v>
      </c>
      <c r="D12" s="56" t="s">
        <v>31</v>
      </c>
      <c r="E12" s="61" t="n">
        <v>825977</v>
      </c>
      <c r="F12" s="62" t="n">
        <v>20000</v>
      </c>
      <c r="G12" s="63"/>
      <c r="H12" s="41"/>
      <c r="I12" s="69" t="s">
        <v>34</v>
      </c>
      <c r="J12" s="56" t="s">
        <v>31</v>
      </c>
      <c r="K12" s="66" t="n">
        <v>857840</v>
      </c>
      <c r="L12" s="67" t="n">
        <v>-5000</v>
      </c>
      <c r="M12" s="68"/>
      <c r="N12" s="68"/>
      <c r="O12" s="68"/>
      <c r="P12" s="54"/>
      <c r="Q12" s="49"/>
      <c r="R12" s="68"/>
    </row>
    <row r="13" customFormat="false" ht="13.5" hidden="false" customHeight="true" outlineLevel="0" collapsed="false">
      <c r="A13" s="54"/>
      <c r="B13" s="49"/>
      <c r="C13" s="60" t="s">
        <v>35</v>
      </c>
      <c r="D13" s="56" t="s">
        <v>31</v>
      </c>
      <c r="E13" s="61" t="n">
        <v>835183</v>
      </c>
      <c r="F13" s="62" t="n">
        <v>10000</v>
      </c>
      <c r="G13" s="63"/>
      <c r="H13" s="41"/>
      <c r="I13" s="69" t="s">
        <v>36</v>
      </c>
      <c r="J13" s="56" t="s">
        <v>31</v>
      </c>
      <c r="K13" s="66" t="n">
        <v>989763</v>
      </c>
      <c r="L13" s="67" t="n">
        <v>-5000</v>
      </c>
      <c r="M13" s="68"/>
      <c r="N13" s="68"/>
      <c r="O13" s="68"/>
      <c r="P13" s="54"/>
      <c r="Q13" s="49"/>
      <c r="R13" s="68" t="n">
        <v>-10000</v>
      </c>
      <c r="S13" s="0" t="s">
        <v>37</v>
      </c>
    </row>
    <row r="14" customFormat="false" ht="13.5" hidden="false" customHeight="true" outlineLevel="0" collapsed="false">
      <c r="A14" s="54"/>
      <c r="B14" s="49"/>
      <c r="C14" s="60" t="s">
        <v>38</v>
      </c>
      <c r="D14" s="56" t="s">
        <v>31</v>
      </c>
      <c r="E14" s="61" t="n">
        <v>841587</v>
      </c>
      <c r="F14" s="62" t="n">
        <v>10000</v>
      </c>
      <c r="G14" s="63"/>
      <c r="H14" s="41"/>
      <c r="I14" s="69" t="s">
        <v>39</v>
      </c>
      <c r="J14" s="56" t="s">
        <v>33</v>
      </c>
      <c r="K14" s="66" t="n">
        <v>1008258</v>
      </c>
      <c r="L14" s="67" t="n">
        <v>-5000</v>
      </c>
      <c r="M14" s="68"/>
      <c r="N14" s="68"/>
      <c r="O14" s="68"/>
      <c r="P14" s="54"/>
      <c r="Q14" s="49"/>
      <c r="R14" s="68" t="n">
        <v>-10000</v>
      </c>
      <c r="S14" s="0" t="s">
        <v>37</v>
      </c>
    </row>
    <row r="15" customFormat="false" ht="13.5" hidden="false" customHeight="true" outlineLevel="0" collapsed="false">
      <c r="A15" s="54"/>
      <c r="B15" s="49"/>
      <c r="C15" s="60" t="s">
        <v>40</v>
      </c>
      <c r="D15" s="56" t="s">
        <v>31</v>
      </c>
      <c r="E15" s="61" t="n">
        <v>854541</v>
      </c>
      <c r="F15" s="62" t="n">
        <v>10000</v>
      </c>
      <c r="G15" s="63"/>
      <c r="H15" s="41"/>
      <c r="I15" s="69" t="s">
        <v>39</v>
      </c>
      <c r="J15" s="56" t="s">
        <v>33</v>
      </c>
      <c r="K15" s="66" t="n">
        <v>1008259</v>
      </c>
      <c r="L15" s="67" t="n">
        <v>-5000</v>
      </c>
      <c r="M15" s="68"/>
      <c r="N15" s="68"/>
      <c r="O15" s="68"/>
      <c r="P15" s="54"/>
      <c r="Q15" s="49"/>
      <c r="R15" s="68" t="n">
        <v>-5000</v>
      </c>
      <c r="S15" s="0" t="s">
        <v>37</v>
      </c>
    </row>
    <row r="16" customFormat="false" ht="13.5" hidden="false" customHeight="true" outlineLevel="0" collapsed="false">
      <c r="A16" s="54"/>
      <c r="B16" s="49"/>
      <c r="C16" s="60" t="s">
        <v>41</v>
      </c>
      <c r="D16" s="56" t="s">
        <v>31</v>
      </c>
      <c r="E16" s="61" t="n">
        <v>857863</v>
      </c>
      <c r="F16" s="62" t="n">
        <v>10000</v>
      </c>
      <c r="G16" s="59"/>
      <c r="H16" s="41"/>
      <c r="I16" s="69" t="s">
        <v>42</v>
      </c>
      <c r="J16" s="56" t="s">
        <v>33</v>
      </c>
      <c r="K16" s="66" t="n">
        <v>1008414</v>
      </c>
      <c r="L16" s="67" t="n">
        <v>-5000</v>
      </c>
      <c r="M16" s="68"/>
      <c r="N16" s="45"/>
      <c r="O16" s="45"/>
      <c r="P16" s="54"/>
      <c r="Q16" s="49"/>
      <c r="R16" s="68" t="n">
        <v>-5000</v>
      </c>
      <c r="S16" s="0" t="s">
        <v>43</v>
      </c>
    </row>
    <row r="17" customFormat="false" ht="13.5" hidden="false" customHeight="true" outlineLevel="0" collapsed="false">
      <c r="A17" s="54"/>
      <c r="B17" s="49"/>
      <c r="C17" s="60" t="s">
        <v>44</v>
      </c>
      <c r="D17" s="56" t="s">
        <v>45</v>
      </c>
      <c r="E17" s="61" t="n">
        <v>992500</v>
      </c>
      <c r="F17" s="62" t="n">
        <v>20000</v>
      </c>
      <c r="G17" s="59"/>
      <c r="H17" s="41"/>
      <c r="I17" s="69" t="s">
        <v>46</v>
      </c>
      <c r="J17" s="56" t="s">
        <v>33</v>
      </c>
      <c r="K17" s="66" t="n">
        <v>1008495</v>
      </c>
      <c r="L17" s="67" t="n">
        <v>-5000</v>
      </c>
      <c r="M17" s="68"/>
      <c r="N17" s="45"/>
      <c r="O17" s="45"/>
      <c r="P17" s="54"/>
      <c r="Q17" s="49"/>
    </row>
    <row r="18" customFormat="false" ht="13.5" hidden="false" customHeight="true" outlineLevel="0" collapsed="false">
      <c r="A18" s="54"/>
      <c r="B18" s="49"/>
      <c r="C18" s="70" t="s">
        <v>47</v>
      </c>
      <c r="D18" s="71" t="s">
        <v>33</v>
      </c>
      <c r="E18" s="72" t="n">
        <v>1012651</v>
      </c>
      <c r="F18" s="73" t="n">
        <v>5000</v>
      </c>
      <c r="G18" s="59"/>
      <c r="H18" s="41"/>
      <c r="I18" s="69" t="s">
        <v>36</v>
      </c>
      <c r="J18" s="56" t="s">
        <v>33</v>
      </c>
      <c r="K18" s="66" t="n">
        <v>1008607</v>
      </c>
      <c r="L18" s="67" t="n">
        <v>-5000</v>
      </c>
      <c r="M18" s="68"/>
      <c r="N18" s="45"/>
      <c r="O18" s="45"/>
      <c r="P18" s="54"/>
      <c r="Q18" s="49"/>
    </row>
    <row r="19" customFormat="false" ht="13.5" hidden="false" customHeight="true" outlineLevel="0" collapsed="false">
      <c r="A19" s="54"/>
      <c r="B19" s="49"/>
      <c r="C19" s="70" t="s">
        <v>47</v>
      </c>
      <c r="D19" s="71" t="s">
        <v>33</v>
      </c>
      <c r="E19" s="72" t="n">
        <v>1013349</v>
      </c>
      <c r="F19" s="73" t="n">
        <v>5000</v>
      </c>
      <c r="G19" s="59"/>
      <c r="H19" s="41"/>
      <c r="I19" s="69" t="s">
        <v>48</v>
      </c>
      <c r="J19" s="56" t="s">
        <v>33</v>
      </c>
      <c r="K19" s="66" t="n">
        <v>1008685</v>
      </c>
      <c r="L19" s="67" t="n">
        <v>-5000</v>
      </c>
      <c r="M19" s="68"/>
      <c r="N19" s="45"/>
      <c r="O19" s="45"/>
      <c r="P19" s="54"/>
      <c r="Q19" s="49"/>
    </row>
    <row r="20" customFormat="false" ht="13.5" hidden="false" customHeight="true" outlineLevel="0" collapsed="false">
      <c r="A20" s="54"/>
      <c r="B20" s="49"/>
      <c r="C20" s="60" t="s">
        <v>49</v>
      </c>
      <c r="D20" s="56" t="s">
        <v>33</v>
      </c>
      <c r="E20" s="61" t="n">
        <v>1016420</v>
      </c>
      <c r="F20" s="62" t="n">
        <v>5000</v>
      </c>
      <c r="G20" s="59"/>
      <c r="H20" s="41"/>
      <c r="I20" s="69" t="s">
        <v>36</v>
      </c>
      <c r="J20" s="56" t="s">
        <v>33</v>
      </c>
      <c r="K20" s="66" t="n">
        <v>1008946</v>
      </c>
      <c r="L20" s="67" t="n">
        <v>-5000</v>
      </c>
      <c r="M20" s="68"/>
      <c r="N20" s="45"/>
      <c r="O20" s="45"/>
      <c r="P20" s="54"/>
      <c r="Q20" s="49"/>
    </row>
    <row r="21" customFormat="false" ht="12" hidden="false" customHeight="true" outlineLevel="0" collapsed="false">
      <c r="A21" s="54"/>
      <c r="B21" s="49"/>
      <c r="C21" s="60" t="s">
        <v>49</v>
      </c>
      <c r="D21" s="56" t="s">
        <v>33</v>
      </c>
      <c r="E21" s="61" t="n">
        <v>1016695</v>
      </c>
      <c r="F21" s="62" t="n">
        <v>5000</v>
      </c>
      <c r="G21" s="40"/>
      <c r="H21" s="41"/>
      <c r="I21" s="69" t="s">
        <v>42</v>
      </c>
      <c r="J21" s="56" t="s">
        <v>33</v>
      </c>
      <c r="K21" s="66" t="n">
        <v>1009112</v>
      </c>
      <c r="L21" s="67" t="n">
        <v>-5000</v>
      </c>
      <c r="M21" s="68"/>
      <c r="N21" s="45"/>
      <c r="O21" s="45"/>
      <c r="P21" s="54"/>
      <c r="Q21" s="49"/>
    </row>
    <row r="22" customFormat="false" ht="12" hidden="false" customHeight="true" outlineLevel="0" collapsed="false">
      <c r="A22" s="54"/>
      <c r="B22" s="49"/>
      <c r="C22" s="60" t="s">
        <v>49</v>
      </c>
      <c r="D22" s="56" t="s">
        <v>33</v>
      </c>
      <c r="E22" s="61" t="n">
        <v>1016795</v>
      </c>
      <c r="F22" s="62" t="n">
        <v>5000</v>
      </c>
      <c r="G22" s="59"/>
      <c r="H22" s="41"/>
      <c r="I22" s="69" t="s">
        <v>46</v>
      </c>
      <c r="J22" s="56" t="s">
        <v>33</v>
      </c>
      <c r="K22" s="66" t="n">
        <v>1011038</v>
      </c>
      <c r="L22" s="67" t="n">
        <v>-5000</v>
      </c>
      <c r="M22" s="68"/>
      <c r="N22" s="45"/>
      <c r="O22" s="45"/>
      <c r="P22" s="54"/>
      <c r="Q22" s="49"/>
    </row>
    <row r="23" customFormat="false" ht="12" hidden="false" customHeight="true" outlineLevel="0" collapsed="false">
      <c r="A23" s="54"/>
      <c r="B23" s="49"/>
      <c r="C23" s="60" t="s">
        <v>49</v>
      </c>
      <c r="D23" s="56" t="s">
        <v>33</v>
      </c>
      <c r="E23" s="61" t="n">
        <v>1017215</v>
      </c>
      <c r="F23" s="62" t="n">
        <v>5000</v>
      </c>
      <c r="G23" s="59"/>
      <c r="H23" s="41"/>
      <c r="I23" s="69" t="s">
        <v>50</v>
      </c>
      <c r="J23" s="56" t="s">
        <v>33</v>
      </c>
      <c r="K23" s="66" t="n">
        <v>1012024</v>
      </c>
      <c r="L23" s="67" t="n">
        <v>-3092</v>
      </c>
      <c r="M23" s="68"/>
      <c r="N23" s="45"/>
      <c r="O23" s="45"/>
      <c r="P23" s="54"/>
      <c r="Q23" s="49"/>
    </row>
    <row r="24" customFormat="false" ht="12" hidden="false" customHeight="true" outlineLevel="0" collapsed="false">
      <c r="A24" s="54"/>
      <c r="B24" s="49"/>
      <c r="C24" s="60" t="s">
        <v>49</v>
      </c>
      <c r="D24" s="56" t="s">
        <v>33</v>
      </c>
      <c r="E24" s="61" t="n">
        <v>1017240</v>
      </c>
      <c r="F24" s="62" t="n">
        <v>5000</v>
      </c>
      <c r="G24" s="59"/>
      <c r="H24" s="74"/>
      <c r="I24" s="69" t="s">
        <v>51</v>
      </c>
      <c r="J24" s="56" t="s">
        <v>33</v>
      </c>
      <c r="K24" s="66" t="n">
        <v>1012295</v>
      </c>
      <c r="L24" s="67" t="n">
        <v>-5000</v>
      </c>
      <c r="M24" s="68"/>
      <c r="N24" s="45"/>
      <c r="O24" s="45"/>
      <c r="P24" s="54"/>
      <c r="Q24" s="49"/>
    </row>
    <row r="25" customFormat="false" ht="12" hidden="false" customHeight="true" outlineLevel="0" collapsed="false">
      <c r="A25" s="54"/>
      <c r="B25" s="49"/>
      <c r="C25" s="60"/>
      <c r="D25" s="56"/>
      <c r="E25" s="57"/>
      <c r="F25" s="58"/>
      <c r="G25" s="59"/>
      <c r="H25" s="41"/>
      <c r="I25" s="69" t="s">
        <v>42</v>
      </c>
      <c r="J25" s="56" t="s">
        <v>33</v>
      </c>
      <c r="K25" s="66" t="n">
        <v>1012312</v>
      </c>
      <c r="L25" s="67" t="n">
        <v>-5000</v>
      </c>
      <c r="M25" s="68"/>
      <c r="N25" s="45"/>
      <c r="O25" s="45"/>
      <c r="P25" s="54"/>
      <c r="Q25" s="49"/>
    </row>
    <row r="26" customFormat="false" ht="12" hidden="false" customHeight="true" outlineLevel="0" collapsed="false">
      <c r="A26" s="54"/>
      <c r="B26" s="49"/>
      <c r="C26" s="60"/>
      <c r="D26" s="56"/>
      <c r="E26" s="57"/>
      <c r="F26" s="58"/>
      <c r="G26" s="59"/>
      <c r="H26" s="41"/>
      <c r="I26" s="75" t="s">
        <v>47</v>
      </c>
      <c r="J26" s="71" t="s">
        <v>33</v>
      </c>
      <c r="K26" s="75" t="n">
        <v>1012651</v>
      </c>
      <c r="L26" s="76" t="n">
        <v>-5000</v>
      </c>
      <c r="M26" s="68"/>
      <c r="N26" s="45"/>
      <c r="O26" s="45"/>
      <c r="P26" s="54"/>
      <c r="Q26" s="49"/>
    </row>
    <row r="27" customFormat="false" ht="12" hidden="false" customHeight="true" outlineLevel="0" collapsed="false">
      <c r="A27" s="54"/>
      <c r="B27" s="49"/>
      <c r="C27" s="60"/>
      <c r="D27" s="56"/>
      <c r="E27" s="57"/>
      <c r="F27" s="58"/>
      <c r="G27" s="59"/>
      <c r="H27" s="41"/>
      <c r="I27" s="69" t="s">
        <v>52</v>
      </c>
      <c r="J27" s="56" t="s">
        <v>33</v>
      </c>
      <c r="K27" s="66" t="n">
        <v>1013064</v>
      </c>
      <c r="L27" s="67" t="n">
        <v>-5000</v>
      </c>
      <c r="M27" s="68"/>
      <c r="N27" s="45"/>
      <c r="O27" s="45"/>
      <c r="P27" s="54"/>
      <c r="Q27" s="49"/>
    </row>
    <row r="28" customFormat="false" ht="12" hidden="false" customHeight="true" outlineLevel="0" collapsed="false">
      <c r="A28" s="54"/>
      <c r="B28" s="49"/>
      <c r="C28" s="60"/>
      <c r="D28" s="56"/>
      <c r="E28" s="57"/>
      <c r="F28" s="58"/>
      <c r="G28" s="59"/>
      <c r="H28" s="41"/>
      <c r="I28" s="69" t="s">
        <v>46</v>
      </c>
      <c r="J28" s="56" t="s">
        <v>33</v>
      </c>
      <c r="K28" s="66" t="n">
        <v>1013145</v>
      </c>
      <c r="L28" s="67" t="n">
        <v>-5000</v>
      </c>
      <c r="M28" s="68"/>
      <c r="N28" s="45"/>
      <c r="O28" s="45"/>
      <c r="P28" s="54"/>
      <c r="Q28" s="49"/>
    </row>
    <row r="29" customFormat="false" ht="12" hidden="false" customHeight="true" outlineLevel="0" collapsed="false">
      <c r="A29" s="54"/>
      <c r="B29" s="49"/>
      <c r="C29" s="60"/>
      <c r="D29" s="56"/>
      <c r="E29" s="57"/>
      <c r="F29" s="77"/>
      <c r="G29" s="59"/>
      <c r="H29" s="41"/>
      <c r="I29" s="69" t="s">
        <v>48</v>
      </c>
      <c r="J29" s="56" t="s">
        <v>33</v>
      </c>
      <c r="K29" s="66" t="n">
        <v>1013185</v>
      </c>
      <c r="L29" s="67" t="n">
        <v>-5000</v>
      </c>
      <c r="M29" s="68"/>
      <c r="N29" s="45"/>
      <c r="O29" s="45"/>
      <c r="P29" s="54"/>
      <c r="Q29" s="49"/>
    </row>
    <row r="30" customFormat="false" ht="12" hidden="false" customHeight="true" outlineLevel="0" collapsed="false">
      <c r="A30" s="54"/>
      <c r="B30" s="49"/>
      <c r="C30" s="60"/>
      <c r="D30" s="56"/>
      <c r="E30" s="57"/>
      <c r="F30" s="77"/>
      <c r="G30" s="59"/>
      <c r="H30" s="41" t="s">
        <v>53</v>
      </c>
      <c r="I30" s="69" t="s">
        <v>48</v>
      </c>
      <c r="J30" s="56" t="s">
        <v>33</v>
      </c>
      <c r="K30" s="66" t="n">
        <v>1013189</v>
      </c>
      <c r="L30" s="67" t="n">
        <v>-5000</v>
      </c>
      <c r="M30" s="68"/>
      <c r="N30" s="45"/>
      <c r="O30" s="45"/>
      <c r="P30" s="54"/>
      <c r="Q30" s="49"/>
    </row>
    <row r="31" customFormat="false" ht="12" hidden="false" customHeight="true" outlineLevel="0" collapsed="false">
      <c r="A31" s="54"/>
      <c r="B31" s="49"/>
      <c r="C31" s="60"/>
      <c r="D31" s="56"/>
      <c r="E31" s="57"/>
      <c r="F31" s="77"/>
      <c r="G31" s="59"/>
      <c r="H31" s="41"/>
      <c r="I31" s="75" t="s">
        <v>47</v>
      </c>
      <c r="J31" s="71" t="s">
        <v>33</v>
      </c>
      <c r="K31" s="75" t="n">
        <v>1013349</v>
      </c>
      <c r="L31" s="76" t="n">
        <v>-5000</v>
      </c>
      <c r="M31" s="68"/>
      <c r="N31" s="45"/>
      <c r="O31" s="45"/>
      <c r="P31" s="54"/>
      <c r="Q31" s="49"/>
    </row>
    <row r="32" customFormat="false" ht="12" hidden="false" customHeight="true" outlineLevel="0" collapsed="false">
      <c r="A32" s="54"/>
      <c r="B32" s="49"/>
      <c r="C32" s="60"/>
      <c r="D32" s="56"/>
      <c r="E32" s="57"/>
      <c r="F32" s="77"/>
      <c r="G32" s="63"/>
      <c r="H32" s="41"/>
      <c r="I32" s="69" t="s">
        <v>42</v>
      </c>
      <c r="J32" s="56" t="s">
        <v>33</v>
      </c>
      <c r="K32" s="66" t="n">
        <v>1016501</v>
      </c>
      <c r="L32" s="67" t="n">
        <v>-5000</v>
      </c>
      <c r="M32" s="68"/>
      <c r="N32" s="45"/>
      <c r="O32" s="45"/>
      <c r="P32" s="54"/>
      <c r="Q32" s="49"/>
    </row>
    <row r="33" customFormat="false" ht="12" hidden="false" customHeight="true" outlineLevel="0" collapsed="false">
      <c r="A33" s="54"/>
      <c r="B33" s="49"/>
      <c r="C33" s="60"/>
      <c r="D33" s="56"/>
      <c r="E33" s="57"/>
      <c r="F33" s="77"/>
      <c r="G33" s="63"/>
      <c r="H33" s="41"/>
      <c r="I33" s="69" t="s">
        <v>42</v>
      </c>
      <c r="J33" s="56" t="s">
        <v>33</v>
      </c>
      <c r="K33" s="66" t="n">
        <v>1016911</v>
      </c>
      <c r="L33" s="67" t="n">
        <v>-5000</v>
      </c>
      <c r="M33" s="68"/>
      <c r="N33" s="45"/>
      <c r="O33" s="45"/>
      <c r="P33" s="54"/>
      <c r="Q33" s="49"/>
    </row>
    <row r="34" customFormat="false" ht="12" hidden="false" customHeight="true" outlineLevel="0" collapsed="false">
      <c r="A34" s="54"/>
      <c r="B34" s="49"/>
      <c r="C34" s="60"/>
      <c r="D34" s="56"/>
      <c r="E34" s="57"/>
      <c r="F34" s="77"/>
      <c r="G34" s="63"/>
      <c r="H34" s="41"/>
      <c r="I34" s="69" t="s">
        <v>54</v>
      </c>
      <c r="J34" s="56" t="s">
        <v>31</v>
      </c>
      <c r="K34" s="66" t="n">
        <v>1020494</v>
      </c>
      <c r="L34" s="67" t="n">
        <v>-4202</v>
      </c>
      <c r="M34" s="68"/>
      <c r="N34" s="45"/>
      <c r="O34" s="45"/>
      <c r="P34" s="54"/>
      <c r="Q34" s="49"/>
    </row>
    <row r="35" customFormat="false" ht="12" hidden="false" customHeight="true" outlineLevel="0" collapsed="false">
      <c r="A35" s="54"/>
      <c r="B35" s="49"/>
      <c r="C35" s="60"/>
      <c r="D35" s="56"/>
      <c r="E35" s="57"/>
      <c r="F35" s="77"/>
      <c r="G35" s="63"/>
      <c r="H35" s="41"/>
      <c r="I35" s="69" t="s">
        <v>54</v>
      </c>
      <c r="J35" s="56" t="s">
        <v>45</v>
      </c>
      <c r="K35" s="66" t="n">
        <v>1020502</v>
      </c>
      <c r="L35" s="67" t="n">
        <v>-3700</v>
      </c>
      <c r="M35" s="45"/>
      <c r="N35" s="45"/>
      <c r="O35" s="45"/>
      <c r="P35" s="54"/>
      <c r="Q35" s="49"/>
    </row>
    <row r="36" customFormat="false" ht="12" hidden="false" customHeight="true" outlineLevel="0" collapsed="false">
      <c r="A36" s="54"/>
      <c r="B36" s="49"/>
      <c r="C36" s="60"/>
      <c r="D36" s="56"/>
      <c r="E36" s="57"/>
      <c r="F36" s="77"/>
      <c r="G36" s="63"/>
      <c r="H36" s="41"/>
      <c r="I36" s="69"/>
      <c r="J36" s="56"/>
      <c r="K36" s="69"/>
      <c r="L36" s="68"/>
      <c r="M36" s="45"/>
      <c r="N36" s="45"/>
      <c r="O36" s="45"/>
      <c r="P36" s="54"/>
      <c r="Q36" s="49"/>
    </row>
    <row r="37" customFormat="false" ht="12" hidden="false" customHeight="true" outlineLevel="0" collapsed="false">
      <c r="A37" s="54"/>
      <c r="B37" s="49"/>
      <c r="C37" s="60"/>
      <c r="D37" s="56"/>
      <c r="E37" s="57"/>
      <c r="F37" s="77"/>
      <c r="G37" s="63"/>
      <c r="H37" s="41"/>
      <c r="I37" s="69"/>
      <c r="J37" s="56"/>
      <c r="K37" s="69"/>
      <c r="L37" s="68"/>
      <c r="M37" s="45"/>
      <c r="N37" s="45"/>
      <c r="O37" s="45"/>
      <c r="P37" s="54"/>
      <c r="Q37" s="49"/>
    </row>
    <row r="38" customFormat="false" ht="12" hidden="false" customHeight="true" outlineLevel="0" collapsed="false">
      <c r="A38" s="54"/>
      <c r="B38" s="49"/>
      <c r="C38" s="60"/>
      <c r="D38" s="56"/>
      <c r="E38" s="57"/>
      <c r="F38" s="77"/>
      <c r="G38" s="63"/>
      <c r="H38" s="41"/>
      <c r="I38" s="69"/>
      <c r="J38" s="56"/>
      <c r="K38" s="69"/>
      <c r="L38" s="68"/>
      <c r="M38" s="45"/>
      <c r="N38" s="45"/>
      <c r="O38" s="45"/>
      <c r="P38" s="54"/>
      <c r="Q38" s="49"/>
    </row>
    <row r="39" customFormat="false" ht="12.75" hidden="false" customHeight="false" outlineLevel="0" collapsed="false">
      <c r="A39" s="54"/>
      <c r="B39" s="49"/>
      <c r="C39" s="78"/>
      <c r="D39" s="79"/>
      <c r="E39" s="80"/>
      <c r="F39" s="81" t="n">
        <f aca="false">SUM(F7:F37)</f>
        <v>125000</v>
      </c>
      <c r="G39" s="81" t="n">
        <f aca="false">SUM(G7:G25)</f>
        <v>0</v>
      </c>
      <c r="H39" s="82" t="n">
        <f aca="false">+G39+F39</f>
        <v>125000</v>
      </c>
      <c r="I39" s="69"/>
      <c r="J39" s="79"/>
      <c r="K39" s="69"/>
      <c r="L39" s="83" t="n">
        <f aca="false">SUM(L7:L37)</f>
        <v>-121994</v>
      </c>
      <c r="M39" s="83" t="n">
        <f aca="false">SUM(M7:M36)</f>
        <v>-8700</v>
      </c>
      <c r="N39" s="83" t="n">
        <f aca="false">SUM(N7:N36)</f>
        <v>-352</v>
      </c>
      <c r="O39" s="84" t="n">
        <f aca="false">+N39+M39+L39</f>
        <v>-131046</v>
      </c>
      <c r="P39" s="85" t="n">
        <f aca="false">+O39+H39</f>
        <v>-6046</v>
      </c>
      <c r="Q39" s="49"/>
    </row>
    <row r="40" customFormat="false" ht="12.75" hidden="false" customHeight="false" outlineLevel="0" collapsed="false">
      <c r="A40" s="54"/>
      <c r="B40" s="86" t="s">
        <v>55</v>
      </c>
      <c r="C40" s="55"/>
      <c r="D40" s="56"/>
      <c r="E40" s="57"/>
      <c r="F40" s="58"/>
      <c r="G40" s="87"/>
      <c r="H40" s="88"/>
      <c r="I40" s="89"/>
      <c r="J40" s="90"/>
      <c r="K40" s="91"/>
      <c r="L40" s="92"/>
      <c r="M40" s="93"/>
      <c r="N40" s="93"/>
      <c r="O40" s="93"/>
      <c r="P40" s="54"/>
      <c r="Q40" s="49"/>
      <c r="R40" s="0" t="s">
        <v>56</v>
      </c>
    </row>
    <row r="41" customFormat="false" ht="12.75" hidden="false" customHeight="false" outlineLevel="0" collapsed="false">
      <c r="A41" s="54"/>
      <c r="B41" s="49"/>
      <c r="C41" s="1" t="s">
        <v>57</v>
      </c>
      <c r="D41" s="2" t="s">
        <v>33</v>
      </c>
      <c r="E41" s="94" t="n">
        <v>940028</v>
      </c>
      <c r="F41" s="95" t="n">
        <v>2000</v>
      </c>
      <c r="G41" s="63"/>
      <c r="H41" s="41"/>
      <c r="I41" s="96" t="s">
        <v>58</v>
      </c>
      <c r="J41" s="56" t="s">
        <v>33</v>
      </c>
      <c r="K41" s="66" t="n">
        <v>543252</v>
      </c>
      <c r="L41" s="67" t="n">
        <v>-1000</v>
      </c>
      <c r="M41" s="45"/>
      <c r="N41" s="45"/>
      <c r="O41" s="45"/>
      <c r="P41" s="54"/>
      <c r="Q41" s="49"/>
    </row>
    <row r="42" customFormat="false" ht="12.75" hidden="false" customHeight="false" outlineLevel="0" collapsed="false">
      <c r="A42" s="54"/>
      <c r="B42" s="49"/>
      <c r="C42" s="1" t="s">
        <v>57</v>
      </c>
      <c r="D42" s="97" t="s">
        <v>33</v>
      </c>
      <c r="E42" s="61" t="n">
        <v>943091</v>
      </c>
      <c r="F42" s="95" t="n">
        <v>2000</v>
      </c>
      <c r="G42" s="63"/>
      <c r="H42" s="41"/>
      <c r="I42" s="96" t="s">
        <v>58</v>
      </c>
      <c r="J42" s="56" t="s">
        <v>33</v>
      </c>
      <c r="K42" s="66" t="n">
        <v>775693</v>
      </c>
      <c r="L42" s="67" t="n">
        <v>-2000</v>
      </c>
      <c r="M42" s="45"/>
      <c r="N42" s="45"/>
      <c r="O42" s="45"/>
      <c r="P42" s="54"/>
      <c r="Q42" s="49"/>
    </row>
    <row r="43" customFormat="false" ht="12.75" hidden="false" customHeight="false" outlineLevel="0" collapsed="false">
      <c r="A43" s="54"/>
      <c r="B43" s="49"/>
      <c r="C43" s="1" t="s">
        <v>59</v>
      </c>
      <c r="D43" s="2" t="s">
        <v>31</v>
      </c>
      <c r="E43" s="94" t="n">
        <v>965072</v>
      </c>
      <c r="F43" s="95" t="n">
        <v>10000</v>
      </c>
      <c r="G43" s="63"/>
      <c r="H43" s="41"/>
      <c r="I43" s="96" t="s">
        <v>58</v>
      </c>
      <c r="J43" s="56" t="s">
        <v>33</v>
      </c>
      <c r="K43" s="66" t="n">
        <v>857359</v>
      </c>
      <c r="L43" s="67" t="n">
        <v>-2000</v>
      </c>
      <c r="M43" s="45"/>
      <c r="N43" s="45"/>
      <c r="O43" s="45"/>
      <c r="P43" s="54"/>
      <c r="Q43" s="49"/>
    </row>
    <row r="44" customFormat="false" ht="12.75" hidden="false" customHeight="false" outlineLevel="0" collapsed="false">
      <c r="A44" s="54"/>
      <c r="B44" s="49"/>
      <c r="C44" s="1" t="s">
        <v>60</v>
      </c>
      <c r="D44" s="2" t="s">
        <v>33</v>
      </c>
      <c r="E44" s="94" t="n">
        <v>1017078</v>
      </c>
      <c r="F44" s="95" t="n">
        <v>10000</v>
      </c>
      <c r="G44" s="98"/>
      <c r="H44" s="41"/>
      <c r="I44" s="96" t="s">
        <v>57</v>
      </c>
      <c r="J44" s="56" t="s">
        <v>33</v>
      </c>
      <c r="K44" s="66" t="n">
        <v>940028</v>
      </c>
      <c r="L44" s="67" t="n">
        <v>-2000</v>
      </c>
      <c r="M44" s="45"/>
      <c r="N44" s="45"/>
      <c r="O44" s="45"/>
      <c r="P44" s="54"/>
      <c r="Q44" s="49"/>
    </row>
    <row r="45" customFormat="false" ht="12.75" hidden="false" customHeight="false" outlineLevel="0" collapsed="false">
      <c r="A45" s="54"/>
      <c r="B45" s="49"/>
      <c r="C45" s="55" t="s">
        <v>61</v>
      </c>
      <c r="D45" s="56" t="s">
        <v>31</v>
      </c>
      <c r="E45" s="61" t="n">
        <v>1019687</v>
      </c>
      <c r="F45" s="62" t="n">
        <v>5000</v>
      </c>
      <c r="G45" s="63"/>
      <c r="H45" s="41"/>
      <c r="I45" s="96" t="s">
        <v>57</v>
      </c>
      <c r="J45" s="56" t="s">
        <v>33</v>
      </c>
      <c r="K45" s="66" t="n">
        <v>943091</v>
      </c>
      <c r="L45" s="67" t="n">
        <v>-2000</v>
      </c>
      <c r="M45" s="45"/>
      <c r="N45" s="45"/>
      <c r="O45" s="45"/>
      <c r="P45" s="54"/>
      <c r="Q45" s="49"/>
    </row>
    <row r="46" customFormat="false" ht="12.75" hidden="false" customHeight="false" outlineLevel="0" collapsed="false">
      <c r="A46" s="54"/>
      <c r="B46" s="49"/>
      <c r="C46" s="55"/>
      <c r="D46" s="56"/>
      <c r="E46" s="57"/>
      <c r="F46" s="58"/>
      <c r="G46" s="63"/>
      <c r="H46" s="41"/>
      <c r="I46" s="96"/>
      <c r="J46" s="56"/>
      <c r="K46" s="69"/>
      <c r="L46" s="68"/>
      <c r="M46" s="99"/>
      <c r="N46" s="45"/>
      <c r="O46" s="45"/>
      <c r="P46" s="54"/>
      <c r="Q46" s="49"/>
    </row>
    <row r="47" customFormat="false" ht="12.75" hidden="false" customHeight="false" outlineLevel="0" collapsed="false">
      <c r="A47" s="54"/>
      <c r="B47" s="49"/>
      <c r="C47" s="55"/>
      <c r="D47" s="56"/>
      <c r="E47" s="57"/>
      <c r="F47" s="58"/>
      <c r="G47" s="63"/>
      <c r="H47" s="41"/>
      <c r="I47" s="100" t="s">
        <v>62</v>
      </c>
      <c r="J47" s="52"/>
      <c r="K47" s="42" t="n">
        <v>1020118</v>
      </c>
      <c r="L47" s="45"/>
      <c r="M47" s="99" t="n">
        <v>-7500</v>
      </c>
      <c r="N47" s="99" t="n">
        <v>-99</v>
      </c>
      <c r="O47" s="45"/>
      <c r="P47" s="54"/>
      <c r="Q47" s="49"/>
    </row>
    <row r="48" customFormat="false" ht="12.75" hidden="false" customHeight="false" outlineLevel="0" collapsed="false">
      <c r="A48" s="54"/>
      <c r="B48" s="49"/>
      <c r="C48" s="55"/>
      <c r="D48" s="56"/>
      <c r="E48" s="57"/>
      <c r="F48" s="58"/>
      <c r="G48" s="63"/>
      <c r="H48" s="41"/>
      <c r="I48" s="100" t="s">
        <v>63</v>
      </c>
      <c r="J48" s="52"/>
      <c r="K48" s="43" t="n">
        <v>696081</v>
      </c>
      <c r="L48" s="44"/>
      <c r="M48" s="44" t="n">
        <v>-1705</v>
      </c>
      <c r="N48" s="44" t="n">
        <v>-69</v>
      </c>
      <c r="O48" s="45"/>
      <c r="P48" s="54"/>
      <c r="Q48" s="49"/>
    </row>
    <row r="49" customFormat="false" ht="12.75" hidden="false" customHeight="false" outlineLevel="0" collapsed="false">
      <c r="A49" s="54"/>
      <c r="B49" s="49"/>
      <c r="C49" s="101" t="s">
        <v>64</v>
      </c>
      <c r="D49" s="56"/>
      <c r="E49" s="38" t="n">
        <v>939544</v>
      </c>
      <c r="F49" s="102"/>
      <c r="G49" s="40" t="n">
        <v>0</v>
      </c>
      <c r="H49" s="41"/>
      <c r="I49" s="103" t="s">
        <v>65</v>
      </c>
      <c r="J49" s="37"/>
      <c r="K49" s="43" t="n">
        <v>553269</v>
      </c>
      <c r="L49" s="68"/>
      <c r="M49" s="44" t="n">
        <v>0</v>
      </c>
      <c r="N49" s="44" t="n">
        <v>0</v>
      </c>
      <c r="O49" s="45"/>
      <c r="P49" s="54"/>
      <c r="Q49" s="49"/>
    </row>
    <row r="50" customFormat="false" ht="12.75" hidden="false" customHeight="false" outlineLevel="0" collapsed="false">
      <c r="A50" s="54"/>
      <c r="B50" s="49"/>
      <c r="C50" s="101" t="s">
        <v>64</v>
      </c>
      <c r="D50" s="52"/>
      <c r="E50" s="38" t="n">
        <v>553557</v>
      </c>
      <c r="F50" s="102"/>
      <c r="G50" s="40" t="n">
        <v>0</v>
      </c>
      <c r="H50" s="41"/>
      <c r="I50" s="100" t="s">
        <v>66</v>
      </c>
      <c r="J50" s="64"/>
      <c r="K50" s="43" t="n">
        <v>782873</v>
      </c>
      <c r="L50" s="43"/>
      <c r="M50" s="44" t="n">
        <v>0</v>
      </c>
      <c r="N50" s="44" t="n">
        <v>0</v>
      </c>
      <c r="O50" s="45"/>
      <c r="P50" s="54"/>
      <c r="Q50" s="49"/>
    </row>
    <row r="51" customFormat="false" ht="12.75" hidden="false" customHeight="false" outlineLevel="0" collapsed="false">
      <c r="A51" s="54"/>
      <c r="B51" s="49"/>
      <c r="C51" s="101" t="s">
        <v>67</v>
      </c>
      <c r="D51" s="52"/>
      <c r="E51" s="38" t="n">
        <v>553334</v>
      </c>
      <c r="F51" s="102"/>
      <c r="G51" s="51" t="n">
        <v>0</v>
      </c>
      <c r="H51" s="41"/>
      <c r="I51" s="100"/>
      <c r="J51" s="69"/>
      <c r="K51" s="43"/>
      <c r="L51" s="43"/>
      <c r="M51" s="44"/>
      <c r="N51" s="44"/>
      <c r="O51" s="45"/>
      <c r="P51" s="54"/>
      <c r="Q51" s="49"/>
    </row>
    <row r="52" customFormat="false" ht="12.75" hidden="false" customHeight="false" outlineLevel="0" collapsed="false">
      <c r="A52" s="54"/>
      <c r="B52" s="49"/>
      <c r="C52" s="55"/>
      <c r="D52" s="56"/>
      <c r="E52" s="57"/>
      <c r="F52" s="104" t="n">
        <f aca="false">SUM(F40:F51)</f>
        <v>29000</v>
      </c>
      <c r="G52" s="105" t="n">
        <f aca="false">SUM(G40:G51)</f>
        <v>0</v>
      </c>
      <c r="H52" s="106" t="n">
        <f aca="false">+G52+F52</f>
        <v>29000</v>
      </c>
      <c r="I52" s="107"/>
      <c r="J52" s="79"/>
      <c r="K52" s="108"/>
      <c r="L52" s="83" t="n">
        <f aca="false">SUM(L40:L51)</f>
        <v>-9000</v>
      </c>
      <c r="M52" s="83" t="n">
        <f aca="false">SUM(M40:M51)</f>
        <v>-9205</v>
      </c>
      <c r="N52" s="83" t="n">
        <f aca="false">SUM(N40:N51)</f>
        <v>-168</v>
      </c>
      <c r="O52" s="84" t="n">
        <f aca="false">+N52+M52+L52</f>
        <v>-18373</v>
      </c>
      <c r="P52" s="85" t="n">
        <f aca="false">+O52+H52</f>
        <v>10627</v>
      </c>
      <c r="Q52" s="49"/>
    </row>
    <row r="53" customFormat="false" ht="12.75" hidden="false" customHeight="false" outlineLevel="0" collapsed="false">
      <c r="A53" s="54"/>
      <c r="B53" s="86" t="s">
        <v>68</v>
      </c>
      <c r="C53" s="109" t="s">
        <v>27</v>
      </c>
      <c r="D53" s="110"/>
      <c r="E53" s="111" t="n">
        <v>762361</v>
      </c>
      <c r="F53" s="112"/>
      <c r="G53" s="113" t="n">
        <v>533</v>
      </c>
      <c r="H53" s="88"/>
      <c r="I53" s="43" t="s">
        <v>69</v>
      </c>
      <c r="J53" s="56"/>
      <c r="K53" s="43" t="n">
        <v>762361</v>
      </c>
      <c r="L53" s="68"/>
      <c r="M53" s="99" t="n">
        <v>-533</v>
      </c>
      <c r="N53" s="99" t="n">
        <v>-22</v>
      </c>
      <c r="O53" s="93"/>
      <c r="P53" s="54"/>
      <c r="Q53" s="49"/>
      <c r="R53" s="0" t="s">
        <v>70</v>
      </c>
      <c r="U53" s="114" t="s">
        <v>71</v>
      </c>
      <c r="V53" s="115"/>
    </row>
    <row r="54" customFormat="false" ht="12.75" hidden="false" customHeight="false" outlineLevel="0" collapsed="false">
      <c r="A54" s="54"/>
      <c r="B54" s="49"/>
      <c r="C54" s="101" t="s">
        <v>27</v>
      </c>
      <c r="D54" s="52"/>
      <c r="E54" s="38" t="n">
        <v>889412</v>
      </c>
      <c r="F54" s="102"/>
      <c r="G54" s="40" t="n">
        <v>8700</v>
      </c>
      <c r="H54" s="41"/>
      <c r="I54" s="69"/>
      <c r="J54" s="56"/>
      <c r="K54" s="69"/>
      <c r="L54" s="68"/>
      <c r="M54" s="45"/>
      <c r="N54" s="45"/>
      <c r="O54" s="45"/>
      <c r="P54" s="54"/>
      <c r="Q54" s="49"/>
      <c r="R54" s="0" t="s">
        <v>70</v>
      </c>
      <c r="U54" s="116" t="s">
        <v>72</v>
      </c>
      <c r="V54" s="117" t="n">
        <v>475</v>
      </c>
    </row>
    <row r="55" customFormat="false" ht="12.75" hidden="false" customHeight="false" outlineLevel="0" collapsed="false">
      <c r="A55" s="54"/>
      <c r="B55" s="49"/>
      <c r="C55" s="101" t="s">
        <v>73</v>
      </c>
      <c r="D55" s="52"/>
      <c r="E55" s="38" t="s">
        <v>74</v>
      </c>
      <c r="F55" s="102"/>
      <c r="G55" s="40" t="n">
        <v>0</v>
      </c>
      <c r="H55" s="41"/>
      <c r="I55" s="64" t="s">
        <v>75</v>
      </c>
      <c r="J55" s="65" t="s">
        <v>31</v>
      </c>
      <c r="K55" s="66" t="n">
        <v>506180</v>
      </c>
      <c r="L55" s="67" t="n">
        <v>-2078</v>
      </c>
      <c r="M55" s="45"/>
      <c r="N55" s="45"/>
      <c r="O55" s="45"/>
      <c r="P55" s="54"/>
      <c r="Q55" s="49"/>
      <c r="R55" s="0" t="s">
        <v>76</v>
      </c>
      <c r="U55" s="116" t="s">
        <v>77</v>
      </c>
      <c r="V55" s="117" t="n">
        <v>548</v>
      </c>
    </row>
    <row r="56" customFormat="false" ht="12.75" hidden="false" customHeight="false" outlineLevel="0" collapsed="false">
      <c r="A56" s="54"/>
      <c r="B56" s="49"/>
      <c r="C56" s="101" t="s">
        <v>63</v>
      </c>
      <c r="D56" s="52"/>
      <c r="E56" s="38" t="n">
        <v>696081</v>
      </c>
      <c r="F56" s="102"/>
      <c r="G56" s="40" t="n">
        <v>1705</v>
      </c>
      <c r="H56" s="41"/>
      <c r="I56" s="69" t="s">
        <v>78</v>
      </c>
      <c r="J56" s="56" t="s">
        <v>33</v>
      </c>
      <c r="K56" s="66" t="n">
        <v>417568</v>
      </c>
      <c r="L56" s="67" t="n">
        <v>-160</v>
      </c>
      <c r="M56" s="45"/>
      <c r="N56" s="45"/>
      <c r="O56" s="45"/>
      <c r="P56" s="54"/>
      <c r="Q56" s="49"/>
      <c r="U56" s="116" t="s">
        <v>79</v>
      </c>
      <c r="V56" s="117" t="n">
        <v>555</v>
      </c>
    </row>
    <row r="57" customFormat="false" ht="12.75" hidden="false" customHeight="false" outlineLevel="0" collapsed="false">
      <c r="A57" s="54"/>
      <c r="B57" s="49"/>
      <c r="C57" s="55"/>
      <c r="D57" s="56"/>
      <c r="E57" s="57"/>
      <c r="F57" s="58"/>
      <c r="G57" s="63"/>
      <c r="H57" s="41"/>
      <c r="I57" s="69" t="s">
        <v>80</v>
      </c>
      <c r="J57" s="56" t="s">
        <v>31</v>
      </c>
      <c r="K57" s="66" t="n">
        <v>749339</v>
      </c>
      <c r="L57" s="67" t="n">
        <v>-10000</v>
      </c>
      <c r="M57" s="45"/>
      <c r="N57" s="45"/>
      <c r="O57" s="45"/>
      <c r="P57" s="54"/>
      <c r="Q57" s="49"/>
      <c r="R57" s="0" t="s">
        <v>52</v>
      </c>
      <c r="S57" s="0" t="n">
        <v>5000</v>
      </c>
      <c r="T57" s="0" t="n">
        <v>0.7275</v>
      </c>
      <c r="U57" s="118" t="s">
        <v>81</v>
      </c>
      <c r="V57" s="119" t="n">
        <v>73</v>
      </c>
    </row>
    <row r="58" customFormat="false" ht="12.75" hidden="false" customHeight="false" outlineLevel="0" collapsed="false">
      <c r="A58" s="54"/>
      <c r="B58" s="49"/>
      <c r="C58" s="54" t="s">
        <v>82</v>
      </c>
      <c r="D58" s="65" t="s">
        <v>31</v>
      </c>
      <c r="E58" s="61" t="n">
        <v>749872</v>
      </c>
      <c r="F58" s="95" t="n">
        <v>10000</v>
      </c>
      <c r="G58" s="63"/>
      <c r="H58" s="41"/>
      <c r="I58" s="69" t="s">
        <v>83</v>
      </c>
      <c r="J58" s="56" t="s">
        <v>45</v>
      </c>
      <c r="K58" s="66" t="n">
        <v>999838</v>
      </c>
      <c r="L58" s="67" t="n">
        <v>-3205</v>
      </c>
      <c r="M58" s="68"/>
      <c r="N58" s="45"/>
      <c r="O58" s="45"/>
      <c r="P58" s="54"/>
      <c r="Q58" s="49"/>
      <c r="R58" s="0" t="s">
        <v>76</v>
      </c>
    </row>
    <row r="59" customFormat="false" ht="12.75" hidden="false" customHeight="false" outlineLevel="0" collapsed="false">
      <c r="A59" s="54"/>
      <c r="B59" s="49"/>
      <c r="C59" s="55" t="s">
        <v>84</v>
      </c>
      <c r="D59" s="56" t="s">
        <v>45</v>
      </c>
      <c r="E59" s="61" t="n">
        <v>999833</v>
      </c>
      <c r="F59" s="95" t="n">
        <v>3205</v>
      </c>
      <c r="G59" s="63"/>
      <c r="H59" s="41"/>
      <c r="I59" s="69" t="s">
        <v>85</v>
      </c>
      <c r="J59" s="56" t="s">
        <v>31</v>
      </c>
      <c r="K59" s="66" t="n">
        <v>999846</v>
      </c>
      <c r="L59" s="67" t="n">
        <v>-8615</v>
      </c>
      <c r="M59" s="45"/>
      <c r="N59" s="45"/>
      <c r="O59" s="45"/>
      <c r="P59" s="54"/>
      <c r="Q59" s="49"/>
    </row>
    <row r="60" customFormat="false" ht="12.75" hidden="false" customHeight="false" outlineLevel="0" collapsed="false">
      <c r="A60" s="54"/>
      <c r="B60" s="49"/>
      <c r="C60" s="55" t="s">
        <v>86</v>
      </c>
      <c r="D60" s="56" t="s">
        <v>31</v>
      </c>
      <c r="E60" s="61" t="n">
        <v>999841</v>
      </c>
      <c r="F60" s="62" t="n">
        <v>8615</v>
      </c>
      <c r="G60" s="63"/>
      <c r="H60" s="41"/>
      <c r="I60" s="69"/>
      <c r="J60" s="56"/>
      <c r="K60" s="69"/>
      <c r="L60" s="68"/>
      <c r="M60" s="99"/>
      <c r="N60" s="99"/>
      <c r="O60" s="45"/>
      <c r="P60" s="54"/>
      <c r="Q60" s="49"/>
    </row>
    <row r="61" customFormat="false" ht="12.75" hidden="false" customHeight="false" outlineLevel="0" collapsed="false">
      <c r="A61" s="54"/>
      <c r="B61" s="49"/>
      <c r="C61" s="55" t="s">
        <v>87</v>
      </c>
      <c r="D61" s="56" t="s">
        <v>31</v>
      </c>
      <c r="E61" s="61" t="n">
        <v>1005758</v>
      </c>
      <c r="F61" s="62" t="n">
        <v>555</v>
      </c>
      <c r="G61" s="63"/>
      <c r="H61" s="41"/>
      <c r="I61" s="43"/>
      <c r="J61" s="56"/>
      <c r="K61" s="43"/>
      <c r="L61" s="68"/>
      <c r="M61" s="99"/>
      <c r="N61" s="99"/>
      <c r="O61" s="45"/>
      <c r="P61" s="54"/>
      <c r="Q61" s="49"/>
    </row>
    <row r="62" customFormat="false" ht="12.75" hidden="false" customHeight="false" outlineLevel="0" collapsed="false">
      <c r="A62" s="54"/>
      <c r="B62" s="49"/>
      <c r="C62" s="55"/>
      <c r="D62" s="56"/>
      <c r="E62" s="57"/>
      <c r="F62" s="58"/>
      <c r="G62" s="63"/>
      <c r="H62" s="41"/>
      <c r="I62" s="43"/>
      <c r="J62" s="56"/>
      <c r="K62" s="43"/>
      <c r="L62" s="68"/>
      <c r="M62" s="99"/>
      <c r="N62" s="99"/>
      <c r="O62" s="45"/>
      <c r="P62" s="54"/>
      <c r="Q62" s="49"/>
    </row>
    <row r="63" customFormat="false" ht="12.75" hidden="false" customHeight="false" outlineLevel="0" collapsed="false">
      <c r="A63" s="54"/>
      <c r="B63" s="49"/>
      <c r="C63" s="78"/>
      <c r="D63" s="79"/>
      <c r="E63" s="80"/>
      <c r="F63" s="81" t="n">
        <f aca="false">SUM(F53:F62)</f>
        <v>22375</v>
      </c>
      <c r="G63" s="81" t="n">
        <f aca="false">SUM(G53:G60)</f>
        <v>10938</v>
      </c>
      <c r="H63" s="82" t="n">
        <f aca="false">+G63+F63</f>
        <v>33313</v>
      </c>
      <c r="I63" s="108"/>
      <c r="J63" s="79"/>
      <c r="K63" s="108"/>
      <c r="L63" s="83" t="n">
        <f aca="false">SUM(L53:L60)</f>
        <v>-24058</v>
      </c>
      <c r="M63" s="83" t="n">
        <f aca="false">SUM(M53:M60)</f>
        <v>-533</v>
      </c>
      <c r="N63" s="83" t="n">
        <f aca="false">SUM(N53:N60)</f>
        <v>-22</v>
      </c>
      <c r="O63" s="84" t="n">
        <f aca="false">+N63+M63+L63</f>
        <v>-24613</v>
      </c>
      <c r="P63" s="85" t="n">
        <f aca="false">+O63+H63</f>
        <v>8700</v>
      </c>
      <c r="Q63" s="49"/>
    </row>
    <row r="64" customFormat="false" ht="12.75" hidden="false" customHeight="false" outlineLevel="0" collapsed="false">
      <c r="A64" s="54"/>
      <c r="B64" s="49" t="s">
        <v>88</v>
      </c>
      <c r="C64" s="54"/>
      <c r="D64" s="65"/>
      <c r="E64" s="120"/>
      <c r="F64" s="58"/>
      <c r="G64" s="63"/>
      <c r="H64" s="41"/>
      <c r="I64" s="89"/>
      <c r="J64" s="90"/>
      <c r="K64" s="91"/>
      <c r="L64" s="92"/>
      <c r="M64" s="93"/>
      <c r="N64" s="93"/>
      <c r="O64" s="93"/>
      <c r="P64" s="54"/>
      <c r="Q64" s="49"/>
    </row>
    <row r="65" customFormat="false" ht="12.75" hidden="false" customHeight="false" outlineLevel="0" collapsed="false">
      <c r="A65" s="54"/>
      <c r="B65" s="49"/>
      <c r="C65" s="54"/>
      <c r="D65" s="65"/>
      <c r="E65" s="120"/>
      <c r="F65" s="58"/>
      <c r="G65" s="63"/>
      <c r="H65" s="41"/>
      <c r="I65" s="121"/>
      <c r="J65" s="65"/>
      <c r="K65" s="64"/>
      <c r="L65" s="45"/>
      <c r="M65" s="45"/>
      <c r="N65" s="45"/>
      <c r="O65" s="45"/>
      <c r="P65" s="54"/>
      <c r="Q65" s="49"/>
    </row>
    <row r="66" customFormat="false" ht="12.75" hidden="false" customHeight="false" outlineLevel="0" collapsed="false">
      <c r="A66" s="54"/>
      <c r="B66" s="49"/>
      <c r="C66" s="78"/>
      <c r="D66" s="79"/>
      <c r="E66" s="80"/>
      <c r="F66" s="81" t="n">
        <f aca="false">SUM(F64:F65)</f>
        <v>0</v>
      </c>
      <c r="G66" s="81" t="n">
        <f aca="false">SUM(G64:G65)</f>
        <v>0</v>
      </c>
      <c r="H66" s="82" t="n">
        <f aca="false">+G66+F66</f>
        <v>0</v>
      </c>
      <c r="I66" s="107"/>
      <c r="J66" s="79"/>
      <c r="K66" s="108"/>
      <c r="L66" s="83" t="n">
        <f aca="false">SUM(L64:L65)</f>
        <v>0</v>
      </c>
      <c r="M66" s="83" t="n">
        <f aca="false">SUM(M64:M65)</f>
        <v>0</v>
      </c>
      <c r="N66" s="83" t="n">
        <f aca="false">SUM(N64:N65)</f>
        <v>0</v>
      </c>
      <c r="O66" s="84" t="n">
        <f aca="false">+N66+M66+L66</f>
        <v>0</v>
      </c>
      <c r="P66" s="85" t="n">
        <f aca="false">+O66+H66</f>
        <v>0</v>
      </c>
      <c r="Q66" s="49"/>
    </row>
    <row r="67" customFormat="false" ht="12.75" hidden="false" customHeight="false" outlineLevel="0" collapsed="false">
      <c r="A67" s="54"/>
      <c r="B67" s="49" t="s">
        <v>89</v>
      </c>
      <c r="C67" s="122"/>
      <c r="D67" s="90"/>
      <c r="E67" s="123"/>
      <c r="F67" s="124"/>
      <c r="G67" s="87"/>
      <c r="H67" s="88"/>
      <c r="I67" s="125"/>
      <c r="J67" s="126"/>
      <c r="K67" s="127"/>
      <c r="L67" s="93" t="n">
        <v>0</v>
      </c>
      <c r="M67" s="93"/>
      <c r="N67" s="93"/>
      <c r="O67" s="93"/>
      <c r="P67" s="54"/>
      <c r="Q67" s="49"/>
    </row>
    <row r="68" customFormat="false" ht="12.75" hidden="false" customHeight="false" outlineLevel="0" collapsed="false">
      <c r="A68" s="54"/>
      <c r="B68" s="49"/>
      <c r="C68" s="55"/>
      <c r="D68" s="56"/>
      <c r="E68" s="57"/>
      <c r="F68" s="58"/>
      <c r="G68" s="63"/>
      <c r="H68" s="41"/>
      <c r="I68" s="121"/>
      <c r="J68" s="65"/>
      <c r="K68" s="64"/>
      <c r="L68" s="45"/>
      <c r="M68" s="45"/>
      <c r="N68" s="45"/>
      <c r="O68" s="45"/>
      <c r="P68" s="54"/>
      <c r="Q68" s="49"/>
    </row>
    <row r="69" customFormat="false" ht="12.75" hidden="false" customHeight="false" outlineLevel="0" collapsed="false">
      <c r="A69" s="54"/>
      <c r="B69" s="49"/>
      <c r="C69" s="78"/>
      <c r="D69" s="79"/>
      <c r="E69" s="80"/>
      <c r="F69" s="81" t="n">
        <f aca="false">SUM(F67:F68)</f>
        <v>0</v>
      </c>
      <c r="G69" s="81" t="n">
        <f aca="false">SUM(G67:G68)</f>
        <v>0</v>
      </c>
      <c r="H69" s="82" t="n">
        <f aca="false">+G69+F69</f>
        <v>0</v>
      </c>
      <c r="I69" s="107"/>
      <c r="J69" s="79"/>
      <c r="K69" s="108"/>
      <c r="L69" s="83" t="n">
        <f aca="false">SUM(L67:L68)</f>
        <v>0</v>
      </c>
      <c r="M69" s="128" t="n">
        <f aca="false">SUM(M67:M68)</f>
        <v>0</v>
      </c>
      <c r="N69" s="128" t="n">
        <f aca="false">SUM(N67:N68)</f>
        <v>0</v>
      </c>
      <c r="O69" s="84" t="n">
        <f aca="false">+N69+M69+L69</f>
        <v>0</v>
      </c>
      <c r="P69" s="85" t="n">
        <f aca="false">+O69+H69</f>
        <v>0</v>
      </c>
      <c r="Q69" s="49"/>
    </row>
    <row r="70" customFormat="false" ht="12.75" hidden="false" customHeight="false" outlineLevel="0" collapsed="false">
      <c r="A70" s="54"/>
      <c r="B70" s="86" t="s">
        <v>90</v>
      </c>
      <c r="C70" s="101" t="s">
        <v>91</v>
      </c>
      <c r="D70" s="52"/>
      <c r="E70" s="38" t="n">
        <v>809823</v>
      </c>
      <c r="F70" s="102"/>
      <c r="G70" s="102" t="n">
        <v>0</v>
      </c>
      <c r="H70" s="88"/>
      <c r="I70" s="103" t="s">
        <v>73</v>
      </c>
      <c r="J70" s="37"/>
      <c r="K70" s="42" t="s">
        <v>74</v>
      </c>
      <c r="L70" s="99"/>
      <c r="M70" s="99" t="n">
        <v>0</v>
      </c>
      <c r="N70" s="99" t="n">
        <v>0</v>
      </c>
      <c r="O70" s="93"/>
      <c r="P70" s="54"/>
      <c r="Q70" s="49"/>
    </row>
    <row r="71" customFormat="false" ht="12.75" hidden="false" customHeight="false" outlineLevel="0" collapsed="false">
      <c r="A71" s="54"/>
      <c r="B71" s="49"/>
      <c r="C71" s="101" t="s">
        <v>91</v>
      </c>
      <c r="D71" s="65"/>
      <c r="E71" s="38" t="n">
        <v>696111</v>
      </c>
      <c r="F71" s="58"/>
      <c r="G71" s="102" t="n">
        <v>0</v>
      </c>
      <c r="H71" s="41"/>
      <c r="I71" s="100" t="s">
        <v>91</v>
      </c>
      <c r="J71" s="52"/>
      <c r="K71" s="43" t="n">
        <v>809823</v>
      </c>
      <c r="L71" s="44"/>
      <c r="M71" s="44" t="n">
        <v>0</v>
      </c>
      <c r="N71" s="44" t="n">
        <v>0</v>
      </c>
      <c r="O71" s="45"/>
      <c r="P71" s="54"/>
      <c r="Q71" s="49"/>
      <c r="U71" s="129"/>
      <c r="V71" s="129"/>
      <c r="W71" s="129"/>
      <c r="X71" s="129"/>
      <c r="Y71" s="129"/>
      <c r="Z71" s="129"/>
      <c r="AA71" s="129"/>
      <c r="AB71" s="129"/>
    </row>
    <row r="72" customFormat="false" ht="12.75" hidden="false" customHeight="false" outlineLevel="0" collapsed="false">
      <c r="A72" s="54"/>
      <c r="B72" s="49"/>
      <c r="C72" s="55"/>
      <c r="D72" s="56"/>
      <c r="E72" s="57"/>
      <c r="F72" s="58"/>
      <c r="G72" s="51"/>
      <c r="H72" s="41"/>
      <c r="I72" s="103" t="s">
        <v>91</v>
      </c>
      <c r="J72" s="37"/>
      <c r="K72" s="42" t="n">
        <v>696111</v>
      </c>
      <c r="L72" s="99"/>
      <c r="M72" s="99" t="n">
        <v>0</v>
      </c>
      <c r="N72" s="99" t="n">
        <v>0</v>
      </c>
      <c r="O72" s="45"/>
      <c r="P72" s="54"/>
      <c r="Q72" s="49"/>
      <c r="R72" s="0" t="s">
        <v>92</v>
      </c>
      <c r="U72" s="129"/>
      <c r="V72" s="42"/>
      <c r="W72" s="37"/>
      <c r="X72" s="42"/>
      <c r="Y72" s="99"/>
      <c r="Z72" s="99"/>
      <c r="AA72" s="99"/>
      <c r="AB72" s="129"/>
    </row>
    <row r="73" customFormat="false" ht="12.75" hidden="false" customHeight="false" outlineLevel="0" collapsed="false">
      <c r="A73" s="54"/>
      <c r="B73" s="49" t="s">
        <v>93</v>
      </c>
      <c r="C73" s="54" t="s">
        <v>94</v>
      </c>
      <c r="D73" s="65" t="s">
        <v>33</v>
      </c>
      <c r="E73" s="61" t="n">
        <v>132275</v>
      </c>
      <c r="F73" s="62" t="n">
        <v>5480</v>
      </c>
      <c r="G73" s="51"/>
      <c r="H73" s="41"/>
      <c r="I73" s="103" t="s">
        <v>95</v>
      </c>
      <c r="J73" s="52"/>
      <c r="K73" s="43" t="n">
        <v>778265</v>
      </c>
      <c r="L73" s="44"/>
      <c r="M73" s="44" t="n">
        <v>0</v>
      </c>
      <c r="N73" s="44" t="n">
        <v>0</v>
      </c>
      <c r="O73" s="45"/>
      <c r="P73" s="54"/>
      <c r="Q73" s="49"/>
      <c r="R73" s="0" t="s">
        <v>96</v>
      </c>
      <c r="U73" s="129"/>
      <c r="V73" s="43"/>
      <c r="W73" s="52"/>
      <c r="X73" s="43"/>
      <c r="Y73" s="44"/>
      <c r="Z73" s="44"/>
      <c r="AA73" s="44"/>
      <c r="AB73" s="129"/>
    </row>
    <row r="74" customFormat="false" ht="12.75" hidden="false" customHeight="false" outlineLevel="0" collapsed="false">
      <c r="A74" s="54"/>
      <c r="B74" s="49"/>
      <c r="C74" s="55" t="s">
        <v>97</v>
      </c>
      <c r="D74" s="56" t="s">
        <v>31</v>
      </c>
      <c r="E74" s="61" t="n">
        <v>1008978</v>
      </c>
      <c r="F74" s="62" t="n">
        <v>5000</v>
      </c>
      <c r="G74" s="40"/>
      <c r="H74" s="130"/>
      <c r="I74" s="96"/>
      <c r="J74" s="56"/>
      <c r="K74" s="69"/>
      <c r="L74" s="68"/>
      <c r="M74" s="44"/>
      <c r="N74" s="44"/>
      <c r="O74" s="45"/>
      <c r="P74" s="54"/>
      <c r="Q74" s="49"/>
      <c r="U74" s="129"/>
      <c r="V74" s="42"/>
      <c r="W74" s="37"/>
      <c r="X74" s="42"/>
      <c r="Y74" s="99"/>
      <c r="Z74" s="99"/>
      <c r="AA74" s="99"/>
      <c r="AB74" s="129"/>
    </row>
    <row r="75" customFormat="false" ht="12.75" hidden="false" customHeight="false" outlineLevel="0" collapsed="false">
      <c r="A75" s="54"/>
      <c r="B75" s="49"/>
      <c r="C75" s="55" t="s">
        <v>97</v>
      </c>
      <c r="D75" s="56" t="s">
        <v>31</v>
      </c>
      <c r="E75" s="61" t="n">
        <v>1016412</v>
      </c>
      <c r="F75" s="62" t="n">
        <v>5000</v>
      </c>
      <c r="G75" s="51"/>
      <c r="H75" s="41"/>
      <c r="I75" s="121" t="s">
        <v>98</v>
      </c>
      <c r="J75" s="65" t="s">
        <v>33</v>
      </c>
      <c r="K75" s="66" t="n">
        <v>133661</v>
      </c>
      <c r="L75" s="67" t="n">
        <v>-5480</v>
      </c>
      <c r="M75" s="99"/>
      <c r="N75" s="99"/>
      <c r="O75" s="45"/>
      <c r="P75" s="54"/>
      <c r="Q75" s="49"/>
      <c r="U75" s="129"/>
      <c r="V75" s="42"/>
      <c r="W75" s="52"/>
      <c r="X75" s="43"/>
      <c r="Y75" s="44"/>
      <c r="Z75" s="44"/>
      <c r="AA75" s="44"/>
      <c r="AB75" s="129"/>
    </row>
    <row r="76" customFormat="false" ht="12.75" hidden="false" customHeight="false" outlineLevel="0" collapsed="false">
      <c r="A76" s="54"/>
      <c r="B76" s="49"/>
      <c r="C76" s="55"/>
      <c r="D76" s="56"/>
      <c r="E76" s="57"/>
      <c r="F76" s="58"/>
      <c r="G76" s="51"/>
      <c r="H76" s="41"/>
      <c r="I76" s="96" t="s">
        <v>99</v>
      </c>
      <c r="J76" s="56" t="s">
        <v>33</v>
      </c>
      <c r="K76" s="66" t="s">
        <v>100</v>
      </c>
      <c r="L76" s="67" t="n">
        <v>-4867</v>
      </c>
      <c r="M76" s="44"/>
      <c r="N76" s="44"/>
      <c r="O76" s="45"/>
      <c r="P76" s="54"/>
      <c r="Q76" s="49"/>
      <c r="U76" s="129"/>
      <c r="V76" s="129"/>
      <c r="W76" s="129"/>
      <c r="X76" s="129"/>
      <c r="Y76" s="129"/>
      <c r="Z76" s="129"/>
      <c r="AA76" s="129"/>
      <c r="AB76" s="129"/>
    </row>
    <row r="77" customFormat="false" ht="12.75" hidden="false" customHeight="false" outlineLevel="0" collapsed="false">
      <c r="A77" s="54"/>
      <c r="B77" s="49"/>
      <c r="C77" s="55"/>
      <c r="D77" s="56"/>
      <c r="E77" s="57"/>
      <c r="F77" s="58"/>
      <c r="G77" s="51"/>
      <c r="H77" s="41"/>
      <c r="I77" s="96"/>
      <c r="J77" s="56"/>
      <c r="K77" s="69"/>
      <c r="L77" s="68"/>
      <c r="M77" s="44"/>
      <c r="N77" s="44"/>
      <c r="O77" s="45"/>
      <c r="P77" s="54"/>
      <c r="Q77" s="49"/>
    </row>
    <row r="78" customFormat="false" ht="12.75" hidden="false" customHeight="false" outlineLevel="0" collapsed="false">
      <c r="A78" s="54"/>
      <c r="B78" s="49"/>
      <c r="C78" s="55"/>
      <c r="D78" s="56"/>
      <c r="E78" s="57"/>
      <c r="F78" s="58"/>
      <c r="G78" s="51"/>
      <c r="H78" s="41"/>
      <c r="I78" s="69"/>
      <c r="J78" s="56"/>
      <c r="K78" s="69"/>
      <c r="L78" s="68"/>
      <c r="M78" s="99"/>
      <c r="N78" s="99"/>
      <c r="O78" s="45"/>
      <c r="P78" s="54"/>
      <c r="Q78" s="49"/>
    </row>
    <row r="79" customFormat="false" ht="12.75" hidden="false" customHeight="false" outlineLevel="0" collapsed="false">
      <c r="A79" s="54"/>
      <c r="B79" s="49"/>
      <c r="C79" s="78"/>
      <c r="D79" s="79"/>
      <c r="E79" s="131"/>
      <c r="F79" s="132" t="n">
        <f aca="false">SUM(F70:F78)</f>
        <v>15480</v>
      </c>
      <c r="G79" s="133" t="n">
        <f aca="false">SUM(G70:G78)</f>
        <v>0</v>
      </c>
      <c r="H79" s="82" t="n">
        <f aca="false">+G79+F79</f>
        <v>15480</v>
      </c>
      <c r="I79" s="108"/>
      <c r="J79" s="79"/>
      <c r="K79" s="108"/>
      <c r="L79" s="134" t="n">
        <f aca="false">SUM(L70:L78)</f>
        <v>-10347</v>
      </c>
      <c r="M79" s="83" t="n">
        <f aca="false">SUM(M70:M78)</f>
        <v>0</v>
      </c>
      <c r="N79" s="83" t="n">
        <f aca="false">SUM(N70:N78)</f>
        <v>0</v>
      </c>
      <c r="O79" s="84" t="n">
        <f aca="false">+N79+M79+L79</f>
        <v>-10347</v>
      </c>
      <c r="P79" s="85" t="n">
        <f aca="false">+O79+H79</f>
        <v>5133</v>
      </c>
      <c r="Q79" s="49"/>
    </row>
    <row r="80" customFormat="false" ht="12.75" hidden="false" customHeight="false" outlineLevel="0" collapsed="false">
      <c r="A80" s="54"/>
      <c r="B80" s="86" t="s">
        <v>101</v>
      </c>
      <c r="C80" s="36" t="s">
        <v>102</v>
      </c>
      <c r="D80" s="37"/>
      <c r="E80" s="50" t="n">
        <v>567246</v>
      </c>
      <c r="F80" s="102"/>
      <c r="G80" s="51" t="n">
        <v>0</v>
      </c>
      <c r="H80" s="41"/>
      <c r="I80" s="89"/>
      <c r="J80" s="90"/>
      <c r="K80" s="91"/>
      <c r="L80" s="92"/>
      <c r="M80" s="93"/>
      <c r="N80" s="93"/>
      <c r="O80" s="93"/>
      <c r="P80" s="54"/>
      <c r="Q80" s="49"/>
      <c r="R80" s="0" t="s">
        <v>76</v>
      </c>
    </row>
    <row r="81" customFormat="false" ht="12.75" hidden="false" customHeight="false" outlineLevel="0" collapsed="false">
      <c r="A81" s="54"/>
      <c r="B81" s="49"/>
      <c r="C81" s="36" t="s">
        <v>65</v>
      </c>
      <c r="D81" s="37"/>
      <c r="E81" s="50" t="n">
        <v>553269</v>
      </c>
      <c r="F81" s="58"/>
      <c r="G81" s="51" t="n">
        <v>0</v>
      </c>
      <c r="H81" s="41"/>
      <c r="I81" s="96"/>
      <c r="J81" s="56"/>
      <c r="K81" s="69"/>
      <c r="L81" s="68"/>
      <c r="M81" s="45"/>
      <c r="N81" s="45"/>
      <c r="O81" s="45"/>
      <c r="P81" s="54"/>
      <c r="Q81" s="49"/>
    </row>
    <row r="82" customFormat="false" ht="12.75" hidden="false" customHeight="false" outlineLevel="0" collapsed="false">
      <c r="A82" s="54"/>
      <c r="B82" s="49"/>
      <c r="C82" s="55"/>
      <c r="D82" s="56"/>
      <c r="E82" s="57"/>
      <c r="F82" s="58"/>
      <c r="G82" s="63"/>
      <c r="H82" s="41"/>
      <c r="I82" s="121"/>
      <c r="J82" s="65"/>
      <c r="K82" s="64"/>
      <c r="L82" s="45"/>
      <c r="M82" s="45"/>
      <c r="N82" s="45"/>
      <c r="O82" s="45"/>
      <c r="P82" s="54"/>
      <c r="Q82" s="49"/>
      <c r="R82" s="0" t="s">
        <v>76</v>
      </c>
    </row>
    <row r="83" customFormat="false" ht="13.5" hidden="false" customHeight="false" outlineLevel="0" collapsed="false">
      <c r="A83" s="135"/>
      <c r="B83" s="136"/>
      <c r="C83" s="78"/>
      <c r="D83" s="79"/>
      <c r="E83" s="80"/>
      <c r="F83" s="81" t="n">
        <f aca="false">SUM(F80:F82)</f>
        <v>0</v>
      </c>
      <c r="G83" s="81" t="n">
        <f aca="false">SUM(G80:G82)</f>
        <v>0</v>
      </c>
      <c r="H83" s="82" t="n">
        <f aca="false">+G83+F83</f>
        <v>0</v>
      </c>
      <c r="I83" s="107"/>
      <c r="J83" s="79"/>
      <c r="K83" s="108"/>
      <c r="L83" s="83" t="n">
        <f aca="false">SUM(L80:L82)</f>
        <v>0</v>
      </c>
      <c r="M83" s="83" t="n">
        <f aca="false">SUM(M80:M82)</f>
        <v>0</v>
      </c>
      <c r="N83" s="83" t="n">
        <f aca="false">SUM(N80:N82)</f>
        <v>0</v>
      </c>
      <c r="O83" s="84" t="n">
        <f aca="false">+N83+M83+L83</f>
        <v>0</v>
      </c>
      <c r="P83" s="137" t="n">
        <f aca="false">+O83+H83</f>
        <v>0</v>
      </c>
      <c r="Q83" s="138" t="n">
        <f aca="false">SUM(P7:P83)</f>
        <v>18414</v>
      </c>
      <c r="S83" s="139"/>
    </row>
    <row r="84" customFormat="false" ht="12.75" hidden="false" customHeight="false" outlineLevel="0" collapsed="false">
      <c r="A84" s="140" t="s">
        <v>103</v>
      </c>
      <c r="B84" s="141" t="s">
        <v>104</v>
      </c>
      <c r="C84" s="142"/>
      <c r="D84" s="126"/>
      <c r="E84" s="143"/>
      <c r="F84" s="124" t="n">
        <v>0</v>
      </c>
      <c r="G84" s="87"/>
      <c r="H84" s="88"/>
      <c r="I84" s="144" t="s">
        <v>64</v>
      </c>
      <c r="J84" s="145"/>
      <c r="K84" s="146" t="n">
        <v>939544</v>
      </c>
      <c r="L84" s="92"/>
      <c r="M84" s="147" t="n">
        <v>0</v>
      </c>
      <c r="N84" s="147" t="n">
        <v>0</v>
      </c>
      <c r="O84" s="93"/>
      <c r="P84" s="148"/>
      <c r="Q84" s="149"/>
    </row>
    <row r="85" customFormat="false" ht="12.75" hidden="false" customHeight="false" outlineLevel="0" collapsed="false">
      <c r="A85" s="150"/>
      <c r="B85" s="151"/>
      <c r="C85" s="55" t="s">
        <v>105</v>
      </c>
      <c r="D85" s="56" t="s">
        <v>31</v>
      </c>
      <c r="E85" s="61" t="n">
        <v>946734</v>
      </c>
      <c r="F85" s="62" t="n">
        <v>0</v>
      </c>
      <c r="G85" s="59"/>
      <c r="H85" s="41"/>
      <c r="I85" s="121"/>
      <c r="J85" s="65"/>
      <c r="K85" s="64"/>
      <c r="L85" s="45"/>
      <c r="M85" s="45"/>
      <c r="N85" s="45"/>
      <c r="O85" s="45"/>
      <c r="P85" s="150"/>
      <c r="Q85" s="152"/>
    </row>
    <row r="86" customFormat="false" ht="12.75" hidden="false" customHeight="false" outlineLevel="0" collapsed="false">
      <c r="A86" s="150"/>
      <c r="B86" s="151"/>
      <c r="C86" s="55"/>
      <c r="D86" s="65"/>
      <c r="E86" s="120"/>
      <c r="F86" s="58"/>
      <c r="G86" s="59"/>
      <c r="H86" s="41"/>
      <c r="I86" s="121"/>
      <c r="J86" s="65"/>
      <c r="K86" s="64"/>
      <c r="L86" s="45"/>
      <c r="M86" s="99"/>
      <c r="N86" s="45"/>
      <c r="O86" s="45"/>
      <c r="P86" s="150"/>
      <c r="Q86" s="152"/>
    </row>
    <row r="87" customFormat="false" ht="12.75" hidden="false" customHeight="false" outlineLevel="0" collapsed="false">
      <c r="A87" s="150"/>
      <c r="B87" s="151"/>
      <c r="C87" s="55"/>
      <c r="D87" s="65"/>
      <c r="E87" s="120"/>
      <c r="F87" s="58"/>
      <c r="G87" s="63"/>
      <c r="H87" s="41"/>
      <c r="I87" s="121"/>
      <c r="J87" s="65"/>
      <c r="K87" s="64"/>
      <c r="L87" s="45"/>
      <c r="M87" s="45"/>
      <c r="N87" s="45"/>
      <c r="O87" s="45"/>
      <c r="P87" s="150"/>
      <c r="Q87" s="152"/>
    </row>
    <row r="88" customFormat="false" ht="13.5" hidden="false" customHeight="false" outlineLevel="0" collapsed="false">
      <c r="A88" s="153"/>
      <c r="B88" s="154"/>
      <c r="C88" s="78"/>
      <c r="D88" s="79"/>
      <c r="E88" s="80"/>
      <c r="F88" s="81" t="n">
        <f aca="false">SUM(F84:F87)</f>
        <v>0</v>
      </c>
      <c r="G88" s="81" t="n">
        <f aca="false">SUM(G84:G87)</f>
        <v>0</v>
      </c>
      <c r="H88" s="155" t="n">
        <f aca="false">+G88+F88</f>
        <v>0</v>
      </c>
      <c r="I88" s="107"/>
      <c r="J88" s="79"/>
      <c r="K88" s="108"/>
      <c r="L88" s="83" t="n">
        <f aca="false">SUM(L84:L87)</f>
        <v>0</v>
      </c>
      <c r="M88" s="83" t="n">
        <f aca="false">SUM(M84:M87)</f>
        <v>0</v>
      </c>
      <c r="N88" s="83" t="n">
        <v>-1</v>
      </c>
      <c r="O88" s="84" t="n">
        <f aca="false">+N88+M88+L88</f>
        <v>-1</v>
      </c>
      <c r="P88" s="156" t="n">
        <f aca="false">+O88+H88</f>
        <v>-1</v>
      </c>
      <c r="Q88" s="157" t="n">
        <f aca="false">SUM(P84:P88)</f>
        <v>-1</v>
      </c>
    </row>
    <row r="89" customFormat="false" ht="12.75" hidden="false" customHeight="false" outlineLevel="0" collapsed="false">
      <c r="A89" s="158" t="s">
        <v>106</v>
      </c>
      <c r="B89" s="47" t="s">
        <v>107</v>
      </c>
      <c r="C89" s="122" t="s">
        <v>108</v>
      </c>
      <c r="D89" s="90" t="s">
        <v>31</v>
      </c>
      <c r="E89" s="159" t="s">
        <v>109</v>
      </c>
      <c r="F89" s="160" t="n">
        <v>33147.5</v>
      </c>
      <c r="G89" s="87"/>
      <c r="H89" s="88"/>
      <c r="I89" s="100" t="s">
        <v>110</v>
      </c>
      <c r="J89" s="52"/>
      <c r="K89" s="43" t="n">
        <v>939938</v>
      </c>
      <c r="L89" s="68"/>
      <c r="M89" s="44" t="n">
        <v>-49052</v>
      </c>
      <c r="N89" s="44" t="n">
        <v>0</v>
      </c>
      <c r="O89" s="93"/>
      <c r="P89" s="161"/>
      <c r="Q89" s="162"/>
    </row>
    <row r="90" customFormat="false" ht="12.75" hidden="false" customHeight="false" outlineLevel="0" collapsed="false">
      <c r="A90" s="54"/>
      <c r="B90" s="49"/>
      <c r="C90" s="55"/>
      <c r="D90" s="56" t="s">
        <v>31</v>
      </c>
      <c r="E90" s="61" t="s">
        <v>111</v>
      </c>
      <c r="F90" s="62" t="n">
        <v>15610.5</v>
      </c>
      <c r="G90" s="63"/>
      <c r="H90" s="41"/>
      <c r="I90" s="103" t="s">
        <v>28</v>
      </c>
      <c r="J90" s="37"/>
      <c r="K90" s="42" t="n">
        <v>876822</v>
      </c>
      <c r="L90" s="45"/>
      <c r="M90" s="99" t="n">
        <v>0</v>
      </c>
      <c r="N90" s="99" t="n">
        <v>0</v>
      </c>
      <c r="O90" s="45"/>
      <c r="P90" s="54"/>
      <c r="Q90" s="163"/>
      <c r="R90" s="0" t="s">
        <v>112</v>
      </c>
    </row>
    <row r="91" customFormat="false" ht="12.75" hidden="false" customHeight="false" outlineLevel="0" collapsed="false">
      <c r="A91" s="54"/>
      <c r="B91" s="49"/>
      <c r="C91" s="55"/>
      <c r="D91" s="56" t="s">
        <v>45</v>
      </c>
      <c r="E91" s="61" t="s">
        <v>45</v>
      </c>
      <c r="F91" s="62" t="n">
        <v>16543</v>
      </c>
      <c r="G91" s="63"/>
      <c r="H91" s="41"/>
      <c r="I91" s="42"/>
      <c r="J91" s="37"/>
      <c r="K91" s="42"/>
      <c r="L91" s="45"/>
      <c r="M91" s="99"/>
      <c r="N91" s="99"/>
      <c r="O91" s="45"/>
      <c r="P91" s="54"/>
      <c r="Q91" s="163"/>
    </row>
    <row r="92" customFormat="false" ht="12.75" hidden="false" customHeight="false" outlineLevel="0" collapsed="false">
      <c r="A92" s="54"/>
      <c r="B92" s="49"/>
      <c r="C92" s="55" t="s">
        <v>108</v>
      </c>
      <c r="D92" s="56" t="s">
        <v>31</v>
      </c>
      <c r="E92" s="61"/>
      <c r="F92" s="62"/>
      <c r="G92" s="63"/>
      <c r="H92" s="41"/>
      <c r="I92" s="96" t="s">
        <v>113</v>
      </c>
      <c r="J92" s="56" t="s">
        <v>45</v>
      </c>
      <c r="K92" s="66" t="n">
        <v>509465</v>
      </c>
      <c r="L92" s="67" t="n">
        <v>-600</v>
      </c>
      <c r="M92" s="45"/>
      <c r="N92" s="45"/>
      <c r="O92" s="45"/>
      <c r="P92" s="54"/>
      <c r="Q92" s="163"/>
    </row>
    <row r="93" customFormat="false" ht="12.75" hidden="false" customHeight="false" outlineLevel="0" collapsed="false">
      <c r="A93" s="54"/>
      <c r="B93" s="49"/>
      <c r="C93" s="55" t="s">
        <v>108</v>
      </c>
      <c r="D93" s="56" t="s">
        <v>45</v>
      </c>
      <c r="E93" s="61"/>
      <c r="F93" s="62"/>
      <c r="G93" s="63"/>
      <c r="H93" s="41"/>
      <c r="I93" s="96" t="s">
        <v>114</v>
      </c>
      <c r="J93" s="56" t="s">
        <v>31</v>
      </c>
      <c r="K93" s="66" t="n">
        <v>1020432</v>
      </c>
      <c r="L93" s="67" t="n">
        <v>-5000</v>
      </c>
      <c r="M93" s="68"/>
      <c r="N93" s="45"/>
      <c r="O93" s="45"/>
      <c r="P93" s="54"/>
      <c r="Q93" s="163"/>
    </row>
    <row r="94" customFormat="false" ht="12.75" hidden="false" customHeight="false" outlineLevel="0" collapsed="false">
      <c r="A94" s="54"/>
      <c r="B94" s="49"/>
      <c r="C94" s="54" t="s">
        <v>50</v>
      </c>
      <c r="D94" s="65" t="s">
        <v>31</v>
      </c>
      <c r="E94" s="61" t="n">
        <v>735544</v>
      </c>
      <c r="F94" s="62" t="n">
        <v>5000</v>
      </c>
      <c r="G94" s="63"/>
      <c r="H94" s="41"/>
      <c r="I94" s="96" t="s">
        <v>115</v>
      </c>
      <c r="J94" s="56" t="s">
        <v>31</v>
      </c>
      <c r="K94" s="66" t="n">
        <v>1020487</v>
      </c>
      <c r="L94" s="67" t="n">
        <v>-4700</v>
      </c>
      <c r="M94" s="68"/>
      <c r="N94" s="45"/>
      <c r="O94" s="45"/>
      <c r="P94" s="54"/>
      <c r="Q94" s="163"/>
    </row>
    <row r="95" customFormat="false" ht="12.75" hidden="false" customHeight="false" outlineLevel="0" collapsed="false">
      <c r="A95" s="54"/>
      <c r="B95" s="49"/>
      <c r="C95" s="55"/>
      <c r="D95" s="56"/>
      <c r="E95" s="57"/>
      <c r="F95" s="58"/>
      <c r="G95" s="63"/>
      <c r="H95" s="41"/>
      <c r="I95" s="96"/>
      <c r="J95" s="56"/>
      <c r="K95" s="69"/>
      <c r="L95" s="68"/>
      <c r="M95" s="68"/>
      <c r="N95" s="45"/>
      <c r="O95" s="45"/>
      <c r="P95" s="54"/>
      <c r="Q95" s="163"/>
    </row>
    <row r="96" customFormat="false" ht="12.75" hidden="false" customHeight="false" outlineLevel="0" collapsed="false">
      <c r="A96" s="54"/>
      <c r="B96" s="49"/>
      <c r="C96" s="55"/>
      <c r="D96" s="56"/>
      <c r="E96" s="57"/>
      <c r="F96" s="58"/>
      <c r="G96" s="63"/>
      <c r="H96" s="41"/>
      <c r="I96" s="96"/>
      <c r="J96" s="56"/>
      <c r="K96" s="57"/>
      <c r="L96" s="68"/>
      <c r="M96" s="68"/>
      <c r="N96" s="45"/>
      <c r="O96" s="45"/>
      <c r="P96" s="54"/>
      <c r="Q96" s="163"/>
    </row>
    <row r="97" customFormat="false" ht="12.75" hidden="false" customHeight="false" outlineLevel="0" collapsed="false">
      <c r="A97" s="54"/>
      <c r="B97" s="49"/>
      <c r="C97" s="55"/>
      <c r="D97" s="56"/>
      <c r="E97" s="57"/>
      <c r="F97" s="58"/>
      <c r="G97" s="63"/>
      <c r="H97" s="41"/>
      <c r="I97" s="121"/>
      <c r="J97" s="65"/>
      <c r="K97" s="64"/>
      <c r="L97" s="45"/>
      <c r="M97" s="45"/>
      <c r="N97" s="45"/>
      <c r="O97" s="45"/>
      <c r="P97" s="54"/>
      <c r="Q97" s="163"/>
    </row>
    <row r="98" customFormat="false" ht="13.5" hidden="false" customHeight="false" outlineLevel="0" collapsed="false">
      <c r="A98" s="135"/>
      <c r="B98" s="136"/>
      <c r="C98" s="78"/>
      <c r="D98" s="79"/>
      <c r="E98" s="80"/>
      <c r="F98" s="81" t="n">
        <f aca="false">SUM(F89:F97)</f>
        <v>70301</v>
      </c>
      <c r="G98" s="81" t="n">
        <f aca="false">SUM(G89:G95)</f>
        <v>0</v>
      </c>
      <c r="H98" s="155" t="n">
        <f aca="false">+G98+F98</f>
        <v>70301</v>
      </c>
      <c r="I98" s="107"/>
      <c r="J98" s="79"/>
      <c r="K98" s="108"/>
      <c r="L98" s="83" t="n">
        <f aca="false">SUM(L89:L96)</f>
        <v>-10300</v>
      </c>
      <c r="M98" s="83" t="n">
        <f aca="false">SUM(M89:M95)</f>
        <v>-49052</v>
      </c>
      <c r="N98" s="83" t="n">
        <f aca="false">SUM(N89:N95)</f>
        <v>0</v>
      </c>
      <c r="O98" s="84" t="n">
        <f aca="false">+N98+M98+L98</f>
        <v>-59352</v>
      </c>
      <c r="P98" s="137" t="n">
        <f aca="false">+O98+H98</f>
        <v>10949</v>
      </c>
      <c r="Q98" s="164" t="n">
        <f aca="false">SUM(P89:P98)</f>
        <v>10949</v>
      </c>
    </row>
    <row r="99" customFormat="false" ht="12.75" hidden="false" customHeight="false" outlineLevel="0" collapsed="false">
      <c r="A99" s="140" t="s">
        <v>116</v>
      </c>
      <c r="B99" s="141" t="s">
        <v>117</v>
      </c>
      <c r="C99" s="142"/>
      <c r="D99" s="126"/>
      <c r="E99" s="143"/>
      <c r="F99" s="124"/>
      <c r="G99" s="87"/>
      <c r="H99" s="88"/>
      <c r="I99" s="125"/>
      <c r="J99" s="126"/>
      <c r="K99" s="127"/>
      <c r="L99" s="93"/>
      <c r="M99" s="93"/>
      <c r="N99" s="93"/>
      <c r="O99" s="93"/>
      <c r="P99" s="148"/>
      <c r="Q99" s="149"/>
    </row>
    <row r="100" customFormat="false" ht="12.75" hidden="false" customHeight="false" outlineLevel="0" collapsed="false">
      <c r="A100" s="150"/>
      <c r="B100" s="151"/>
      <c r="C100" s="54"/>
      <c r="D100" s="65"/>
      <c r="E100" s="120"/>
      <c r="F100" s="58"/>
      <c r="G100" s="63"/>
      <c r="H100" s="41"/>
      <c r="I100" s="121"/>
      <c r="J100" s="65"/>
      <c r="K100" s="64"/>
      <c r="L100" s="45"/>
      <c r="M100" s="45"/>
      <c r="N100" s="45"/>
      <c r="O100" s="45"/>
      <c r="P100" s="150"/>
      <c r="Q100" s="152"/>
    </row>
    <row r="101" customFormat="false" ht="12.75" hidden="false" customHeight="false" outlineLevel="0" collapsed="false">
      <c r="A101" s="150"/>
      <c r="B101" s="151"/>
      <c r="C101" s="54"/>
      <c r="D101" s="65"/>
      <c r="E101" s="120"/>
      <c r="F101" s="58"/>
      <c r="G101" s="63"/>
      <c r="H101" s="41"/>
      <c r="I101" s="121"/>
      <c r="J101" s="65"/>
      <c r="K101" s="64"/>
      <c r="L101" s="45"/>
      <c r="M101" s="45"/>
      <c r="N101" s="45"/>
      <c r="O101" s="45"/>
      <c r="P101" s="150"/>
      <c r="Q101" s="152"/>
    </row>
    <row r="102" customFormat="false" ht="12.75" hidden="false" customHeight="false" outlineLevel="0" collapsed="false">
      <c r="A102" s="150"/>
      <c r="B102" s="151"/>
      <c r="C102" s="54"/>
      <c r="D102" s="65"/>
      <c r="E102" s="120"/>
      <c r="F102" s="58"/>
      <c r="G102" s="63"/>
      <c r="H102" s="41"/>
      <c r="I102" s="121"/>
      <c r="J102" s="65"/>
      <c r="K102" s="64"/>
      <c r="L102" s="45"/>
      <c r="M102" s="45"/>
      <c r="N102" s="45"/>
      <c r="O102" s="165"/>
      <c r="P102" s="150"/>
      <c r="Q102" s="152"/>
    </row>
    <row r="103" customFormat="false" ht="13.5" hidden="false" customHeight="false" outlineLevel="0" collapsed="false">
      <c r="A103" s="153"/>
      <c r="B103" s="166"/>
      <c r="C103" s="78"/>
      <c r="D103" s="79"/>
      <c r="E103" s="80"/>
      <c r="F103" s="81" t="n">
        <f aca="false">SUM(F99:F102)</f>
        <v>0</v>
      </c>
      <c r="G103" s="81" t="n">
        <f aca="false">SUM(G99:G102)</f>
        <v>0</v>
      </c>
      <c r="H103" s="155" t="n">
        <f aca="false">+G103+F103</f>
        <v>0</v>
      </c>
      <c r="I103" s="107"/>
      <c r="J103" s="79"/>
      <c r="K103" s="108"/>
      <c r="L103" s="83" t="n">
        <f aca="false">SUM(L99:L102)</f>
        <v>0</v>
      </c>
      <c r="M103" s="83" t="n">
        <f aca="false">SUM(M99:M102)</f>
        <v>0</v>
      </c>
      <c r="N103" s="83" t="n">
        <f aca="false">SUM(N99:N102)</f>
        <v>0</v>
      </c>
      <c r="O103" s="167" t="n">
        <f aca="false">+N103+M103+L103</f>
        <v>0</v>
      </c>
      <c r="P103" s="156" t="n">
        <f aca="false">+O103+H103</f>
        <v>0</v>
      </c>
      <c r="Q103" s="168" t="n">
        <f aca="false">SUM(P99:P103)</f>
        <v>0</v>
      </c>
    </row>
    <row r="104" customFormat="false" ht="12.75" hidden="false" customHeight="false" outlineLevel="0" collapsed="false">
      <c r="A104" s="34" t="s">
        <v>118</v>
      </c>
      <c r="B104" s="35" t="s">
        <v>118</v>
      </c>
      <c r="C104" s="142" t="s">
        <v>119</v>
      </c>
      <c r="D104" s="126" t="s">
        <v>31</v>
      </c>
      <c r="E104" s="159" t="n">
        <v>384565</v>
      </c>
      <c r="F104" s="160" t="n">
        <v>15000</v>
      </c>
      <c r="G104" s="87" t="n">
        <v>0</v>
      </c>
      <c r="H104" s="87"/>
      <c r="I104" s="42" t="s">
        <v>120</v>
      </c>
      <c r="J104" s="37"/>
      <c r="K104" s="43" t="n">
        <v>1020480</v>
      </c>
      <c r="L104" s="68"/>
      <c r="M104" s="44" t="n">
        <v>-24204</v>
      </c>
      <c r="N104" s="44" t="n">
        <v>-244</v>
      </c>
      <c r="O104" s="45"/>
      <c r="P104" s="169"/>
      <c r="Q104" s="170"/>
    </row>
    <row r="105" customFormat="false" ht="12.75" hidden="false" customHeight="false" outlineLevel="0" collapsed="false">
      <c r="A105" s="48"/>
      <c r="B105" s="49"/>
      <c r="C105" s="54" t="s">
        <v>121</v>
      </c>
      <c r="D105" s="65" t="s">
        <v>31</v>
      </c>
      <c r="E105" s="61" t="n">
        <v>579240</v>
      </c>
      <c r="F105" s="62" t="n">
        <v>1668</v>
      </c>
      <c r="G105" s="63"/>
      <c r="H105" s="41"/>
      <c r="I105" s="103" t="s">
        <v>120</v>
      </c>
      <c r="J105" s="37"/>
      <c r="K105" s="42" t="n">
        <v>1020486</v>
      </c>
      <c r="L105" s="45"/>
      <c r="M105" s="99" t="n">
        <v>-2043</v>
      </c>
      <c r="N105" s="99" t="n">
        <v>-42</v>
      </c>
      <c r="O105" s="45"/>
      <c r="P105" s="55"/>
      <c r="Q105" s="171"/>
    </row>
    <row r="106" customFormat="false" ht="12.75" hidden="false" customHeight="false" outlineLevel="0" collapsed="false">
      <c r="A106" s="54"/>
      <c r="B106" s="49"/>
      <c r="C106" s="54" t="s">
        <v>121</v>
      </c>
      <c r="D106" s="65" t="s">
        <v>45</v>
      </c>
      <c r="E106" s="61" t="n">
        <v>579249</v>
      </c>
      <c r="F106" s="62" t="n">
        <v>417</v>
      </c>
      <c r="G106" s="63"/>
      <c r="H106" s="41"/>
      <c r="I106" s="103" t="s">
        <v>120</v>
      </c>
      <c r="J106" s="37"/>
      <c r="K106" s="43" t="n">
        <v>1020491</v>
      </c>
      <c r="L106" s="44"/>
      <c r="M106" s="44" t="n">
        <v>-6650</v>
      </c>
      <c r="N106" s="44" t="n">
        <v>0</v>
      </c>
      <c r="O106" s="45"/>
      <c r="P106" s="55"/>
      <c r="Q106" s="171"/>
    </row>
    <row r="107" customFormat="false" ht="12.75" hidden="false" customHeight="false" outlineLevel="0" collapsed="false">
      <c r="A107" s="54"/>
      <c r="B107" s="49"/>
      <c r="C107" s="54" t="s">
        <v>122</v>
      </c>
      <c r="D107" s="65" t="s">
        <v>31</v>
      </c>
      <c r="E107" s="61" t="n">
        <v>904243</v>
      </c>
      <c r="F107" s="62" t="n">
        <v>7003</v>
      </c>
      <c r="G107" s="63"/>
      <c r="H107" s="41"/>
      <c r="I107" s="103" t="s">
        <v>120</v>
      </c>
      <c r="J107" s="65"/>
      <c r="K107" s="43" t="n">
        <v>1020493</v>
      </c>
      <c r="L107" s="44"/>
      <c r="M107" s="44" t="n">
        <v>-20000</v>
      </c>
      <c r="N107" s="44" t="n">
        <v>0</v>
      </c>
      <c r="O107" s="43"/>
      <c r="P107" s="55"/>
      <c r="Q107" s="171"/>
    </row>
    <row r="108" customFormat="false" ht="12.75" hidden="false" customHeight="false" outlineLevel="0" collapsed="false">
      <c r="A108" s="54"/>
      <c r="B108" s="49"/>
      <c r="C108" s="55" t="s">
        <v>119</v>
      </c>
      <c r="D108" s="56" t="s">
        <v>45</v>
      </c>
      <c r="E108" s="61" t="n">
        <v>904258</v>
      </c>
      <c r="F108" s="62" t="n">
        <v>2445</v>
      </c>
      <c r="G108" s="63"/>
      <c r="H108" s="41"/>
      <c r="I108" s="103" t="s">
        <v>120</v>
      </c>
      <c r="J108" s="65"/>
      <c r="K108" s="43" t="n">
        <v>1020499</v>
      </c>
      <c r="L108" s="45"/>
      <c r="M108" s="44" t="n">
        <v>-1000</v>
      </c>
      <c r="N108" s="44" t="n">
        <v>0</v>
      </c>
      <c r="O108" s="45"/>
      <c r="P108" s="55"/>
      <c r="Q108" s="171"/>
    </row>
    <row r="109" customFormat="false" ht="12.75" hidden="false" customHeight="false" outlineLevel="0" collapsed="false">
      <c r="A109" s="54"/>
      <c r="B109" s="49"/>
      <c r="C109" s="54" t="s">
        <v>123</v>
      </c>
      <c r="D109" s="65" t="s">
        <v>31</v>
      </c>
      <c r="E109" s="61" t="n">
        <v>933399</v>
      </c>
      <c r="F109" s="62" t="n">
        <v>20000</v>
      </c>
      <c r="G109" s="59"/>
      <c r="H109" s="41"/>
      <c r="I109" s="121"/>
      <c r="J109" s="65"/>
      <c r="K109" s="43"/>
      <c r="L109" s="45"/>
      <c r="M109" s="44"/>
      <c r="N109" s="44"/>
      <c r="O109" s="45"/>
      <c r="P109" s="55"/>
      <c r="Q109" s="171"/>
    </row>
    <row r="110" customFormat="false" ht="12.75" hidden="false" customHeight="false" outlineLevel="0" collapsed="false">
      <c r="A110" s="54"/>
      <c r="B110" s="49"/>
      <c r="C110" s="54" t="s">
        <v>124</v>
      </c>
      <c r="D110" s="65" t="s">
        <v>33</v>
      </c>
      <c r="E110" s="61" t="n">
        <v>1016895</v>
      </c>
      <c r="F110" s="62" t="n">
        <v>3650</v>
      </c>
      <c r="G110" s="63"/>
      <c r="H110" s="41"/>
      <c r="I110" s="121"/>
      <c r="J110" s="65"/>
      <c r="K110" s="43"/>
      <c r="L110" s="45"/>
      <c r="M110" s="44"/>
      <c r="N110" s="44"/>
      <c r="O110" s="45"/>
      <c r="P110" s="55"/>
      <c r="Q110" s="171"/>
    </row>
    <row r="111" customFormat="false" ht="12.75" hidden="false" customHeight="false" outlineLevel="0" collapsed="false">
      <c r="A111" s="54"/>
      <c r="B111" s="49"/>
      <c r="C111" s="54" t="s">
        <v>124</v>
      </c>
      <c r="D111" s="65" t="s">
        <v>31</v>
      </c>
      <c r="E111" s="61" t="n">
        <v>1016929</v>
      </c>
      <c r="F111" s="62" t="n">
        <v>3000</v>
      </c>
      <c r="G111" s="63"/>
      <c r="H111" s="41"/>
      <c r="I111" s="121"/>
      <c r="J111" s="65"/>
      <c r="K111" s="43"/>
      <c r="L111" s="45"/>
      <c r="M111" s="44"/>
      <c r="N111" s="44"/>
      <c r="O111" s="45"/>
      <c r="P111" s="55"/>
      <c r="Q111" s="171"/>
    </row>
    <row r="112" customFormat="false" ht="12.75" hidden="false" customHeight="false" outlineLevel="0" collapsed="false">
      <c r="A112" s="54"/>
      <c r="B112" s="49"/>
      <c r="C112" s="54" t="s">
        <v>118</v>
      </c>
      <c r="D112" s="65" t="s">
        <v>45</v>
      </c>
      <c r="E112" s="61" t="n">
        <v>1020514</v>
      </c>
      <c r="F112" s="62" t="n">
        <v>1000</v>
      </c>
      <c r="G112" s="63"/>
      <c r="H112" s="41"/>
      <c r="I112" s="121"/>
      <c r="J112" s="65"/>
      <c r="K112" s="64"/>
      <c r="L112" s="45"/>
      <c r="M112" s="45"/>
      <c r="N112" s="45"/>
      <c r="O112" s="45"/>
      <c r="P112" s="55"/>
      <c r="Q112" s="171"/>
    </row>
    <row r="113" customFormat="false" ht="13.5" hidden="false" customHeight="false" outlineLevel="0" collapsed="false">
      <c r="A113" s="135"/>
      <c r="B113" s="172"/>
      <c r="C113" s="78"/>
      <c r="D113" s="79"/>
      <c r="E113" s="80"/>
      <c r="F113" s="81" t="n">
        <f aca="false">SUM(F104:F112)</f>
        <v>54183</v>
      </c>
      <c r="G113" s="81" t="n">
        <f aca="false">SUM(G104:G111)</f>
        <v>0</v>
      </c>
      <c r="H113" s="155" t="n">
        <f aca="false">+G113+F113</f>
        <v>54183</v>
      </c>
      <c r="I113" s="107"/>
      <c r="J113" s="79"/>
      <c r="K113" s="108"/>
      <c r="L113" s="83" t="n">
        <f aca="false">SUM(L104:L111)</f>
        <v>0</v>
      </c>
      <c r="M113" s="83" t="n">
        <f aca="false">SUM(M104:M111)</f>
        <v>-53897</v>
      </c>
      <c r="N113" s="83" t="n">
        <f aca="false">SUM(N104:N111)</f>
        <v>-286</v>
      </c>
      <c r="O113" s="84" t="n">
        <f aca="false">+N113+M113+L113</f>
        <v>-54183</v>
      </c>
      <c r="P113" s="173" t="n">
        <f aca="false">+O113+H113</f>
        <v>0</v>
      </c>
      <c r="Q113" s="174" t="n">
        <f aca="false">SUM(P104:P113)</f>
        <v>0</v>
      </c>
    </row>
    <row r="114" customFormat="false" ht="12.75" hidden="false" customHeight="false" outlineLevel="0" collapsed="false">
      <c r="A114" s="34" t="s">
        <v>125</v>
      </c>
      <c r="B114" s="35" t="s">
        <v>126</v>
      </c>
      <c r="C114" s="109" t="s">
        <v>127</v>
      </c>
      <c r="D114" s="110"/>
      <c r="E114" s="175"/>
      <c r="F114" s="124"/>
      <c r="G114" s="176" t="n">
        <f aca="false">-M213</f>
        <v>-0</v>
      </c>
      <c r="H114" s="88"/>
      <c r="I114" s="125" t="s">
        <v>128</v>
      </c>
      <c r="J114" s="126" t="s">
        <v>31</v>
      </c>
      <c r="K114" s="177" t="n">
        <v>133779</v>
      </c>
      <c r="L114" s="178" t="n">
        <v>-53</v>
      </c>
      <c r="M114" s="93"/>
      <c r="N114" s="93"/>
      <c r="O114" s="93"/>
      <c r="P114" s="148"/>
      <c r="Q114" s="149"/>
      <c r="R114" s="0" t="s">
        <v>129</v>
      </c>
    </row>
    <row r="115" customFormat="false" ht="12.75" hidden="false" customHeight="false" outlineLevel="0" collapsed="false">
      <c r="A115" s="150"/>
      <c r="B115" s="151"/>
      <c r="C115" s="36" t="s">
        <v>130</v>
      </c>
      <c r="D115" s="37"/>
      <c r="E115" s="50"/>
      <c r="F115" s="58"/>
      <c r="G115" s="51" t="n">
        <f aca="false">-M150</f>
        <v>-0</v>
      </c>
      <c r="H115" s="41"/>
      <c r="I115" s="96" t="s">
        <v>75</v>
      </c>
      <c r="J115" s="56" t="s">
        <v>31</v>
      </c>
      <c r="K115" s="66" t="n">
        <v>821754</v>
      </c>
      <c r="L115" s="67" t="n">
        <v>-330</v>
      </c>
      <c r="M115" s="45"/>
      <c r="N115" s="45"/>
      <c r="O115" s="45"/>
      <c r="P115" s="150"/>
      <c r="Q115" s="152"/>
    </row>
    <row r="116" customFormat="false" ht="12.75" hidden="false" customHeight="false" outlineLevel="0" collapsed="false">
      <c r="A116" s="150"/>
      <c r="B116" s="151"/>
      <c r="C116" s="54" t="s">
        <v>131</v>
      </c>
      <c r="D116" s="65" t="s">
        <v>31</v>
      </c>
      <c r="E116" s="61" t="n">
        <v>821955</v>
      </c>
      <c r="F116" s="61" t="n">
        <v>330</v>
      </c>
      <c r="G116" s="63"/>
      <c r="H116" s="179" t="s">
        <v>132</v>
      </c>
      <c r="I116" s="121" t="s">
        <v>133</v>
      </c>
      <c r="J116" s="65" t="s">
        <v>33</v>
      </c>
      <c r="K116" s="66" t="n">
        <v>851628</v>
      </c>
      <c r="L116" s="67" t="n">
        <v>-50</v>
      </c>
      <c r="M116" s="45"/>
      <c r="N116" s="45"/>
      <c r="O116" s="45"/>
      <c r="P116" s="150"/>
      <c r="Q116" s="152"/>
    </row>
    <row r="117" customFormat="false" ht="12.75" hidden="false" customHeight="false" outlineLevel="0" collapsed="false">
      <c r="A117" s="150"/>
      <c r="B117" s="151"/>
      <c r="C117" s="55" t="s">
        <v>97</v>
      </c>
      <c r="D117" s="56" t="s">
        <v>31</v>
      </c>
      <c r="E117" s="61" t="n">
        <v>1008960</v>
      </c>
      <c r="F117" s="61" t="n">
        <v>2000</v>
      </c>
      <c r="G117" s="63"/>
      <c r="H117" s="41"/>
      <c r="I117" s="121" t="s">
        <v>133</v>
      </c>
      <c r="J117" s="65" t="s">
        <v>31</v>
      </c>
      <c r="K117" s="66" t="n">
        <v>851645</v>
      </c>
      <c r="L117" s="67" t="n">
        <v>-50</v>
      </c>
      <c r="M117" s="45"/>
      <c r="N117" s="45"/>
      <c r="O117" s="45"/>
      <c r="P117" s="150"/>
      <c r="Q117" s="152"/>
    </row>
    <row r="118" customFormat="false" ht="12.75" hidden="false" customHeight="false" outlineLevel="0" collapsed="false">
      <c r="A118" s="150"/>
      <c r="B118" s="151"/>
      <c r="C118" s="55" t="s">
        <v>46</v>
      </c>
      <c r="D118" s="56"/>
      <c r="E118" s="61" t="n">
        <v>1013039</v>
      </c>
      <c r="F118" s="61" t="n">
        <v>2000</v>
      </c>
      <c r="G118" s="63"/>
      <c r="H118" s="41"/>
      <c r="I118" s="96" t="s">
        <v>134</v>
      </c>
      <c r="J118" s="56" t="s">
        <v>31</v>
      </c>
      <c r="K118" s="66" t="n">
        <v>1005222</v>
      </c>
      <c r="L118" s="67" t="n">
        <v>-100</v>
      </c>
      <c r="M118" s="45"/>
      <c r="N118" s="45"/>
      <c r="O118" s="45"/>
      <c r="P118" s="150"/>
      <c r="Q118" s="152"/>
    </row>
    <row r="119" customFormat="false" ht="12.75" hidden="false" customHeight="false" outlineLevel="0" collapsed="false">
      <c r="A119" s="150"/>
      <c r="B119" s="151"/>
      <c r="C119" s="55"/>
      <c r="D119" s="56"/>
      <c r="E119" s="57"/>
      <c r="F119" s="0"/>
      <c r="G119" s="51"/>
      <c r="H119" s="41"/>
      <c r="I119" s="96" t="s">
        <v>135</v>
      </c>
      <c r="J119" s="56" t="s">
        <v>31</v>
      </c>
      <c r="K119" s="66" t="n">
        <v>1013544</v>
      </c>
      <c r="L119" s="67" t="n">
        <v>-2340</v>
      </c>
      <c r="M119" s="45"/>
      <c r="N119" s="45"/>
      <c r="O119" s="45"/>
      <c r="P119" s="150"/>
      <c r="Q119" s="152"/>
    </row>
    <row r="120" customFormat="false" ht="12.75" hidden="false" customHeight="false" outlineLevel="0" collapsed="false">
      <c r="A120" s="150"/>
      <c r="B120" s="151"/>
      <c r="C120" s="54"/>
      <c r="D120" s="65"/>
      <c r="E120" s="120"/>
      <c r="F120" s="0"/>
      <c r="G120" s="51"/>
      <c r="H120" s="41"/>
      <c r="I120" s="96"/>
      <c r="J120" s="56"/>
      <c r="K120" s="69"/>
      <c r="L120" s="68"/>
      <c r="M120" s="45"/>
      <c r="N120" s="45"/>
      <c r="O120" s="45"/>
      <c r="P120" s="150"/>
      <c r="Q120" s="152"/>
    </row>
    <row r="121" customFormat="false" ht="13.5" hidden="false" customHeight="false" outlineLevel="0" collapsed="false">
      <c r="A121" s="153"/>
      <c r="B121" s="166"/>
      <c r="C121" s="78"/>
      <c r="D121" s="79"/>
      <c r="E121" s="80"/>
      <c r="F121" s="81" t="n">
        <f aca="false">SUM(F114:F120)</f>
        <v>4330</v>
      </c>
      <c r="G121" s="81" t="n">
        <f aca="false">SUM(G114:G120)</f>
        <v>0</v>
      </c>
      <c r="H121" s="155" t="n">
        <f aca="false">+G121+F121</f>
        <v>4330</v>
      </c>
      <c r="I121" s="107"/>
      <c r="J121" s="79"/>
      <c r="K121" s="108"/>
      <c r="L121" s="83" t="n">
        <f aca="false">SUM(L114:L120)</f>
        <v>-2923</v>
      </c>
      <c r="M121" s="83" t="n">
        <f aca="false">SUM(M114:M120)</f>
        <v>0</v>
      </c>
      <c r="N121" s="83" t="n">
        <f aca="false">SUM(N114:N120)</f>
        <v>0</v>
      </c>
      <c r="O121" s="84" t="n">
        <f aca="false">+N121+M121+L121</f>
        <v>-2923</v>
      </c>
      <c r="P121" s="156" t="n">
        <f aca="false">+O121+H121</f>
        <v>1407</v>
      </c>
      <c r="Q121" s="157" t="n">
        <f aca="false">SUM(P114:P121)</f>
        <v>1407</v>
      </c>
    </row>
    <row r="122" customFormat="false" ht="12.75" hidden="false" customHeight="false" outlineLevel="0" collapsed="false">
      <c r="A122" s="158" t="s">
        <v>136</v>
      </c>
      <c r="B122" s="47" t="s">
        <v>137</v>
      </c>
      <c r="C122" s="142"/>
      <c r="D122" s="126"/>
      <c r="E122" s="143"/>
      <c r="F122" s="124"/>
      <c r="G122" s="87"/>
      <c r="H122" s="88"/>
      <c r="I122" s="125"/>
      <c r="J122" s="126"/>
      <c r="K122" s="127"/>
      <c r="L122" s="93"/>
      <c r="M122" s="93"/>
      <c r="N122" s="93"/>
      <c r="O122" s="93"/>
      <c r="P122" s="169"/>
      <c r="Q122" s="170"/>
    </row>
    <row r="123" customFormat="false" ht="12.75" hidden="false" customHeight="false" outlineLevel="0" collapsed="false">
      <c r="A123" s="48"/>
      <c r="B123" s="49"/>
      <c r="C123" s="54"/>
      <c r="D123" s="65"/>
      <c r="E123" s="120"/>
      <c r="F123" s="58"/>
      <c r="G123" s="63"/>
      <c r="H123" s="41"/>
      <c r="I123" s="121"/>
      <c r="J123" s="65"/>
      <c r="K123" s="64"/>
      <c r="L123" s="45"/>
      <c r="M123" s="45"/>
      <c r="N123" s="45"/>
      <c r="O123" s="45"/>
      <c r="P123" s="55"/>
      <c r="Q123" s="171"/>
    </row>
    <row r="124" customFormat="false" ht="12.75" hidden="false" customHeight="false" outlineLevel="0" collapsed="false">
      <c r="A124" s="54"/>
      <c r="B124" s="49"/>
      <c r="C124" s="78"/>
      <c r="D124" s="79"/>
      <c r="E124" s="80"/>
      <c r="F124" s="81" t="n">
        <f aca="false">SUM(F122:F123)</f>
        <v>0</v>
      </c>
      <c r="G124" s="81" t="n">
        <f aca="false">SUM(G122:G123)</f>
        <v>0</v>
      </c>
      <c r="H124" s="82" t="n">
        <f aca="false">+G124+F124</f>
        <v>0</v>
      </c>
      <c r="I124" s="107"/>
      <c r="J124" s="79"/>
      <c r="K124" s="108"/>
      <c r="L124" s="83" t="n">
        <f aca="false">SUM(L122:L123)</f>
        <v>0</v>
      </c>
      <c r="M124" s="83" t="n">
        <f aca="false">SUM(M122:M123)</f>
        <v>0</v>
      </c>
      <c r="N124" s="83" t="n">
        <f aca="false">SUM(N122:N123)</f>
        <v>0</v>
      </c>
      <c r="O124" s="84" t="n">
        <f aca="false">+N124+M124+L124</f>
        <v>0</v>
      </c>
      <c r="P124" s="180" t="n">
        <f aca="false">+O124+H124</f>
        <v>0</v>
      </c>
      <c r="Q124" s="181"/>
    </row>
    <row r="125" customFormat="false" ht="12.75" hidden="false" customHeight="false" outlineLevel="0" collapsed="false">
      <c r="A125" s="54"/>
      <c r="B125" s="49" t="s">
        <v>138</v>
      </c>
      <c r="C125" s="142"/>
      <c r="D125" s="126"/>
      <c r="E125" s="143"/>
      <c r="F125" s="124"/>
      <c r="G125" s="87"/>
      <c r="H125" s="88"/>
      <c r="I125" s="182" t="s">
        <v>139</v>
      </c>
      <c r="J125" s="110"/>
      <c r="K125" s="183" t="n">
        <v>466077</v>
      </c>
      <c r="L125" s="93"/>
      <c r="M125" s="184" t="n">
        <v>0</v>
      </c>
      <c r="N125" s="93"/>
      <c r="O125" s="93"/>
      <c r="P125" s="55"/>
      <c r="Q125" s="171"/>
    </row>
    <row r="126" customFormat="false" ht="12.75" hidden="false" customHeight="false" outlineLevel="0" collapsed="false">
      <c r="A126" s="54"/>
      <c r="B126" s="49"/>
      <c r="C126" s="54"/>
      <c r="D126" s="65"/>
      <c r="E126" s="120"/>
      <c r="F126" s="58"/>
      <c r="G126" s="63"/>
      <c r="H126" s="41"/>
      <c r="I126" s="121"/>
      <c r="J126" s="65"/>
      <c r="K126" s="64"/>
      <c r="L126" s="45"/>
      <c r="M126" s="45"/>
      <c r="N126" s="45"/>
      <c r="O126" s="45"/>
      <c r="P126" s="55"/>
      <c r="Q126" s="171"/>
    </row>
    <row r="127" customFormat="false" ht="12.75" hidden="false" customHeight="false" outlineLevel="0" collapsed="false">
      <c r="A127" s="54"/>
      <c r="B127" s="49"/>
      <c r="C127" s="54"/>
      <c r="D127" s="65"/>
      <c r="E127" s="120"/>
      <c r="F127" s="77"/>
      <c r="G127" s="63"/>
      <c r="H127" s="41"/>
      <c r="I127" s="121" t="s">
        <v>140</v>
      </c>
      <c r="J127" s="65"/>
      <c r="K127" s="64"/>
      <c r="L127" s="45" t="n">
        <v>0</v>
      </c>
      <c r="M127" s="45"/>
      <c r="N127" s="45"/>
      <c r="O127" s="45"/>
      <c r="P127" s="55"/>
      <c r="Q127" s="171"/>
    </row>
    <row r="128" customFormat="false" ht="12.75" hidden="false" customHeight="false" outlineLevel="0" collapsed="false">
      <c r="A128" s="54"/>
      <c r="B128" s="49"/>
      <c r="C128" s="54"/>
      <c r="D128" s="65"/>
      <c r="E128" s="120"/>
      <c r="F128" s="58"/>
      <c r="G128" s="63"/>
      <c r="H128" s="41"/>
      <c r="I128" s="185"/>
      <c r="J128" s="186"/>
      <c r="K128" s="64"/>
      <c r="L128" s="45"/>
      <c r="M128" s="45"/>
      <c r="N128" s="45"/>
      <c r="O128" s="45"/>
      <c r="P128" s="55"/>
      <c r="Q128" s="171"/>
    </row>
    <row r="129" customFormat="false" ht="12.75" hidden="false" customHeight="false" outlineLevel="0" collapsed="false">
      <c r="A129" s="54"/>
      <c r="B129" s="49"/>
      <c r="C129" s="54"/>
      <c r="D129" s="65"/>
      <c r="E129" s="120"/>
      <c r="F129" s="58"/>
      <c r="G129" s="63"/>
      <c r="H129" s="41"/>
      <c r="I129" s="121"/>
      <c r="J129" s="65"/>
      <c r="K129" s="64"/>
      <c r="L129" s="45"/>
      <c r="M129" s="45"/>
      <c r="N129" s="45"/>
      <c r="O129" s="45"/>
      <c r="P129" s="55"/>
      <c r="Q129" s="171"/>
    </row>
    <row r="130" customFormat="false" ht="12.75" hidden="false" customHeight="false" outlineLevel="0" collapsed="false">
      <c r="A130" s="54"/>
      <c r="B130" s="49"/>
      <c r="C130" s="78"/>
      <c r="D130" s="79"/>
      <c r="E130" s="80"/>
      <c r="F130" s="81" t="n">
        <f aca="false">SUM(F125:F129)</f>
        <v>0</v>
      </c>
      <c r="G130" s="81" t="n">
        <f aca="false">SUM(G125:G129)</f>
        <v>0</v>
      </c>
      <c r="H130" s="82" t="n">
        <f aca="false">+G130+F130</f>
        <v>0</v>
      </c>
      <c r="I130" s="107"/>
      <c r="J130" s="79"/>
      <c r="K130" s="108"/>
      <c r="L130" s="83" t="n">
        <f aca="false">SUM(L125:L129)</f>
        <v>0</v>
      </c>
      <c r="M130" s="83" t="n">
        <f aca="false">SUM(M125:M129)</f>
        <v>0</v>
      </c>
      <c r="N130" s="83" t="n">
        <f aca="false">SUM(N125:N129)</f>
        <v>0</v>
      </c>
      <c r="O130" s="84" t="n">
        <f aca="false">+N130+M130+L130</f>
        <v>0</v>
      </c>
      <c r="P130" s="180" t="n">
        <f aca="false">+O130+H130</f>
        <v>0</v>
      </c>
      <c r="Q130" s="171"/>
    </row>
    <row r="131" customFormat="false" ht="12.75" hidden="false" customHeight="false" outlineLevel="0" collapsed="false">
      <c r="A131" s="54"/>
      <c r="B131" s="49" t="s">
        <v>141</v>
      </c>
      <c r="C131" s="109" t="s">
        <v>142</v>
      </c>
      <c r="D131" s="110"/>
      <c r="E131" s="175" t="n">
        <v>557836</v>
      </c>
      <c r="F131" s="187"/>
      <c r="G131" s="187" t="n">
        <f aca="false">-M186</f>
        <v>-0</v>
      </c>
      <c r="H131" s="88"/>
      <c r="I131" s="182" t="s">
        <v>139</v>
      </c>
      <c r="J131" s="110"/>
      <c r="K131" s="183"/>
      <c r="L131" s="93"/>
      <c r="M131" s="184" t="n">
        <v>0</v>
      </c>
      <c r="N131" s="93" t="n">
        <v>0</v>
      </c>
      <c r="O131" s="93"/>
      <c r="P131" s="55"/>
      <c r="Q131" s="171"/>
    </row>
    <row r="132" customFormat="false" ht="12.75" hidden="false" customHeight="false" outlineLevel="0" collapsed="false">
      <c r="A132" s="54"/>
      <c r="B132" s="49"/>
      <c r="C132" s="54"/>
      <c r="D132" s="65"/>
      <c r="E132" s="120"/>
      <c r="F132" s="58"/>
      <c r="G132" s="63"/>
      <c r="H132" s="41"/>
      <c r="I132" s="185"/>
      <c r="J132" s="186"/>
      <c r="K132" s="64"/>
      <c r="L132" s="45"/>
      <c r="M132" s="45"/>
      <c r="N132" s="45"/>
      <c r="O132" s="45"/>
      <c r="P132" s="55"/>
      <c r="Q132" s="171"/>
    </row>
    <row r="133" customFormat="false" ht="12.75" hidden="false" customHeight="false" outlineLevel="0" collapsed="false">
      <c r="A133" s="54"/>
      <c r="B133" s="49"/>
      <c r="C133" s="54"/>
      <c r="D133" s="65"/>
      <c r="E133" s="120"/>
      <c r="F133" s="58"/>
      <c r="G133" s="63"/>
      <c r="H133" s="41"/>
      <c r="I133" s="121"/>
      <c r="J133" s="65"/>
      <c r="K133" s="64"/>
      <c r="L133" s="45"/>
      <c r="M133" s="45"/>
      <c r="N133" s="45"/>
      <c r="O133" s="45"/>
      <c r="P133" s="55"/>
      <c r="Q133" s="171"/>
    </row>
    <row r="134" customFormat="false" ht="13.5" hidden="false" customHeight="false" outlineLevel="0" collapsed="false">
      <c r="A134" s="135"/>
      <c r="B134" s="136"/>
      <c r="C134" s="78"/>
      <c r="D134" s="79"/>
      <c r="E134" s="80"/>
      <c r="F134" s="81" t="n">
        <f aca="false">SUM(F131:F133)</f>
        <v>0</v>
      </c>
      <c r="G134" s="81" t="n">
        <f aca="false">SUM(G131:G133)</f>
        <v>0</v>
      </c>
      <c r="H134" s="82" t="n">
        <f aca="false">+G134+F134</f>
        <v>0</v>
      </c>
      <c r="I134" s="107"/>
      <c r="J134" s="79"/>
      <c r="K134" s="108"/>
      <c r="L134" s="83" t="n">
        <f aca="false">SUM(L131:L133)</f>
        <v>0</v>
      </c>
      <c r="M134" s="83" t="n">
        <f aca="false">SUM(M131:M133)</f>
        <v>0</v>
      </c>
      <c r="N134" s="83" t="n">
        <f aca="false">SUM(N131:N133)</f>
        <v>0</v>
      </c>
      <c r="O134" s="84" t="n">
        <f aca="false">+N134+M134+L134</f>
        <v>0</v>
      </c>
      <c r="P134" s="173" t="n">
        <f aca="false">+O134+H134</f>
        <v>0</v>
      </c>
      <c r="Q134" s="188" t="n">
        <f aca="false">SUM(P122:P134)</f>
        <v>0</v>
      </c>
    </row>
    <row r="135" customFormat="false" ht="12.75" hidden="false" customHeight="false" outlineLevel="0" collapsed="false">
      <c r="A135" s="140" t="s">
        <v>143</v>
      </c>
      <c r="B135" s="141" t="s">
        <v>144</v>
      </c>
      <c r="C135" s="142"/>
      <c r="D135" s="126"/>
      <c r="E135" s="143"/>
      <c r="F135" s="124"/>
      <c r="G135" s="87"/>
      <c r="H135" s="88"/>
      <c r="I135" s="125"/>
      <c r="J135" s="126"/>
      <c r="K135" s="127"/>
      <c r="L135" s="93"/>
      <c r="M135" s="93"/>
      <c r="N135" s="93"/>
      <c r="O135" s="93"/>
      <c r="P135" s="148"/>
      <c r="Q135" s="149"/>
    </row>
    <row r="136" customFormat="false" ht="12.75" hidden="false" customHeight="false" outlineLevel="0" collapsed="false">
      <c r="A136" s="150"/>
      <c r="B136" s="151"/>
      <c r="C136" s="54"/>
      <c r="D136" s="65"/>
      <c r="E136" s="120"/>
      <c r="F136" s="58"/>
      <c r="G136" s="63"/>
      <c r="H136" s="41"/>
      <c r="I136" s="121"/>
      <c r="J136" s="65"/>
      <c r="K136" s="64"/>
      <c r="L136" s="45"/>
      <c r="M136" s="45"/>
      <c r="N136" s="45"/>
      <c r="O136" s="45"/>
      <c r="P136" s="150"/>
      <c r="Q136" s="152"/>
    </row>
    <row r="137" customFormat="false" ht="13.5" hidden="false" customHeight="false" outlineLevel="0" collapsed="false">
      <c r="A137" s="153"/>
      <c r="B137" s="154"/>
      <c r="C137" s="78"/>
      <c r="D137" s="79"/>
      <c r="E137" s="80"/>
      <c r="F137" s="81" t="n">
        <f aca="false">SUM(F135:F136)</f>
        <v>0</v>
      </c>
      <c r="G137" s="81" t="n">
        <f aca="false">SUM(G135:G136)</f>
        <v>0</v>
      </c>
      <c r="H137" s="82" t="n">
        <f aca="false">+G137+F137</f>
        <v>0</v>
      </c>
      <c r="I137" s="107"/>
      <c r="J137" s="79"/>
      <c r="K137" s="108"/>
      <c r="L137" s="83" t="n">
        <f aca="false">SUM(L135:L136)</f>
        <v>0</v>
      </c>
      <c r="M137" s="83" t="n">
        <f aca="false">SUM(M135:M136)</f>
        <v>0</v>
      </c>
      <c r="N137" s="83" t="n">
        <f aca="false">SUM(N135:N136)</f>
        <v>0</v>
      </c>
      <c r="O137" s="84" t="n">
        <f aca="false">+N137+M137+L137</f>
        <v>0</v>
      </c>
      <c r="P137" s="156" t="n">
        <f aca="false">+O137+H137</f>
        <v>0</v>
      </c>
      <c r="Q137" s="189" t="n">
        <f aca="false">SUM(P135:P137)</f>
        <v>0</v>
      </c>
    </row>
    <row r="138" customFormat="false" ht="12.75" hidden="false" customHeight="false" outlineLevel="0" collapsed="false">
      <c r="A138" s="34" t="s">
        <v>145</v>
      </c>
      <c r="B138" s="35" t="s">
        <v>146</v>
      </c>
      <c r="C138" s="183" t="s">
        <v>147</v>
      </c>
      <c r="D138" s="110"/>
      <c r="E138" s="111" t="n">
        <v>696642</v>
      </c>
      <c r="F138" s="187" t="s">
        <v>53</v>
      </c>
      <c r="G138" s="113" t="n">
        <v>0</v>
      </c>
      <c r="H138" s="88"/>
      <c r="I138" s="89" t="s">
        <v>148</v>
      </c>
      <c r="J138" s="90"/>
      <c r="K138" s="91"/>
      <c r="L138" s="92" t="n">
        <v>0</v>
      </c>
      <c r="M138" s="93"/>
      <c r="N138" s="93"/>
      <c r="O138" s="93"/>
      <c r="P138" s="169"/>
      <c r="Q138" s="170"/>
    </row>
    <row r="139" customFormat="false" ht="12.75" hidden="false" customHeight="false" outlineLevel="0" collapsed="false">
      <c r="A139" s="54"/>
      <c r="B139" s="49"/>
      <c r="C139" s="43" t="s">
        <v>149</v>
      </c>
      <c r="D139" s="52"/>
      <c r="E139" s="38" t="n">
        <v>284758</v>
      </c>
      <c r="F139" s="102"/>
      <c r="G139" s="40" t="n">
        <v>0</v>
      </c>
      <c r="H139" s="74"/>
      <c r="I139" s="64" t="s">
        <v>150</v>
      </c>
      <c r="J139" s="65"/>
      <c r="K139" s="64"/>
      <c r="L139" s="45" t="n">
        <v>0</v>
      </c>
      <c r="M139" s="45"/>
      <c r="N139" s="45"/>
      <c r="O139" s="45"/>
      <c r="P139" s="55"/>
      <c r="Q139" s="171"/>
    </row>
    <row r="140" customFormat="false" ht="12.75" hidden="false" customHeight="false" outlineLevel="0" collapsed="false">
      <c r="A140" s="54"/>
      <c r="B140" s="49"/>
      <c r="C140" s="64"/>
      <c r="D140" s="65"/>
      <c r="E140" s="120"/>
      <c r="F140" s="58"/>
      <c r="G140" s="63"/>
      <c r="H140" s="41"/>
      <c r="I140" s="64" t="s">
        <v>150</v>
      </c>
      <c r="J140" s="65"/>
      <c r="K140" s="64"/>
      <c r="L140" s="45" t="n">
        <v>0</v>
      </c>
      <c r="M140" s="45"/>
      <c r="N140" s="45"/>
      <c r="O140" s="45"/>
      <c r="P140" s="55"/>
      <c r="Q140" s="171"/>
    </row>
    <row r="141" customFormat="false" ht="12.75" hidden="false" customHeight="false" outlineLevel="0" collapsed="false">
      <c r="A141" s="54"/>
      <c r="B141" s="49"/>
      <c r="C141" s="64"/>
      <c r="D141" s="65"/>
      <c r="E141" s="120"/>
      <c r="F141" s="58"/>
      <c r="G141" s="63"/>
      <c r="H141" s="41"/>
      <c r="I141" s="121"/>
      <c r="J141" s="65"/>
      <c r="K141" s="64"/>
      <c r="L141" s="45"/>
      <c r="M141" s="45"/>
      <c r="N141" s="45"/>
      <c r="O141" s="45"/>
      <c r="P141" s="55"/>
      <c r="Q141" s="171"/>
    </row>
    <row r="142" customFormat="false" ht="12.75" hidden="false" customHeight="false" outlineLevel="0" collapsed="false">
      <c r="A142" s="54"/>
      <c r="B142" s="49"/>
      <c r="C142" s="108"/>
      <c r="D142" s="79"/>
      <c r="E142" s="80"/>
      <c r="F142" s="81" t="n">
        <f aca="false">SUM(F138:F141)</f>
        <v>0</v>
      </c>
      <c r="G142" s="81" t="n">
        <f aca="false">SUM(G138:G141)</f>
        <v>0</v>
      </c>
      <c r="H142" s="82" t="n">
        <f aca="false">+G142+F142</f>
        <v>0</v>
      </c>
      <c r="I142" s="107"/>
      <c r="J142" s="79"/>
      <c r="K142" s="108"/>
      <c r="L142" s="83" t="n">
        <f aca="false">SUM(L138:L141)</f>
        <v>0</v>
      </c>
      <c r="M142" s="83" t="n">
        <f aca="false">SUM(M138:M141)</f>
        <v>0</v>
      </c>
      <c r="N142" s="83" t="n">
        <f aca="false">SUM(N138:N141)</f>
        <v>0</v>
      </c>
      <c r="O142" s="84" t="n">
        <f aca="false">+N142+M142+L142</f>
        <v>0</v>
      </c>
      <c r="P142" s="180" t="n">
        <f aca="false">+O142+H142</f>
        <v>0</v>
      </c>
      <c r="Q142" s="171"/>
    </row>
    <row r="143" customFormat="false" ht="12.75" hidden="false" customHeight="false" outlineLevel="0" collapsed="false">
      <c r="A143" s="54"/>
      <c r="B143" s="86" t="s">
        <v>151</v>
      </c>
      <c r="C143" s="91"/>
      <c r="D143" s="90"/>
      <c r="E143" s="123"/>
      <c r="F143" s="58"/>
      <c r="G143" s="113"/>
      <c r="H143" s="88"/>
      <c r="I143" s="144" t="s">
        <v>152</v>
      </c>
      <c r="J143" s="90"/>
      <c r="K143" s="146" t="n">
        <v>284756</v>
      </c>
      <c r="L143" s="147"/>
      <c r="M143" s="147" t="n">
        <v>0</v>
      </c>
      <c r="N143" s="92"/>
      <c r="O143" s="93"/>
      <c r="P143" s="55"/>
      <c r="Q143" s="171"/>
    </row>
    <row r="144" customFormat="false" ht="12.75" hidden="false" customHeight="false" outlineLevel="0" collapsed="false">
      <c r="A144" s="54"/>
      <c r="B144" s="49"/>
      <c r="C144" s="69"/>
      <c r="D144" s="56"/>
      <c r="E144" s="57"/>
      <c r="F144" s="58"/>
      <c r="G144" s="63"/>
      <c r="H144" s="41"/>
      <c r="I144" s="103" t="s">
        <v>149</v>
      </c>
      <c r="J144" s="37"/>
      <c r="K144" s="43" t="n">
        <v>284758</v>
      </c>
      <c r="L144" s="44"/>
      <c r="M144" s="44" t="n">
        <v>0</v>
      </c>
      <c r="N144" s="68"/>
      <c r="O144" s="45"/>
      <c r="P144" s="55"/>
      <c r="Q144" s="171"/>
    </row>
    <row r="145" customFormat="false" ht="12.75" hidden="false" customHeight="false" outlineLevel="0" collapsed="false">
      <c r="A145" s="54"/>
      <c r="B145" s="49"/>
      <c r="C145" s="108"/>
      <c r="D145" s="79"/>
      <c r="E145" s="80"/>
      <c r="F145" s="81" t="n">
        <f aca="false">SUM(F143:F144)</f>
        <v>0</v>
      </c>
      <c r="G145" s="81" t="n">
        <f aca="false">SUM(G143:G144)</f>
        <v>0</v>
      </c>
      <c r="H145" s="82" t="n">
        <f aca="false">+G145+F145</f>
        <v>0</v>
      </c>
      <c r="I145" s="107"/>
      <c r="J145" s="79"/>
      <c r="K145" s="108"/>
      <c r="L145" s="83" t="n">
        <f aca="false">SUM(L143:L144)</f>
        <v>0</v>
      </c>
      <c r="M145" s="83" t="n">
        <f aca="false">SUM(M143:M144)</f>
        <v>0</v>
      </c>
      <c r="N145" s="83" t="n">
        <f aca="false">SUM(N143:N144)</f>
        <v>0</v>
      </c>
      <c r="O145" s="84" t="n">
        <f aca="false">+N145+M145+L145</f>
        <v>0</v>
      </c>
      <c r="P145" s="180" t="n">
        <f aca="false">+O145+H145</f>
        <v>0</v>
      </c>
      <c r="Q145" s="171"/>
    </row>
    <row r="146" customFormat="false" ht="12.75" hidden="false" customHeight="false" outlineLevel="0" collapsed="false">
      <c r="A146" s="54"/>
      <c r="B146" s="86" t="s">
        <v>153</v>
      </c>
      <c r="C146" s="146" t="s">
        <v>154</v>
      </c>
      <c r="D146" s="145"/>
      <c r="E146" s="111" t="n">
        <v>889268</v>
      </c>
      <c r="F146" s="187"/>
      <c r="G146" s="40" t="n">
        <v>25000</v>
      </c>
      <c r="H146" s="88"/>
      <c r="I146" s="182" t="s">
        <v>154</v>
      </c>
      <c r="J146" s="126"/>
      <c r="K146" s="183" t="n">
        <v>284760</v>
      </c>
      <c r="L146" s="93"/>
      <c r="M146" s="184" t="n">
        <v>0</v>
      </c>
      <c r="N146" s="184" t="n">
        <v>0</v>
      </c>
      <c r="O146" s="93"/>
      <c r="P146" s="55"/>
      <c r="Q146" s="171"/>
    </row>
    <row r="147" customFormat="false" ht="12.75" hidden="false" customHeight="false" outlineLevel="0" collapsed="false">
      <c r="A147" s="54"/>
      <c r="B147" s="49"/>
      <c r="C147" s="43" t="s">
        <v>152</v>
      </c>
      <c r="D147" s="56"/>
      <c r="E147" s="43" t="n">
        <v>284756</v>
      </c>
      <c r="F147" s="43"/>
      <c r="G147" s="40" t="n">
        <v>0</v>
      </c>
      <c r="H147" s="41"/>
      <c r="I147" s="64" t="s">
        <v>150</v>
      </c>
      <c r="J147" s="65" t="s">
        <v>31</v>
      </c>
      <c r="K147" s="57"/>
      <c r="L147" s="190" t="n">
        <v>0</v>
      </c>
      <c r="M147" s="45"/>
      <c r="N147" s="45"/>
      <c r="O147" s="45"/>
      <c r="P147" s="55"/>
      <c r="Q147" s="171"/>
    </row>
    <row r="148" customFormat="false" ht="12.75" hidden="false" customHeight="false" outlineLevel="0" collapsed="false">
      <c r="A148" s="54"/>
      <c r="B148" s="49"/>
      <c r="C148" s="43" t="s">
        <v>155</v>
      </c>
      <c r="D148" s="56"/>
      <c r="E148" s="43" t="n">
        <v>284757</v>
      </c>
      <c r="F148" s="43"/>
      <c r="G148" s="40" t="n">
        <v>0</v>
      </c>
      <c r="H148" s="41"/>
      <c r="I148" s="69" t="s">
        <v>150</v>
      </c>
      <c r="J148" s="65" t="s">
        <v>31</v>
      </c>
      <c r="K148" s="61" t="n">
        <v>1008679</v>
      </c>
      <c r="L148" s="191" t="n">
        <v>-10000</v>
      </c>
      <c r="M148" s="45"/>
      <c r="N148" s="45"/>
      <c r="O148" s="45"/>
      <c r="P148" s="55"/>
      <c r="Q148" s="171"/>
    </row>
    <row r="149" customFormat="false" ht="12.75" hidden="false" customHeight="false" outlineLevel="0" collapsed="false">
      <c r="A149" s="54"/>
      <c r="B149" s="49"/>
      <c r="C149" s="43"/>
      <c r="D149" s="56"/>
      <c r="E149" s="43"/>
      <c r="F149" s="43"/>
      <c r="G149" s="40"/>
      <c r="H149" s="41"/>
      <c r="I149" s="69" t="s">
        <v>156</v>
      </c>
      <c r="J149" s="56" t="s">
        <v>33</v>
      </c>
      <c r="K149" s="61" t="n">
        <v>1008760</v>
      </c>
      <c r="L149" s="191" t="n">
        <v>-15000</v>
      </c>
      <c r="M149" s="45"/>
      <c r="N149" s="45"/>
      <c r="O149" s="45"/>
      <c r="P149" s="55"/>
      <c r="Q149" s="171"/>
    </row>
    <row r="150" customFormat="false" ht="12.75" hidden="false" customHeight="false" outlineLevel="0" collapsed="false">
      <c r="A150" s="54"/>
      <c r="B150" s="49"/>
      <c r="C150" s="108"/>
      <c r="D150" s="79"/>
      <c r="E150" s="80"/>
      <c r="F150" s="81" t="n">
        <f aca="false">SUM(F146:F147)</f>
        <v>0</v>
      </c>
      <c r="G150" s="81" t="n">
        <f aca="false">SUM(G146:G149)</f>
        <v>25000</v>
      </c>
      <c r="H150" s="82" t="n">
        <f aca="false">+G150+F150</f>
        <v>25000</v>
      </c>
      <c r="I150" s="107"/>
      <c r="J150" s="79"/>
      <c r="K150" s="108"/>
      <c r="L150" s="83" t="n">
        <f aca="false">SUM(L146:L149)</f>
        <v>-25000</v>
      </c>
      <c r="M150" s="83" t="n">
        <f aca="false">SUM(M146:M147)</f>
        <v>0</v>
      </c>
      <c r="N150" s="83" t="n">
        <f aca="false">SUM(N146:N147)</f>
        <v>0</v>
      </c>
      <c r="O150" s="84" t="n">
        <f aca="false">+N150+M150+L150</f>
        <v>-25000</v>
      </c>
      <c r="P150" s="180" t="n">
        <f aca="false">+O150+H150</f>
        <v>0</v>
      </c>
      <c r="Q150" s="171"/>
    </row>
    <row r="151" customFormat="false" ht="12.75" hidden="false" customHeight="false" outlineLevel="0" collapsed="false">
      <c r="A151" s="54"/>
      <c r="B151" s="86" t="s">
        <v>157</v>
      </c>
      <c r="C151" s="146" t="s">
        <v>158</v>
      </c>
      <c r="D151" s="145"/>
      <c r="E151" s="111" t="n">
        <v>487350</v>
      </c>
      <c r="F151" s="187"/>
      <c r="G151" s="187" t="n">
        <f aca="false">-M218</f>
        <v>-0</v>
      </c>
      <c r="H151" s="88"/>
      <c r="I151" s="144" t="s">
        <v>154</v>
      </c>
      <c r="J151" s="145"/>
      <c r="K151" s="146" t="n">
        <v>889268</v>
      </c>
      <c r="L151" s="147"/>
      <c r="M151" s="147" t="n">
        <v>-25000</v>
      </c>
      <c r="N151" s="184" t="n">
        <v>0</v>
      </c>
      <c r="O151" s="93"/>
      <c r="P151" s="55"/>
      <c r="Q151" s="171"/>
    </row>
    <row r="152" customFormat="false" ht="12.75" hidden="false" customHeight="false" outlineLevel="0" collapsed="false">
      <c r="A152" s="54"/>
      <c r="B152" s="49"/>
      <c r="C152" s="43" t="s">
        <v>158</v>
      </c>
      <c r="D152" s="52"/>
      <c r="E152" s="38" t="n">
        <v>509482</v>
      </c>
      <c r="F152" s="102"/>
      <c r="G152" s="102" t="n">
        <v>0</v>
      </c>
      <c r="H152" s="41"/>
      <c r="I152" s="103" t="s">
        <v>147</v>
      </c>
      <c r="J152" s="37"/>
      <c r="K152" s="42" t="n">
        <v>284762</v>
      </c>
      <c r="L152" s="99"/>
      <c r="M152" s="99" t="n">
        <v>0</v>
      </c>
      <c r="N152" s="99" t="n">
        <v>0</v>
      </c>
      <c r="O152" s="45"/>
      <c r="P152" s="55"/>
      <c r="Q152" s="171"/>
    </row>
    <row r="153" customFormat="false" ht="12.75" hidden="false" customHeight="false" outlineLevel="0" collapsed="false">
      <c r="A153" s="54"/>
      <c r="B153" s="49"/>
      <c r="C153" s="43" t="s">
        <v>158</v>
      </c>
      <c r="D153" s="52"/>
      <c r="E153" s="38" t="n">
        <v>550971</v>
      </c>
      <c r="F153" s="102"/>
      <c r="G153" s="102" t="n">
        <f aca="false">-M220</f>
        <v>-0</v>
      </c>
      <c r="H153" s="74"/>
      <c r="I153" s="103" t="s">
        <v>130</v>
      </c>
      <c r="J153" s="37"/>
      <c r="K153" s="42" t="n">
        <v>512070</v>
      </c>
      <c r="L153" s="99"/>
      <c r="M153" s="99" t="n">
        <v>0</v>
      </c>
      <c r="N153" s="99" t="n">
        <v>0</v>
      </c>
      <c r="O153" s="45"/>
      <c r="P153" s="55"/>
      <c r="Q153" s="171"/>
    </row>
    <row r="154" customFormat="false" ht="12.75" hidden="false" customHeight="false" outlineLevel="0" collapsed="false">
      <c r="A154" s="54"/>
      <c r="B154" s="49"/>
      <c r="C154" s="43" t="s">
        <v>159</v>
      </c>
      <c r="D154" s="52"/>
      <c r="E154" s="38" t="n">
        <v>712188</v>
      </c>
      <c r="F154" s="102"/>
      <c r="G154" s="102" t="n">
        <v>0</v>
      </c>
      <c r="H154" s="41"/>
      <c r="I154" s="96"/>
      <c r="J154" s="56"/>
      <c r="K154" s="69"/>
      <c r="L154" s="68"/>
      <c r="M154" s="68"/>
      <c r="N154" s="45"/>
      <c r="O154" s="45"/>
      <c r="P154" s="55"/>
      <c r="Q154" s="171"/>
    </row>
    <row r="155" customFormat="false" ht="12.75" hidden="false" customHeight="false" outlineLevel="0" collapsed="false">
      <c r="A155" s="54"/>
      <c r="B155" s="49"/>
      <c r="C155" s="43" t="s">
        <v>160</v>
      </c>
      <c r="D155" s="52"/>
      <c r="E155" s="38" t="n">
        <v>889228</v>
      </c>
      <c r="F155" s="102"/>
      <c r="G155" s="102" t="n">
        <v>45145</v>
      </c>
      <c r="H155" s="41"/>
      <c r="I155" s="96"/>
      <c r="J155" s="56"/>
      <c r="K155" s="69"/>
      <c r="L155" s="68"/>
      <c r="M155" s="68"/>
      <c r="N155" s="45"/>
      <c r="O155" s="45"/>
      <c r="P155" s="55"/>
      <c r="Q155" s="171"/>
    </row>
    <row r="156" customFormat="false" ht="12.75" hidden="false" customHeight="false" outlineLevel="0" collapsed="false">
      <c r="A156" s="54"/>
      <c r="B156" s="49"/>
      <c r="C156" s="43" t="s">
        <v>160</v>
      </c>
      <c r="D156" s="52"/>
      <c r="E156" s="38" t="n">
        <v>633968</v>
      </c>
      <c r="F156" s="102"/>
      <c r="G156" s="102" t="n">
        <v>0</v>
      </c>
      <c r="H156" s="41"/>
      <c r="I156" s="96"/>
      <c r="J156" s="56"/>
      <c r="K156" s="69"/>
      <c r="L156" s="68"/>
      <c r="M156" s="68"/>
      <c r="N156" s="45"/>
      <c r="O156" s="45"/>
      <c r="P156" s="55"/>
      <c r="Q156" s="171"/>
    </row>
    <row r="157" customFormat="false" ht="12.75" hidden="false" customHeight="false" outlineLevel="0" collapsed="false">
      <c r="A157" s="54"/>
      <c r="B157" s="49"/>
      <c r="C157" s="42"/>
      <c r="D157" s="37"/>
      <c r="E157" s="50"/>
      <c r="F157" s="102"/>
      <c r="G157" s="102"/>
      <c r="H157" s="41"/>
      <c r="I157" s="96"/>
      <c r="J157" s="56"/>
      <c r="K157" s="69"/>
      <c r="L157" s="68"/>
      <c r="M157" s="68"/>
      <c r="N157" s="45"/>
      <c r="O157" s="45"/>
      <c r="P157" s="55"/>
      <c r="Q157" s="171"/>
    </row>
    <row r="158" customFormat="false" ht="12.75" hidden="false" customHeight="false" outlineLevel="0" collapsed="false">
      <c r="A158" s="54"/>
      <c r="B158" s="49"/>
      <c r="C158" s="69" t="s">
        <v>161</v>
      </c>
      <c r="D158" s="56" t="s">
        <v>33</v>
      </c>
      <c r="E158" s="61" t="n">
        <v>1008954</v>
      </c>
      <c r="F158" s="62" t="n">
        <v>5000</v>
      </c>
      <c r="G158" s="63"/>
      <c r="H158" s="41"/>
      <c r="I158" s="69" t="s">
        <v>162</v>
      </c>
      <c r="J158" s="56" t="s">
        <v>31</v>
      </c>
      <c r="K158" s="61" t="n">
        <v>981812</v>
      </c>
      <c r="L158" s="191" t="n">
        <v>-5000</v>
      </c>
      <c r="M158" s="69"/>
      <c r="N158" s="45"/>
      <c r="O158" s="45"/>
      <c r="P158" s="55"/>
      <c r="Q158" s="171"/>
      <c r="R158" s="0" t="n">
        <v>-5000</v>
      </c>
    </row>
    <row r="159" customFormat="false" ht="12.75" hidden="false" customHeight="false" outlineLevel="0" collapsed="false">
      <c r="A159" s="54"/>
      <c r="B159" s="49"/>
      <c r="C159" s="69" t="s">
        <v>87</v>
      </c>
      <c r="D159" s="56" t="s">
        <v>33</v>
      </c>
      <c r="E159" s="61" t="n">
        <v>1016117</v>
      </c>
      <c r="F159" s="62" t="n">
        <v>5000</v>
      </c>
      <c r="G159" s="63"/>
      <c r="H159" s="41"/>
      <c r="I159" s="69" t="s">
        <v>42</v>
      </c>
      <c r="J159" s="56" t="s">
        <v>31</v>
      </c>
      <c r="K159" s="61" t="n">
        <v>981848</v>
      </c>
      <c r="L159" s="191" t="n">
        <v>-5000</v>
      </c>
      <c r="M159" s="69"/>
      <c r="N159" s="45"/>
      <c r="O159" s="45"/>
      <c r="P159" s="55"/>
      <c r="Q159" s="171"/>
      <c r="R159" s="0" t="n">
        <v>-5000</v>
      </c>
    </row>
    <row r="160" customFormat="false" ht="12.75" hidden="false" customHeight="false" outlineLevel="0" collapsed="false">
      <c r="A160" s="54"/>
      <c r="B160" s="49"/>
      <c r="C160" s="69" t="s">
        <v>163</v>
      </c>
      <c r="D160" s="56" t="s">
        <v>33</v>
      </c>
      <c r="E160" s="61" t="n">
        <v>1016954</v>
      </c>
      <c r="F160" s="62" t="n">
        <v>5000</v>
      </c>
      <c r="G160" s="63"/>
      <c r="H160" s="41"/>
      <c r="I160" s="96" t="s">
        <v>46</v>
      </c>
      <c r="J160" s="56" t="s">
        <v>31</v>
      </c>
      <c r="K160" s="66" t="n">
        <v>994469</v>
      </c>
      <c r="L160" s="67" t="n">
        <v>-5000</v>
      </c>
      <c r="M160" s="69"/>
      <c r="N160" s="45"/>
      <c r="O160" s="45"/>
      <c r="P160" s="55"/>
      <c r="Q160" s="171"/>
    </row>
    <row r="161" customFormat="false" ht="12.75" hidden="false" customHeight="false" outlineLevel="0" collapsed="false">
      <c r="A161" s="54"/>
      <c r="B161" s="49"/>
      <c r="C161" s="69"/>
      <c r="D161" s="56"/>
      <c r="E161" s="57"/>
      <c r="F161" s="58"/>
      <c r="G161" s="63"/>
      <c r="H161" s="41"/>
      <c r="I161" s="96" t="s">
        <v>164</v>
      </c>
      <c r="J161" s="56" t="s">
        <v>33</v>
      </c>
      <c r="K161" s="66" t="n">
        <v>1008772</v>
      </c>
      <c r="L161" s="67" t="n">
        <v>-5000</v>
      </c>
      <c r="M161" s="69"/>
      <c r="N161" s="45"/>
      <c r="O161" s="45"/>
      <c r="P161" s="55"/>
      <c r="Q161" s="171"/>
    </row>
    <row r="162" customFormat="false" ht="12.75" hidden="false" customHeight="false" outlineLevel="0" collapsed="false">
      <c r="A162" s="54"/>
      <c r="B162" s="49"/>
      <c r="C162" s="69"/>
      <c r="D162" s="56"/>
      <c r="E162" s="57"/>
      <c r="F162" s="58"/>
      <c r="G162" s="63"/>
      <c r="H162" s="41"/>
      <c r="I162" s="96" t="s">
        <v>162</v>
      </c>
      <c r="J162" s="56" t="s">
        <v>31</v>
      </c>
      <c r="K162" s="66" t="n">
        <v>1008466</v>
      </c>
      <c r="L162" s="67" t="n">
        <v>-5000</v>
      </c>
      <c r="M162" s="69"/>
      <c r="N162" s="45"/>
      <c r="O162" s="45"/>
      <c r="P162" s="55"/>
      <c r="Q162" s="171"/>
    </row>
    <row r="163" customFormat="false" ht="12.75" hidden="false" customHeight="false" outlineLevel="0" collapsed="false">
      <c r="A163" s="54"/>
      <c r="B163" s="49"/>
      <c r="C163" s="69"/>
      <c r="D163" s="56"/>
      <c r="E163" s="69"/>
      <c r="F163" s="58"/>
      <c r="G163" s="63"/>
      <c r="H163" s="41"/>
      <c r="I163" s="96" t="s">
        <v>164</v>
      </c>
      <c r="J163" s="56" t="s">
        <v>33</v>
      </c>
      <c r="K163" s="66" t="n">
        <v>1009054</v>
      </c>
      <c r="L163" s="67" t="n">
        <v>-5000</v>
      </c>
      <c r="M163" s="69"/>
      <c r="N163" s="45"/>
      <c r="O163" s="45"/>
      <c r="P163" s="55"/>
      <c r="Q163" s="171"/>
    </row>
    <row r="164" customFormat="false" ht="12.75" hidden="false" customHeight="false" outlineLevel="0" collapsed="false">
      <c r="A164" s="54"/>
      <c r="B164" s="49"/>
      <c r="C164" s="69"/>
      <c r="D164" s="56"/>
      <c r="E164" s="57"/>
      <c r="F164" s="58"/>
      <c r="G164" s="63"/>
      <c r="H164" s="41"/>
      <c r="I164" s="96" t="s">
        <v>164</v>
      </c>
      <c r="J164" s="56" t="s">
        <v>33</v>
      </c>
      <c r="K164" s="66" t="n">
        <v>1012173</v>
      </c>
      <c r="L164" s="67" t="n">
        <v>-5000</v>
      </c>
      <c r="M164" s="68"/>
      <c r="N164" s="45"/>
      <c r="O164" s="45"/>
      <c r="P164" s="55"/>
      <c r="Q164" s="171"/>
    </row>
    <row r="165" customFormat="false" ht="12.75" hidden="false" customHeight="false" outlineLevel="0" collapsed="false">
      <c r="A165" s="54"/>
      <c r="B165" s="49"/>
      <c r="C165" s="69"/>
      <c r="D165" s="56"/>
      <c r="E165" s="57"/>
      <c r="F165" s="58"/>
      <c r="G165" s="63"/>
      <c r="H165" s="41"/>
      <c r="I165" s="96" t="s">
        <v>164</v>
      </c>
      <c r="J165" s="56" t="s">
        <v>33</v>
      </c>
      <c r="K165" s="66" t="n">
        <v>1012977</v>
      </c>
      <c r="L165" s="67" t="n">
        <v>-5000</v>
      </c>
      <c r="M165" s="68"/>
      <c r="N165" s="45"/>
      <c r="O165" s="45"/>
      <c r="P165" s="55"/>
      <c r="Q165" s="171"/>
    </row>
    <row r="166" customFormat="false" ht="12.75" hidden="false" customHeight="false" outlineLevel="0" collapsed="false">
      <c r="A166" s="54"/>
      <c r="B166" s="49"/>
      <c r="C166" s="69"/>
      <c r="D166" s="56"/>
      <c r="E166" s="57"/>
      <c r="F166" s="58"/>
      <c r="G166" s="192"/>
      <c r="H166" s="41"/>
      <c r="I166" s="96" t="s">
        <v>165</v>
      </c>
      <c r="J166" s="56" t="s">
        <v>33</v>
      </c>
      <c r="K166" s="66" t="n">
        <v>1016948</v>
      </c>
      <c r="L166" s="67" t="n">
        <v>-5000</v>
      </c>
      <c r="M166" s="45"/>
      <c r="N166" s="45"/>
      <c r="O166" s="45"/>
      <c r="P166" s="55"/>
      <c r="Q166" s="171"/>
    </row>
    <row r="167" customFormat="false" ht="12.75" hidden="false" customHeight="false" outlineLevel="0" collapsed="false">
      <c r="A167" s="54"/>
      <c r="B167" s="49"/>
      <c r="C167" s="69"/>
      <c r="D167" s="56"/>
      <c r="E167" s="57"/>
      <c r="F167" s="58"/>
      <c r="G167" s="192"/>
      <c r="H167" s="41"/>
      <c r="I167" s="96" t="s">
        <v>166</v>
      </c>
      <c r="J167" s="56" t="s">
        <v>33</v>
      </c>
      <c r="K167" s="66" t="n">
        <v>1017161</v>
      </c>
      <c r="L167" s="67" t="n">
        <v>-5000</v>
      </c>
      <c r="M167" s="45"/>
      <c r="N167" s="45"/>
      <c r="O167" s="45"/>
      <c r="P167" s="55"/>
      <c r="Q167" s="171"/>
    </row>
    <row r="168" customFormat="false" ht="12.75" hidden="false" customHeight="false" outlineLevel="0" collapsed="false">
      <c r="A168" s="54"/>
      <c r="B168" s="49"/>
      <c r="C168" s="69"/>
      <c r="D168" s="193"/>
      <c r="E168" s="57"/>
      <c r="F168" s="58"/>
      <c r="G168" s="192"/>
      <c r="H168" s="41"/>
      <c r="I168" s="96"/>
      <c r="J168" s="56"/>
      <c r="K168" s="69"/>
      <c r="L168" s="68"/>
      <c r="M168" s="45"/>
      <c r="N168" s="45"/>
      <c r="O168" s="45"/>
      <c r="P168" s="55"/>
      <c r="Q168" s="171"/>
    </row>
    <row r="169" customFormat="false" ht="12.75" hidden="false" customHeight="false" outlineLevel="0" collapsed="false">
      <c r="A169" s="54"/>
      <c r="B169" s="49"/>
      <c r="C169" s="69"/>
      <c r="D169" s="193"/>
      <c r="E169" s="57"/>
      <c r="F169" s="58"/>
      <c r="G169" s="192"/>
      <c r="H169" s="41"/>
      <c r="I169" s="96"/>
      <c r="J169" s="56"/>
      <c r="K169" s="69"/>
      <c r="L169" s="68"/>
      <c r="M169" s="45"/>
      <c r="N169" s="45"/>
      <c r="O169" s="45"/>
      <c r="P169" s="55"/>
      <c r="Q169" s="171"/>
    </row>
    <row r="170" customFormat="false" ht="12.75" hidden="false" customHeight="false" outlineLevel="0" collapsed="false">
      <c r="A170" s="54"/>
      <c r="B170" s="49"/>
      <c r="C170" s="69"/>
      <c r="D170" s="193"/>
      <c r="E170" s="57"/>
      <c r="F170" s="58"/>
      <c r="G170" s="192"/>
      <c r="H170" s="41"/>
      <c r="I170" s="96"/>
      <c r="J170" s="56"/>
      <c r="K170" s="69"/>
      <c r="L170" s="68"/>
      <c r="M170" s="45"/>
      <c r="N170" s="45"/>
      <c r="O170" s="45"/>
      <c r="P170" s="55"/>
      <c r="Q170" s="171"/>
    </row>
    <row r="171" customFormat="false" ht="12.75" hidden="false" customHeight="false" outlineLevel="0" collapsed="false">
      <c r="A171" s="54"/>
      <c r="B171" s="49"/>
      <c r="H171" s="41"/>
      <c r="I171" s="96"/>
      <c r="J171" s="56"/>
      <c r="K171" s="69"/>
      <c r="L171" s="68"/>
      <c r="M171" s="45"/>
      <c r="N171" s="45"/>
      <c r="O171" s="45"/>
      <c r="P171" s="55"/>
      <c r="Q171" s="171"/>
    </row>
    <row r="172" customFormat="false" ht="12.75" hidden="false" customHeight="false" outlineLevel="0" collapsed="false">
      <c r="A172" s="54"/>
      <c r="B172" s="49"/>
      <c r="C172" s="69"/>
      <c r="D172" s="193"/>
      <c r="E172" s="57"/>
      <c r="F172" s="58"/>
      <c r="G172" s="192"/>
      <c r="H172" s="41"/>
      <c r="I172" s="96"/>
      <c r="J172" s="56"/>
      <c r="K172" s="69"/>
      <c r="L172" s="68"/>
      <c r="M172" s="45"/>
      <c r="N172" s="45"/>
      <c r="O172" s="45"/>
      <c r="P172" s="55"/>
      <c r="Q172" s="171"/>
    </row>
    <row r="173" customFormat="false" ht="12.75" hidden="false" customHeight="false" outlineLevel="0" collapsed="false">
      <c r="A173" s="54"/>
      <c r="B173" s="49"/>
      <c r="C173" s="69"/>
      <c r="D173" s="193"/>
      <c r="E173" s="57"/>
      <c r="F173" s="58"/>
      <c r="G173" s="192"/>
      <c r="H173" s="41"/>
      <c r="I173" s="96"/>
      <c r="J173" s="56"/>
      <c r="K173" s="69"/>
      <c r="L173" s="68"/>
      <c r="M173" s="68"/>
      <c r="N173" s="45"/>
      <c r="O173" s="45"/>
      <c r="P173" s="55"/>
      <c r="Q173" s="171"/>
    </row>
    <row r="174" customFormat="false" ht="12.75" hidden="false" customHeight="false" outlineLevel="0" collapsed="false">
      <c r="A174" s="54"/>
      <c r="B174" s="49"/>
      <c r="C174" s="69"/>
      <c r="D174" s="193"/>
      <c r="E174" s="57"/>
      <c r="F174" s="58"/>
      <c r="G174" s="129"/>
      <c r="H174" s="41"/>
      <c r="I174" s="96"/>
      <c r="J174" s="56"/>
      <c r="K174" s="69"/>
      <c r="L174" s="68"/>
      <c r="M174" s="68"/>
      <c r="N174" s="45"/>
      <c r="O174" s="45"/>
      <c r="P174" s="55"/>
      <c r="Q174" s="171"/>
    </row>
    <row r="175" customFormat="false" ht="12.75" hidden="false" customHeight="false" outlineLevel="0" collapsed="false">
      <c r="A175" s="54"/>
      <c r="B175" s="49"/>
      <c r="C175" s="69"/>
      <c r="D175" s="193"/>
      <c r="E175" s="57"/>
      <c r="F175" s="58"/>
      <c r="G175" s="129"/>
      <c r="H175" s="41"/>
      <c r="I175" s="96"/>
      <c r="J175" s="56"/>
      <c r="K175" s="69"/>
      <c r="L175" s="68"/>
      <c r="M175" s="68"/>
      <c r="N175" s="45"/>
      <c r="O175" s="45"/>
      <c r="P175" s="55"/>
      <c r="Q175" s="171"/>
    </row>
    <row r="176" customFormat="false" ht="12.75" hidden="false" customHeight="false" outlineLevel="0" collapsed="false">
      <c r="A176" s="54"/>
      <c r="B176" s="49"/>
      <c r="C176" s="69"/>
      <c r="D176" s="56"/>
      <c r="E176" s="57"/>
      <c r="F176" s="58"/>
      <c r="G176" s="59"/>
      <c r="H176" s="41"/>
      <c r="I176" s="96"/>
      <c r="J176" s="56"/>
      <c r="K176" s="69"/>
      <c r="L176" s="68"/>
      <c r="M176" s="68"/>
      <c r="N176" s="45"/>
      <c r="O176" s="45"/>
      <c r="P176" s="55"/>
      <c r="Q176" s="171"/>
    </row>
    <row r="177" customFormat="false" ht="12.75" hidden="false" customHeight="false" outlineLevel="0" collapsed="false">
      <c r="A177" s="54"/>
      <c r="B177" s="49"/>
      <c r="C177" s="69"/>
      <c r="D177" s="56"/>
      <c r="E177" s="57"/>
      <c r="F177" s="58"/>
      <c r="G177" s="59"/>
      <c r="H177" s="41"/>
      <c r="I177" s="96"/>
      <c r="J177" s="192"/>
      <c r="K177" s="192"/>
      <c r="L177" s="68"/>
      <c r="M177" s="45"/>
      <c r="N177" s="45"/>
      <c r="O177" s="45"/>
      <c r="P177" s="55"/>
      <c r="Q177" s="171"/>
    </row>
    <row r="178" customFormat="false" ht="13.5" hidden="false" customHeight="false" outlineLevel="0" collapsed="false">
      <c r="A178" s="135"/>
      <c r="B178" s="136"/>
      <c r="C178" s="108"/>
      <c r="D178" s="79"/>
      <c r="E178" s="80"/>
      <c r="F178" s="81" t="n">
        <f aca="false">SUM(F151:F177)</f>
        <v>15000</v>
      </c>
      <c r="G178" s="81" t="n">
        <f aca="false">SUM(G151:G177)</f>
        <v>45145</v>
      </c>
      <c r="H178" s="82" t="n">
        <f aca="false">+G178+F178</f>
        <v>60145</v>
      </c>
      <c r="I178" s="107"/>
      <c r="J178" s="79"/>
      <c r="K178" s="108"/>
      <c r="L178" s="83" t="n">
        <f aca="false">SUM(L151:L177)</f>
        <v>-50000</v>
      </c>
      <c r="M178" s="83" t="n">
        <f aca="false">SUM(M151:M177)</f>
        <v>-25000</v>
      </c>
      <c r="N178" s="83" t="n">
        <f aca="false">SUM(N151:N177)</f>
        <v>0</v>
      </c>
      <c r="O178" s="84" t="n">
        <f aca="false">+N178+M178+L178</f>
        <v>-75000</v>
      </c>
      <c r="P178" s="173" t="n">
        <f aca="false">+O178+H178</f>
        <v>-14855</v>
      </c>
      <c r="Q178" s="174" t="n">
        <f aca="false">SUM(P138:P178)</f>
        <v>-14855</v>
      </c>
    </row>
    <row r="179" customFormat="false" ht="12.75" hidden="false" customHeight="false" outlineLevel="0" collapsed="false">
      <c r="A179" s="140" t="s">
        <v>167</v>
      </c>
      <c r="B179" s="141" t="s">
        <v>168</v>
      </c>
      <c r="C179" s="109" t="s">
        <v>169</v>
      </c>
      <c r="D179" s="110"/>
      <c r="E179" s="175" t="n">
        <v>464016</v>
      </c>
      <c r="F179" s="187"/>
      <c r="G179" s="176"/>
      <c r="H179" s="194"/>
      <c r="I179" s="182" t="s">
        <v>169</v>
      </c>
      <c r="J179" s="110"/>
      <c r="K179" s="183" t="n">
        <v>464016</v>
      </c>
      <c r="L179" s="184"/>
      <c r="M179" s="184" t="n">
        <v>0</v>
      </c>
      <c r="N179" s="184" t="n">
        <v>0</v>
      </c>
      <c r="O179" s="184"/>
      <c r="P179" s="148"/>
      <c r="Q179" s="149"/>
    </row>
    <row r="180" customFormat="false" ht="12.75" hidden="false" customHeight="false" outlineLevel="0" collapsed="false">
      <c r="A180" s="150"/>
      <c r="B180" s="151"/>
      <c r="C180" s="54" t="s">
        <v>170</v>
      </c>
      <c r="D180" s="65"/>
      <c r="E180" s="120"/>
      <c r="F180" s="58" t="n">
        <v>0</v>
      </c>
      <c r="G180" s="63"/>
      <c r="H180" s="41"/>
      <c r="I180" s="103" t="s">
        <v>171</v>
      </c>
      <c r="J180" s="37"/>
      <c r="K180" s="42" t="n">
        <v>553334</v>
      </c>
      <c r="L180" s="99"/>
      <c r="M180" s="99" t="n">
        <v>0</v>
      </c>
      <c r="N180" s="45"/>
      <c r="O180" s="45"/>
      <c r="P180" s="150"/>
      <c r="Q180" s="152"/>
    </row>
    <row r="181" customFormat="false" ht="12.75" hidden="false" customHeight="false" outlineLevel="0" collapsed="false">
      <c r="A181" s="150"/>
      <c r="B181" s="151"/>
      <c r="C181" s="54"/>
      <c r="D181" s="65"/>
      <c r="E181" s="120"/>
      <c r="F181" s="58"/>
      <c r="G181" s="63"/>
      <c r="H181" s="41"/>
      <c r="I181" s="121"/>
      <c r="J181" s="65"/>
      <c r="K181" s="64"/>
      <c r="L181" s="45"/>
      <c r="M181" s="45"/>
      <c r="N181" s="45"/>
      <c r="O181" s="45"/>
      <c r="P181" s="150"/>
      <c r="Q181" s="152"/>
    </row>
    <row r="182" customFormat="false" ht="12.75" hidden="false" customHeight="false" outlineLevel="0" collapsed="false">
      <c r="A182" s="150"/>
      <c r="B182" s="152"/>
      <c r="C182" s="78"/>
      <c r="D182" s="79"/>
      <c r="E182" s="80"/>
      <c r="F182" s="81" t="n">
        <f aca="false">SUM(F179:F181)</f>
        <v>0</v>
      </c>
      <c r="G182" s="81" t="n">
        <f aca="false">SUM(G179:G181)</f>
        <v>0</v>
      </c>
      <c r="H182" s="82" t="n">
        <f aca="false">+G182+F182</f>
        <v>0</v>
      </c>
      <c r="I182" s="107"/>
      <c r="J182" s="79"/>
      <c r="K182" s="108"/>
      <c r="L182" s="83" t="n">
        <f aca="false">SUM(L179:L181)</f>
        <v>0</v>
      </c>
      <c r="M182" s="83" t="n">
        <f aca="false">SUM(M179:M181)</f>
        <v>0</v>
      </c>
      <c r="N182" s="83" t="n">
        <f aca="false">SUM(N179:N181)</f>
        <v>0</v>
      </c>
      <c r="O182" s="84" t="n">
        <f aca="false">+N182+M182+L182</f>
        <v>0</v>
      </c>
      <c r="P182" s="195" t="n">
        <f aca="false">+O182+H182</f>
        <v>0</v>
      </c>
      <c r="Q182" s="152"/>
    </row>
    <row r="183" customFormat="false" ht="12.75" hidden="false" customHeight="false" outlineLevel="0" collapsed="false">
      <c r="A183" s="150"/>
      <c r="B183" s="151" t="s">
        <v>172</v>
      </c>
      <c r="C183" s="142" t="s">
        <v>173</v>
      </c>
      <c r="D183" s="126"/>
      <c r="E183" s="143"/>
      <c r="F183" s="124" t="n">
        <v>0</v>
      </c>
      <c r="G183" s="87"/>
      <c r="H183" s="88"/>
      <c r="I183" s="125" t="s">
        <v>174</v>
      </c>
      <c r="J183" s="126"/>
      <c r="K183" s="127"/>
      <c r="L183" s="93" t="n">
        <v>0</v>
      </c>
      <c r="M183" s="93"/>
      <c r="N183" s="93"/>
      <c r="O183" s="93"/>
      <c r="P183" s="150"/>
      <c r="Q183" s="152"/>
    </row>
    <row r="184" customFormat="false" ht="12.75" hidden="false" customHeight="false" outlineLevel="0" collapsed="false">
      <c r="A184" s="150"/>
      <c r="B184" s="151"/>
      <c r="C184" s="54"/>
      <c r="D184" s="65"/>
      <c r="E184" s="120"/>
      <c r="F184" s="58"/>
      <c r="G184" s="63"/>
      <c r="H184" s="41"/>
      <c r="I184" s="121"/>
      <c r="J184" s="65"/>
      <c r="K184" s="64"/>
      <c r="L184" s="45"/>
      <c r="M184" s="45"/>
      <c r="N184" s="45"/>
      <c r="O184" s="45"/>
      <c r="P184" s="150"/>
      <c r="Q184" s="152"/>
    </row>
    <row r="185" customFormat="false" ht="13.5" hidden="false" customHeight="false" outlineLevel="0" collapsed="false">
      <c r="A185" s="153"/>
      <c r="B185" s="154"/>
      <c r="C185" s="78"/>
      <c r="D185" s="79"/>
      <c r="E185" s="80"/>
      <c r="F185" s="81" t="n">
        <f aca="false">SUM(F183:F184)</f>
        <v>0</v>
      </c>
      <c r="G185" s="81" t="n">
        <f aca="false">SUM(G183:G184)</f>
        <v>0</v>
      </c>
      <c r="H185" s="82" t="n">
        <f aca="false">+G185+F185</f>
        <v>0</v>
      </c>
      <c r="I185" s="107"/>
      <c r="J185" s="79"/>
      <c r="K185" s="108"/>
      <c r="L185" s="83" t="n">
        <f aca="false">SUM(L183:L184)</f>
        <v>0</v>
      </c>
      <c r="M185" s="83" t="n">
        <f aca="false">SUM(M183:M184)</f>
        <v>0</v>
      </c>
      <c r="N185" s="83" t="n">
        <f aca="false">SUM(N183:N184)</f>
        <v>0</v>
      </c>
      <c r="O185" s="84" t="n">
        <f aca="false">+N185+M185+L185</f>
        <v>0</v>
      </c>
      <c r="P185" s="156" t="n">
        <f aca="false">+O185+H185</f>
        <v>0</v>
      </c>
      <c r="Q185" s="168" t="n">
        <f aca="false">SUM(P179:P185)</f>
        <v>0</v>
      </c>
    </row>
    <row r="186" customFormat="false" ht="12.75" hidden="false" customHeight="false" outlineLevel="0" collapsed="false">
      <c r="A186" s="158" t="s">
        <v>175</v>
      </c>
      <c r="B186" s="47" t="s">
        <v>176</v>
      </c>
      <c r="C186" s="142" t="s">
        <v>177</v>
      </c>
      <c r="D186" s="126"/>
      <c r="E186" s="143" t="n">
        <v>559835</v>
      </c>
      <c r="F186" s="124" t="n">
        <v>0</v>
      </c>
      <c r="G186" s="87"/>
      <c r="H186" s="88"/>
      <c r="I186" s="182" t="s">
        <v>178</v>
      </c>
      <c r="J186" s="110"/>
      <c r="K186" s="183" t="n">
        <v>557836</v>
      </c>
      <c r="L186" s="184"/>
      <c r="M186" s="184" t="n">
        <v>0</v>
      </c>
      <c r="N186" s="184"/>
      <c r="O186" s="93"/>
      <c r="P186" s="161"/>
      <c r="Q186" s="162"/>
    </row>
    <row r="187" customFormat="false" ht="12.75" hidden="false" customHeight="false" outlineLevel="0" collapsed="false">
      <c r="A187" s="54"/>
      <c r="B187" s="49"/>
      <c r="C187" s="54" t="s">
        <v>179</v>
      </c>
      <c r="D187" s="65"/>
      <c r="E187" s="120" t="n">
        <v>555798</v>
      </c>
      <c r="F187" s="58" t="n">
        <v>0</v>
      </c>
      <c r="G187" s="63"/>
      <c r="H187" s="41"/>
      <c r="I187" s="103" t="s">
        <v>180</v>
      </c>
      <c r="J187" s="37"/>
      <c r="K187" s="42" t="n">
        <v>560873</v>
      </c>
      <c r="L187" s="99"/>
      <c r="M187" s="99" t="n">
        <v>0</v>
      </c>
      <c r="N187" s="99" t="n">
        <v>0</v>
      </c>
      <c r="O187" s="45"/>
      <c r="P187" s="54"/>
      <c r="Q187" s="163"/>
    </row>
    <row r="188" customFormat="false" ht="12.75" hidden="false" customHeight="false" outlineLevel="0" collapsed="false">
      <c r="A188" s="54"/>
      <c r="B188" s="49"/>
      <c r="C188" s="54"/>
      <c r="D188" s="65"/>
      <c r="E188" s="120"/>
      <c r="F188" s="58"/>
      <c r="G188" s="63"/>
      <c r="H188" s="41"/>
      <c r="I188" s="103" t="s">
        <v>181</v>
      </c>
      <c r="J188" s="37"/>
      <c r="K188" s="64"/>
      <c r="L188" s="45"/>
      <c r="M188" s="99" t="n">
        <v>0</v>
      </c>
      <c r="N188" s="45" t="n">
        <v>0</v>
      </c>
      <c r="O188" s="45"/>
      <c r="P188" s="54"/>
      <c r="Q188" s="163"/>
    </row>
    <row r="189" customFormat="false" ht="13.5" hidden="false" customHeight="false" outlineLevel="0" collapsed="false">
      <c r="A189" s="135"/>
      <c r="B189" s="136"/>
      <c r="C189" s="78"/>
      <c r="D189" s="79"/>
      <c r="E189" s="80"/>
      <c r="F189" s="81" t="n">
        <f aca="false">SUM(F186:F188)</f>
        <v>0</v>
      </c>
      <c r="G189" s="81" t="n">
        <f aca="false">SUM(G186:G188)</f>
        <v>0</v>
      </c>
      <c r="H189" s="82" t="n">
        <f aca="false">+G189+F189</f>
        <v>0</v>
      </c>
      <c r="I189" s="107"/>
      <c r="J189" s="79"/>
      <c r="K189" s="108"/>
      <c r="L189" s="83" t="n">
        <f aca="false">SUM(L186:L188)</f>
        <v>0</v>
      </c>
      <c r="M189" s="83" t="n">
        <f aca="false">SUM(M186:M188)</f>
        <v>0</v>
      </c>
      <c r="N189" s="83" t="n">
        <f aca="false">SUM(N186:N188)</f>
        <v>0</v>
      </c>
      <c r="O189" s="84" t="n">
        <f aca="false">+N189+M189+L189</f>
        <v>0</v>
      </c>
      <c r="P189" s="137" t="n">
        <f aca="false">+O189+H189</f>
        <v>0</v>
      </c>
      <c r="Q189" s="174" t="n">
        <f aca="false">P186:P189</f>
        <v>0</v>
      </c>
    </row>
    <row r="190" customFormat="false" ht="12.75" hidden="false" customHeight="false" outlineLevel="0" collapsed="false">
      <c r="A190" s="34" t="s">
        <v>182</v>
      </c>
      <c r="B190" s="35" t="s">
        <v>183</v>
      </c>
      <c r="C190" s="101" t="s">
        <v>120</v>
      </c>
      <c r="D190" s="110"/>
      <c r="E190" s="175" t="n">
        <v>1020480</v>
      </c>
      <c r="F190" s="187"/>
      <c r="G190" s="176" t="n">
        <v>24204</v>
      </c>
      <c r="H190" s="88"/>
      <c r="I190" s="144" t="s">
        <v>184</v>
      </c>
      <c r="J190" s="145"/>
      <c r="K190" s="146" t="n">
        <v>712188</v>
      </c>
      <c r="L190" s="147"/>
      <c r="M190" s="147" t="n">
        <v>0</v>
      </c>
      <c r="N190" s="147" t="n">
        <v>0</v>
      </c>
      <c r="O190" s="93"/>
      <c r="P190" s="148"/>
      <c r="Q190" s="149"/>
      <c r="R190" s="0" t="s">
        <v>185</v>
      </c>
    </row>
    <row r="191" customFormat="false" ht="12.75" hidden="false" customHeight="false" outlineLevel="0" collapsed="false">
      <c r="A191" s="150"/>
      <c r="B191" s="151"/>
      <c r="C191" s="101" t="s">
        <v>120</v>
      </c>
      <c r="D191" s="52"/>
      <c r="E191" s="38" t="n">
        <v>1020486</v>
      </c>
      <c r="F191" s="102"/>
      <c r="G191" s="196" t="n">
        <v>2043</v>
      </c>
      <c r="H191" s="74"/>
      <c r="I191" s="103" t="s">
        <v>186</v>
      </c>
      <c r="J191" s="37"/>
      <c r="K191" s="43" t="n">
        <v>706055</v>
      </c>
      <c r="L191" s="44"/>
      <c r="M191" s="44" t="n">
        <v>0</v>
      </c>
      <c r="N191" s="44" t="n">
        <v>0</v>
      </c>
      <c r="O191" s="45"/>
      <c r="P191" s="150"/>
      <c r="Q191" s="152"/>
    </row>
    <row r="192" customFormat="false" ht="12.75" hidden="false" customHeight="false" outlineLevel="0" collapsed="false">
      <c r="A192" s="150"/>
      <c r="B192" s="151"/>
      <c r="C192" s="101" t="s">
        <v>120</v>
      </c>
      <c r="D192" s="52"/>
      <c r="E192" s="38" t="n">
        <v>1020491</v>
      </c>
      <c r="F192" s="102"/>
      <c r="G192" s="196" t="n">
        <v>6650</v>
      </c>
      <c r="H192" s="41"/>
      <c r="I192" s="121" t="s">
        <v>187</v>
      </c>
      <c r="J192" s="65" t="s">
        <v>31</v>
      </c>
      <c r="K192" s="66" t="n">
        <v>139113</v>
      </c>
      <c r="L192" s="67" t="n">
        <v>-10000</v>
      </c>
      <c r="M192" s="45"/>
      <c r="N192" s="45"/>
      <c r="O192" s="45"/>
      <c r="P192" s="150"/>
      <c r="Q192" s="152"/>
    </row>
    <row r="193" customFormat="false" ht="12.75" hidden="false" customHeight="false" outlineLevel="0" collapsed="false">
      <c r="A193" s="150"/>
      <c r="B193" s="151"/>
      <c r="C193" s="101" t="s">
        <v>120</v>
      </c>
      <c r="D193" s="52"/>
      <c r="E193" s="38" t="n">
        <v>1020493</v>
      </c>
      <c r="F193" s="102"/>
      <c r="G193" s="196" t="n">
        <v>20000</v>
      </c>
      <c r="H193" s="41"/>
      <c r="I193" s="121" t="s">
        <v>59</v>
      </c>
      <c r="J193" s="65" t="s">
        <v>31</v>
      </c>
      <c r="K193" s="66" t="n">
        <v>523387</v>
      </c>
      <c r="L193" s="67" t="n">
        <v>-5000</v>
      </c>
      <c r="M193" s="45"/>
      <c r="N193" s="45"/>
      <c r="O193" s="45"/>
      <c r="P193" s="150"/>
      <c r="Q193" s="152"/>
    </row>
    <row r="194" customFormat="false" ht="12.75" hidden="false" customHeight="false" outlineLevel="0" collapsed="false">
      <c r="A194" s="150"/>
      <c r="B194" s="151"/>
      <c r="C194" s="101" t="s">
        <v>120</v>
      </c>
      <c r="D194" s="52"/>
      <c r="E194" s="38" t="n">
        <v>1020499</v>
      </c>
      <c r="F194" s="102"/>
      <c r="G194" s="196" t="n">
        <v>1000</v>
      </c>
      <c r="H194" s="41"/>
      <c r="I194" s="121" t="s">
        <v>188</v>
      </c>
      <c r="J194" s="65" t="s">
        <v>31</v>
      </c>
      <c r="K194" s="66" t="n">
        <v>592317</v>
      </c>
      <c r="L194" s="67" t="n">
        <v>-5000</v>
      </c>
      <c r="M194" s="45"/>
      <c r="N194" s="45"/>
      <c r="O194" s="45"/>
      <c r="P194" s="150"/>
      <c r="Q194" s="152"/>
    </row>
    <row r="195" customFormat="false" ht="12.75" hidden="false" customHeight="false" outlineLevel="0" collapsed="false">
      <c r="A195" s="150"/>
      <c r="B195" s="151"/>
      <c r="C195" s="54" t="s">
        <v>189</v>
      </c>
      <c r="D195" s="65" t="s">
        <v>31</v>
      </c>
      <c r="E195" s="61" t="n">
        <v>513996</v>
      </c>
      <c r="F195" s="62" t="n">
        <v>10000</v>
      </c>
      <c r="G195" s="63"/>
      <c r="H195" s="41"/>
      <c r="I195" s="121" t="s">
        <v>188</v>
      </c>
      <c r="J195" s="65" t="s">
        <v>31</v>
      </c>
      <c r="K195" s="66" t="n">
        <v>592319</v>
      </c>
      <c r="L195" s="67" t="n">
        <v>-5000</v>
      </c>
      <c r="M195" s="45"/>
      <c r="N195" s="45"/>
      <c r="O195" s="45"/>
      <c r="P195" s="150"/>
      <c r="Q195" s="152"/>
    </row>
    <row r="196" customFormat="false" ht="12.75" hidden="false" customHeight="false" outlineLevel="0" collapsed="false">
      <c r="A196" s="150"/>
      <c r="B196" s="151"/>
      <c r="C196" s="55" t="s">
        <v>190</v>
      </c>
      <c r="D196" s="56" t="s">
        <v>31</v>
      </c>
      <c r="E196" s="61" t="n">
        <v>857925</v>
      </c>
      <c r="F196" s="62" t="n">
        <v>10000</v>
      </c>
      <c r="G196" s="63"/>
      <c r="H196" s="41"/>
      <c r="I196" s="121" t="s">
        <v>191</v>
      </c>
      <c r="J196" s="65" t="s">
        <v>31</v>
      </c>
      <c r="K196" s="66" t="n">
        <v>854544</v>
      </c>
      <c r="L196" s="67" t="n">
        <v>-10000</v>
      </c>
      <c r="M196" s="45"/>
      <c r="N196" s="45"/>
      <c r="O196" s="45"/>
      <c r="P196" s="150"/>
      <c r="Q196" s="152"/>
    </row>
    <row r="197" customFormat="false" ht="12.75" hidden="false" customHeight="false" outlineLevel="0" collapsed="false">
      <c r="A197" s="150"/>
      <c r="B197" s="151"/>
      <c r="C197" s="55"/>
      <c r="D197" s="56"/>
      <c r="E197" s="57"/>
      <c r="F197" s="58"/>
      <c r="G197" s="63"/>
      <c r="H197" s="41"/>
      <c r="I197" s="96" t="s">
        <v>192</v>
      </c>
      <c r="J197" s="56" t="s">
        <v>33</v>
      </c>
      <c r="K197" s="66" t="n">
        <v>1012652</v>
      </c>
      <c r="L197" s="67" t="n">
        <v>-5000</v>
      </c>
      <c r="M197" s="45"/>
      <c r="N197" s="45"/>
      <c r="O197" s="45"/>
      <c r="P197" s="150"/>
      <c r="Q197" s="152"/>
    </row>
    <row r="198" customFormat="false" ht="12.75" hidden="false" customHeight="false" outlineLevel="0" collapsed="false">
      <c r="A198" s="150"/>
      <c r="B198" s="151"/>
      <c r="C198" s="55"/>
      <c r="D198" s="56"/>
      <c r="E198" s="57"/>
      <c r="F198" s="58"/>
      <c r="G198" s="63"/>
      <c r="H198" s="41"/>
      <c r="I198" s="96"/>
      <c r="J198" s="56"/>
      <c r="K198" s="69"/>
      <c r="L198" s="68"/>
      <c r="M198" s="45"/>
      <c r="N198" s="45"/>
      <c r="O198" s="45"/>
      <c r="P198" s="150"/>
      <c r="Q198" s="152"/>
    </row>
    <row r="199" customFormat="false" ht="12.75" hidden="false" customHeight="false" outlineLevel="0" collapsed="false">
      <c r="A199" s="150"/>
      <c r="B199" s="151"/>
      <c r="C199" s="55"/>
      <c r="D199" s="56"/>
      <c r="E199" s="57"/>
      <c r="F199" s="58"/>
      <c r="G199" s="63"/>
      <c r="H199" s="41"/>
      <c r="I199" s="96"/>
      <c r="J199" s="56"/>
      <c r="K199" s="69"/>
      <c r="L199" s="68"/>
      <c r="M199" s="45"/>
      <c r="N199" s="45"/>
      <c r="O199" s="45"/>
      <c r="P199" s="150"/>
      <c r="Q199" s="152"/>
    </row>
    <row r="200" customFormat="false" ht="12.75" hidden="false" customHeight="false" outlineLevel="0" collapsed="false">
      <c r="A200" s="150"/>
      <c r="B200" s="151"/>
      <c r="C200" s="55"/>
      <c r="D200" s="56"/>
      <c r="E200" s="57"/>
      <c r="F200" s="58"/>
      <c r="G200" s="63"/>
      <c r="H200" s="41"/>
      <c r="I200" s="96"/>
      <c r="J200" s="56"/>
      <c r="K200" s="69"/>
      <c r="L200" s="68"/>
      <c r="M200" s="45"/>
      <c r="N200" s="45"/>
      <c r="O200" s="45"/>
      <c r="P200" s="150"/>
      <c r="Q200" s="152"/>
    </row>
    <row r="201" customFormat="false" ht="12.75" hidden="false" customHeight="false" outlineLevel="0" collapsed="false">
      <c r="A201" s="150"/>
      <c r="B201" s="151"/>
      <c r="C201" s="55"/>
      <c r="D201" s="56"/>
      <c r="E201" s="57"/>
      <c r="F201" s="58"/>
      <c r="G201" s="63"/>
      <c r="H201" s="41"/>
      <c r="I201" s="96"/>
      <c r="J201" s="56"/>
      <c r="K201" s="69"/>
      <c r="L201" s="68"/>
      <c r="M201" s="45"/>
      <c r="N201" s="45"/>
      <c r="O201" s="45"/>
      <c r="P201" s="150"/>
      <c r="Q201" s="152"/>
    </row>
    <row r="202" customFormat="false" ht="12.75" hidden="false" customHeight="false" outlineLevel="0" collapsed="false">
      <c r="A202" s="150"/>
      <c r="B202" s="151"/>
      <c r="C202" s="55"/>
      <c r="D202" s="56"/>
      <c r="E202" s="57"/>
      <c r="F202" s="58"/>
      <c r="G202" s="59"/>
      <c r="H202" s="41"/>
      <c r="I202" s="96"/>
      <c r="J202" s="56"/>
      <c r="K202" s="69"/>
      <c r="L202" s="68"/>
      <c r="M202" s="45"/>
      <c r="N202" s="45"/>
      <c r="O202" s="45"/>
      <c r="P202" s="150"/>
      <c r="Q202" s="152"/>
    </row>
    <row r="203" customFormat="false" ht="12.75" hidden="false" customHeight="false" outlineLevel="0" collapsed="false">
      <c r="A203" s="150"/>
      <c r="B203" s="151"/>
      <c r="C203" s="55"/>
      <c r="D203" s="56"/>
      <c r="E203" s="57"/>
      <c r="F203" s="58"/>
      <c r="G203" s="59"/>
      <c r="H203" s="41"/>
      <c r="I203" s="96"/>
      <c r="J203" s="56"/>
      <c r="K203" s="69"/>
      <c r="L203" s="68"/>
      <c r="M203" s="45"/>
      <c r="N203" s="45"/>
      <c r="O203" s="45"/>
      <c r="P203" s="150"/>
      <c r="Q203" s="152"/>
    </row>
    <row r="204" customFormat="false" ht="12.75" hidden="false" customHeight="false" outlineLevel="0" collapsed="false">
      <c r="A204" s="150"/>
      <c r="B204" s="151"/>
      <c r="C204" s="55"/>
      <c r="D204" s="56"/>
      <c r="E204" s="57"/>
      <c r="F204" s="58"/>
      <c r="G204" s="59"/>
      <c r="H204" s="41"/>
      <c r="I204" s="96"/>
      <c r="J204" s="56"/>
      <c r="K204" s="69"/>
      <c r="L204" s="68"/>
      <c r="M204" s="68"/>
      <c r="N204" s="45"/>
      <c r="O204" s="45"/>
      <c r="P204" s="150"/>
      <c r="Q204" s="152"/>
    </row>
    <row r="205" customFormat="false" ht="12.75" hidden="false" customHeight="false" outlineLevel="0" collapsed="false">
      <c r="A205" s="150"/>
      <c r="B205" s="151"/>
      <c r="C205" s="55"/>
      <c r="D205" s="56"/>
      <c r="E205" s="57"/>
      <c r="F205" s="58"/>
      <c r="G205" s="59"/>
      <c r="H205" s="41"/>
      <c r="I205" s="96"/>
      <c r="J205" s="56"/>
      <c r="K205" s="69"/>
      <c r="L205" s="68"/>
      <c r="M205" s="68"/>
      <c r="N205" s="45"/>
      <c r="O205" s="45"/>
      <c r="P205" s="150"/>
      <c r="Q205" s="152"/>
    </row>
    <row r="206" customFormat="false" ht="12.75" hidden="false" customHeight="false" outlineLevel="0" collapsed="false">
      <c r="A206" s="150"/>
      <c r="B206" s="151"/>
      <c r="C206" s="55"/>
      <c r="D206" s="56"/>
      <c r="E206" s="57"/>
      <c r="F206" s="58"/>
      <c r="G206" s="59"/>
      <c r="H206" s="41"/>
      <c r="I206" s="96"/>
      <c r="J206" s="56"/>
      <c r="K206" s="69"/>
      <c r="L206" s="68"/>
      <c r="M206" s="45"/>
      <c r="N206" s="45"/>
      <c r="O206" s="45"/>
      <c r="P206" s="150"/>
      <c r="Q206" s="152"/>
    </row>
    <row r="207" customFormat="false" ht="12.75" hidden="false" customHeight="false" outlineLevel="0" collapsed="false">
      <c r="A207" s="150"/>
      <c r="B207" s="151"/>
      <c r="C207" s="55"/>
      <c r="D207" s="56"/>
      <c r="E207" s="57"/>
      <c r="F207" s="58"/>
      <c r="G207" s="59"/>
      <c r="H207" s="41"/>
      <c r="I207" s="96"/>
      <c r="J207" s="56"/>
      <c r="K207" s="69"/>
      <c r="L207" s="68"/>
      <c r="M207" s="45"/>
      <c r="N207" s="45"/>
      <c r="O207" s="45"/>
      <c r="P207" s="150"/>
      <c r="Q207" s="152"/>
    </row>
    <row r="208" customFormat="false" ht="12.75" hidden="false" customHeight="false" outlineLevel="0" collapsed="false">
      <c r="A208" s="150"/>
      <c r="B208" s="151"/>
      <c r="C208" s="55"/>
      <c r="D208" s="56"/>
      <c r="E208" s="57"/>
      <c r="F208" s="58"/>
      <c r="G208" s="63"/>
      <c r="H208" s="41"/>
      <c r="I208" s="96"/>
      <c r="J208" s="56"/>
      <c r="K208" s="69"/>
      <c r="L208" s="197"/>
      <c r="M208" s="45"/>
      <c r="N208" s="45"/>
      <c r="O208" s="45"/>
      <c r="P208" s="150"/>
      <c r="Q208" s="152"/>
    </row>
    <row r="209" customFormat="false" ht="12.75" hidden="false" customHeight="false" outlineLevel="0" collapsed="false">
      <c r="A209" s="150"/>
      <c r="B209" s="151"/>
      <c r="C209" s="55"/>
      <c r="D209" s="56"/>
      <c r="E209" s="57"/>
      <c r="F209" s="58"/>
      <c r="G209" s="63"/>
      <c r="H209" s="41"/>
      <c r="I209" s="121"/>
      <c r="J209" s="65"/>
      <c r="K209" s="64"/>
      <c r="L209" s="45"/>
      <c r="M209" s="45"/>
      <c r="N209" s="45"/>
      <c r="O209" s="45"/>
      <c r="P209" s="150"/>
      <c r="Q209" s="152"/>
    </row>
    <row r="210" customFormat="false" ht="12.75" hidden="false" customHeight="false" outlineLevel="0" collapsed="false">
      <c r="A210" s="150"/>
      <c r="B210" s="151"/>
      <c r="C210" s="54"/>
      <c r="D210" s="65"/>
      <c r="E210" s="120"/>
      <c r="F210" s="58"/>
      <c r="G210" s="63"/>
      <c r="H210" s="41"/>
      <c r="I210" s="121"/>
      <c r="J210" s="65"/>
      <c r="K210" s="64"/>
      <c r="L210" s="45"/>
      <c r="M210" s="45"/>
      <c r="N210" s="45"/>
      <c r="O210" s="45"/>
      <c r="P210" s="150"/>
      <c r="Q210" s="152"/>
    </row>
    <row r="211" customFormat="false" ht="12.75" hidden="false" customHeight="false" outlineLevel="0" collapsed="false">
      <c r="A211" s="150"/>
      <c r="B211" s="151"/>
      <c r="C211" s="78"/>
      <c r="D211" s="79"/>
      <c r="E211" s="80"/>
      <c r="F211" s="81" t="n">
        <f aca="false">SUM(F190:F210)</f>
        <v>20000</v>
      </c>
      <c r="G211" s="81" t="n">
        <f aca="false">SUM(G190:G210)</f>
        <v>53897</v>
      </c>
      <c r="H211" s="82" t="n">
        <f aca="false">+G211+F211</f>
        <v>73897</v>
      </c>
      <c r="I211" s="107"/>
      <c r="J211" s="79"/>
      <c r="K211" s="108"/>
      <c r="L211" s="83" t="n">
        <f aca="false">SUM(L190:L210)</f>
        <v>-40000</v>
      </c>
      <c r="M211" s="83" t="n">
        <f aca="false">SUM(M190:M210)</f>
        <v>0</v>
      </c>
      <c r="N211" s="83" t="n">
        <f aca="false">SUM(N190:N210)</f>
        <v>0</v>
      </c>
      <c r="O211" s="84" t="n">
        <f aca="false">+N211+M211+L211</f>
        <v>-40000</v>
      </c>
      <c r="P211" s="195" t="n">
        <f aca="false">+O211+H211</f>
        <v>33897</v>
      </c>
      <c r="Q211" s="152"/>
    </row>
    <row r="212" customFormat="false" ht="12.75" hidden="false" customHeight="false" outlineLevel="0" collapsed="false">
      <c r="A212" s="150"/>
      <c r="B212" s="86" t="s">
        <v>193</v>
      </c>
      <c r="C212" s="198" t="s">
        <v>110</v>
      </c>
      <c r="D212" s="145"/>
      <c r="E212" s="111" t="n">
        <v>1020195</v>
      </c>
      <c r="F212" s="187"/>
      <c r="G212" s="113" t="n">
        <v>49052</v>
      </c>
      <c r="H212" s="194"/>
      <c r="I212" s="182" t="s">
        <v>194</v>
      </c>
      <c r="J212" s="110"/>
      <c r="K212" s="146" t="n">
        <v>889248</v>
      </c>
      <c r="L212" s="147"/>
      <c r="M212" s="147" t="n">
        <v>-3575</v>
      </c>
      <c r="N212" s="147" t="n">
        <v>-24.5</v>
      </c>
      <c r="O212" s="93"/>
      <c r="P212" s="150"/>
      <c r="Q212" s="152"/>
    </row>
    <row r="213" customFormat="false" ht="12.75" hidden="false" customHeight="false" outlineLevel="0" collapsed="false">
      <c r="A213" s="150"/>
      <c r="B213" s="151"/>
      <c r="C213" s="36"/>
      <c r="D213" s="37"/>
      <c r="E213" s="50"/>
      <c r="F213" s="102"/>
      <c r="G213" s="51"/>
      <c r="H213" s="199"/>
      <c r="I213" s="103" t="s">
        <v>127</v>
      </c>
      <c r="J213" s="37"/>
      <c r="K213" s="43"/>
      <c r="L213" s="44"/>
      <c r="M213" s="44" t="n">
        <v>0</v>
      </c>
      <c r="N213" s="44" t="n">
        <v>0</v>
      </c>
      <c r="O213" s="45"/>
      <c r="P213" s="150"/>
      <c r="Q213" s="152"/>
    </row>
    <row r="214" customFormat="false" ht="12.75" hidden="false" customHeight="false" outlineLevel="0" collapsed="false">
      <c r="A214" s="150"/>
      <c r="B214" s="151"/>
      <c r="C214" s="55"/>
      <c r="D214" s="56"/>
      <c r="E214" s="57"/>
      <c r="F214" s="58"/>
      <c r="G214" s="63"/>
      <c r="H214" s="199"/>
      <c r="I214" s="103" t="s">
        <v>195</v>
      </c>
      <c r="J214" s="37"/>
      <c r="K214" s="43" t="n">
        <v>646417</v>
      </c>
      <c r="L214" s="44"/>
      <c r="M214" s="44" t="n">
        <v>0</v>
      </c>
      <c r="N214" s="44" t="n">
        <v>0</v>
      </c>
      <c r="O214" s="45"/>
      <c r="P214" s="150"/>
      <c r="Q214" s="152"/>
    </row>
    <row r="215" customFormat="false" ht="12.75" hidden="false" customHeight="false" outlineLevel="0" collapsed="false">
      <c r="A215" s="150"/>
      <c r="B215" s="151"/>
      <c r="C215" s="55"/>
      <c r="D215" s="56"/>
      <c r="E215" s="57"/>
      <c r="F215" s="58"/>
      <c r="G215" s="63"/>
      <c r="H215" s="41"/>
      <c r="I215" s="103" t="s">
        <v>160</v>
      </c>
      <c r="J215" s="37"/>
      <c r="K215" s="43" t="n">
        <v>889228</v>
      </c>
      <c r="L215" s="68"/>
      <c r="M215" s="44" t="n">
        <v>-45145</v>
      </c>
      <c r="N215" s="44" t="n">
        <v>-309</v>
      </c>
      <c r="O215" s="45"/>
      <c r="P215" s="150"/>
      <c r="Q215" s="152"/>
    </row>
    <row r="216" customFormat="false" ht="12.75" hidden="false" customHeight="false" outlineLevel="0" collapsed="false">
      <c r="A216" s="150"/>
      <c r="B216" s="151"/>
      <c r="C216" s="78"/>
      <c r="D216" s="79"/>
      <c r="E216" s="80"/>
      <c r="F216" s="81" t="n">
        <f aca="false">SUM(F212:F215)</f>
        <v>0</v>
      </c>
      <c r="G216" s="200" t="n">
        <f aca="false">SUM(G212:G215)</f>
        <v>49052</v>
      </c>
      <c r="H216" s="201" t="n">
        <f aca="false">+G216+F216</f>
        <v>49052</v>
      </c>
      <c r="I216" s="202"/>
      <c r="J216" s="203"/>
      <c r="K216" s="204"/>
      <c r="L216" s="205" t="n">
        <f aca="false">SUM(L212:L215)</f>
        <v>0</v>
      </c>
      <c r="M216" s="83" t="n">
        <f aca="false">SUM(M212:M215)</f>
        <v>-48720</v>
      </c>
      <c r="N216" s="83" t="n">
        <f aca="false">SUM(N212:N215)</f>
        <v>-333.5</v>
      </c>
      <c r="O216" s="84" t="n">
        <f aca="false">+N216+M216+L216</f>
        <v>-49053.5</v>
      </c>
      <c r="P216" s="195" t="n">
        <f aca="false">+O216+H216</f>
        <v>-1.5</v>
      </c>
      <c r="Q216" s="152"/>
    </row>
    <row r="217" customFormat="false" ht="12.75" hidden="false" customHeight="false" outlineLevel="0" collapsed="false">
      <c r="A217" s="150"/>
      <c r="B217" s="86" t="s">
        <v>196</v>
      </c>
      <c r="C217" s="109" t="s">
        <v>194</v>
      </c>
      <c r="D217" s="110"/>
      <c r="E217" s="111" t="n">
        <v>889238</v>
      </c>
      <c r="F217" s="187"/>
      <c r="G217" s="113" t="n">
        <v>0</v>
      </c>
      <c r="H217" s="206"/>
      <c r="I217" s="182" t="s">
        <v>158</v>
      </c>
      <c r="J217" s="110"/>
      <c r="K217" s="183" t="n">
        <v>509482</v>
      </c>
      <c r="L217" s="93"/>
      <c r="M217" s="184" t="n">
        <v>0</v>
      </c>
      <c r="N217" s="93"/>
      <c r="O217" s="207"/>
      <c r="P217" s="208"/>
      <c r="Q217" s="152"/>
    </row>
    <row r="218" customFormat="false" ht="12.75" hidden="false" customHeight="false" outlineLevel="0" collapsed="false">
      <c r="A218" s="150"/>
      <c r="B218" s="151"/>
      <c r="C218" s="101" t="s">
        <v>194</v>
      </c>
      <c r="D218" s="52"/>
      <c r="E218" s="38" t="n">
        <v>889248</v>
      </c>
      <c r="F218" s="102"/>
      <c r="G218" s="40" t="n">
        <v>3575</v>
      </c>
      <c r="H218" s="63"/>
      <c r="I218" s="103" t="s">
        <v>158</v>
      </c>
      <c r="J218" s="37"/>
      <c r="K218" s="42" t="n">
        <v>487350</v>
      </c>
      <c r="L218" s="99"/>
      <c r="M218" s="99" t="n">
        <v>0</v>
      </c>
      <c r="N218" s="45"/>
      <c r="O218" s="209"/>
      <c r="P218" s="208"/>
      <c r="Q218" s="152"/>
    </row>
    <row r="219" customFormat="false" ht="12.75" hidden="false" customHeight="false" outlineLevel="0" collapsed="false">
      <c r="A219" s="150"/>
      <c r="B219" s="151"/>
      <c r="C219" s="101" t="s">
        <v>197</v>
      </c>
      <c r="D219" s="52"/>
      <c r="E219" s="38" t="n">
        <v>706055</v>
      </c>
      <c r="F219" s="102"/>
      <c r="G219" s="40" t="n">
        <v>0</v>
      </c>
      <c r="H219" s="63"/>
      <c r="I219" s="103" t="s">
        <v>158</v>
      </c>
      <c r="J219" s="37"/>
      <c r="K219" s="42" t="n">
        <v>550971</v>
      </c>
      <c r="L219" s="99"/>
      <c r="M219" s="99" t="n">
        <v>0</v>
      </c>
      <c r="N219" s="45"/>
      <c r="O219" s="209"/>
      <c r="P219" s="208"/>
      <c r="Q219" s="152"/>
    </row>
    <row r="220" customFormat="false" ht="12.75" hidden="false" customHeight="false" outlineLevel="0" collapsed="false">
      <c r="A220" s="150"/>
      <c r="B220" s="151"/>
      <c r="C220" s="54"/>
      <c r="D220" s="65"/>
      <c r="E220" s="120"/>
      <c r="F220" s="58"/>
      <c r="G220" s="63"/>
      <c r="H220" s="63"/>
      <c r="I220" s="96" t="s">
        <v>198</v>
      </c>
      <c r="J220" s="56" t="s">
        <v>31</v>
      </c>
      <c r="K220" s="66" t="n">
        <v>703165</v>
      </c>
      <c r="L220" s="67" t="n">
        <v>-2700</v>
      </c>
      <c r="M220" s="68"/>
      <c r="N220" s="45"/>
      <c r="O220" s="209"/>
      <c r="P220" s="208"/>
      <c r="Q220" s="152"/>
      <c r="R220" s="0" t="s">
        <v>199</v>
      </c>
    </row>
    <row r="221" customFormat="false" ht="12.75" hidden="false" customHeight="false" outlineLevel="0" collapsed="false">
      <c r="A221" s="150"/>
      <c r="B221" s="151"/>
      <c r="C221" s="54"/>
      <c r="D221" s="65"/>
      <c r="E221" s="120"/>
      <c r="F221" s="58"/>
      <c r="G221" s="63"/>
      <c r="H221" s="63"/>
      <c r="I221" s="96" t="s">
        <v>200</v>
      </c>
      <c r="J221" s="56" t="s">
        <v>45</v>
      </c>
      <c r="K221" s="66" t="n">
        <v>759550</v>
      </c>
      <c r="L221" s="67" t="n">
        <v>-875</v>
      </c>
      <c r="M221" s="68"/>
      <c r="N221" s="45"/>
      <c r="O221" s="209"/>
      <c r="P221" s="208"/>
      <c r="Q221" s="152"/>
    </row>
    <row r="222" customFormat="false" ht="12.75" hidden="false" customHeight="false" outlineLevel="0" collapsed="false">
      <c r="A222" s="150"/>
      <c r="B222" s="151"/>
      <c r="C222" s="54"/>
      <c r="D222" s="65"/>
      <c r="E222" s="120"/>
      <c r="F222" s="58"/>
      <c r="G222" s="63"/>
      <c r="H222" s="63"/>
      <c r="I222" s="96"/>
      <c r="J222" s="56"/>
      <c r="K222" s="69"/>
      <c r="L222" s="68"/>
      <c r="M222" s="68"/>
      <c r="N222" s="45"/>
      <c r="O222" s="209"/>
      <c r="P222" s="208"/>
      <c r="Q222" s="152"/>
    </row>
    <row r="223" customFormat="false" ht="12.75" hidden="false" customHeight="false" outlineLevel="0" collapsed="false">
      <c r="A223" s="150"/>
      <c r="B223" s="151"/>
      <c r="C223" s="54"/>
      <c r="D223" s="65"/>
      <c r="E223" s="120"/>
      <c r="F223" s="58"/>
      <c r="G223" s="63"/>
      <c r="H223" s="63"/>
      <c r="I223" s="96"/>
      <c r="J223" s="56"/>
      <c r="K223" s="69"/>
      <c r="L223" s="68"/>
      <c r="M223" s="68"/>
      <c r="N223" s="45"/>
      <c r="O223" s="209"/>
      <c r="P223" s="208"/>
      <c r="Q223" s="152"/>
    </row>
    <row r="224" customFormat="false" ht="12.75" hidden="false" customHeight="false" outlineLevel="0" collapsed="false">
      <c r="A224" s="150"/>
      <c r="B224" s="151"/>
      <c r="C224" s="54"/>
      <c r="D224" s="65"/>
      <c r="E224" s="120"/>
      <c r="F224" s="58"/>
      <c r="G224" s="63"/>
      <c r="H224" s="63"/>
      <c r="I224" s="96"/>
      <c r="J224" s="56"/>
      <c r="K224" s="69"/>
      <c r="L224" s="68"/>
      <c r="M224" s="68"/>
      <c r="N224" s="45"/>
      <c r="O224" s="209"/>
      <c r="P224" s="208"/>
      <c r="Q224" s="152"/>
    </row>
    <row r="225" customFormat="false" ht="13.5" hidden="false" customHeight="false" outlineLevel="0" collapsed="false">
      <c r="A225" s="210"/>
      <c r="B225" s="211"/>
      <c r="C225" s="212"/>
      <c r="D225" s="213"/>
      <c r="E225" s="214"/>
      <c r="F225" s="215" t="n">
        <f aca="false">SUM(F217:F222)</f>
        <v>0</v>
      </c>
      <c r="G225" s="215" t="n">
        <f aca="false">SUM(G217:G222)</f>
        <v>3575</v>
      </c>
      <c r="H225" s="216" t="n">
        <f aca="false">+G225+F225</f>
        <v>3575</v>
      </c>
      <c r="I225" s="217"/>
      <c r="J225" s="213"/>
      <c r="K225" s="218"/>
      <c r="L225" s="219" t="n">
        <f aca="false">SUM(L217:L224)</f>
        <v>-3575</v>
      </c>
      <c r="M225" s="219" t="n">
        <f aca="false">SUM(M217:M224)</f>
        <v>0</v>
      </c>
      <c r="N225" s="219" t="n">
        <f aca="false">SUM(N217:N222)</f>
        <v>0</v>
      </c>
      <c r="O225" s="220" t="n">
        <f aca="false">+N225+M225+L225</f>
        <v>-3575</v>
      </c>
      <c r="P225" s="221" t="n">
        <f aca="false">+O225+H225</f>
        <v>0</v>
      </c>
      <c r="Q225" s="222" t="n">
        <f aca="false">SUM(P190:P225)</f>
        <v>33895.5</v>
      </c>
      <c r="S225" s="139"/>
    </row>
    <row r="226" customFormat="false" ht="12.75" hidden="false" customHeight="false" outlineLevel="0" collapsed="false">
      <c r="A226" s="223"/>
      <c r="B226" s="64"/>
      <c r="C226" s="64"/>
      <c r="D226" s="65"/>
      <c r="E226" s="120"/>
      <c r="F226" s="58"/>
      <c r="G226" s="63"/>
      <c r="H226" s="63"/>
      <c r="I226" s="42"/>
      <c r="J226" s="37"/>
      <c r="K226" s="42"/>
      <c r="L226" s="99"/>
      <c r="M226" s="99"/>
      <c r="N226" s="99"/>
      <c r="O226" s="45"/>
      <c r="P226" s="64"/>
      <c r="Q226" s="129"/>
    </row>
    <row r="227" customFormat="false" ht="12.75" hidden="false" customHeight="false" outlineLevel="0" collapsed="false">
      <c r="A227" s="64"/>
      <c r="B227" s="64"/>
      <c r="C227" s="64"/>
      <c r="D227" s="65"/>
      <c r="E227" s="120"/>
      <c r="F227" s="58"/>
      <c r="G227" s="63"/>
      <c r="H227" s="63"/>
      <c r="I227" s="42"/>
      <c r="J227" s="37"/>
      <c r="K227" s="42"/>
      <c r="L227" s="99"/>
      <c r="M227" s="99"/>
      <c r="N227" s="99"/>
      <c r="O227" s="45"/>
      <c r="P227" s="64"/>
      <c r="Q227" s="129"/>
    </row>
    <row r="228" customFormat="false" ht="12.75" hidden="false" customHeight="false" outlineLevel="0" collapsed="false">
      <c r="A228" s="64"/>
      <c r="B228" s="64"/>
      <c r="C228" s="64"/>
      <c r="D228" s="65"/>
      <c r="E228" s="120"/>
      <c r="F228" s="58"/>
      <c r="G228" s="63"/>
      <c r="H228" s="63"/>
      <c r="I228" s="42"/>
      <c r="J228" s="37"/>
      <c r="K228" s="64"/>
      <c r="L228" s="45"/>
      <c r="M228" s="99"/>
      <c r="N228" s="45"/>
      <c r="O228" s="45"/>
      <c r="P228" s="64"/>
      <c r="Q228" s="129"/>
    </row>
    <row r="229" customFormat="false" ht="12.75" hidden="false" customHeight="false" outlineLevel="0" collapsed="false">
      <c r="A229" s="69"/>
      <c r="B229" s="69"/>
      <c r="C229" s="69"/>
      <c r="D229" s="56"/>
      <c r="E229" s="57"/>
      <c r="F229" s="104"/>
      <c r="G229" s="104"/>
      <c r="H229" s="224"/>
      <c r="I229" s="69"/>
      <c r="J229" s="56"/>
      <c r="K229" s="69"/>
      <c r="L229" s="225"/>
      <c r="M229" s="225"/>
      <c r="N229" s="225"/>
      <c r="O229" s="226"/>
      <c r="P229" s="197"/>
      <c r="Q229" s="227"/>
      <c r="R229" s="139"/>
    </row>
    <row r="230" customFormat="false" ht="12.75" hidden="false" customHeight="false" outlineLevel="0" collapsed="false">
      <c r="A230" s="228"/>
      <c r="B230" s="69"/>
      <c r="C230" s="43"/>
      <c r="D230" s="52"/>
      <c r="E230" s="38"/>
      <c r="F230" s="102"/>
      <c r="G230" s="40"/>
      <c r="H230" s="40"/>
      <c r="I230" s="43"/>
      <c r="J230" s="52"/>
      <c r="K230" s="43"/>
      <c r="L230" s="44"/>
      <c r="M230" s="44"/>
      <c r="N230" s="44"/>
      <c r="O230" s="44"/>
      <c r="P230" s="69"/>
      <c r="Q230" s="192"/>
      <c r="R230" s="139"/>
    </row>
    <row r="231" customFormat="false" ht="12.75" hidden="false" customHeight="false" outlineLevel="0" collapsed="false">
      <c r="A231" s="69"/>
      <c r="B231" s="69"/>
      <c r="C231" s="69"/>
      <c r="D231" s="56"/>
      <c r="E231" s="57"/>
      <c r="F231" s="58"/>
      <c r="G231" s="59"/>
      <c r="H231" s="59"/>
      <c r="I231" s="43"/>
      <c r="J231" s="52"/>
      <c r="K231" s="43"/>
      <c r="L231" s="44"/>
      <c r="M231" s="44"/>
      <c r="N231" s="68"/>
      <c r="O231" s="68"/>
      <c r="P231" s="69"/>
      <c r="Q231" s="192"/>
      <c r="R231" s="139"/>
    </row>
    <row r="232" customFormat="false" ht="12.75" hidden="false" customHeight="false" outlineLevel="0" collapsed="false">
      <c r="A232" s="69"/>
      <c r="B232" s="69"/>
      <c r="C232" s="69"/>
      <c r="D232" s="56"/>
      <c r="E232" s="57"/>
      <c r="F232" s="58"/>
      <c r="G232" s="59"/>
      <c r="H232" s="59"/>
      <c r="I232" s="69"/>
      <c r="J232" s="56"/>
      <c r="K232" s="69"/>
      <c r="L232" s="68"/>
      <c r="M232" s="68"/>
      <c r="N232" s="68"/>
      <c r="O232" s="68"/>
      <c r="P232" s="69"/>
      <c r="Q232" s="192"/>
      <c r="R232" s="139"/>
    </row>
    <row r="233" customFormat="false" ht="12.75" hidden="false" customHeight="false" outlineLevel="0" collapsed="false">
      <c r="A233" s="69"/>
      <c r="B233" s="192"/>
      <c r="C233" s="69"/>
      <c r="D233" s="56"/>
      <c r="E233" s="57"/>
      <c r="F233" s="104"/>
      <c r="G233" s="104"/>
      <c r="H233" s="224"/>
      <c r="I233" s="69"/>
      <c r="J233" s="56"/>
      <c r="K233" s="69"/>
      <c r="L233" s="225"/>
      <c r="M233" s="225"/>
      <c r="N233" s="225"/>
      <c r="O233" s="226"/>
      <c r="P233" s="197"/>
      <c r="Q233" s="192"/>
      <c r="R233" s="139"/>
    </row>
    <row r="234" customFormat="false" ht="12.75" hidden="false" customHeight="false" outlineLevel="0" collapsed="false">
      <c r="A234" s="69"/>
      <c r="B234" s="69"/>
      <c r="C234" s="69"/>
      <c r="D234" s="56"/>
      <c r="E234" s="57"/>
      <c r="F234" s="58"/>
      <c r="G234" s="59"/>
      <c r="H234" s="59"/>
      <c r="I234" s="69"/>
      <c r="J234" s="56"/>
      <c r="K234" s="69"/>
      <c r="L234" s="68"/>
      <c r="M234" s="68"/>
      <c r="N234" s="68"/>
      <c r="O234" s="68"/>
      <c r="P234" s="69"/>
      <c r="Q234" s="192"/>
      <c r="R234" s="139"/>
    </row>
    <row r="235" customFormat="false" ht="12.75" hidden="false" customHeight="false" outlineLevel="0" collapsed="false">
      <c r="A235" s="69"/>
      <c r="B235" s="69"/>
      <c r="C235" s="69"/>
      <c r="D235" s="56"/>
      <c r="E235" s="57"/>
      <c r="F235" s="58"/>
      <c r="G235" s="59"/>
      <c r="H235" s="59"/>
      <c r="I235" s="69"/>
      <c r="J235" s="56"/>
      <c r="K235" s="69"/>
      <c r="L235" s="68"/>
      <c r="M235" s="68"/>
      <c r="N235" s="68"/>
      <c r="O235" s="68"/>
      <c r="P235" s="69"/>
      <c r="Q235" s="192"/>
      <c r="R235" s="139"/>
    </row>
    <row r="236" customFormat="false" ht="12.75" hidden="false" customHeight="false" outlineLevel="0" collapsed="false">
      <c r="A236" s="69"/>
      <c r="B236" s="69"/>
      <c r="C236" s="69"/>
      <c r="D236" s="56"/>
      <c r="E236" s="57"/>
      <c r="F236" s="104"/>
      <c r="G236" s="104"/>
      <c r="H236" s="224"/>
      <c r="I236" s="69"/>
      <c r="J236" s="56"/>
      <c r="K236" s="69"/>
      <c r="L236" s="225"/>
      <c r="M236" s="225"/>
      <c r="N236" s="225"/>
      <c r="O236" s="226"/>
      <c r="P236" s="197"/>
      <c r="Q236" s="227"/>
      <c r="R236" s="139"/>
    </row>
    <row r="237" customFormat="false" ht="12.75" hidden="false" customHeight="false" outlineLevel="0" collapsed="false">
      <c r="A237" s="229"/>
      <c r="B237" s="139"/>
      <c r="C237" s="229"/>
      <c r="D237" s="97"/>
      <c r="E237" s="98"/>
      <c r="F237" s="58"/>
      <c r="G237" s="230"/>
      <c r="H237" s="230"/>
      <c r="I237" s="229"/>
      <c r="J237" s="97"/>
      <c r="K237" s="229"/>
      <c r="L237" s="231"/>
      <c r="M237" s="231"/>
      <c r="N237" s="231"/>
      <c r="O237" s="231"/>
      <c r="P237" s="229"/>
      <c r="Q237" s="139"/>
      <c r="R237" s="139"/>
    </row>
    <row r="238" customFormat="false" ht="12.75" hidden="false" customHeight="false" outlineLevel="0" collapsed="false">
      <c r="F238" s="58"/>
      <c r="G238" s="232"/>
      <c r="H238" s="232"/>
      <c r="L238" s="233"/>
      <c r="M238" s="233"/>
      <c r="N238" s="233"/>
      <c r="O238" s="233"/>
    </row>
    <row r="239" customFormat="false" ht="12.75" hidden="false" customHeight="false" outlineLevel="0" collapsed="false">
      <c r="F239" s="58"/>
      <c r="G239" s="232"/>
      <c r="H239" s="232"/>
      <c r="L239" s="233"/>
      <c r="M239" s="233"/>
      <c r="N239" s="233"/>
      <c r="O239" s="233"/>
    </row>
    <row r="240" customFormat="false" ht="12.75" hidden="false" customHeight="false" outlineLevel="0" collapsed="false">
      <c r="F240" s="58"/>
      <c r="G240" s="232"/>
      <c r="H240" s="232"/>
      <c r="L240" s="234"/>
      <c r="M240" s="234"/>
      <c r="N240" s="234"/>
      <c r="O240" s="234"/>
    </row>
    <row r="241" customFormat="false" ht="12.75" hidden="false" customHeight="false" outlineLevel="0" collapsed="false">
      <c r="F241" s="58"/>
      <c r="G241" s="232"/>
      <c r="H241" s="232"/>
      <c r="L241" s="234"/>
      <c r="M241" s="234"/>
      <c r="N241" s="234"/>
      <c r="O241" s="234"/>
    </row>
    <row r="242" customFormat="false" ht="12.75" hidden="false" customHeight="false" outlineLevel="0" collapsed="false">
      <c r="F242" s="58"/>
      <c r="G242" s="232"/>
      <c r="H242" s="232"/>
      <c r="L242" s="234"/>
      <c r="M242" s="234"/>
      <c r="N242" s="234"/>
      <c r="O242" s="234"/>
    </row>
    <row r="243" customFormat="false" ht="12.75" hidden="false" customHeight="false" outlineLevel="0" collapsed="false">
      <c r="F243" s="58"/>
      <c r="G243" s="232"/>
      <c r="H243" s="232"/>
      <c r="L243" s="234"/>
      <c r="M243" s="234"/>
      <c r="N243" s="234"/>
      <c r="O243" s="234"/>
    </row>
    <row r="244" customFormat="false" ht="12.75" hidden="false" customHeight="false" outlineLevel="0" collapsed="false">
      <c r="F244" s="58"/>
      <c r="G244" s="232"/>
      <c r="H244" s="232"/>
      <c r="L244" s="234"/>
      <c r="M244" s="234"/>
      <c r="N244" s="234"/>
      <c r="O244" s="234"/>
    </row>
    <row r="245" customFormat="false" ht="12.75" hidden="false" customHeight="false" outlineLevel="0" collapsed="false">
      <c r="F245" s="58"/>
      <c r="G245" s="232"/>
      <c r="H245" s="232"/>
      <c r="L245" s="234"/>
      <c r="M245" s="234"/>
      <c r="N245" s="234"/>
      <c r="O245" s="234"/>
    </row>
    <row r="246" customFormat="false" ht="12.75" hidden="false" customHeight="false" outlineLevel="0" collapsed="false">
      <c r="F246" s="58"/>
      <c r="G246" s="232"/>
      <c r="H246" s="232"/>
      <c r="L246" s="234"/>
      <c r="M246" s="234"/>
      <c r="N246" s="234"/>
      <c r="O246" s="234"/>
    </row>
    <row r="247" customFormat="false" ht="12.75" hidden="false" customHeight="false" outlineLevel="0" collapsed="false">
      <c r="F247" s="58"/>
      <c r="G247" s="232"/>
      <c r="H247" s="232"/>
      <c r="L247" s="234"/>
      <c r="M247" s="234"/>
      <c r="N247" s="234"/>
      <c r="O247" s="234"/>
    </row>
    <row r="248" customFormat="false" ht="12.75" hidden="false" customHeight="false" outlineLevel="0" collapsed="false">
      <c r="F248" s="58"/>
      <c r="G248" s="232"/>
      <c r="H248" s="232"/>
      <c r="L248" s="234"/>
      <c r="M248" s="234"/>
      <c r="N248" s="234"/>
      <c r="O248" s="234"/>
    </row>
    <row r="249" customFormat="false" ht="12.75" hidden="false" customHeight="false" outlineLevel="0" collapsed="false">
      <c r="F249" s="58"/>
      <c r="L249" s="234"/>
      <c r="M249" s="234"/>
      <c r="N249" s="234"/>
      <c r="O249" s="234"/>
    </row>
    <row r="250" customFormat="false" ht="12.75" hidden="false" customHeight="false" outlineLevel="0" collapsed="false">
      <c r="F250" s="58"/>
      <c r="L250" s="234"/>
      <c r="M250" s="234"/>
      <c r="N250" s="234"/>
      <c r="O250" s="234"/>
    </row>
    <row r="251" customFormat="false" ht="12.75" hidden="false" customHeight="false" outlineLevel="0" collapsed="false">
      <c r="F251" s="58"/>
      <c r="L251" s="234"/>
      <c r="M251" s="234"/>
      <c r="N251" s="234"/>
      <c r="O251" s="234"/>
    </row>
    <row r="252" customFormat="false" ht="12.75" hidden="false" customHeight="false" outlineLevel="0" collapsed="false">
      <c r="F252" s="58"/>
      <c r="L252" s="234"/>
      <c r="M252" s="234"/>
      <c r="N252" s="234"/>
      <c r="O252" s="234"/>
    </row>
    <row r="253" customFormat="false" ht="12.75" hidden="false" customHeight="false" outlineLevel="0" collapsed="false">
      <c r="F253" s="58"/>
      <c r="L253" s="234"/>
      <c r="M253" s="234"/>
      <c r="N253" s="234"/>
      <c r="O253" s="234"/>
    </row>
    <row r="254" customFormat="false" ht="12.75" hidden="false" customHeight="false" outlineLevel="0" collapsed="false">
      <c r="F254" s="58"/>
      <c r="L254" s="234"/>
      <c r="M254" s="234"/>
      <c r="N254" s="234"/>
      <c r="O254" s="234"/>
    </row>
    <row r="255" customFormat="false" ht="12.75" hidden="false" customHeight="false" outlineLevel="0" collapsed="false">
      <c r="F255" s="58"/>
      <c r="L255" s="234"/>
      <c r="M255" s="234"/>
      <c r="N255" s="234"/>
      <c r="O255" s="234"/>
    </row>
    <row r="256" customFormat="false" ht="12.75" hidden="false" customHeight="false" outlineLevel="0" collapsed="false">
      <c r="F256" s="58"/>
      <c r="L256" s="234"/>
      <c r="M256" s="234"/>
      <c r="N256" s="234"/>
      <c r="O256" s="234"/>
    </row>
    <row r="257" customFormat="false" ht="12.75" hidden="false" customHeight="false" outlineLevel="0" collapsed="false">
      <c r="F257" s="58"/>
      <c r="L257" s="234"/>
      <c r="M257" s="234"/>
      <c r="N257" s="234"/>
      <c r="O257" s="234"/>
    </row>
    <row r="258" customFormat="false" ht="12.75" hidden="false" customHeight="false" outlineLevel="0" collapsed="false">
      <c r="F258" s="58"/>
      <c r="L258" s="234"/>
      <c r="M258" s="234"/>
      <c r="N258" s="234"/>
      <c r="O258" s="234"/>
    </row>
    <row r="259" customFormat="false" ht="12.75" hidden="false" customHeight="false" outlineLevel="0" collapsed="false">
      <c r="F259" s="58"/>
      <c r="L259" s="234"/>
      <c r="M259" s="234"/>
      <c r="N259" s="234"/>
      <c r="O259" s="234"/>
    </row>
    <row r="260" customFormat="false" ht="12.75" hidden="false" customHeight="false" outlineLevel="0" collapsed="false">
      <c r="F260" s="58"/>
      <c r="L260" s="234"/>
      <c r="M260" s="234"/>
      <c r="N260" s="234"/>
      <c r="O260" s="234"/>
    </row>
    <row r="261" customFormat="false" ht="12.75" hidden="false" customHeight="false" outlineLevel="0" collapsed="false">
      <c r="F261" s="58"/>
      <c r="L261" s="234"/>
      <c r="M261" s="234"/>
      <c r="N261" s="234"/>
      <c r="O261" s="234"/>
    </row>
    <row r="262" customFormat="false" ht="12.75" hidden="false" customHeight="false" outlineLevel="0" collapsed="false">
      <c r="F262" s="58"/>
      <c r="L262" s="234"/>
      <c r="M262" s="234"/>
      <c r="N262" s="234"/>
      <c r="O262" s="234"/>
    </row>
    <row r="263" customFormat="false" ht="12.75" hidden="false" customHeight="false" outlineLevel="0" collapsed="false">
      <c r="F263" s="58"/>
      <c r="L263" s="234"/>
      <c r="M263" s="234"/>
      <c r="N263" s="234"/>
      <c r="O263" s="234"/>
    </row>
    <row r="264" customFormat="false" ht="12.75" hidden="false" customHeight="false" outlineLevel="0" collapsed="false">
      <c r="F264" s="58"/>
      <c r="L264" s="234"/>
      <c r="M264" s="234"/>
      <c r="N264" s="234"/>
      <c r="O264" s="234"/>
    </row>
    <row r="265" customFormat="false" ht="12.75" hidden="false" customHeight="false" outlineLevel="0" collapsed="false">
      <c r="F265" s="58"/>
      <c r="L265" s="234"/>
      <c r="M265" s="234"/>
      <c r="N265" s="234"/>
      <c r="O265" s="234"/>
    </row>
    <row r="266" customFormat="false" ht="12.75" hidden="false" customHeight="false" outlineLevel="0" collapsed="false">
      <c r="F266" s="58"/>
      <c r="L266" s="234"/>
      <c r="M266" s="234"/>
      <c r="N266" s="234"/>
      <c r="O266" s="234"/>
    </row>
    <row r="267" customFormat="false" ht="12.75" hidden="false" customHeight="false" outlineLevel="0" collapsed="false">
      <c r="F267" s="58"/>
      <c r="L267" s="234"/>
      <c r="M267" s="234"/>
      <c r="N267" s="234"/>
      <c r="O267" s="234"/>
    </row>
    <row r="268" customFormat="false" ht="12.75" hidden="false" customHeight="false" outlineLevel="0" collapsed="false">
      <c r="F268" s="58"/>
      <c r="L268" s="234"/>
      <c r="M268" s="234"/>
      <c r="N268" s="234"/>
      <c r="O268" s="234"/>
    </row>
    <row r="269" customFormat="false" ht="12.75" hidden="false" customHeight="false" outlineLevel="0" collapsed="false">
      <c r="F269" s="58"/>
      <c r="L269" s="234"/>
      <c r="M269" s="234"/>
      <c r="N269" s="234"/>
      <c r="O269" s="234"/>
    </row>
    <row r="270" customFormat="false" ht="12.75" hidden="false" customHeight="false" outlineLevel="0" collapsed="false">
      <c r="F270" s="58"/>
      <c r="L270" s="234"/>
      <c r="M270" s="234"/>
      <c r="N270" s="234"/>
      <c r="O270" s="234"/>
    </row>
    <row r="271" customFormat="false" ht="12.75" hidden="false" customHeight="false" outlineLevel="0" collapsed="false">
      <c r="F271" s="58"/>
      <c r="L271" s="234"/>
      <c r="M271" s="234"/>
      <c r="N271" s="234"/>
      <c r="O271" s="234"/>
    </row>
    <row r="272" customFormat="false" ht="12.75" hidden="false" customHeight="false" outlineLevel="0" collapsed="false">
      <c r="F272" s="58"/>
      <c r="L272" s="234"/>
      <c r="M272" s="234"/>
      <c r="N272" s="234"/>
      <c r="O272" s="234"/>
    </row>
    <row r="273" customFormat="false" ht="12.75" hidden="false" customHeight="false" outlineLevel="0" collapsed="false">
      <c r="F273" s="58"/>
      <c r="L273" s="234"/>
      <c r="M273" s="234"/>
      <c r="N273" s="234"/>
      <c r="O273" s="234"/>
    </row>
    <row r="274" customFormat="false" ht="12.75" hidden="false" customHeight="false" outlineLevel="0" collapsed="false">
      <c r="F274" s="58"/>
      <c r="L274" s="234"/>
      <c r="M274" s="234"/>
      <c r="N274" s="234"/>
      <c r="O274" s="234"/>
    </row>
    <row r="275" customFormat="false" ht="12.75" hidden="false" customHeight="false" outlineLevel="0" collapsed="false">
      <c r="F275" s="58"/>
      <c r="L275" s="234"/>
      <c r="M275" s="234"/>
      <c r="N275" s="234"/>
      <c r="O275" s="234"/>
    </row>
    <row r="276" customFormat="false" ht="12.75" hidden="false" customHeight="false" outlineLevel="0" collapsed="false">
      <c r="F276" s="58"/>
      <c r="L276" s="234"/>
      <c r="M276" s="234"/>
      <c r="N276" s="234"/>
      <c r="O276" s="234"/>
    </row>
    <row r="277" customFormat="false" ht="12.75" hidden="false" customHeight="false" outlineLevel="0" collapsed="false">
      <c r="F277" s="58"/>
      <c r="L277" s="234"/>
      <c r="M277" s="234"/>
      <c r="N277" s="234"/>
      <c r="O277" s="234"/>
    </row>
    <row r="278" customFormat="false" ht="12.75" hidden="false" customHeight="false" outlineLevel="0" collapsed="false">
      <c r="F278" s="58"/>
      <c r="L278" s="234"/>
      <c r="M278" s="234"/>
      <c r="N278" s="234"/>
      <c r="O278" s="234"/>
    </row>
    <row r="279" customFormat="false" ht="12.75" hidden="false" customHeight="false" outlineLevel="0" collapsed="false">
      <c r="F279" s="58"/>
      <c r="L279" s="234"/>
      <c r="M279" s="234"/>
      <c r="N279" s="234"/>
      <c r="O279" s="234"/>
    </row>
    <row r="280" customFormat="false" ht="12.75" hidden="false" customHeight="false" outlineLevel="0" collapsed="false">
      <c r="F280" s="58"/>
      <c r="L280" s="234"/>
      <c r="M280" s="234"/>
      <c r="N280" s="234"/>
      <c r="O280" s="234"/>
    </row>
    <row r="281" customFormat="false" ht="12.75" hidden="false" customHeight="false" outlineLevel="0" collapsed="false">
      <c r="F281" s="58"/>
      <c r="L281" s="234"/>
      <c r="M281" s="234"/>
      <c r="N281" s="234"/>
      <c r="O281" s="234"/>
    </row>
    <row r="282" customFormat="false" ht="12.75" hidden="false" customHeight="false" outlineLevel="0" collapsed="false">
      <c r="F282" s="58"/>
      <c r="L282" s="234"/>
      <c r="M282" s="234"/>
      <c r="N282" s="234"/>
      <c r="O282" s="234"/>
    </row>
    <row r="283" customFormat="false" ht="12.75" hidden="false" customHeight="false" outlineLevel="0" collapsed="false">
      <c r="F283" s="58"/>
      <c r="L283" s="234"/>
      <c r="M283" s="234"/>
      <c r="N283" s="234"/>
      <c r="O283" s="234"/>
    </row>
    <row r="284" customFormat="false" ht="12.75" hidden="false" customHeight="false" outlineLevel="0" collapsed="false">
      <c r="F284" s="58"/>
      <c r="L284" s="234"/>
      <c r="M284" s="234"/>
      <c r="N284" s="234"/>
      <c r="O284" s="234"/>
    </row>
    <row r="285" customFormat="false" ht="12.75" hidden="false" customHeight="false" outlineLevel="0" collapsed="false">
      <c r="F285" s="58"/>
      <c r="L285" s="234"/>
      <c r="M285" s="234"/>
      <c r="N285" s="234"/>
      <c r="O285" s="234"/>
    </row>
    <row r="286" customFormat="false" ht="12.75" hidden="false" customHeight="false" outlineLevel="0" collapsed="false">
      <c r="F286" s="58"/>
      <c r="L286" s="234"/>
      <c r="M286" s="234"/>
      <c r="N286" s="234"/>
      <c r="O286" s="234"/>
    </row>
    <row r="287" customFormat="false" ht="12.75" hidden="false" customHeight="false" outlineLevel="0" collapsed="false">
      <c r="F287" s="58"/>
      <c r="L287" s="234"/>
      <c r="M287" s="234"/>
      <c r="N287" s="234"/>
      <c r="O287" s="234"/>
    </row>
    <row r="288" customFormat="false" ht="12.75" hidden="false" customHeight="false" outlineLevel="0" collapsed="false">
      <c r="F288" s="58"/>
      <c r="L288" s="234"/>
      <c r="M288" s="234"/>
      <c r="N288" s="234"/>
      <c r="O288" s="234"/>
    </row>
    <row r="289" customFormat="false" ht="12.75" hidden="false" customHeight="false" outlineLevel="0" collapsed="false">
      <c r="F289" s="58"/>
      <c r="L289" s="234"/>
      <c r="M289" s="234"/>
      <c r="N289" s="234"/>
      <c r="O289" s="234"/>
    </row>
    <row r="290" customFormat="false" ht="12.75" hidden="false" customHeight="false" outlineLevel="0" collapsed="false">
      <c r="F290" s="58"/>
      <c r="L290" s="234"/>
      <c r="M290" s="234"/>
      <c r="N290" s="234"/>
      <c r="O290" s="234"/>
    </row>
    <row r="291" customFormat="false" ht="12.75" hidden="false" customHeight="false" outlineLevel="0" collapsed="false">
      <c r="F291" s="58"/>
      <c r="L291" s="234"/>
      <c r="M291" s="234"/>
      <c r="N291" s="234"/>
      <c r="O291" s="234"/>
    </row>
    <row r="292" customFormat="false" ht="12.75" hidden="false" customHeight="false" outlineLevel="0" collapsed="false">
      <c r="F292" s="58"/>
      <c r="L292" s="234"/>
      <c r="M292" s="234"/>
      <c r="N292" s="234"/>
      <c r="O292" s="234"/>
    </row>
    <row r="293" customFormat="false" ht="12.75" hidden="false" customHeight="false" outlineLevel="0" collapsed="false">
      <c r="F293" s="58"/>
      <c r="L293" s="234"/>
      <c r="M293" s="234"/>
      <c r="N293" s="234"/>
      <c r="O293" s="234"/>
    </row>
    <row r="294" customFormat="false" ht="12.75" hidden="false" customHeight="false" outlineLevel="0" collapsed="false">
      <c r="F294" s="58"/>
      <c r="L294" s="234"/>
      <c r="M294" s="234"/>
      <c r="N294" s="234"/>
      <c r="O294" s="234"/>
    </row>
    <row r="295" customFormat="false" ht="12.75" hidden="false" customHeight="false" outlineLevel="0" collapsed="false">
      <c r="F295" s="58"/>
      <c r="L295" s="234"/>
      <c r="M295" s="234"/>
      <c r="N295" s="234"/>
      <c r="O295" s="234"/>
    </row>
    <row r="296" customFormat="false" ht="12.75" hidden="false" customHeight="false" outlineLevel="0" collapsed="false">
      <c r="F296" s="58"/>
      <c r="L296" s="234"/>
      <c r="M296" s="234"/>
      <c r="N296" s="234"/>
      <c r="O296" s="234"/>
    </row>
    <row r="297" customFormat="false" ht="12.75" hidden="false" customHeight="false" outlineLevel="0" collapsed="false">
      <c r="F297" s="58"/>
      <c r="L297" s="234"/>
      <c r="M297" s="234"/>
      <c r="N297" s="234"/>
      <c r="O297" s="234"/>
    </row>
    <row r="298" customFormat="false" ht="12.75" hidden="false" customHeight="false" outlineLevel="0" collapsed="false">
      <c r="F298" s="58"/>
      <c r="L298" s="234"/>
      <c r="M298" s="234"/>
      <c r="N298" s="234"/>
      <c r="O298" s="234"/>
    </row>
    <row r="299" customFormat="false" ht="12.75" hidden="false" customHeight="false" outlineLevel="0" collapsed="false">
      <c r="F299" s="58"/>
      <c r="L299" s="234"/>
      <c r="M299" s="234"/>
      <c r="N299" s="234"/>
      <c r="O299" s="234"/>
    </row>
    <row r="300" customFormat="false" ht="12.75" hidden="false" customHeight="false" outlineLevel="0" collapsed="false">
      <c r="F300" s="58"/>
      <c r="L300" s="234"/>
      <c r="M300" s="234"/>
      <c r="N300" s="234"/>
      <c r="O300" s="234"/>
    </row>
    <row r="301" customFormat="false" ht="12.75" hidden="false" customHeight="false" outlineLevel="0" collapsed="false">
      <c r="F301" s="58"/>
      <c r="L301" s="234"/>
      <c r="M301" s="234"/>
      <c r="N301" s="234"/>
      <c r="O301" s="234"/>
    </row>
    <row r="302" customFormat="false" ht="12.75" hidden="false" customHeight="false" outlineLevel="0" collapsed="false">
      <c r="F302" s="58"/>
      <c r="L302" s="234"/>
      <c r="M302" s="234"/>
      <c r="N302" s="234"/>
      <c r="O302" s="234"/>
    </row>
    <row r="303" customFormat="false" ht="12.75" hidden="false" customHeight="false" outlineLevel="0" collapsed="false">
      <c r="F303" s="58"/>
      <c r="L303" s="234"/>
      <c r="M303" s="234"/>
      <c r="N303" s="234"/>
      <c r="O303" s="234"/>
    </row>
    <row r="304" customFormat="false" ht="12.75" hidden="false" customHeight="false" outlineLevel="0" collapsed="false">
      <c r="F304" s="58"/>
      <c r="L304" s="234"/>
      <c r="M304" s="234"/>
      <c r="N304" s="234"/>
      <c r="O304" s="234"/>
    </row>
    <row r="305" customFormat="false" ht="12.75" hidden="false" customHeight="false" outlineLevel="0" collapsed="false">
      <c r="F305" s="58"/>
      <c r="L305" s="234"/>
      <c r="M305" s="234"/>
      <c r="N305" s="234"/>
      <c r="O305" s="234"/>
    </row>
    <row r="306" customFormat="false" ht="12.75" hidden="false" customHeight="false" outlineLevel="0" collapsed="false">
      <c r="F306" s="58"/>
      <c r="L306" s="234"/>
      <c r="M306" s="234"/>
      <c r="N306" s="234"/>
      <c r="O306" s="234"/>
    </row>
    <row r="307" customFormat="false" ht="12.75" hidden="false" customHeight="false" outlineLevel="0" collapsed="false">
      <c r="F307" s="58"/>
      <c r="L307" s="234"/>
      <c r="M307" s="234"/>
      <c r="N307" s="234"/>
      <c r="O307" s="234"/>
    </row>
    <row r="308" customFormat="false" ht="12.75" hidden="false" customHeight="false" outlineLevel="0" collapsed="false">
      <c r="F308" s="58"/>
      <c r="L308" s="234"/>
      <c r="M308" s="234"/>
      <c r="N308" s="234"/>
      <c r="O308" s="234"/>
    </row>
    <row r="309" customFormat="false" ht="12.75" hidden="false" customHeight="false" outlineLevel="0" collapsed="false">
      <c r="F309" s="58"/>
      <c r="L309" s="234"/>
      <c r="M309" s="234"/>
      <c r="N309" s="234"/>
      <c r="O309" s="234"/>
    </row>
    <row r="310" customFormat="false" ht="12.75" hidden="false" customHeight="false" outlineLevel="0" collapsed="false">
      <c r="F310" s="58"/>
      <c r="L310" s="234"/>
      <c r="M310" s="234"/>
      <c r="N310" s="234"/>
      <c r="O310" s="234"/>
    </row>
    <row r="311" customFormat="false" ht="12.75" hidden="false" customHeight="false" outlineLevel="0" collapsed="false">
      <c r="F311" s="58"/>
      <c r="L311" s="234"/>
      <c r="M311" s="234"/>
      <c r="N311" s="234"/>
      <c r="O311" s="234"/>
    </row>
    <row r="312" customFormat="false" ht="12.75" hidden="false" customHeight="false" outlineLevel="0" collapsed="false">
      <c r="F312" s="58"/>
      <c r="L312" s="234"/>
      <c r="M312" s="234"/>
      <c r="N312" s="234"/>
      <c r="O312" s="234"/>
    </row>
    <row r="313" customFormat="false" ht="12.75" hidden="false" customHeight="false" outlineLevel="0" collapsed="false">
      <c r="F313" s="58"/>
      <c r="L313" s="234"/>
      <c r="M313" s="234"/>
      <c r="N313" s="234"/>
      <c r="O313" s="234"/>
    </row>
    <row r="314" customFormat="false" ht="12.75" hidden="false" customHeight="false" outlineLevel="0" collapsed="false">
      <c r="F314" s="58"/>
      <c r="L314" s="234"/>
      <c r="M314" s="234"/>
      <c r="N314" s="234"/>
      <c r="O314" s="234"/>
    </row>
    <row r="315" customFormat="false" ht="12.75" hidden="false" customHeight="false" outlineLevel="0" collapsed="false">
      <c r="F315" s="58"/>
      <c r="L315" s="234"/>
      <c r="M315" s="234"/>
      <c r="N315" s="234"/>
      <c r="O315" s="234"/>
    </row>
    <row r="316" customFormat="false" ht="12.75" hidden="false" customHeight="false" outlineLevel="0" collapsed="false">
      <c r="F316" s="58"/>
      <c r="L316" s="234"/>
      <c r="M316" s="234"/>
      <c r="N316" s="234"/>
      <c r="O316" s="234"/>
    </row>
    <row r="317" customFormat="false" ht="12.75" hidden="false" customHeight="false" outlineLevel="0" collapsed="false">
      <c r="F317" s="58"/>
      <c r="L317" s="234"/>
      <c r="M317" s="234"/>
      <c r="N317" s="234"/>
      <c r="O317" s="234"/>
    </row>
    <row r="318" customFormat="false" ht="12.75" hidden="false" customHeight="false" outlineLevel="0" collapsed="false">
      <c r="F318" s="58"/>
      <c r="L318" s="234"/>
      <c r="M318" s="234"/>
      <c r="N318" s="234"/>
      <c r="O318" s="234"/>
    </row>
    <row r="319" customFormat="false" ht="12.75" hidden="false" customHeight="false" outlineLevel="0" collapsed="false">
      <c r="F319" s="58"/>
      <c r="L319" s="234"/>
      <c r="M319" s="234"/>
      <c r="N319" s="234"/>
      <c r="O319" s="234"/>
    </row>
    <row r="320" customFormat="false" ht="12.75" hidden="false" customHeight="false" outlineLevel="0" collapsed="false">
      <c r="F320" s="58"/>
      <c r="L320" s="234"/>
      <c r="M320" s="234"/>
      <c r="N320" s="234"/>
      <c r="O320" s="234"/>
    </row>
    <row r="321" customFormat="false" ht="12.75" hidden="false" customHeight="false" outlineLevel="0" collapsed="false">
      <c r="F321" s="58"/>
      <c r="L321" s="234"/>
      <c r="M321" s="234"/>
      <c r="N321" s="234"/>
      <c r="O321" s="234"/>
    </row>
    <row r="322" customFormat="false" ht="12.75" hidden="false" customHeight="false" outlineLevel="0" collapsed="false">
      <c r="F322" s="58"/>
      <c r="L322" s="234"/>
      <c r="M322" s="234"/>
      <c r="N322" s="234"/>
      <c r="O322" s="234"/>
    </row>
    <row r="323" customFormat="false" ht="12.75" hidden="false" customHeight="false" outlineLevel="0" collapsed="false">
      <c r="F323" s="58"/>
      <c r="L323" s="234"/>
      <c r="M323" s="234"/>
      <c r="N323" s="234"/>
      <c r="O323" s="234"/>
    </row>
    <row r="324" customFormat="false" ht="12.75" hidden="false" customHeight="false" outlineLevel="0" collapsed="false">
      <c r="F324" s="58"/>
      <c r="L324" s="234"/>
      <c r="M324" s="234"/>
      <c r="N324" s="234"/>
      <c r="O324" s="234"/>
    </row>
    <row r="325" customFormat="false" ht="12.75" hidden="false" customHeight="false" outlineLevel="0" collapsed="false">
      <c r="F325" s="58"/>
      <c r="L325" s="234"/>
      <c r="M325" s="234"/>
      <c r="N325" s="234"/>
      <c r="O325" s="234"/>
    </row>
    <row r="326" customFormat="false" ht="12.75" hidden="false" customHeight="false" outlineLevel="0" collapsed="false">
      <c r="F326" s="58"/>
      <c r="L326" s="234"/>
      <c r="M326" s="234"/>
      <c r="N326" s="234"/>
      <c r="O326" s="234"/>
    </row>
    <row r="327" customFormat="false" ht="12.75" hidden="false" customHeight="false" outlineLevel="0" collapsed="false">
      <c r="F327" s="58"/>
      <c r="L327" s="234"/>
      <c r="M327" s="234"/>
      <c r="N327" s="234"/>
      <c r="O327" s="234"/>
    </row>
    <row r="328" customFormat="false" ht="12.75" hidden="false" customHeight="false" outlineLevel="0" collapsed="false">
      <c r="F328" s="58"/>
      <c r="L328" s="234"/>
      <c r="M328" s="234"/>
      <c r="N328" s="234"/>
      <c r="O328" s="234"/>
    </row>
    <row r="329" customFormat="false" ht="12.75" hidden="false" customHeight="false" outlineLevel="0" collapsed="false">
      <c r="F329" s="58"/>
      <c r="L329" s="234"/>
      <c r="M329" s="234"/>
      <c r="N329" s="234"/>
      <c r="O329" s="234"/>
    </row>
    <row r="330" customFormat="false" ht="12.75" hidden="false" customHeight="false" outlineLevel="0" collapsed="false">
      <c r="F330" s="58"/>
      <c r="L330" s="234"/>
      <c r="M330" s="234"/>
      <c r="N330" s="234"/>
      <c r="O330" s="234"/>
    </row>
    <row r="331" customFormat="false" ht="12.75" hidden="false" customHeight="false" outlineLevel="0" collapsed="false">
      <c r="F331" s="58"/>
      <c r="L331" s="234"/>
      <c r="M331" s="234"/>
      <c r="N331" s="234"/>
      <c r="O331" s="234"/>
    </row>
    <row r="332" customFormat="false" ht="12.75" hidden="false" customHeight="false" outlineLevel="0" collapsed="false">
      <c r="F332" s="58"/>
      <c r="L332" s="234"/>
      <c r="M332" s="234"/>
      <c r="N332" s="234"/>
      <c r="O332" s="234"/>
    </row>
    <row r="333" customFormat="false" ht="12.75" hidden="false" customHeight="false" outlineLevel="0" collapsed="false">
      <c r="F333" s="58"/>
      <c r="L333" s="234"/>
      <c r="M333" s="234"/>
      <c r="N333" s="234"/>
      <c r="O333" s="234"/>
    </row>
    <row r="334" customFormat="false" ht="12.75" hidden="false" customHeight="false" outlineLevel="0" collapsed="false">
      <c r="F334" s="58"/>
      <c r="L334" s="234"/>
      <c r="M334" s="234"/>
      <c r="N334" s="234"/>
      <c r="O334" s="234"/>
    </row>
    <row r="335" customFormat="false" ht="12.75" hidden="false" customHeight="false" outlineLevel="0" collapsed="false">
      <c r="F335" s="58"/>
      <c r="L335" s="234"/>
      <c r="M335" s="234"/>
      <c r="N335" s="234"/>
      <c r="O335" s="234"/>
    </row>
    <row r="336" customFormat="false" ht="12.75" hidden="false" customHeight="false" outlineLevel="0" collapsed="false">
      <c r="F336" s="58"/>
      <c r="L336" s="234"/>
      <c r="M336" s="234"/>
      <c r="N336" s="234"/>
      <c r="O336" s="234"/>
    </row>
    <row r="337" customFormat="false" ht="12.75" hidden="false" customHeight="false" outlineLevel="0" collapsed="false">
      <c r="F337" s="58"/>
      <c r="L337" s="234"/>
      <c r="M337" s="234"/>
      <c r="N337" s="234"/>
      <c r="O337" s="234"/>
    </row>
    <row r="338" customFormat="false" ht="12.75" hidden="false" customHeight="false" outlineLevel="0" collapsed="false">
      <c r="F338" s="58"/>
      <c r="L338" s="234"/>
      <c r="M338" s="234"/>
      <c r="N338" s="234"/>
      <c r="O338" s="234"/>
    </row>
    <row r="339" customFormat="false" ht="12.75" hidden="false" customHeight="false" outlineLevel="0" collapsed="false">
      <c r="F339" s="58"/>
      <c r="L339" s="234"/>
      <c r="M339" s="234"/>
      <c r="N339" s="234"/>
      <c r="O339" s="234"/>
    </row>
    <row r="340" customFormat="false" ht="12.75" hidden="false" customHeight="false" outlineLevel="0" collapsed="false">
      <c r="F340" s="58"/>
      <c r="L340" s="234"/>
      <c r="M340" s="234"/>
      <c r="N340" s="234"/>
      <c r="O340" s="234"/>
    </row>
    <row r="341" customFormat="false" ht="12.75" hidden="false" customHeight="false" outlineLevel="0" collapsed="false">
      <c r="F341" s="58"/>
      <c r="L341" s="234"/>
      <c r="M341" s="234"/>
      <c r="N341" s="234"/>
      <c r="O341" s="234"/>
    </row>
    <row r="342" customFormat="false" ht="12.75" hidden="false" customHeight="false" outlineLevel="0" collapsed="false">
      <c r="F342" s="58"/>
      <c r="L342" s="234"/>
      <c r="M342" s="234"/>
      <c r="N342" s="234"/>
      <c r="O342" s="234"/>
    </row>
    <row r="343" customFormat="false" ht="12.75" hidden="false" customHeight="false" outlineLevel="0" collapsed="false">
      <c r="F343" s="58"/>
      <c r="L343" s="234"/>
      <c r="M343" s="234"/>
      <c r="N343" s="234"/>
      <c r="O343" s="234"/>
    </row>
    <row r="344" customFormat="false" ht="12.75" hidden="false" customHeight="false" outlineLevel="0" collapsed="false">
      <c r="F344" s="58"/>
      <c r="L344" s="234"/>
      <c r="M344" s="234"/>
      <c r="N344" s="234"/>
      <c r="O344" s="234"/>
    </row>
    <row r="345" customFormat="false" ht="12.75" hidden="false" customHeight="false" outlineLevel="0" collapsed="false">
      <c r="F345" s="58"/>
      <c r="L345" s="234"/>
      <c r="M345" s="234"/>
      <c r="N345" s="234"/>
      <c r="O345" s="234"/>
    </row>
    <row r="346" customFormat="false" ht="12.75" hidden="false" customHeight="false" outlineLevel="0" collapsed="false">
      <c r="F346" s="58"/>
      <c r="L346" s="234"/>
      <c r="M346" s="234"/>
      <c r="N346" s="234"/>
      <c r="O346" s="234"/>
    </row>
    <row r="347" customFormat="false" ht="12.75" hidden="false" customHeight="false" outlineLevel="0" collapsed="false">
      <c r="F347" s="58"/>
      <c r="L347" s="234"/>
      <c r="M347" s="234"/>
      <c r="N347" s="234"/>
      <c r="O347" s="234"/>
    </row>
    <row r="348" customFormat="false" ht="12.75" hidden="false" customHeight="false" outlineLevel="0" collapsed="false">
      <c r="F348" s="58"/>
      <c r="L348" s="234"/>
      <c r="M348" s="234"/>
      <c r="N348" s="234"/>
      <c r="O348" s="234"/>
    </row>
    <row r="349" customFormat="false" ht="12.75" hidden="false" customHeight="false" outlineLevel="0" collapsed="false">
      <c r="F349" s="58"/>
      <c r="L349" s="234"/>
      <c r="M349" s="234"/>
      <c r="N349" s="234"/>
      <c r="O349" s="234"/>
    </row>
    <row r="350" customFormat="false" ht="12.75" hidden="false" customHeight="false" outlineLevel="0" collapsed="false">
      <c r="F350" s="58"/>
      <c r="L350" s="234"/>
      <c r="M350" s="234"/>
      <c r="N350" s="234"/>
      <c r="O350" s="234"/>
    </row>
    <row r="351" customFormat="false" ht="12.75" hidden="false" customHeight="false" outlineLevel="0" collapsed="false">
      <c r="F351" s="58"/>
      <c r="L351" s="234"/>
      <c r="M351" s="234"/>
      <c r="N351" s="234"/>
      <c r="O351" s="234"/>
    </row>
    <row r="352" customFormat="false" ht="12.75" hidden="false" customHeight="false" outlineLevel="0" collapsed="false">
      <c r="F352" s="58"/>
      <c r="L352" s="234"/>
      <c r="M352" s="234"/>
      <c r="N352" s="234"/>
      <c r="O352" s="234"/>
    </row>
    <row r="353" customFormat="false" ht="12.75" hidden="false" customHeight="false" outlineLevel="0" collapsed="false">
      <c r="F353" s="58"/>
      <c r="L353" s="234"/>
      <c r="M353" s="234"/>
      <c r="N353" s="234"/>
      <c r="O353" s="234"/>
    </row>
    <row r="354" customFormat="false" ht="12.75" hidden="false" customHeight="false" outlineLevel="0" collapsed="false">
      <c r="F354" s="58"/>
      <c r="L354" s="234"/>
      <c r="M354" s="234"/>
      <c r="N354" s="234"/>
      <c r="O354" s="234"/>
    </row>
    <row r="355" customFormat="false" ht="12.75" hidden="false" customHeight="false" outlineLevel="0" collapsed="false">
      <c r="F355" s="58"/>
      <c r="L355" s="234"/>
      <c r="M355" s="234"/>
      <c r="N355" s="234"/>
      <c r="O355" s="234"/>
    </row>
    <row r="356" customFormat="false" ht="12.75" hidden="false" customHeight="false" outlineLevel="0" collapsed="false">
      <c r="F356" s="58"/>
      <c r="L356" s="234"/>
      <c r="M356" s="234"/>
      <c r="N356" s="234"/>
      <c r="O356" s="234"/>
    </row>
    <row r="357" customFormat="false" ht="12.75" hidden="false" customHeight="false" outlineLevel="0" collapsed="false">
      <c r="F357" s="58"/>
      <c r="L357" s="234"/>
      <c r="M357" s="234"/>
      <c r="N357" s="234"/>
      <c r="O357" s="234"/>
    </row>
    <row r="358" customFormat="false" ht="12.75" hidden="false" customHeight="false" outlineLevel="0" collapsed="false">
      <c r="F358" s="58"/>
      <c r="L358" s="234"/>
      <c r="M358" s="234"/>
      <c r="N358" s="234"/>
      <c r="O358" s="234"/>
    </row>
    <row r="359" customFormat="false" ht="12.75" hidden="false" customHeight="false" outlineLevel="0" collapsed="false">
      <c r="F359" s="58"/>
      <c r="L359" s="234"/>
      <c r="M359" s="234"/>
      <c r="N359" s="234"/>
      <c r="O359" s="234"/>
    </row>
    <row r="360" customFormat="false" ht="12.75" hidden="false" customHeight="false" outlineLevel="0" collapsed="false">
      <c r="F360" s="58"/>
      <c r="L360" s="234"/>
      <c r="M360" s="234"/>
      <c r="N360" s="234"/>
      <c r="O360" s="234"/>
    </row>
    <row r="361" customFormat="false" ht="12.75" hidden="false" customHeight="false" outlineLevel="0" collapsed="false">
      <c r="F361" s="58"/>
      <c r="L361" s="234"/>
      <c r="M361" s="234"/>
      <c r="N361" s="234"/>
      <c r="O361" s="234"/>
    </row>
    <row r="362" customFormat="false" ht="12.75" hidden="false" customHeight="false" outlineLevel="0" collapsed="false">
      <c r="F362" s="58"/>
      <c r="L362" s="234"/>
      <c r="M362" s="234"/>
      <c r="N362" s="234"/>
      <c r="O362" s="234"/>
    </row>
    <row r="363" customFormat="false" ht="12.75" hidden="false" customHeight="false" outlineLevel="0" collapsed="false">
      <c r="F363" s="58"/>
      <c r="L363" s="234"/>
      <c r="M363" s="234"/>
      <c r="N363" s="234"/>
      <c r="O363" s="234"/>
    </row>
    <row r="364" customFormat="false" ht="12.75" hidden="false" customHeight="false" outlineLevel="0" collapsed="false">
      <c r="F364" s="58"/>
      <c r="L364" s="234"/>
      <c r="M364" s="234"/>
      <c r="N364" s="234"/>
      <c r="O364" s="234"/>
    </row>
    <row r="365" customFormat="false" ht="12.75" hidden="false" customHeight="false" outlineLevel="0" collapsed="false">
      <c r="F365" s="58"/>
      <c r="L365" s="234"/>
      <c r="M365" s="234"/>
      <c r="N365" s="234"/>
      <c r="O365" s="234"/>
    </row>
    <row r="366" customFormat="false" ht="12.75" hidden="false" customHeight="false" outlineLevel="0" collapsed="false">
      <c r="F366" s="58"/>
      <c r="L366" s="234"/>
      <c r="M366" s="234"/>
      <c r="N366" s="234"/>
      <c r="O366" s="234"/>
    </row>
    <row r="367" customFormat="false" ht="12.75" hidden="false" customHeight="false" outlineLevel="0" collapsed="false">
      <c r="F367" s="58"/>
      <c r="L367" s="234"/>
      <c r="M367" s="234"/>
      <c r="N367" s="234"/>
      <c r="O367" s="234"/>
    </row>
    <row r="368" customFormat="false" ht="12.75" hidden="false" customHeight="false" outlineLevel="0" collapsed="false">
      <c r="F368" s="58"/>
      <c r="L368" s="234"/>
      <c r="M368" s="234"/>
      <c r="N368" s="234"/>
      <c r="O368" s="234"/>
    </row>
    <row r="369" customFormat="false" ht="12.75" hidden="false" customHeight="false" outlineLevel="0" collapsed="false">
      <c r="F369" s="58"/>
      <c r="L369" s="234"/>
      <c r="M369" s="234"/>
      <c r="N369" s="234"/>
      <c r="O369" s="234"/>
    </row>
    <row r="370" customFormat="false" ht="12.75" hidden="false" customHeight="false" outlineLevel="0" collapsed="false">
      <c r="F370" s="58"/>
      <c r="L370" s="234"/>
      <c r="M370" s="234"/>
      <c r="N370" s="234"/>
      <c r="O370" s="234"/>
    </row>
    <row r="371" customFormat="false" ht="12.75" hidden="false" customHeight="false" outlineLevel="0" collapsed="false">
      <c r="F371" s="58"/>
      <c r="L371" s="234"/>
      <c r="M371" s="234"/>
      <c r="N371" s="234"/>
      <c r="O371" s="234"/>
    </row>
    <row r="372" customFormat="false" ht="12.75" hidden="false" customHeight="false" outlineLevel="0" collapsed="false">
      <c r="F372" s="58"/>
      <c r="L372" s="234"/>
      <c r="M372" s="234"/>
      <c r="N372" s="234"/>
      <c r="O372" s="234"/>
    </row>
    <row r="373" customFormat="false" ht="12.75" hidden="false" customHeight="false" outlineLevel="0" collapsed="false">
      <c r="F373" s="58"/>
      <c r="L373" s="234"/>
      <c r="M373" s="234"/>
      <c r="N373" s="234"/>
      <c r="O373" s="234"/>
    </row>
    <row r="374" customFormat="false" ht="12.75" hidden="false" customHeight="false" outlineLevel="0" collapsed="false">
      <c r="F374" s="58"/>
      <c r="L374" s="234"/>
      <c r="M374" s="234"/>
      <c r="N374" s="234"/>
      <c r="O374" s="234"/>
    </row>
    <row r="375" customFormat="false" ht="12.75" hidden="false" customHeight="false" outlineLevel="0" collapsed="false">
      <c r="F375" s="58"/>
      <c r="L375" s="234"/>
      <c r="M375" s="234"/>
      <c r="N375" s="234"/>
      <c r="O375" s="234"/>
    </row>
    <row r="376" customFormat="false" ht="12.75" hidden="false" customHeight="false" outlineLevel="0" collapsed="false">
      <c r="F376" s="58"/>
      <c r="L376" s="234"/>
      <c r="M376" s="234"/>
      <c r="N376" s="234"/>
      <c r="O376" s="234"/>
    </row>
    <row r="377" customFormat="false" ht="12.75" hidden="false" customHeight="false" outlineLevel="0" collapsed="false">
      <c r="F377" s="58"/>
      <c r="L377" s="234"/>
      <c r="M377" s="234"/>
      <c r="N377" s="234"/>
      <c r="O377" s="234"/>
    </row>
    <row r="378" customFormat="false" ht="12.75" hidden="false" customHeight="false" outlineLevel="0" collapsed="false">
      <c r="F378" s="58"/>
      <c r="L378" s="234"/>
      <c r="M378" s="234"/>
      <c r="N378" s="234"/>
      <c r="O378" s="234"/>
    </row>
    <row r="379" customFormat="false" ht="12.75" hidden="false" customHeight="false" outlineLevel="0" collapsed="false">
      <c r="F379" s="58"/>
      <c r="L379" s="234"/>
      <c r="M379" s="234"/>
      <c r="N379" s="234"/>
      <c r="O379" s="234"/>
    </row>
    <row r="380" customFormat="false" ht="12.75" hidden="false" customHeight="false" outlineLevel="0" collapsed="false">
      <c r="F380" s="58"/>
      <c r="L380" s="234"/>
      <c r="M380" s="234"/>
      <c r="N380" s="234"/>
      <c r="O380" s="234"/>
    </row>
    <row r="381" customFormat="false" ht="12.75" hidden="false" customHeight="false" outlineLevel="0" collapsed="false">
      <c r="F381" s="58"/>
      <c r="L381" s="234"/>
      <c r="M381" s="234"/>
      <c r="N381" s="234"/>
      <c r="O381" s="234"/>
    </row>
    <row r="382" customFormat="false" ht="12.75" hidden="false" customHeight="false" outlineLevel="0" collapsed="false">
      <c r="F382" s="58"/>
      <c r="L382" s="234"/>
      <c r="M382" s="234"/>
      <c r="N382" s="234"/>
      <c r="O382" s="234"/>
    </row>
    <row r="383" customFormat="false" ht="12.75" hidden="false" customHeight="false" outlineLevel="0" collapsed="false">
      <c r="F383" s="58"/>
      <c r="L383" s="234"/>
      <c r="M383" s="234"/>
      <c r="N383" s="234"/>
      <c r="O383" s="234"/>
    </row>
    <row r="384" customFormat="false" ht="12.75" hidden="false" customHeight="false" outlineLevel="0" collapsed="false">
      <c r="F384" s="58"/>
      <c r="L384" s="234"/>
      <c r="M384" s="234"/>
      <c r="N384" s="234"/>
      <c r="O384" s="234"/>
    </row>
    <row r="385" customFormat="false" ht="12.75" hidden="false" customHeight="false" outlineLevel="0" collapsed="false">
      <c r="F385" s="58"/>
      <c r="L385" s="234"/>
      <c r="M385" s="234"/>
      <c r="N385" s="234"/>
      <c r="O385" s="234"/>
    </row>
    <row r="386" customFormat="false" ht="12.75" hidden="false" customHeight="false" outlineLevel="0" collapsed="false">
      <c r="F386" s="58"/>
      <c r="L386" s="234"/>
      <c r="M386" s="234"/>
      <c r="N386" s="234"/>
      <c r="O386" s="234"/>
    </row>
    <row r="387" customFormat="false" ht="12.75" hidden="false" customHeight="false" outlineLevel="0" collapsed="false">
      <c r="F387" s="58"/>
      <c r="L387" s="234"/>
      <c r="M387" s="234"/>
      <c r="N387" s="234"/>
      <c r="O387" s="234"/>
    </row>
    <row r="388" customFormat="false" ht="12.75" hidden="false" customHeight="false" outlineLevel="0" collapsed="false">
      <c r="F388" s="58"/>
      <c r="L388" s="234"/>
      <c r="M388" s="234"/>
      <c r="N388" s="234"/>
      <c r="O388" s="234"/>
    </row>
    <row r="389" customFormat="false" ht="12.75" hidden="false" customHeight="false" outlineLevel="0" collapsed="false">
      <c r="F389" s="58"/>
      <c r="L389" s="234"/>
      <c r="M389" s="234"/>
      <c r="N389" s="234"/>
      <c r="O389" s="234"/>
    </row>
    <row r="390" customFormat="false" ht="12.75" hidden="false" customHeight="false" outlineLevel="0" collapsed="false">
      <c r="F390" s="58"/>
      <c r="L390" s="234"/>
      <c r="M390" s="234"/>
      <c r="N390" s="234"/>
      <c r="O390" s="234"/>
    </row>
    <row r="391" customFormat="false" ht="12.75" hidden="false" customHeight="false" outlineLevel="0" collapsed="false">
      <c r="F391" s="58"/>
      <c r="L391" s="234"/>
      <c r="M391" s="234"/>
      <c r="N391" s="234"/>
      <c r="O391" s="234"/>
    </row>
    <row r="392" customFormat="false" ht="12.75" hidden="false" customHeight="false" outlineLevel="0" collapsed="false">
      <c r="F392" s="58"/>
      <c r="L392" s="234"/>
      <c r="M392" s="234"/>
      <c r="N392" s="234"/>
      <c r="O392" s="234"/>
    </row>
    <row r="393" customFormat="false" ht="12.75" hidden="false" customHeight="false" outlineLevel="0" collapsed="false">
      <c r="F393" s="58"/>
      <c r="L393" s="234"/>
      <c r="M393" s="234"/>
      <c r="N393" s="234"/>
      <c r="O393" s="234"/>
    </row>
    <row r="394" customFormat="false" ht="12.75" hidden="false" customHeight="false" outlineLevel="0" collapsed="false">
      <c r="F394" s="58"/>
      <c r="L394" s="234"/>
      <c r="M394" s="234"/>
      <c r="N394" s="234"/>
      <c r="O394" s="234"/>
    </row>
    <row r="395" customFormat="false" ht="12.75" hidden="false" customHeight="false" outlineLevel="0" collapsed="false">
      <c r="F395" s="58"/>
      <c r="L395" s="234"/>
      <c r="M395" s="234"/>
      <c r="N395" s="234"/>
      <c r="O395" s="234"/>
    </row>
    <row r="396" customFormat="false" ht="12.75" hidden="false" customHeight="false" outlineLevel="0" collapsed="false">
      <c r="F396" s="58"/>
      <c r="L396" s="234"/>
      <c r="M396" s="234"/>
      <c r="N396" s="234"/>
      <c r="O396" s="234"/>
    </row>
    <row r="397" customFormat="false" ht="12.75" hidden="false" customHeight="false" outlineLevel="0" collapsed="false">
      <c r="F397" s="58"/>
      <c r="L397" s="234"/>
      <c r="M397" s="234"/>
      <c r="N397" s="234"/>
      <c r="O397" s="234"/>
    </row>
    <row r="398" customFormat="false" ht="12.75" hidden="false" customHeight="false" outlineLevel="0" collapsed="false">
      <c r="F398" s="58"/>
      <c r="L398" s="234"/>
      <c r="M398" s="234"/>
      <c r="N398" s="234"/>
      <c r="O398" s="234"/>
    </row>
    <row r="399" customFormat="false" ht="12.75" hidden="false" customHeight="false" outlineLevel="0" collapsed="false">
      <c r="F399" s="58"/>
      <c r="L399" s="234"/>
      <c r="M399" s="234"/>
      <c r="N399" s="234"/>
      <c r="O399" s="234"/>
    </row>
    <row r="400" customFormat="false" ht="12.75" hidden="false" customHeight="false" outlineLevel="0" collapsed="false">
      <c r="F400" s="58"/>
      <c r="L400" s="234"/>
      <c r="M400" s="234"/>
      <c r="N400" s="234"/>
      <c r="O400" s="234"/>
    </row>
    <row r="401" customFormat="false" ht="12.75" hidden="false" customHeight="false" outlineLevel="0" collapsed="false">
      <c r="F401" s="58"/>
      <c r="L401" s="234"/>
      <c r="M401" s="234"/>
      <c r="N401" s="234"/>
      <c r="O401" s="234"/>
    </row>
    <row r="402" customFormat="false" ht="12.75" hidden="false" customHeight="false" outlineLevel="0" collapsed="false">
      <c r="F402" s="58"/>
      <c r="L402" s="234"/>
      <c r="M402" s="234"/>
      <c r="N402" s="234"/>
      <c r="O402" s="234"/>
    </row>
    <row r="403" customFormat="false" ht="12.75" hidden="false" customHeight="false" outlineLevel="0" collapsed="false">
      <c r="F403" s="58"/>
      <c r="L403" s="234"/>
      <c r="M403" s="234"/>
      <c r="N403" s="234"/>
      <c r="O403" s="234"/>
    </row>
    <row r="404" customFormat="false" ht="12.75" hidden="false" customHeight="false" outlineLevel="0" collapsed="false">
      <c r="F404" s="58"/>
      <c r="L404" s="234"/>
      <c r="M404" s="234"/>
      <c r="N404" s="234"/>
      <c r="O404" s="234"/>
    </row>
    <row r="405" customFormat="false" ht="12.75" hidden="false" customHeight="false" outlineLevel="0" collapsed="false">
      <c r="F405" s="58"/>
      <c r="L405" s="234"/>
      <c r="M405" s="234"/>
      <c r="N405" s="234"/>
      <c r="O405" s="234"/>
    </row>
    <row r="406" customFormat="false" ht="12.75" hidden="false" customHeight="false" outlineLevel="0" collapsed="false">
      <c r="F406" s="58"/>
      <c r="L406" s="234"/>
      <c r="M406" s="234"/>
      <c r="N406" s="234"/>
      <c r="O406" s="234"/>
    </row>
    <row r="407" customFormat="false" ht="12.75" hidden="false" customHeight="false" outlineLevel="0" collapsed="false">
      <c r="F407" s="58"/>
      <c r="L407" s="234"/>
      <c r="M407" s="234"/>
      <c r="N407" s="234"/>
      <c r="O407" s="234"/>
    </row>
    <row r="408" customFormat="false" ht="12.75" hidden="false" customHeight="false" outlineLevel="0" collapsed="false">
      <c r="F408" s="58"/>
      <c r="L408" s="234"/>
      <c r="M408" s="234"/>
      <c r="N408" s="234"/>
      <c r="O408" s="234"/>
    </row>
    <row r="409" customFormat="false" ht="12.75" hidden="false" customHeight="false" outlineLevel="0" collapsed="false">
      <c r="F409" s="58"/>
      <c r="L409" s="234"/>
      <c r="M409" s="234"/>
      <c r="N409" s="234"/>
      <c r="O409" s="234"/>
    </row>
    <row r="410" customFormat="false" ht="12.75" hidden="false" customHeight="false" outlineLevel="0" collapsed="false">
      <c r="F410" s="58"/>
      <c r="L410" s="234"/>
      <c r="M410" s="234"/>
      <c r="N410" s="234"/>
      <c r="O410" s="234"/>
    </row>
    <row r="411" customFormat="false" ht="12.75" hidden="false" customHeight="false" outlineLevel="0" collapsed="false">
      <c r="F411" s="58"/>
      <c r="L411" s="234"/>
      <c r="M411" s="234"/>
      <c r="N411" s="234"/>
      <c r="O411" s="234"/>
    </row>
    <row r="412" customFormat="false" ht="12.75" hidden="false" customHeight="false" outlineLevel="0" collapsed="false">
      <c r="F412" s="58"/>
      <c r="L412" s="234"/>
      <c r="M412" s="234"/>
      <c r="N412" s="234"/>
      <c r="O412" s="234"/>
    </row>
    <row r="413" customFormat="false" ht="12.75" hidden="false" customHeight="false" outlineLevel="0" collapsed="false">
      <c r="F413" s="58"/>
      <c r="L413" s="234"/>
      <c r="M413" s="234"/>
      <c r="N413" s="234"/>
      <c r="O413" s="234"/>
    </row>
    <row r="414" customFormat="false" ht="12.75" hidden="false" customHeight="false" outlineLevel="0" collapsed="false">
      <c r="F414" s="58"/>
      <c r="L414" s="234"/>
      <c r="M414" s="234"/>
      <c r="N414" s="234"/>
      <c r="O414" s="234"/>
    </row>
    <row r="415" customFormat="false" ht="12.75" hidden="false" customHeight="false" outlineLevel="0" collapsed="false">
      <c r="F415" s="58"/>
      <c r="L415" s="234"/>
      <c r="M415" s="234"/>
      <c r="N415" s="234"/>
      <c r="O415" s="234"/>
    </row>
    <row r="416" customFormat="false" ht="12.75" hidden="false" customHeight="false" outlineLevel="0" collapsed="false">
      <c r="F416" s="58"/>
      <c r="L416" s="234"/>
      <c r="M416" s="234"/>
      <c r="N416" s="234"/>
      <c r="O416" s="234"/>
    </row>
    <row r="417" customFormat="false" ht="12.75" hidden="false" customHeight="false" outlineLevel="0" collapsed="false">
      <c r="F417" s="58"/>
      <c r="L417" s="234"/>
      <c r="M417" s="234"/>
      <c r="N417" s="234"/>
      <c r="O417" s="234"/>
    </row>
    <row r="418" customFormat="false" ht="12.75" hidden="false" customHeight="false" outlineLevel="0" collapsed="false">
      <c r="F418" s="58"/>
      <c r="L418" s="234"/>
      <c r="M418" s="234"/>
      <c r="N418" s="234"/>
      <c r="O418" s="234"/>
    </row>
    <row r="419" customFormat="false" ht="12.75" hidden="false" customHeight="false" outlineLevel="0" collapsed="false">
      <c r="F419" s="58"/>
      <c r="L419" s="234"/>
      <c r="M419" s="234"/>
      <c r="N419" s="234"/>
      <c r="O419" s="234"/>
    </row>
    <row r="420" customFormat="false" ht="12.75" hidden="false" customHeight="false" outlineLevel="0" collapsed="false">
      <c r="F420" s="58"/>
      <c r="L420" s="234"/>
      <c r="M420" s="234"/>
      <c r="N420" s="234"/>
      <c r="O420" s="234"/>
    </row>
    <row r="421" customFormat="false" ht="12.75" hidden="false" customHeight="false" outlineLevel="0" collapsed="false">
      <c r="F421" s="58"/>
      <c r="L421" s="234"/>
      <c r="M421" s="234"/>
      <c r="N421" s="234"/>
      <c r="O421" s="234"/>
    </row>
    <row r="422" customFormat="false" ht="12.75" hidden="false" customHeight="false" outlineLevel="0" collapsed="false">
      <c r="F422" s="58"/>
      <c r="L422" s="234"/>
      <c r="M422" s="234"/>
      <c r="N422" s="234"/>
      <c r="O422" s="234"/>
    </row>
    <row r="423" customFormat="false" ht="12.75" hidden="false" customHeight="false" outlineLevel="0" collapsed="false">
      <c r="F423" s="58"/>
      <c r="L423" s="234"/>
      <c r="M423" s="234"/>
      <c r="N423" s="234"/>
      <c r="O423" s="234"/>
    </row>
    <row r="424" customFormat="false" ht="12.75" hidden="false" customHeight="false" outlineLevel="0" collapsed="false">
      <c r="F424" s="58"/>
      <c r="L424" s="234"/>
      <c r="M424" s="234"/>
      <c r="N424" s="234"/>
      <c r="O424" s="234"/>
    </row>
    <row r="425" customFormat="false" ht="12.75" hidden="false" customHeight="false" outlineLevel="0" collapsed="false">
      <c r="F425" s="58"/>
      <c r="L425" s="234"/>
      <c r="M425" s="234"/>
      <c r="N425" s="234"/>
      <c r="O425" s="234"/>
    </row>
    <row r="426" customFormat="false" ht="12.75" hidden="false" customHeight="false" outlineLevel="0" collapsed="false">
      <c r="F426" s="58"/>
      <c r="L426" s="234"/>
      <c r="M426" s="234"/>
      <c r="N426" s="234"/>
      <c r="O426" s="234"/>
    </row>
    <row r="427" customFormat="false" ht="12.75" hidden="false" customHeight="false" outlineLevel="0" collapsed="false">
      <c r="F427" s="58"/>
      <c r="L427" s="234"/>
      <c r="M427" s="234"/>
      <c r="N427" s="234"/>
      <c r="O427" s="234"/>
    </row>
    <row r="428" customFormat="false" ht="12.75" hidden="false" customHeight="false" outlineLevel="0" collapsed="false">
      <c r="F428" s="58"/>
      <c r="L428" s="234"/>
      <c r="M428" s="234"/>
      <c r="N428" s="234"/>
      <c r="O428" s="234"/>
    </row>
    <row r="429" customFormat="false" ht="12.75" hidden="false" customHeight="false" outlineLevel="0" collapsed="false">
      <c r="F429" s="58"/>
      <c r="L429" s="234"/>
      <c r="M429" s="234"/>
      <c r="N429" s="234"/>
      <c r="O429" s="234"/>
    </row>
    <row r="430" customFormat="false" ht="12.75" hidden="false" customHeight="false" outlineLevel="0" collapsed="false">
      <c r="F430" s="58"/>
      <c r="L430" s="234"/>
      <c r="M430" s="234"/>
      <c r="N430" s="234"/>
      <c r="O430" s="234"/>
    </row>
    <row r="431" customFormat="false" ht="12.75" hidden="false" customHeight="false" outlineLevel="0" collapsed="false">
      <c r="F431" s="58"/>
      <c r="L431" s="234"/>
      <c r="M431" s="234"/>
      <c r="N431" s="234"/>
      <c r="O431" s="234"/>
    </row>
    <row r="432" customFormat="false" ht="12.75" hidden="false" customHeight="false" outlineLevel="0" collapsed="false">
      <c r="F432" s="58"/>
      <c r="L432" s="234"/>
      <c r="M432" s="234"/>
      <c r="N432" s="234"/>
      <c r="O432" s="234"/>
    </row>
    <row r="433" customFormat="false" ht="12.75" hidden="false" customHeight="false" outlineLevel="0" collapsed="false">
      <c r="F433" s="58"/>
      <c r="L433" s="234"/>
      <c r="M433" s="234"/>
      <c r="N433" s="234"/>
      <c r="O433" s="234"/>
    </row>
    <row r="434" customFormat="false" ht="12.75" hidden="false" customHeight="false" outlineLevel="0" collapsed="false">
      <c r="F434" s="58"/>
      <c r="L434" s="234"/>
      <c r="M434" s="234"/>
      <c r="N434" s="234"/>
      <c r="O434" s="234"/>
    </row>
    <row r="435" customFormat="false" ht="12.75" hidden="false" customHeight="false" outlineLevel="0" collapsed="false">
      <c r="F435" s="58"/>
      <c r="L435" s="234"/>
      <c r="M435" s="234"/>
      <c r="N435" s="234"/>
      <c r="O435" s="234"/>
    </row>
    <row r="436" customFormat="false" ht="12.75" hidden="false" customHeight="false" outlineLevel="0" collapsed="false">
      <c r="F436" s="58"/>
      <c r="L436" s="234"/>
      <c r="M436" s="234"/>
      <c r="N436" s="234"/>
      <c r="O436" s="234"/>
    </row>
    <row r="437" customFormat="false" ht="12.75" hidden="false" customHeight="false" outlineLevel="0" collapsed="false">
      <c r="F437" s="58"/>
      <c r="L437" s="234"/>
      <c r="M437" s="234"/>
      <c r="N437" s="234"/>
      <c r="O437" s="234"/>
    </row>
    <row r="438" customFormat="false" ht="12.75" hidden="false" customHeight="false" outlineLevel="0" collapsed="false">
      <c r="F438" s="58"/>
      <c r="L438" s="234"/>
      <c r="M438" s="234"/>
      <c r="N438" s="234"/>
      <c r="O438" s="234"/>
    </row>
    <row r="439" customFormat="false" ht="12.75" hidden="false" customHeight="false" outlineLevel="0" collapsed="false">
      <c r="F439" s="58"/>
      <c r="L439" s="234"/>
      <c r="M439" s="234"/>
      <c r="N439" s="234"/>
      <c r="O439" s="234"/>
    </row>
    <row r="440" customFormat="false" ht="12.75" hidden="false" customHeight="false" outlineLevel="0" collapsed="false">
      <c r="F440" s="58"/>
      <c r="L440" s="234"/>
      <c r="M440" s="234"/>
      <c r="N440" s="234"/>
      <c r="O440" s="234"/>
    </row>
    <row r="441" customFormat="false" ht="12.75" hidden="false" customHeight="false" outlineLevel="0" collapsed="false">
      <c r="F441" s="58"/>
      <c r="L441" s="234"/>
      <c r="M441" s="234"/>
      <c r="N441" s="234"/>
      <c r="O441" s="234"/>
    </row>
    <row r="442" customFormat="false" ht="12.75" hidden="false" customHeight="false" outlineLevel="0" collapsed="false">
      <c r="F442" s="58"/>
      <c r="L442" s="234"/>
      <c r="M442" s="234"/>
      <c r="N442" s="234"/>
      <c r="O442" s="234"/>
    </row>
    <row r="443" customFormat="false" ht="12.75" hidden="false" customHeight="false" outlineLevel="0" collapsed="false">
      <c r="F443" s="58"/>
      <c r="L443" s="234"/>
      <c r="M443" s="234"/>
      <c r="N443" s="234"/>
      <c r="O443" s="234"/>
    </row>
    <row r="444" customFormat="false" ht="12.75" hidden="false" customHeight="false" outlineLevel="0" collapsed="false">
      <c r="F444" s="58"/>
      <c r="L444" s="234"/>
      <c r="M444" s="234"/>
      <c r="N444" s="234"/>
      <c r="O444" s="234"/>
    </row>
    <row r="445" customFormat="false" ht="12.75" hidden="false" customHeight="false" outlineLevel="0" collapsed="false">
      <c r="F445" s="58"/>
      <c r="L445" s="234"/>
      <c r="M445" s="234"/>
      <c r="N445" s="234"/>
      <c r="O445" s="234"/>
    </row>
    <row r="446" customFormat="false" ht="12.75" hidden="false" customHeight="false" outlineLevel="0" collapsed="false">
      <c r="F446" s="58"/>
      <c r="L446" s="234"/>
      <c r="M446" s="234"/>
      <c r="N446" s="234"/>
      <c r="O446" s="234"/>
    </row>
    <row r="447" customFormat="false" ht="12.75" hidden="false" customHeight="false" outlineLevel="0" collapsed="false">
      <c r="F447" s="58"/>
      <c r="L447" s="234"/>
      <c r="M447" s="234"/>
      <c r="N447" s="234"/>
      <c r="O447" s="234"/>
    </row>
    <row r="448" customFormat="false" ht="12.75" hidden="false" customHeight="false" outlineLevel="0" collapsed="false">
      <c r="F448" s="58"/>
      <c r="L448" s="234"/>
      <c r="M448" s="234"/>
      <c r="N448" s="234"/>
      <c r="O448" s="234"/>
    </row>
    <row r="449" customFormat="false" ht="12.75" hidden="false" customHeight="false" outlineLevel="0" collapsed="false">
      <c r="F449" s="58"/>
      <c r="L449" s="234"/>
      <c r="M449" s="234"/>
      <c r="N449" s="234"/>
      <c r="O449" s="234"/>
    </row>
    <row r="450" customFormat="false" ht="12.75" hidden="false" customHeight="false" outlineLevel="0" collapsed="false">
      <c r="F450" s="58"/>
      <c r="L450" s="234"/>
      <c r="M450" s="234"/>
      <c r="N450" s="234"/>
      <c r="O450" s="234"/>
    </row>
    <row r="451" customFormat="false" ht="12.75" hidden="false" customHeight="false" outlineLevel="0" collapsed="false">
      <c r="F451" s="58"/>
      <c r="L451" s="234"/>
      <c r="M451" s="234"/>
      <c r="N451" s="234"/>
      <c r="O451" s="234"/>
    </row>
    <row r="452" customFormat="false" ht="12.75" hidden="false" customHeight="false" outlineLevel="0" collapsed="false">
      <c r="F452" s="58"/>
      <c r="L452" s="234"/>
      <c r="M452" s="234"/>
      <c r="N452" s="234"/>
      <c r="O452" s="234"/>
    </row>
    <row r="453" customFormat="false" ht="12.75" hidden="false" customHeight="false" outlineLevel="0" collapsed="false">
      <c r="F453" s="58"/>
      <c r="L453" s="234"/>
      <c r="M453" s="234"/>
      <c r="N453" s="234"/>
      <c r="O453" s="234"/>
    </row>
    <row r="454" customFormat="false" ht="12.75" hidden="false" customHeight="false" outlineLevel="0" collapsed="false">
      <c r="F454" s="58"/>
      <c r="L454" s="234"/>
      <c r="M454" s="234"/>
      <c r="N454" s="234"/>
      <c r="O454" s="234"/>
    </row>
    <row r="455" customFormat="false" ht="12.75" hidden="false" customHeight="false" outlineLevel="0" collapsed="false">
      <c r="F455" s="58"/>
      <c r="L455" s="234"/>
      <c r="M455" s="234"/>
      <c r="N455" s="234"/>
      <c r="O455" s="234"/>
    </row>
    <row r="456" customFormat="false" ht="12.75" hidden="false" customHeight="false" outlineLevel="0" collapsed="false">
      <c r="F456" s="58"/>
      <c r="L456" s="234"/>
      <c r="M456" s="234"/>
      <c r="N456" s="234"/>
      <c r="O456" s="234"/>
    </row>
    <row r="457" customFormat="false" ht="12.75" hidden="false" customHeight="false" outlineLevel="0" collapsed="false">
      <c r="F457" s="58"/>
      <c r="L457" s="234"/>
      <c r="M457" s="234"/>
      <c r="N457" s="234"/>
      <c r="O457" s="234"/>
    </row>
    <row r="458" customFormat="false" ht="12.75" hidden="false" customHeight="false" outlineLevel="0" collapsed="false">
      <c r="F458" s="58"/>
      <c r="L458" s="234"/>
      <c r="M458" s="234"/>
      <c r="N458" s="234"/>
      <c r="O458" s="234"/>
    </row>
    <row r="459" customFormat="false" ht="12.75" hidden="false" customHeight="false" outlineLevel="0" collapsed="false">
      <c r="F459" s="58"/>
      <c r="L459" s="234"/>
      <c r="M459" s="234"/>
      <c r="N459" s="234"/>
      <c r="O459" s="234"/>
    </row>
    <row r="460" customFormat="false" ht="12.75" hidden="false" customHeight="false" outlineLevel="0" collapsed="false">
      <c r="F460" s="58"/>
      <c r="L460" s="234"/>
      <c r="M460" s="234"/>
      <c r="N460" s="234"/>
      <c r="O460" s="234"/>
    </row>
    <row r="461" customFormat="false" ht="12.75" hidden="false" customHeight="false" outlineLevel="0" collapsed="false">
      <c r="F461" s="58"/>
      <c r="L461" s="234"/>
      <c r="M461" s="234"/>
      <c r="N461" s="234"/>
      <c r="O461" s="234"/>
    </row>
    <row r="462" customFormat="false" ht="12.75" hidden="false" customHeight="false" outlineLevel="0" collapsed="false">
      <c r="F462" s="58"/>
      <c r="L462" s="234"/>
      <c r="M462" s="234"/>
      <c r="N462" s="234"/>
      <c r="O462" s="234"/>
    </row>
    <row r="463" customFormat="false" ht="12.75" hidden="false" customHeight="false" outlineLevel="0" collapsed="false">
      <c r="F463" s="58"/>
      <c r="L463" s="234"/>
      <c r="M463" s="234"/>
      <c r="N463" s="234"/>
      <c r="O463" s="234"/>
    </row>
    <row r="464" customFormat="false" ht="12.75" hidden="false" customHeight="false" outlineLevel="0" collapsed="false">
      <c r="F464" s="58"/>
      <c r="L464" s="234"/>
      <c r="M464" s="234"/>
      <c r="N464" s="234"/>
      <c r="O464" s="234"/>
    </row>
    <row r="465" customFormat="false" ht="12.75" hidden="false" customHeight="false" outlineLevel="0" collapsed="false">
      <c r="F465" s="58"/>
      <c r="L465" s="234"/>
      <c r="M465" s="234"/>
      <c r="N465" s="234"/>
      <c r="O465" s="234"/>
    </row>
    <row r="466" customFormat="false" ht="12.75" hidden="false" customHeight="false" outlineLevel="0" collapsed="false">
      <c r="F466" s="58"/>
      <c r="L466" s="234"/>
      <c r="M466" s="234"/>
      <c r="N466" s="234"/>
      <c r="O466" s="234"/>
    </row>
    <row r="467" customFormat="false" ht="12.75" hidden="false" customHeight="false" outlineLevel="0" collapsed="false">
      <c r="F467" s="58"/>
      <c r="L467" s="234"/>
      <c r="M467" s="234"/>
      <c r="N467" s="234"/>
      <c r="O467" s="234"/>
    </row>
    <row r="468" customFormat="false" ht="12.75" hidden="false" customHeight="false" outlineLevel="0" collapsed="false">
      <c r="F468" s="58"/>
      <c r="L468" s="234"/>
      <c r="M468" s="234"/>
      <c r="N468" s="234"/>
      <c r="O468" s="234"/>
    </row>
    <row r="469" customFormat="false" ht="12.75" hidden="false" customHeight="false" outlineLevel="0" collapsed="false">
      <c r="F469" s="58"/>
      <c r="L469" s="234"/>
      <c r="M469" s="234"/>
      <c r="N469" s="234"/>
      <c r="O469" s="234"/>
    </row>
    <row r="470" customFormat="false" ht="12.75" hidden="false" customHeight="false" outlineLevel="0" collapsed="false">
      <c r="F470" s="58"/>
      <c r="L470" s="234"/>
      <c r="M470" s="234"/>
      <c r="N470" s="234"/>
      <c r="O470" s="234"/>
    </row>
    <row r="471" customFormat="false" ht="12.75" hidden="false" customHeight="false" outlineLevel="0" collapsed="false">
      <c r="F471" s="58"/>
      <c r="L471" s="234"/>
      <c r="M471" s="234"/>
      <c r="N471" s="234"/>
      <c r="O471" s="234"/>
    </row>
    <row r="472" customFormat="false" ht="12.75" hidden="false" customHeight="false" outlineLevel="0" collapsed="false">
      <c r="F472" s="58"/>
      <c r="L472" s="234"/>
      <c r="M472" s="234"/>
      <c r="N472" s="234"/>
      <c r="O472" s="234"/>
    </row>
    <row r="473" customFormat="false" ht="12.75" hidden="false" customHeight="false" outlineLevel="0" collapsed="false">
      <c r="F473" s="58"/>
      <c r="L473" s="234"/>
      <c r="M473" s="234"/>
      <c r="N473" s="234"/>
      <c r="O473" s="234"/>
    </row>
    <row r="474" customFormat="false" ht="12.75" hidden="false" customHeight="false" outlineLevel="0" collapsed="false">
      <c r="F474" s="58"/>
      <c r="L474" s="234"/>
      <c r="M474" s="234"/>
      <c r="N474" s="234"/>
      <c r="O474" s="234"/>
    </row>
    <row r="475" customFormat="false" ht="12.75" hidden="false" customHeight="false" outlineLevel="0" collapsed="false">
      <c r="F475" s="58"/>
      <c r="L475" s="234"/>
      <c r="M475" s="234"/>
      <c r="N475" s="234"/>
      <c r="O475" s="234"/>
    </row>
    <row r="476" customFormat="false" ht="12.75" hidden="false" customHeight="false" outlineLevel="0" collapsed="false">
      <c r="F476" s="58"/>
      <c r="L476" s="234"/>
      <c r="M476" s="234"/>
      <c r="N476" s="234"/>
      <c r="O476" s="234"/>
    </row>
    <row r="477" customFormat="false" ht="12.75" hidden="false" customHeight="false" outlineLevel="0" collapsed="false">
      <c r="F477" s="58"/>
      <c r="L477" s="234"/>
      <c r="M477" s="234"/>
      <c r="N477" s="234"/>
      <c r="O477" s="234"/>
    </row>
    <row r="478" customFormat="false" ht="12.75" hidden="false" customHeight="false" outlineLevel="0" collapsed="false">
      <c r="F478" s="58"/>
      <c r="L478" s="234"/>
      <c r="M478" s="234"/>
      <c r="N478" s="234"/>
      <c r="O478" s="234"/>
    </row>
    <row r="479" customFormat="false" ht="12.75" hidden="false" customHeight="false" outlineLevel="0" collapsed="false">
      <c r="F479" s="58"/>
      <c r="L479" s="234"/>
      <c r="M479" s="234"/>
      <c r="N479" s="234"/>
      <c r="O479" s="234"/>
    </row>
    <row r="480" customFormat="false" ht="12.75" hidden="false" customHeight="false" outlineLevel="0" collapsed="false">
      <c r="F480" s="58"/>
      <c r="L480" s="234"/>
      <c r="M480" s="234"/>
      <c r="N480" s="234"/>
      <c r="O480" s="234"/>
    </row>
    <row r="481" customFormat="false" ht="12.75" hidden="false" customHeight="false" outlineLevel="0" collapsed="false">
      <c r="F481" s="58"/>
      <c r="L481" s="234"/>
      <c r="M481" s="234"/>
      <c r="N481" s="234"/>
      <c r="O481" s="234"/>
    </row>
    <row r="482" customFormat="false" ht="12.75" hidden="false" customHeight="false" outlineLevel="0" collapsed="false">
      <c r="F482" s="58"/>
      <c r="L482" s="234"/>
      <c r="M482" s="234"/>
      <c r="N482" s="234"/>
      <c r="O482" s="234"/>
    </row>
    <row r="483" customFormat="false" ht="12.75" hidden="false" customHeight="false" outlineLevel="0" collapsed="false">
      <c r="F483" s="58"/>
      <c r="L483" s="234"/>
      <c r="M483" s="234"/>
      <c r="N483" s="234"/>
      <c r="O483" s="234"/>
    </row>
    <row r="484" customFormat="false" ht="12.75" hidden="false" customHeight="false" outlineLevel="0" collapsed="false">
      <c r="F484" s="58"/>
      <c r="L484" s="234"/>
      <c r="M484" s="234"/>
      <c r="N484" s="234"/>
      <c r="O484" s="234"/>
    </row>
    <row r="485" customFormat="false" ht="12.75" hidden="false" customHeight="false" outlineLevel="0" collapsed="false">
      <c r="F485" s="58"/>
      <c r="L485" s="234"/>
      <c r="M485" s="234"/>
      <c r="N485" s="234"/>
      <c r="O485" s="234"/>
    </row>
    <row r="486" customFormat="false" ht="12.75" hidden="false" customHeight="false" outlineLevel="0" collapsed="false">
      <c r="F486" s="58"/>
      <c r="L486" s="234"/>
      <c r="M486" s="234"/>
      <c r="N486" s="234"/>
      <c r="O486" s="234"/>
    </row>
    <row r="487" customFormat="false" ht="12.75" hidden="false" customHeight="false" outlineLevel="0" collapsed="false">
      <c r="F487" s="58"/>
      <c r="L487" s="234"/>
      <c r="M487" s="234"/>
      <c r="N487" s="234"/>
      <c r="O487" s="234"/>
    </row>
    <row r="488" customFormat="false" ht="12.75" hidden="false" customHeight="false" outlineLevel="0" collapsed="false">
      <c r="F488" s="58"/>
      <c r="L488" s="234"/>
      <c r="M488" s="234"/>
      <c r="N488" s="234"/>
      <c r="O488" s="234"/>
    </row>
    <row r="489" customFormat="false" ht="12.75" hidden="false" customHeight="false" outlineLevel="0" collapsed="false">
      <c r="F489" s="58"/>
      <c r="L489" s="234"/>
      <c r="M489" s="234"/>
      <c r="N489" s="234"/>
      <c r="O489" s="234"/>
    </row>
    <row r="490" customFormat="false" ht="12.75" hidden="false" customHeight="false" outlineLevel="0" collapsed="false">
      <c r="F490" s="58"/>
      <c r="L490" s="234"/>
      <c r="M490" s="234"/>
      <c r="N490" s="234"/>
      <c r="O490" s="234"/>
    </row>
    <row r="491" customFormat="false" ht="12.75" hidden="false" customHeight="false" outlineLevel="0" collapsed="false">
      <c r="F491" s="58"/>
      <c r="L491" s="234"/>
      <c r="M491" s="234"/>
      <c r="N491" s="234"/>
      <c r="O491" s="234"/>
    </row>
    <row r="492" customFormat="false" ht="12.75" hidden="false" customHeight="false" outlineLevel="0" collapsed="false">
      <c r="F492" s="58"/>
      <c r="L492" s="234"/>
      <c r="M492" s="234"/>
      <c r="N492" s="234"/>
      <c r="O492" s="234"/>
    </row>
    <row r="493" customFormat="false" ht="12.75" hidden="false" customHeight="false" outlineLevel="0" collapsed="false">
      <c r="F493" s="58"/>
      <c r="L493" s="234"/>
      <c r="M493" s="234"/>
      <c r="N493" s="234"/>
      <c r="O493" s="234"/>
    </row>
    <row r="494" customFormat="false" ht="12.75" hidden="false" customHeight="false" outlineLevel="0" collapsed="false">
      <c r="F494" s="58"/>
      <c r="L494" s="234"/>
      <c r="M494" s="234"/>
      <c r="N494" s="234"/>
      <c r="O494" s="234"/>
    </row>
    <row r="495" customFormat="false" ht="12.75" hidden="false" customHeight="false" outlineLevel="0" collapsed="false">
      <c r="F495" s="58"/>
      <c r="L495" s="234"/>
      <c r="M495" s="234"/>
      <c r="N495" s="234"/>
      <c r="O495" s="234"/>
    </row>
    <row r="496" customFormat="false" ht="12.75" hidden="false" customHeight="false" outlineLevel="0" collapsed="false">
      <c r="F496" s="58"/>
      <c r="L496" s="234"/>
      <c r="M496" s="234"/>
      <c r="N496" s="234"/>
      <c r="O496" s="234"/>
    </row>
    <row r="497" customFormat="false" ht="12.75" hidden="false" customHeight="false" outlineLevel="0" collapsed="false">
      <c r="F497" s="58"/>
      <c r="L497" s="234"/>
      <c r="M497" s="234"/>
      <c r="N497" s="234"/>
      <c r="O497" s="234"/>
    </row>
    <row r="498" customFormat="false" ht="12.75" hidden="false" customHeight="false" outlineLevel="0" collapsed="false">
      <c r="F498" s="58"/>
      <c r="L498" s="234"/>
      <c r="M498" s="234"/>
      <c r="N498" s="234"/>
      <c r="O498" s="234"/>
    </row>
    <row r="499" customFormat="false" ht="12.75" hidden="false" customHeight="false" outlineLevel="0" collapsed="false">
      <c r="F499" s="58"/>
      <c r="L499" s="234"/>
      <c r="M499" s="234"/>
      <c r="N499" s="234"/>
      <c r="O499" s="234"/>
    </row>
    <row r="500" customFormat="false" ht="12.75" hidden="false" customHeight="false" outlineLevel="0" collapsed="false">
      <c r="F500" s="58"/>
      <c r="L500" s="234"/>
      <c r="M500" s="234"/>
      <c r="N500" s="234"/>
      <c r="O500" s="234"/>
    </row>
    <row r="501" customFormat="false" ht="12.75" hidden="false" customHeight="false" outlineLevel="0" collapsed="false">
      <c r="F501" s="58"/>
      <c r="L501" s="234"/>
      <c r="M501" s="234"/>
      <c r="N501" s="234"/>
      <c r="O501" s="234"/>
    </row>
    <row r="502" customFormat="false" ht="12.75" hidden="false" customHeight="false" outlineLevel="0" collapsed="false">
      <c r="F502" s="58"/>
      <c r="L502" s="234"/>
      <c r="M502" s="234"/>
      <c r="N502" s="234"/>
      <c r="O502" s="234"/>
    </row>
    <row r="503" customFormat="false" ht="12.75" hidden="false" customHeight="false" outlineLevel="0" collapsed="false">
      <c r="F503" s="58"/>
      <c r="L503" s="234"/>
      <c r="M503" s="234"/>
      <c r="N503" s="234"/>
      <c r="O503" s="234"/>
    </row>
    <row r="504" customFormat="false" ht="12.75" hidden="false" customHeight="false" outlineLevel="0" collapsed="false">
      <c r="F504" s="58"/>
      <c r="L504" s="234"/>
      <c r="M504" s="234"/>
      <c r="N504" s="234"/>
      <c r="O504" s="234"/>
    </row>
    <row r="505" customFormat="false" ht="12.75" hidden="false" customHeight="false" outlineLevel="0" collapsed="false">
      <c r="F505" s="58"/>
      <c r="L505" s="234"/>
      <c r="M505" s="234"/>
      <c r="N505" s="234"/>
      <c r="O505" s="234"/>
    </row>
    <row r="506" customFormat="false" ht="12.75" hidden="false" customHeight="false" outlineLevel="0" collapsed="false">
      <c r="F506" s="58"/>
      <c r="L506" s="234"/>
      <c r="M506" s="234"/>
      <c r="N506" s="234"/>
      <c r="O506" s="234"/>
    </row>
    <row r="507" customFormat="false" ht="12.75" hidden="false" customHeight="false" outlineLevel="0" collapsed="false">
      <c r="F507" s="58"/>
      <c r="L507" s="234"/>
      <c r="M507" s="234"/>
      <c r="N507" s="234"/>
      <c r="O507" s="234"/>
    </row>
    <row r="508" customFormat="false" ht="12.75" hidden="false" customHeight="false" outlineLevel="0" collapsed="false">
      <c r="F508" s="58"/>
      <c r="L508" s="234"/>
      <c r="M508" s="234"/>
      <c r="N508" s="234"/>
      <c r="O508" s="234"/>
    </row>
    <row r="509" customFormat="false" ht="12.75" hidden="false" customHeight="false" outlineLevel="0" collapsed="false">
      <c r="F509" s="58"/>
      <c r="L509" s="234"/>
      <c r="M509" s="234"/>
      <c r="N509" s="234"/>
      <c r="O509" s="234"/>
    </row>
    <row r="510" customFormat="false" ht="12.75" hidden="false" customHeight="false" outlineLevel="0" collapsed="false">
      <c r="F510" s="58"/>
      <c r="L510" s="234"/>
      <c r="M510" s="234"/>
      <c r="N510" s="234"/>
      <c r="O510" s="234"/>
    </row>
    <row r="511" customFormat="false" ht="12.75" hidden="false" customHeight="false" outlineLevel="0" collapsed="false">
      <c r="F511" s="58"/>
      <c r="L511" s="234"/>
      <c r="M511" s="234"/>
      <c r="N511" s="234"/>
      <c r="O511" s="234"/>
    </row>
    <row r="512" customFormat="false" ht="12.75" hidden="false" customHeight="false" outlineLevel="0" collapsed="false">
      <c r="F512" s="58"/>
      <c r="L512" s="234"/>
      <c r="M512" s="234"/>
      <c r="N512" s="234"/>
      <c r="O512" s="234"/>
    </row>
    <row r="513" customFormat="false" ht="12.75" hidden="false" customHeight="false" outlineLevel="0" collapsed="false">
      <c r="F513" s="58"/>
      <c r="L513" s="234"/>
      <c r="M513" s="234"/>
      <c r="N513" s="234"/>
      <c r="O513" s="234"/>
    </row>
    <row r="514" customFormat="false" ht="12.75" hidden="false" customHeight="false" outlineLevel="0" collapsed="false">
      <c r="F514" s="58"/>
      <c r="L514" s="234"/>
      <c r="M514" s="234"/>
      <c r="N514" s="234"/>
      <c r="O514" s="234"/>
    </row>
    <row r="515" customFormat="false" ht="12.75" hidden="false" customHeight="false" outlineLevel="0" collapsed="false">
      <c r="F515" s="58"/>
      <c r="L515" s="234"/>
      <c r="M515" s="234"/>
      <c r="N515" s="234"/>
      <c r="O515" s="234"/>
    </row>
    <row r="516" customFormat="false" ht="12.75" hidden="false" customHeight="false" outlineLevel="0" collapsed="false">
      <c r="F516" s="58"/>
      <c r="L516" s="234"/>
      <c r="M516" s="234"/>
      <c r="N516" s="234"/>
      <c r="O516" s="234"/>
    </row>
    <row r="517" customFormat="false" ht="12.75" hidden="false" customHeight="false" outlineLevel="0" collapsed="false">
      <c r="F517" s="58"/>
      <c r="L517" s="234"/>
      <c r="M517" s="234"/>
      <c r="N517" s="234"/>
      <c r="O517" s="234"/>
    </row>
    <row r="518" customFormat="false" ht="12.75" hidden="false" customHeight="false" outlineLevel="0" collapsed="false">
      <c r="F518" s="58"/>
      <c r="L518" s="234"/>
      <c r="M518" s="234"/>
      <c r="N518" s="234"/>
      <c r="O518" s="234"/>
    </row>
    <row r="519" customFormat="false" ht="12.75" hidden="false" customHeight="false" outlineLevel="0" collapsed="false">
      <c r="F519" s="58"/>
      <c r="L519" s="234"/>
      <c r="M519" s="234"/>
      <c r="N519" s="234"/>
      <c r="O519" s="234"/>
    </row>
    <row r="520" customFormat="false" ht="12.75" hidden="false" customHeight="false" outlineLevel="0" collapsed="false">
      <c r="F520" s="58"/>
      <c r="L520" s="234"/>
      <c r="M520" s="234"/>
      <c r="N520" s="234"/>
      <c r="O520" s="234"/>
    </row>
    <row r="521" customFormat="false" ht="12.75" hidden="false" customHeight="false" outlineLevel="0" collapsed="false">
      <c r="F521" s="58"/>
      <c r="L521" s="234"/>
      <c r="M521" s="234"/>
      <c r="N521" s="234"/>
      <c r="O521" s="234"/>
    </row>
    <row r="522" customFormat="false" ht="12.75" hidden="false" customHeight="false" outlineLevel="0" collapsed="false">
      <c r="F522" s="58"/>
      <c r="L522" s="234"/>
      <c r="M522" s="234"/>
      <c r="N522" s="234"/>
      <c r="O522" s="234"/>
    </row>
    <row r="523" customFormat="false" ht="12.75" hidden="false" customHeight="false" outlineLevel="0" collapsed="false">
      <c r="F523" s="58"/>
      <c r="L523" s="234"/>
      <c r="M523" s="234"/>
      <c r="N523" s="234"/>
      <c r="O523" s="234"/>
    </row>
    <row r="524" customFormat="false" ht="12.75" hidden="false" customHeight="false" outlineLevel="0" collapsed="false">
      <c r="F524" s="58"/>
      <c r="L524" s="234"/>
      <c r="M524" s="234"/>
      <c r="N524" s="234"/>
      <c r="O524" s="234"/>
    </row>
    <row r="525" customFormat="false" ht="12.75" hidden="false" customHeight="false" outlineLevel="0" collapsed="false">
      <c r="F525" s="58"/>
      <c r="L525" s="234"/>
      <c r="M525" s="234"/>
      <c r="N525" s="234"/>
      <c r="O525" s="234"/>
    </row>
    <row r="526" customFormat="false" ht="12.75" hidden="false" customHeight="false" outlineLevel="0" collapsed="false">
      <c r="F526" s="58"/>
      <c r="L526" s="234"/>
      <c r="M526" s="234"/>
      <c r="N526" s="234"/>
      <c r="O526" s="234"/>
    </row>
    <row r="527" customFormat="false" ht="12.75" hidden="false" customHeight="false" outlineLevel="0" collapsed="false">
      <c r="F527" s="58"/>
      <c r="L527" s="234"/>
      <c r="M527" s="234"/>
      <c r="N527" s="234"/>
      <c r="O527" s="234"/>
    </row>
    <row r="528" customFormat="false" ht="12.75" hidden="false" customHeight="false" outlineLevel="0" collapsed="false">
      <c r="F528" s="58"/>
      <c r="L528" s="234"/>
      <c r="M528" s="234"/>
      <c r="N528" s="234"/>
      <c r="O528" s="234"/>
    </row>
    <row r="529" customFormat="false" ht="12.75" hidden="false" customHeight="false" outlineLevel="0" collapsed="false">
      <c r="F529" s="58"/>
      <c r="L529" s="234"/>
      <c r="M529" s="234"/>
      <c r="N529" s="234"/>
      <c r="O529" s="234"/>
    </row>
    <row r="530" customFormat="false" ht="12.75" hidden="false" customHeight="false" outlineLevel="0" collapsed="false">
      <c r="F530" s="58"/>
      <c r="L530" s="234"/>
      <c r="M530" s="234"/>
      <c r="N530" s="234"/>
      <c r="O530" s="234"/>
    </row>
    <row r="531" customFormat="false" ht="12.75" hidden="false" customHeight="false" outlineLevel="0" collapsed="false">
      <c r="F531" s="58"/>
      <c r="L531" s="234"/>
      <c r="M531" s="234"/>
      <c r="N531" s="234"/>
      <c r="O531" s="234"/>
    </row>
    <row r="532" customFormat="false" ht="12.75" hidden="false" customHeight="false" outlineLevel="0" collapsed="false">
      <c r="F532" s="58"/>
      <c r="L532" s="234"/>
      <c r="M532" s="234"/>
      <c r="N532" s="234"/>
      <c r="O532" s="234"/>
    </row>
    <row r="533" customFormat="false" ht="12.75" hidden="false" customHeight="false" outlineLevel="0" collapsed="false">
      <c r="F533" s="58"/>
      <c r="L533" s="234"/>
      <c r="M533" s="234"/>
      <c r="N533" s="234"/>
      <c r="O533" s="234"/>
    </row>
    <row r="534" customFormat="false" ht="12.75" hidden="false" customHeight="false" outlineLevel="0" collapsed="false">
      <c r="F534" s="58"/>
      <c r="L534" s="234"/>
      <c r="M534" s="234"/>
      <c r="N534" s="234"/>
      <c r="O534" s="234"/>
    </row>
    <row r="535" customFormat="false" ht="12.75" hidden="false" customHeight="false" outlineLevel="0" collapsed="false">
      <c r="F535" s="58"/>
      <c r="L535" s="234"/>
      <c r="M535" s="234"/>
      <c r="N535" s="234"/>
      <c r="O535" s="234"/>
    </row>
    <row r="536" customFormat="false" ht="12.75" hidden="false" customHeight="false" outlineLevel="0" collapsed="false">
      <c r="F536" s="58"/>
      <c r="L536" s="234"/>
      <c r="M536" s="234"/>
      <c r="N536" s="234"/>
      <c r="O536" s="234"/>
    </row>
    <row r="537" customFormat="false" ht="12.75" hidden="false" customHeight="false" outlineLevel="0" collapsed="false">
      <c r="F537" s="58"/>
      <c r="L537" s="234"/>
      <c r="M537" s="234"/>
      <c r="N537" s="234"/>
      <c r="O537" s="234"/>
    </row>
    <row r="538" customFormat="false" ht="12.75" hidden="false" customHeight="false" outlineLevel="0" collapsed="false">
      <c r="F538" s="58"/>
      <c r="L538" s="234"/>
      <c r="M538" s="234"/>
      <c r="N538" s="234"/>
      <c r="O538" s="234"/>
    </row>
    <row r="539" customFormat="false" ht="12.75" hidden="false" customHeight="false" outlineLevel="0" collapsed="false">
      <c r="F539" s="58"/>
      <c r="L539" s="234"/>
      <c r="M539" s="234"/>
      <c r="N539" s="234"/>
      <c r="O539" s="234"/>
    </row>
    <row r="540" customFormat="false" ht="12.75" hidden="false" customHeight="false" outlineLevel="0" collapsed="false">
      <c r="F540" s="58"/>
      <c r="L540" s="234"/>
      <c r="M540" s="234"/>
      <c r="N540" s="234"/>
      <c r="O540" s="234"/>
    </row>
    <row r="541" customFormat="false" ht="12.75" hidden="false" customHeight="false" outlineLevel="0" collapsed="false">
      <c r="F541" s="58"/>
      <c r="L541" s="234"/>
      <c r="M541" s="234"/>
      <c r="N541" s="234"/>
      <c r="O541" s="234"/>
    </row>
    <row r="542" customFormat="false" ht="12.75" hidden="false" customHeight="false" outlineLevel="0" collapsed="false">
      <c r="F542" s="58"/>
      <c r="L542" s="234"/>
      <c r="M542" s="234"/>
      <c r="N542" s="234"/>
      <c r="O542" s="234"/>
    </row>
    <row r="543" customFormat="false" ht="12.75" hidden="false" customHeight="false" outlineLevel="0" collapsed="false">
      <c r="F543" s="58"/>
      <c r="L543" s="234"/>
      <c r="M543" s="234"/>
      <c r="N543" s="234"/>
      <c r="O543" s="234"/>
    </row>
    <row r="544" customFormat="false" ht="12.75" hidden="false" customHeight="false" outlineLevel="0" collapsed="false">
      <c r="F544" s="58"/>
      <c r="L544" s="234"/>
      <c r="M544" s="234"/>
      <c r="N544" s="234"/>
      <c r="O544" s="234"/>
    </row>
    <row r="545" customFormat="false" ht="12.75" hidden="false" customHeight="false" outlineLevel="0" collapsed="false">
      <c r="F545" s="58"/>
      <c r="L545" s="234"/>
      <c r="M545" s="234"/>
      <c r="N545" s="234"/>
      <c r="O545" s="234"/>
    </row>
    <row r="546" customFormat="false" ht="12.75" hidden="false" customHeight="false" outlineLevel="0" collapsed="false">
      <c r="F546" s="58"/>
      <c r="L546" s="234"/>
      <c r="M546" s="234"/>
      <c r="N546" s="234"/>
      <c r="O546" s="234"/>
    </row>
    <row r="547" customFormat="false" ht="12.75" hidden="false" customHeight="false" outlineLevel="0" collapsed="false">
      <c r="F547" s="58"/>
      <c r="L547" s="234"/>
      <c r="M547" s="234"/>
      <c r="N547" s="234"/>
      <c r="O547" s="234"/>
    </row>
    <row r="548" customFormat="false" ht="12.75" hidden="false" customHeight="false" outlineLevel="0" collapsed="false">
      <c r="F548" s="58"/>
      <c r="L548" s="234"/>
      <c r="M548" s="234"/>
      <c r="N548" s="234"/>
      <c r="O548" s="234"/>
    </row>
    <row r="549" customFormat="false" ht="12.75" hidden="false" customHeight="false" outlineLevel="0" collapsed="false">
      <c r="F549" s="58"/>
      <c r="L549" s="234"/>
      <c r="M549" s="234"/>
      <c r="N549" s="234"/>
      <c r="O549" s="234"/>
    </row>
    <row r="550" customFormat="false" ht="12.75" hidden="false" customHeight="false" outlineLevel="0" collapsed="false">
      <c r="F550" s="58"/>
      <c r="L550" s="234"/>
      <c r="M550" s="234"/>
      <c r="N550" s="234"/>
      <c r="O550" s="234"/>
    </row>
    <row r="551" customFormat="false" ht="12.75" hidden="false" customHeight="false" outlineLevel="0" collapsed="false">
      <c r="F551" s="58"/>
      <c r="L551" s="234"/>
      <c r="M551" s="234"/>
      <c r="N551" s="234"/>
      <c r="O551" s="234"/>
    </row>
    <row r="552" customFormat="false" ht="12.75" hidden="false" customHeight="false" outlineLevel="0" collapsed="false">
      <c r="F552" s="58"/>
      <c r="L552" s="234"/>
      <c r="M552" s="234"/>
      <c r="N552" s="234"/>
      <c r="O552" s="234"/>
    </row>
    <row r="553" customFormat="false" ht="12.75" hidden="false" customHeight="false" outlineLevel="0" collapsed="false">
      <c r="F553" s="58"/>
      <c r="L553" s="234"/>
      <c r="M553" s="234"/>
      <c r="N553" s="234"/>
      <c r="O553" s="234"/>
    </row>
    <row r="554" customFormat="false" ht="12.75" hidden="false" customHeight="false" outlineLevel="0" collapsed="false">
      <c r="F554" s="58"/>
      <c r="L554" s="234"/>
      <c r="M554" s="234"/>
      <c r="N554" s="234"/>
      <c r="O554" s="234"/>
    </row>
    <row r="555" customFormat="false" ht="12.75" hidden="false" customHeight="false" outlineLevel="0" collapsed="false">
      <c r="F555" s="58"/>
      <c r="L555" s="234"/>
      <c r="M555" s="234"/>
      <c r="N555" s="234"/>
      <c r="O555" s="234"/>
    </row>
    <row r="556" customFormat="false" ht="12.75" hidden="false" customHeight="false" outlineLevel="0" collapsed="false">
      <c r="F556" s="58"/>
      <c r="L556" s="234"/>
      <c r="M556" s="234"/>
      <c r="N556" s="234"/>
      <c r="O556" s="234"/>
    </row>
    <row r="557" customFormat="false" ht="12.75" hidden="false" customHeight="false" outlineLevel="0" collapsed="false">
      <c r="F557" s="58"/>
      <c r="L557" s="234"/>
      <c r="M557" s="234"/>
      <c r="N557" s="234"/>
      <c r="O557" s="234"/>
    </row>
    <row r="558" customFormat="false" ht="12.75" hidden="false" customHeight="false" outlineLevel="0" collapsed="false">
      <c r="F558" s="58"/>
      <c r="L558" s="234"/>
      <c r="M558" s="234"/>
      <c r="N558" s="234"/>
      <c r="O558" s="234"/>
    </row>
    <row r="559" customFormat="false" ht="12.75" hidden="false" customHeight="false" outlineLevel="0" collapsed="false">
      <c r="F559" s="58"/>
      <c r="L559" s="234"/>
      <c r="M559" s="234"/>
      <c r="N559" s="234"/>
      <c r="O559" s="234"/>
    </row>
    <row r="560" customFormat="false" ht="12.75" hidden="false" customHeight="false" outlineLevel="0" collapsed="false">
      <c r="F560" s="58"/>
      <c r="L560" s="234"/>
      <c r="M560" s="234"/>
      <c r="N560" s="234"/>
      <c r="O560" s="234"/>
    </row>
    <row r="561" customFormat="false" ht="12.75" hidden="false" customHeight="false" outlineLevel="0" collapsed="false">
      <c r="F561" s="58"/>
      <c r="L561" s="234"/>
      <c r="M561" s="234"/>
      <c r="N561" s="234"/>
      <c r="O561" s="234"/>
    </row>
    <row r="562" customFormat="false" ht="12.75" hidden="false" customHeight="false" outlineLevel="0" collapsed="false">
      <c r="F562" s="58"/>
      <c r="L562" s="234"/>
      <c r="M562" s="234"/>
      <c r="N562" s="234"/>
      <c r="O562" s="234"/>
    </row>
    <row r="563" customFormat="false" ht="12.75" hidden="false" customHeight="false" outlineLevel="0" collapsed="false">
      <c r="F563" s="58"/>
      <c r="L563" s="234"/>
      <c r="M563" s="234"/>
      <c r="N563" s="234"/>
      <c r="O563" s="234"/>
    </row>
    <row r="564" customFormat="false" ht="12.75" hidden="false" customHeight="false" outlineLevel="0" collapsed="false">
      <c r="F564" s="58"/>
      <c r="L564" s="234"/>
      <c r="M564" s="234"/>
      <c r="N564" s="234"/>
      <c r="O564" s="234"/>
    </row>
    <row r="565" customFormat="false" ht="12.75" hidden="false" customHeight="false" outlineLevel="0" collapsed="false">
      <c r="F565" s="58"/>
      <c r="L565" s="234"/>
      <c r="M565" s="234"/>
      <c r="N565" s="234"/>
      <c r="O565" s="234"/>
    </row>
    <row r="566" customFormat="false" ht="12.75" hidden="false" customHeight="false" outlineLevel="0" collapsed="false">
      <c r="F566" s="58"/>
      <c r="L566" s="234"/>
      <c r="M566" s="234"/>
      <c r="N566" s="234"/>
      <c r="O566" s="234"/>
    </row>
    <row r="567" customFormat="false" ht="12.75" hidden="false" customHeight="false" outlineLevel="0" collapsed="false">
      <c r="F567" s="58"/>
      <c r="O567" s="234"/>
    </row>
    <row r="568" customFormat="false" ht="12.75" hidden="false" customHeight="false" outlineLevel="0" collapsed="false">
      <c r="F568" s="58"/>
      <c r="O568" s="234"/>
    </row>
    <row r="569" customFormat="false" ht="12.75" hidden="false" customHeight="false" outlineLevel="0" collapsed="false">
      <c r="F569" s="58"/>
      <c r="O569" s="234"/>
    </row>
    <row r="570" customFormat="false" ht="12.75" hidden="false" customHeight="false" outlineLevel="0" collapsed="false">
      <c r="F570" s="58"/>
      <c r="O570" s="234"/>
    </row>
    <row r="571" customFormat="false" ht="12.75" hidden="false" customHeight="false" outlineLevel="0" collapsed="false">
      <c r="F571" s="58"/>
      <c r="O571" s="234"/>
    </row>
    <row r="572" customFormat="false" ht="12.75" hidden="false" customHeight="false" outlineLevel="0" collapsed="false">
      <c r="F572" s="58"/>
      <c r="O572" s="234"/>
    </row>
    <row r="573" customFormat="false" ht="12.75" hidden="false" customHeight="false" outlineLevel="0" collapsed="false">
      <c r="F573" s="58"/>
      <c r="O573" s="234"/>
    </row>
    <row r="574" customFormat="false" ht="12.75" hidden="false" customHeight="false" outlineLevel="0" collapsed="false">
      <c r="F574" s="58"/>
      <c r="O574" s="234"/>
    </row>
    <row r="575" customFormat="false" ht="12.75" hidden="false" customHeight="false" outlineLevel="0" collapsed="false">
      <c r="F575" s="58"/>
      <c r="O575" s="234"/>
    </row>
    <row r="576" customFormat="false" ht="12.75" hidden="false" customHeight="false" outlineLevel="0" collapsed="false">
      <c r="F576" s="58"/>
      <c r="O576" s="234"/>
    </row>
    <row r="577" customFormat="false" ht="12.75" hidden="false" customHeight="false" outlineLevel="0" collapsed="false">
      <c r="F577" s="58"/>
      <c r="O577" s="234"/>
    </row>
    <row r="578" customFormat="false" ht="12.75" hidden="false" customHeight="false" outlineLevel="0" collapsed="false">
      <c r="F578" s="58"/>
      <c r="O578" s="234"/>
    </row>
    <row r="579" customFormat="false" ht="12.75" hidden="false" customHeight="false" outlineLevel="0" collapsed="false">
      <c r="F579" s="58"/>
      <c r="O579" s="234"/>
    </row>
    <row r="580" customFormat="false" ht="12.75" hidden="false" customHeight="false" outlineLevel="0" collapsed="false">
      <c r="F580" s="58"/>
      <c r="O580" s="234"/>
    </row>
    <row r="581" customFormat="false" ht="12.75" hidden="false" customHeight="false" outlineLevel="0" collapsed="false">
      <c r="F581" s="58"/>
      <c r="O581" s="234"/>
    </row>
    <row r="582" customFormat="false" ht="12.75" hidden="false" customHeight="false" outlineLevel="0" collapsed="false">
      <c r="F582" s="58"/>
      <c r="O582" s="234"/>
    </row>
    <row r="583" customFormat="false" ht="12.75" hidden="false" customHeight="false" outlineLevel="0" collapsed="false">
      <c r="F583" s="58"/>
      <c r="O583" s="234"/>
    </row>
    <row r="584" customFormat="false" ht="12.75" hidden="false" customHeight="false" outlineLevel="0" collapsed="false">
      <c r="F584" s="58"/>
      <c r="O584" s="234"/>
    </row>
    <row r="585" customFormat="false" ht="12.75" hidden="false" customHeight="false" outlineLevel="0" collapsed="false">
      <c r="F585" s="58"/>
      <c r="O585" s="234"/>
    </row>
    <row r="586" customFormat="false" ht="12.75" hidden="false" customHeight="false" outlineLevel="0" collapsed="false">
      <c r="F586" s="58"/>
      <c r="O586" s="234"/>
    </row>
    <row r="587" customFormat="false" ht="12.75" hidden="false" customHeight="false" outlineLevel="0" collapsed="false">
      <c r="F587" s="58"/>
      <c r="O587" s="234"/>
    </row>
    <row r="588" customFormat="false" ht="12.75" hidden="false" customHeight="false" outlineLevel="0" collapsed="false">
      <c r="F588" s="58"/>
      <c r="O588" s="234"/>
    </row>
    <row r="589" customFormat="false" ht="12.75" hidden="false" customHeight="false" outlineLevel="0" collapsed="false">
      <c r="F589" s="58"/>
      <c r="O589" s="234"/>
    </row>
    <row r="590" customFormat="false" ht="12.75" hidden="false" customHeight="false" outlineLevel="0" collapsed="false">
      <c r="F590" s="58"/>
      <c r="O590" s="234"/>
    </row>
    <row r="591" customFormat="false" ht="12.75" hidden="false" customHeight="false" outlineLevel="0" collapsed="false">
      <c r="F591" s="58"/>
      <c r="O591" s="234"/>
    </row>
    <row r="592" customFormat="false" ht="12.75" hidden="false" customHeight="false" outlineLevel="0" collapsed="false">
      <c r="F592" s="58"/>
      <c r="O592" s="234"/>
    </row>
    <row r="593" customFormat="false" ht="12.75" hidden="false" customHeight="false" outlineLevel="0" collapsed="false">
      <c r="F593" s="58"/>
      <c r="O593" s="234"/>
    </row>
    <row r="594" customFormat="false" ht="12.75" hidden="false" customHeight="false" outlineLevel="0" collapsed="false">
      <c r="F594" s="58"/>
      <c r="O594" s="234"/>
    </row>
    <row r="595" customFormat="false" ht="12.75" hidden="false" customHeight="false" outlineLevel="0" collapsed="false">
      <c r="F595" s="58"/>
      <c r="O595" s="234"/>
    </row>
    <row r="596" customFormat="false" ht="12.75" hidden="false" customHeight="false" outlineLevel="0" collapsed="false">
      <c r="F596" s="58"/>
      <c r="O596" s="234"/>
    </row>
    <row r="597" customFormat="false" ht="12.75" hidden="false" customHeight="false" outlineLevel="0" collapsed="false">
      <c r="F597" s="58"/>
      <c r="O597" s="234"/>
    </row>
    <row r="598" customFormat="false" ht="12.75" hidden="false" customHeight="false" outlineLevel="0" collapsed="false">
      <c r="F598" s="58"/>
      <c r="O598" s="234"/>
    </row>
    <row r="599" customFormat="false" ht="12.75" hidden="false" customHeight="false" outlineLevel="0" collapsed="false">
      <c r="F599" s="58"/>
      <c r="O599" s="234"/>
    </row>
    <row r="600" customFormat="false" ht="12.75" hidden="false" customHeight="false" outlineLevel="0" collapsed="false">
      <c r="F600" s="58"/>
      <c r="O600" s="234"/>
    </row>
    <row r="601" customFormat="false" ht="12.75" hidden="false" customHeight="false" outlineLevel="0" collapsed="false">
      <c r="F601" s="58"/>
      <c r="O601" s="234"/>
    </row>
    <row r="602" customFormat="false" ht="12.75" hidden="false" customHeight="false" outlineLevel="0" collapsed="false">
      <c r="F602" s="58"/>
      <c r="O602" s="234"/>
    </row>
    <row r="603" customFormat="false" ht="12.75" hidden="false" customHeight="false" outlineLevel="0" collapsed="false">
      <c r="F603" s="58"/>
      <c r="O603" s="234"/>
    </row>
    <row r="604" customFormat="false" ht="12.75" hidden="false" customHeight="false" outlineLevel="0" collapsed="false">
      <c r="F604" s="58"/>
      <c r="O604" s="234"/>
    </row>
    <row r="605" customFormat="false" ht="12.75" hidden="false" customHeight="false" outlineLevel="0" collapsed="false">
      <c r="F605" s="58"/>
      <c r="O605" s="234"/>
    </row>
    <row r="606" customFormat="false" ht="12.75" hidden="false" customHeight="false" outlineLevel="0" collapsed="false">
      <c r="F606" s="58"/>
      <c r="O606" s="234"/>
    </row>
    <row r="607" customFormat="false" ht="12.75" hidden="false" customHeight="false" outlineLevel="0" collapsed="false">
      <c r="F607" s="58"/>
      <c r="O607" s="234"/>
    </row>
    <row r="608" customFormat="false" ht="12.75" hidden="false" customHeight="false" outlineLevel="0" collapsed="false">
      <c r="F608" s="58"/>
      <c r="O608" s="234"/>
    </row>
    <row r="609" customFormat="false" ht="12.75" hidden="false" customHeight="false" outlineLevel="0" collapsed="false">
      <c r="O609" s="234"/>
    </row>
    <row r="610" customFormat="false" ht="12.75" hidden="false" customHeight="false" outlineLevel="0" collapsed="false">
      <c r="O610" s="234"/>
    </row>
    <row r="611" customFormat="false" ht="12.75" hidden="false" customHeight="false" outlineLevel="0" collapsed="false">
      <c r="O611" s="234"/>
    </row>
    <row r="612" customFormat="false" ht="12.75" hidden="false" customHeight="false" outlineLevel="0" collapsed="false">
      <c r="O612" s="234"/>
    </row>
    <row r="613" customFormat="false" ht="12.75" hidden="false" customHeight="false" outlineLevel="0" collapsed="false">
      <c r="O613" s="234"/>
    </row>
    <row r="614" customFormat="false" ht="12.75" hidden="false" customHeight="false" outlineLevel="0" collapsed="false">
      <c r="O614" s="234"/>
    </row>
    <row r="615" customFormat="false" ht="12.75" hidden="false" customHeight="false" outlineLevel="0" collapsed="false">
      <c r="O615" s="234"/>
    </row>
    <row r="616" customFormat="false" ht="12.75" hidden="false" customHeight="false" outlineLevel="0" collapsed="false">
      <c r="O616" s="234"/>
    </row>
    <row r="617" customFormat="false" ht="12.75" hidden="false" customHeight="false" outlineLevel="0" collapsed="false">
      <c r="O617" s="234"/>
    </row>
    <row r="618" customFormat="false" ht="12.75" hidden="false" customHeight="false" outlineLevel="0" collapsed="false">
      <c r="O618" s="234"/>
    </row>
    <row r="619" customFormat="false" ht="12.75" hidden="false" customHeight="false" outlineLevel="0" collapsed="false">
      <c r="O619" s="234"/>
    </row>
    <row r="620" customFormat="false" ht="12.75" hidden="false" customHeight="false" outlineLevel="0" collapsed="false">
      <c r="O620" s="234"/>
    </row>
    <row r="621" customFormat="false" ht="12.75" hidden="false" customHeight="false" outlineLevel="0" collapsed="false">
      <c r="O621" s="234"/>
    </row>
    <row r="622" customFormat="false" ht="12.75" hidden="false" customHeight="false" outlineLevel="0" collapsed="false">
      <c r="O622" s="234"/>
    </row>
    <row r="623" customFormat="false" ht="12.75" hidden="false" customHeight="false" outlineLevel="0" collapsed="false">
      <c r="O623" s="234"/>
    </row>
    <row r="624" customFormat="false" ht="12.75" hidden="false" customHeight="false" outlineLevel="0" collapsed="false">
      <c r="O624" s="234"/>
    </row>
    <row r="625" customFormat="false" ht="12.75" hidden="false" customHeight="false" outlineLevel="0" collapsed="false">
      <c r="O625" s="234"/>
    </row>
    <row r="626" customFormat="false" ht="12.75" hidden="false" customHeight="false" outlineLevel="0" collapsed="false">
      <c r="O626" s="234"/>
    </row>
    <row r="627" customFormat="false" ht="12.75" hidden="false" customHeight="false" outlineLevel="0" collapsed="false">
      <c r="O627" s="234"/>
    </row>
    <row r="628" customFormat="false" ht="12.75" hidden="false" customHeight="false" outlineLevel="0" collapsed="false">
      <c r="O628" s="234"/>
    </row>
    <row r="629" customFormat="false" ht="12.75" hidden="false" customHeight="false" outlineLevel="0" collapsed="false">
      <c r="O629" s="234"/>
    </row>
    <row r="630" customFormat="false" ht="12.75" hidden="false" customHeight="false" outlineLevel="0" collapsed="false">
      <c r="O630" s="234"/>
    </row>
    <row r="631" customFormat="false" ht="12.75" hidden="false" customHeight="false" outlineLevel="0" collapsed="false">
      <c r="O631" s="234"/>
    </row>
    <row r="632" customFormat="false" ht="12.75" hidden="false" customHeight="false" outlineLevel="0" collapsed="false">
      <c r="O632" s="234"/>
    </row>
    <row r="633" customFormat="false" ht="12.75" hidden="false" customHeight="false" outlineLevel="0" collapsed="false">
      <c r="O633" s="234"/>
    </row>
    <row r="634" customFormat="false" ht="12.75" hidden="false" customHeight="false" outlineLevel="0" collapsed="false">
      <c r="O634" s="234"/>
    </row>
    <row r="635" customFormat="false" ht="12.75" hidden="false" customHeight="false" outlineLevel="0" collapsed="false">
      <c r="O635" s="234"/>
    </row>
    <row r="636" customFormat="false" ht="12.75" hidden="false" customHeight="false" outlineLevel="0" collapsed="false">
      <c r="O636" s="234"/>
    </row>
    <row r="637" customFormat="false" ht="12.75" hidden="false" customHeight="false" outlineLevel="0" collapsed="false">
      <c r="O637" s="234"/>
    </row>
    <row r="638" customFormat="false" ht="12.75" hidden="false" customHeight="false" outlineLevel="0" collapsed="false">
      <c r="O638" s="234"/>
    </row>
    <row r="639" customFormat="false" ht="12.75" hidden="false" customHeight="false" outlineLevel="0" collapsed="false">
      <c r="O639" s="234"/>
    </row>
    <row r="640" customFormat="false" ht="12.75" hidden="false" customHeight="false" outlineLevel="0" collapsed="false">
      <c r="O640" s="234"/>
    </row>
    <row r="641" customFormat="false" ht="12.75" hidden="false" customHeight="false" outlineLevel="0" collapsed="false">
      <c r="O641" s="234"/>
    </row>
    <row r="642" customFormat="false" ht="12.75" hidden="false" customHeight="false" outlineLevel="0" collapsed="false">
      <c r="O642" s="234"/>
    </row>
    <row r="643" customFormat="false" ht="12.75" hidden="false" customHeight="false" outlineLevel="0" collapsed="false">
      <c r="O643" s="234"/>
    </row>
    <row r="644" customFormat="false" ht="12.75" hidden="false" customHeight="false" outlineLevel="0" collapsed="false">
      <c r="O644" s="234"/>
    </row>
    <row r="645" customFormat="false" ht="12.75" hidden="false" customHeight="false" outlineLevel="0" collapsed="false">
      <c r="O645" s="234"/>
    </row>
    <row r="646" customFormat="false" ht="12.75" hidden="false" customHeight="false" outlineLevel="0" collapsed="false">
      <c r="O646" s="234"/>
    </row>
    <row r="647" customFormat="false" ht="12.75" hidden="false" customHeight="false" outlineLevel="0" collapsed="false">
      <c r="O647" s="234"/>
    </row>
    <row r="648" customFormat="false" ht="12.75" hidden="false" customHeight="false" outlineLevel="0" collapsed="false">
      <c r="O648" s="234"/>
    </row>
    <row r="649" customFormat="false" ht="12.75" hidden="false" customHeight="false" outlineLevel="0" collapsed="false">
      <c r="O649" s="234"/>
    </row>
    <row r="650" customFormat="false" ht="12.75" hidden="false" customHeight="false" outlineLevel="0" collapsed="false">
      <c r="O650" s="234"/>
    </row>
    <row r="651" customFormat="false" ht="12.75" hidden="false" customHeight="false" outlineLevel="0" collapsed="false">
      <c r="O651" s="234"/>
    </row>
    <row r="652" customFormat="false" ht="12.75" hidden="false" customHeight="false" outlineLevel="0" collapsed="false">
      <c r="O652" s="234"/>
    </row>
    <row r="653" customFormat="false" ht="12.75" hidden="false" customHeight="false" outlineLevel="0" collapsed="false">
      <c r="O653" s="234"/>
    </row>
    <row r="654" customFormat="false" ht="12.75" hidden="false" customHeight="false" outlineLevel="0" collapsed="false">
      <c r="O654" s="234"/>
    </row>
    <row r="655" customFormat="false" ht="12.75" hidden="false" customHeight="false" outlineLevel="0" collapsed="false">
      <c r="O655" s="234"/>
    </row>
    <row r="656" customFormat="false" ht="12.75" hidden="false" customHeight="false" outlineLevel="0" collapsed="false">
      <c r="O656" s="234"/>
    </row>
    <row r="657" customFormat="false" ht="12.75" hidden="false" customHeight="false" outlineLevel="0" collapsed="false">
      <c r="O657" s="234"/>
    </row>
    <row r="658" customFormat="false" ht="12.75" hidden="false" customHeight="false" outlineLevel="0" collapsed="false">
      <c r="O658" s="234"/>
    </row>
    <row r="659" customFormat="false" ht="12.75" hidden="false" customHeight="false" outlineLevel="0" collapsed="false">
      <c r="O659" s="234"/>
    </row>
    <row r="660" customFormat="false" ht="12.75" hidden="false" customHeight="false" outlineLevel="0" collapsed="false">
      <c r="O660" s="234"/>
    </row>
    <row r="661" customFormat="false" ht="12.75" hidden="false" customHeight="false" outlineLevel="0" collapsed="false">
      <c r="O661" s="234"/>
    </row>
    <row r="662" customFormat="false" ht="12.75" hidden="false" customHeight="false" outlineLevel="0" collapsed="false">
      <c r="O662" s="234"/>
    </row>
    <row r="663" customFormat="false" ht="12.75" hidden="false" customHeight="false" outlineLevel="0" collapsed="false">
      <c r="O663" s="234"/>
    </row>
    <row r="664" customFormat="false" ht="12.75" hidden="false" customHeight="false" outlineLevel="0" collapsed="false">
      <c r="O664" s="234"/>
    </row>
    <row r="665" customFormat="false" ht="12.75" hidden="false" customHeight="false" outlineLevel="0" collapsed="false">
      <c r="O665" s="234"/>
    </row>
    <row r="666" customFormat="false" ht="12.75" hidden="false" customHeight="false" outlineLevel="0" collapsed="false">
      <c r="O666" s="234"/>
    </row>
    <row r="667" customFormat="false" ht="12.75" hidden="false" customHeight="false" outlineLevel="0" collapsed="false">
      <c r="O667" s="234"/>
    </row>
    <row r="668" customFormat="false" ht="12.75" hidden="false" customHeight="false" outlineLevel="0" collapsed="false">
      <c r="O668" s="234"/>
    </row>
    <row r="669" customFormat="false" ht="12.75" hidden="false" customHeight="false" outlineLevel="0" collapsed="false">
      <c r="O669" s="234"/>
    </row>
    <row r="670" customFormat="false" ht="12.75" hidden="false" customHeight="false" outlineLevel="0" collapsed="false">
      <c r="O670" s="234"/>
    </row>
    <row r="671" customFormat="false" ht="12.75" hidden="false" customHeight="false" outlineLevel="0" collapsed="false">
      <c r="O671" s="234"/>
    </row>
    <row r="672" customFormat="false" ht="12.75" hidden="false" customHeight="false" outlineLevel="0" collapsed="false">
      <c r="O672" s="234"/>
    </row>
    <row r="673" customFormat="false" ht="12.75" hidden="false" customHeight="false" outlineLevel="0" collapsed="false">
      <c r="O673" s="234"/>
    </row>
    <row r="674" customFormat="false" ht="12.75" hidden="false" customHeight="false" outlineLevel="0" collapsed="false">
      <c r="O674" s="234"/>
    </row>
    <row r="675" customFormat="false" ht="12.75" hidden="false" customHeight="false" outlineLevel="0" collapsed="false">
      <c r="O675" s="234"/>
    </row>
    <row r="676" customFormat="false" ht="12.75" hidden="false" customHeight="false" outlineLevel="0" collapsed="false">
      <c r="O676" s="234"/>
    </row>
    <row r="677" customFormat="false" ht="12.75" hidden="false" customHeight="false" outlineLevel="0" collapsed="false">
      <c r="O677" s="234"/>
    </row>
    <row r="678" customFormat="false" ht="12.75" hidden="false" customHeight="false" outlineLevel="0" collapsed="false">
      <c r="O678" s="234"/>
    </row>
    <row r="679" customFormat="false" ht="12.75" hidden="false" customHeight="false" outlineLevel="0" collapsed="false">
      <c r="O679" s="234"/>
    </row>
    <row r="680" customFormat="false" ht="12.75" hidden="false" customHeight="false" outlineLevel="0" collapsed="false">
      <c r="O680" s="234"/>
    </row>
    <row r="681" customFormat="false" ht="12.75" hidden="false" customHeight="false" outlineLevel="0" collapsed="false">
      <c r="O681" s="234"/>
    </row>
    <row r="682" customFormat="false" ht="12.75" hidden="false" customHeight="false" outlineLevel="0" collapsed="false">
      <c r="O682" s="234"/>
    </row>
    <row r="683" customFormat="false" ht="12.75" hidden="false" customHeight="false" outlineLevel="0" collapsed="false">
      <c r="O683" s="234"/>
    </row>
    <row r="684" customFormat="false" ht="12.75" hidden="false" customHeight="false" outlineLevel="0" collapsed="false">
      <c r="O684" s="234"/>
    </row>
    <row r="685" customFormat="false" ht="12.75" hidden="false" customHeight="false" outlineLevel="0" collapsed="false">
      <c r="O685" s="234"/>
    </row>
    <row r="686" customFormat="false" ht="12.75" hidden="false" customHeight="false" outlineLevel="0" collapsed="false">
      <c r="O686" s="234"/>
    </row>
    <row r="687" customFormat="false" ht="12.75" hidden="false" customHeight="false" outlineLevel="0" collapsed="false">
      <c r="O687" s="234"/>
    </row>
    <row r="688" customFormat="false" ht="12.75" hidden="false" customHeight="false" outlineLevel="0" collapsed="false">
      <c r="O688" s="234"/>
    </row>
    <row r="689" customFormat="false" ht="12.75" hidden="false" customHeight="false" outlineLevel="0" collapsed="false">
      <c r="O689" s="234"/>
    </row>
    <row r="690" customFormat="false" ht="12.75" hidden="false" customHeight="false" outlineLevel="0" collapsed="false">
      <c r="O690" s="234"/>
    </row>
    <row r="691" customFormat="false" ht="12.75" hidden="false" customHeight="false" outlineLevel="0" collapsed="false">
      <c r="O691" s="234"/>
    </row>
    <row r="692" customFormat="false" ht="12.75" hidden="false" customHeight="false" outlineLevel="0" collapsed="false">
      <c r="O692" s="234"/>
    </row>
    <row r="693" customFormat="false" ht="12.75" hidden="false" customHeight="false" outlineLevel="0" collapsed="false">
      <c r="O693" s="234"/>
    </row>
    <row r="694" customFormat="false" ht="12.75" hidden="false" customHeight="false" outlineLevel="0" collapsed="false">
      <c r="O694" s="234"/>
    </row>
    <row r="695" customFormat="false" ht="12.75" hidden="false" customHeight="false" outlineLevel="0" collapsed="false">
      <c r="O695" s="234"/>
    </row>
    <row r="696" customFormat="false" ht="12.75" hidden="false" customHeight="false" outlineLevel="0" collapsed="false">
      <c r="O696" s="234"/>
    </row>
    <row r="697" customFormat="false" ht="12.75" hidden="false" customHeight="false" outlineLevel="0" collapsed="false">
      <c r="O697" s="234"/>
    </row>
    <row r="698" customFormat="false" ht="12.75" hidden="false" customHeight="false" outlineLevel="0" collapsed="false">
      <c r="O698" s="234"/>
    </row>
    <row r="699" customFormat="false" ht="12.75" hidden="false" customHeight="false" outlineLevel="0" collapsed="false">
      <c r="O699" s="234"/>
    </row>
    <row r="700" customFormat="false" ht="12.75" hidden="false" customHeight="false" outlineLevel="0" collapsed="false">
      <c r="O700" s="234"/>
    </row>
    <row r="701" customFormat="false" ht="12.75" hidden="false" customHeight="false" outlineLevel="0" collapsed="false">
      <c r="O701" s="234"/>
    </row>
    <row r="702" customFormat="false" ht="12.75" hidden="false" customHeight="false" outlineLevel="0" collapsed="false">
      <c r="O702" s="234"/>
    </row>
    <row r="703" customFormat="false" ht="12.75" hidden="false" customHeight="false" outlineLevel="0" collapsed="false">
      <c r="O703" s="234"/>
    </row>
    <row r="704" customFormat="false" ht="12.75" hidden="false" customHeight="false" outlineLevel="0" collapsed="false">
      <c r="O704" s="234"/>
    </row>
    <row r="705" customFormat="false" ht="12.75" hidden="false" customHeight="false" outlineLevel="0" collapsed="false">
      <c r="O705" s="234"/>
    </row>
    <row r="706" customFormat="false" ht="12.75" hidden="false" customHeight="false" outlineLevel="0" collapsed="false">
      <c r="O706" s="234"/>
    </row>
    <row r="707" customFormat="false" ht="12.75" hidden="false" customHeight="false" outlineLevel="0" collapsed="false">
      <c r="O707" s="234"/>
    </row>
    <row r="708" customFormat="false" ht="12.75" hidden="false" customHeight="false" outlineLevel="0" collapsed="false">
      <c r="O708" s="234"/>
    </row>
    <row r="709" customFormat="false" ht="12.75" hidden="false" customHeight="false" outlineLevel="0" collapsed="false">
      <c r="O709" s="234"/>
    </row>
    <row r="710" customFormat="false" ht="12.75" hidden="false" customHeight="false" outlineLevel="0" collapsed="false">
      <c r="O710" s="234"/>
    </row>
    <row r="711" customFormat="false" ht="12.75" hidden="false" customHeight="false" outlineLevel="0" collapsed="false">
      <c r="O711" s="234"/>
    </row>
    <row r="712" customFormat="false" ht="12.75" hidden="false" customHeight="false" outlineLevel="0" collapsed="false">
      <c r="O712" s="234"/>
    </row>
    <row r="713" customFormat="false" ht="12.75" hidden="false" customHeight="false" outlineLevel="0" collapsed="false">
      <c r="O713" s="234"/>
    </row>
    <row r="714" customFormat="false" ht="12.75" hidden="false" customHeight="false" outlineLevel="0" collapsed="false">
      <c r="O714" s="234"/>
    </row>
    <row r="715" customFormat="false" ht="12.75" hidden="false" customHeight="false" outlineLevel="0" collapsed="false">
      <c r="O715" s="234"/>
    </row>
    <row r="716" customFormat="false" ht="12.75" hidden="false" customHeight="false" outlineLevel="0" collapsed="false">
      <c r="O716" s="234"/>
    </row>
    <row r="717" customFormat="false" ht="12.75" hidden="false" customHeight="false" outlineLevel="0" collapsed="false">
      <c r="O717" s="234"/>
    </row>
    <row r="718" customFormat="false" ht="12.75" hidden="false" customHeight="false" outlineLevel="0" collapsed="false">
      <c r="O718" s="234"/>
    </row>
    <row r="719" customFormat="false" ht="12.75" hidden="false" customHeight="false" outlineLevel="0" collapsed="false">
      <c r="O719" s="234"/>
    </row>
    <row r="720" customFormat="false" ht="12.75" hidden="false" customHeight="false" outlineLevel="0" collapsed="false">
      <c r="O720" s="234"/>
    </row>
    <row r="721" customFormat="false" ht="12.75" hidden="false" customHeight="false" outlineLevel="0" collapsed="false">
      <c r="O721" s="234"/>
    </row>
    <row r="722" customFormat="false" ht="12.75" hidden="false" customHeight="false" outlineLevel="0" collapsed="false">
      <c r="O722" s="234"/>
    </row>
    <row r="723" customFormat="false" ht="12.75" hidden="false" customHeight="false" outlineLevel="0" collapsed="false">
      <c r="O723" s="234"/>
    </row>
    <row r="724" customFormat="false" ht="12.75" hidden="false" customHeight="false" outlineLevel="0" collapsed="false">
      <c r="O724" s="234"/>
    </row>
    <row r="725" customFormat="false" ht="12.75" hidden="false" customHeight="false" outlineLevel="0" collapsed="false">
      <c r="O725" s="234"/>
    </row>
    <row r="726" customFormat="false" ht="12.75" hidden="false" customHeight="false" outlineLevel="0" collapsed="false">
      <c r="O726" s="234"/>
    </row>
    <row r="727" customFormat="false" ht="12.75" hidden="false" customHeight="false" outlineLevel="0" collapsed="false">
      <c r="O727" s="234"/>
    </row>
    <row r="728" customFormat="false" ht="12.75" hidden="false" customHeight="false" outlineLevel="0" collapsed="false">
      <c r="O728" s="234"/>
    </row>
    <row r="729" customFormat="false" ht="12.75" hidden="false" customHeight="false" outlineLevel="0" collapsed="false">
      <c r="O729" s="234"/>
    </row>
    <row r="730" customFormat="false" ht="12.75" hidden="false" customHeight="false" outlineLevel="0" collapsed="false">
      <c r="O730" s="234"/>
    </row>
    <row r="731" customFormat="false" ht="12.75" hidden="false" customHeight="false" outlineLevel="0" collapsed="false">
      <c r="O731" s="234"/>
    </row>
    <row r="732" customFormat="false" ht="12.75" hidden="false" customHeight="false" outlineLevel="0" collapsed="false">
      <c r="O732" s="234"/>
    </row>
    <row r="733" customFormat="false" ht="12.75" hidden="false" customHeight="false" outlineLevel="0" collapsed="false">
      <c r="O733" s="234"/>
    </row>
    <row r="734" customFormat="false" ht="12.75" hidden="false" customHeight="false" outlineLevel="0" collapsed="false">
      <c r="O734" s="234"/>
    </row>
    <row r="735" customFormat="false" ht="12.75" hidden="false" customHeight="false" outlineLevel="0" collapsed="false">
      <c r="O735" s="234"/>
    </row>
    <row r="736" customFormat="false" ht="12.75" hidden="false" customHeight="false" outlineLevel="0" collapsed="false">
      <c r="O736" s="234"/>
    </row>
    <row r="737" customFormat="false" ht="12.75" hidden="false" customHeight="false" outlineLevel="0" collapsed="false">
      <c r="O737" s="234"/>
    </row>
    <row r="738" customFormat="false" ht="12.75" hidden="false" customHeight="false" outlineLevel="0" collapsed="false">
      <c r="O738" s="234"/>
    </row>
    <row r="739" customFormat="false" ht="12.75" hidden="false" customHeight="false" outlineLevel="0" collapsed="false">
      <c r="O739" s="234"/>
    </row>
    <row r="740" customFormat="false" ht="12.75" hidden="false" customHeight="false" outlineLevel="0" collapsed="false">
      <c r="O740" s="234"/>
    </row>
    <row r="741" customFormat="false" ht="12.75" hidden="false" customHeight="false" outlineLevel="0" collapsed="false">
      <c r="O741" s="234"/>
    </row>
    <row r="742" customFormat="false" ht="12.75" hidden="false" customHeight="false" outlineLevel="0" collapsed="false">
      <c r="O742" s="234"/>
    </row>
    <row r="743" customFormat="false" ht="12.75" hidden="false" customHeight="false" outlineLevel="0" collapsed="false">
      <c r="O743" s="234"/>
    </row>
    <row r="744" customFormat="false" ht="12.75" hidden="false" customHeight="false" outlineLevel="0" collapsed="false">
      <c r="O744" s="234"/>
    </row>
    <row r="745" customFormat="false" ht="12.75" hidden="false" customHeight="false" outlineLevel="0" collapsed="false">
      <c r="O745" s="234"/>
    </row>
    <row r="746" customFormat="false" ht="12.75" hidden="false" customHeight="false" outlineLevel="0" collapsed="false">
      <c r="O746" s="234"/>
    </row>
    <row r="747" customFormat="false" ht="12.75" hidden="false" customHeight="false" outlineLevel="0" collapsed="false">
      <c r="O747" s="234"/>
    </row>
    <row r="748" customFormat="false" ht="12.75" hidden="false" customHeight="false" outlineLevel="0" collapsed="false">
      <c r="O748" s="234"/>
    </row>
    <row r="749" customFormat="false" ht="12.75" hidden="false" customHeight="false" outlineLevel="0" collapsed="false">
      <c r="O749" s="234"/>
    </row>
    <row r="750" customFormat="false" ht="12.75" hidden="false" customHeight="false" outlineLevel="0" collapsed="false">
      <c r="O750" s="234"/>
    </row>
    <row r="751" customFormat="false" ht="12.75" hidden="false" customHeight="false" outlineLevel="0" collapsed="false">
      <c r="O751" s="234"/>
    </row>
    <row r="752" customFormat="false" ht="12.75" hidden="false" customHeight="false" outlineLevel="0" collapsed="false">
      <c r="O752" s="234"/>
    </row>
    <row r="753" customFormat="false" ht="12.75" hidden="false" customHeight="false" outlineLevel="0" collapsed="false">
      <c r="O753" s="234"/>
    </row>
    <row r="754" customFormat="false" ht="12.75" hidden="false" customHeight="false" outlineLevel="0" collapsed="false">
      <c r="O754" s="234"/>
    </row>
  </sheetData>
  <printOptions headings="false" gridLines="false" gridLinesSet="true" horizontalCentered="false" verticalCentered="false"/>
  <pageMargins left="0.25" right="0.259722222222222" top="0.5" bottom="0.5" header="0.511811023622047" footer="0.511811023622047"/>
  <pageSetup paperSize="5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3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5.41"/>
    <col collapsed="false" customWidth="true" hidden="false" outlineLevel="0" max="3" min="3" style="0" width="14.14"/>
    <col collapsed="false" customWidth="true" hidden="false" outlineLevel="0" max="4" min="4" style="0" width="7.28"/>
  </cols>
  <sheetData>
    <row r="2" customFormat="false" ht="13.5" hidden="false" customHeight="false" outlineLevel="0" collapsed="false"/>
    <row r="3" customFormat="false" ht="13.5" hidden="false" customHeight="false" outlineLevel="0" collapsed="false">
      <c r="A3" s="1"/>
      <c r="C3" s="19"/>
      <c r="D3" s="21"/>
      <c r="E3" s="22" t="s">
        <v>5</v>
      </c>
      <c r="F3" s="21"/>
      <c r="G3" s="21"/>
      <c r="H3" s="19"/>
      <c r="I3" s="20"/>
      <c r="J3" s="23" t="s">
        <v>6</v>
      </c>
      <c r="K3" s="23"/>
      <c r="L3" s="20"/>
      <c r="M3" s="24"/>
      <c r="N3" s="25" t="s">
        <v>7</v>
      </c>
      <c r="O3" s="25" t="s">
        <v>7</v>
      </c>
    </row>
    <row r="4" customFormat="false" ht="12.75" hidden="false" customHeight="false" outlineLevel="0" collapsed="false">
      <c r="A4" s="1"/>
      <c r="C4" s="26"/>
      <c r="D4" s="27"/>
      <c r="E4" s="28"/>
      <c r="F4" s="27" t="s">
        <v>9</v>
      </c>
      <c r="G4" s="27" t="s">
        <v>10</v>
      </c>
      <c r="H4" s="26"/>
      <c r="I4" s="26"/>
      <c r="J4" s="26"/>
      <c r="K4" s="26" t="s">
        <v>9</v>
      </c>
      <c r="L4" s="26" t="s">
        <v>10</v>
      </c>
      <c r="M4" s="26" t="s">
        <v>11</v>
      </c>
      <c r="N4" s="29" t="s">
        <v>12</v>
      </c>
      <c r="O4" s="29" t="s">
        <v>12</v>
      </c>
    </row>
    <row r="5" customFormat="false" ht="13.5" hidden="false" customHeight="false" outlineLevel="0" collapsed="false">
      <c r="A5" s="1"/>
      <c r="C5" s="30" t="s">
        <v>13</v>
      </c>
      <c r="D5" s="31" t="s">
        <v>15</v>
      </c>
      <c r="E5" s="32" t="s">
        <v>16</v>
      </c>
      <c r="F5" s="31" t="s">
        <v>17</v>
      </c>
      <c r="G5" s="31" t="s">
        <v>18</v>
      </c>
      <c r="H5" s="30" t="s">
        <v>13</v>
      </c>
      <c r="I5" s="30" t="s">
        <v>15</v>
      </c>
      <c r="J5" s="30" t="s">
        <v>19</v>
      </c>
      <c r="K5" s="30" t="s">
        <v>17</v>
      </c>
      <c r="L5" s="30" t="s">
        <v>20</v>
      </c>
      <c r="M5" s="30" t="s">
        <v>21</v>
      </c>
      <c r="N5" s="33" t="s">
        <v>22</v>
      </c>
      <c r="O5" s="33" t="s">
        <v>23</v>
      </c>
    </row>
    <row r="6" customFormat="false" ht="12.75" hidden="false" customHeight="false" outlineLevel="0" collapsed="false">
      <c r="A6" s="158" t="s">
        <v>201</v>
      </c>
      <c r="B6" s="47" t="s">
        <v>202</v>
      </c>
      <c r="C6" s="127" t="s">
        <v>203</v>
      </c>
      <c r="D6" s="143" t="n">
        <v>687220</v>
      </c>
      <c r="E6" s="124" t="n">
        <v>3500</v>
      </c>
      <c r="F6" s="87"/>
      <c r="G6" s="88"/>
      <c r="H6" s="182"/>
      <c r="I6" s="183"/>
      <c r="J6" s="184"/>
      <c r="K6" s="184"/>
      <c r="L6" s="184"/>
      <c r="M6" s="93"/>
      <c r="N6" s="161"/>
      <c r="O6" s="162"/>
    </row>
    <row r="7" customFormat="false" ht="12.75" hidden="false" customHeight="false" outlineLevel="0" collapsed="false">
      <c r="A7" s="54"/>
      <c r="B7" s="49"/>
      <c r="C7" s="64"/>
      <c r="D7" s="120"/>
      <c r="E7" s="58"/>
      <c r="F7" s="63"/>
      <c r="G7" s="41"/>
      <c r="H7" s="103"/>
      <c r="I7" s="42"/>
      <c r="J7" s="99"/>
      <c r="K7" s="99"/>
      <c r="L7" s="99"/>
      <c r="M7" s="45"/>
      <c r="N7" s="54"/>
      <c r="O7" s="163"/>
    </row>
    <row r="8" customFormat="false" ht="12.75" hidden="false" customHeight="false" outlineLevel="0" collapsed="false">
      <c r="A8" s="54"/>
      <c r="B8" s="49"/>
      <c r="C8" s="64" t="s">
        <v>204</v>
      </c>
      <c r="D8" s="120" t="n">
        <v>636699</v>
      </c>
      <c r="E8" s="58" t="n">
        <v>20000</v>
      </c>
      <c r="F8" s="63"/>
      <c r="G8" s="41"/>
      <c r="H8" s="103"/>
      <c r="I8" s="64"/>
      <c r="J8" s="45"/>
      <c r="K8" s="99"/>
      <c r="L8" s="45"/>
      <c r="M8" s="45"/>
      <c r="N8" s="54"/>
      <c r="O8" s="163"/>
    </row>
    <row r="9" customFormat="false" ht="13.5" hidden="false" customHeight="false" outlineLevel="0" collapsed="false">
      <c r="A9" s="54"/>
      <c r="B9" s="49"/>
      <c r="C9" s="78"/>
      <c r="D9" s="80"/>
      <c r="E9" s="81" t="n">
        <f aca="false">SUM(E6:E8)</f>
        <v>23500</v>
      </c>
      <c r="F9" s="81" t="n">
        <f aca="false">SUM(F6:F8)</f>
        <v>0</v>
      </c>
      <c r="G9" s="82" t="n">
        <f aca="false">+F9+E9</f>
        <v>23500</v>
      </c>
      <c r="H9" s="107"/>
      <c r="I9" s="108"/>
      <c r="J9" s="83" t="n">
        <f aca="false">SUM(J6:J8)</f>
        <v>0</v>
      </c>
      <c r="K9" s="83" t="n">
        <f aca="false">SUM(K6:K8)</f>
        <v>0</v>
      </c>
      <c r="L9" s="83" t="n">
        <f aca="false">SUM(L6:L8)</f>
        <v>0</v>
      </c>
      <c r="M9" s="84" t="n">
        <f aca="false">+L9+K9+J9</f>
        <v>0</v>
      </c>
      <c r="N9" s="137" t="n">
        <f aca="false">+M9+G9</f>
        <v>23500</v>
      </c>
      <c r="O9" s="174" t="n">
        <f aca="false">N6:N9</f>
        <v>23500</v>
      </c>
    </row>
    <row r="10" customFormat="false" ht="12.75" hidden="false" customHeight="false" outlineLevel="0" collapsed="false">
      <c r="A10" s="140" t="s">
        <v>205</v>
      </c>
      <c r="B10" s="141" t="s">
        <v>206</v>
      </c>
      <c r="C10" s="64" t="s">
        <v>207</v>
      </c>
      <c r="D10" s="143" t="n">
        <v>687249</v>
      </c>
      <c r="E10" s="124" t="n">
        <v>5400</v>
      </c>
      <c r="F10" s="176"/>
      <c r="G10" s="194"/>
      <c r="H10" s="125" t="s">
        <v>140</v>
      </c>
      <c r="I10" s="127" t="n">
        <v>704181</v>
      </c>
      <c r="J10" s="93" t="n">
        <v>-5400</v>
      </c>
      <c r="K10" s="93"/>
      <c r="L10" s="93"/>
      <c r="M10" s="184"/>
      <c r="N10" s="148"/>
      <c r="O10" s="149"/>
    </row>
    <row r="11" customFormat="false" ht="12.75" hidden="false" customHeight="false" outlineLevel="0" collapsed="false">
      <c r="A11" s="235" t="s">
        <v>208</v>
      </c>
      <c r="B11" s="151"/>
      <c r="C11" s="64"/>
      <c r="D11" s="120"/>
      <c r="E11" s="58" t="n">
        <v>0</v>
      </c>
      <c r="F11" s="63"/>
      <c r="G11" s="41"/>
      <c r="H11" s="121"/>
      <c r="I11" s="64"/>
      <c r="J11" s="45"/>
      <c r="K11" s="45"/>
      <c r="L11" s="45"/>
      <c r="M11" s="45"/>
      <c r="N11" s="150"/>
      <c r="O11" s="152"/>
    </row>
    <row r="12" customFormat="false" ht="12.75" hidden="false" customHeight="false" outlineLevel="0" collapsed="false">
      <c r="A12" s="150"/>
      <c r="B12" s="151"/>
      <c r="C12" s="64"/>
      <c r="D12" s="120"/>
      <c r="E12" s="58"/>
      <c r="F12" s="63"/>
      <c r="G12" s="41"/>
      <c r="H12" s="121"/>
      <c r="I12" s="64"/>
      <c r="J12" s="45"/>
      <c r="K12" s="45"/>
      <c r="L12" s="45"/>
      <c r="M12" s="45"/>
      <c r="N12" s="150"/>
      <c r="O12" s="152"/>
    </row>
    <row r="13" customFormat="false" ht="12.75" hidden="false" customHeight="false" outlineLevel="0" collapsed="false">
      <c r="A13" s="150"/>
      <c r="B13" s="152"/>
      <c r="C13" s="108"/>
      <c r="D13" s="80"/>
      <c r="E13" s="81" t="n">
        <f aca="false">SUM(E10:E12)</f>
        <v>5400</v>
      </c>
      <c r="F13" s="81" t="n">
        <f aca="false">SUM(F10:F12)</f>
        <v>0</v>
      </c>
      <c r="G13" s="82" t="n">
        <f aca="false">+F13+E13</f>
        <v>5400</v>
      </c>
      <c r="H13" s="107"/>
      <c r="I13" s="108"/>
      <c r="J13" s="83" t="n">
        <f aca="false">SUM(J10:J12)</f>
        <v>-5400</v>
      </c>
      <c r="K13" s="83" t="n">
        <f aca="false">SUM(K10:K12)</f>
        <v>0</v>
      </c>
      <c r="L13" s="83" t="n">
        <f aca="false">SUM(L10:L12)</f>
        <v>0</v>
      </c>
      <c r="M13" s="84" t="n">
        <f aca="false">+L13+K13+J13</f>
        <v>-5400</v>
      </c>
      <c r="N13" s="195" t="n">
        <f aca="false">+M13+G13</f>
        <v>0</v>
      </c>
      <c r="O13" s="152"/>
    </row>
    <row r="14" customFormat="false" ht="12.75" hidden="false" customHeight="false" outlineLevel="0" collapsed="false">
      <c r="A14" s="150"/>
      <c r="B14" s="151" t="s">
        <v>209</v>
      </c>
      <c r="C14" s="64" t="s">
        <v>207</v>
      </c>
      <c r="D14" s="143" t="n">
        <v>687252</v>
      </c>
      <c r="E14" s="124" t="n">
        <v>3960</v>
      </c>
      <c r="F14" s="87"/>
      <c r="G14" s="88"/>
      <c r="H14" s="125"/>
      <c r="I14" s="127"/>
      <c r="J14" s="93" t="n">
        <v>0</v>
      </c>
      <c r="K14" s="93"/>
      <c r="L14" s="93"/>
      <c r="M14" s="93"/>
      <c r="N14" s="150"/>
      <c r="O14" s="152"/>
    </row>
    <row r="15" customFormat="false" ht="12.75" hidden="false" customHeight="false" outlineLevel="0" collapsed="false">
      <c r="A15" s="150"/>
      <c r="B15" s="151"/>
      <c r="C15" s="64" t="s">
        <v>207</v>
      </c>
      <c r="D15" s="120" t="n">
        <v>687267</v>
      </c>
      <c r="E15" s="58" t="n">
        <v>1040</v>
      </c>
      <c r="F15" s="63"/>
      <c r="G15" s="41"/>
      <c r="H15" s="121"/>
      <c r="I15" s="64"/>
      <c r="J15" s="45"/>
      <c r="K15" s="45"/>
      <c r="L15" s="45"/>
      <c r="M15" s="45"/>
      <c r="N15" s="150"/>
      <c r="O15" s="152"/>
    </row>
    <row r="16" customFormat="false" ht="13.5" hidden="false" customHeight="false" outlineLevel="0" collapsed="false">
      <c r="A16" s="153"/>
      <c r="B16" s="154"/>
      <c r="C16" s="108"/>
      <c r="D16" s="80"/>
      <c r="E16" s="81" t="n">
        <f aca="false">SUM(E14:E15)</f>
        <v>5000</v>
      </c>
      <c r="F16" s="81" t="n">
        <f aca="false">SUM(F14:F15)</f>
        <v>0</v>
      </c>
      <c r="G16" s="82" t="n">
        <f aca="false">+F16+E16</f>
        <v>5000</v>
      </c>
      <c r="H16" s="107"/>
      <c r="I16" s="108"/>
      <c r="J16" s="83" t="n">
        <f aca="false">SUM(J14:J15)</f>
        <v>0</v>
      </c>
      <c r="K16" s="83" t="n">
        <f aca="false">SUM(K14:K15)</f>
        <v>0</v>
      </c>
      <c r="L16" s="83" t="n">
        <f aca="false">SUM(L14:L15)</f>
        <v>0</v>
      </c>
      <c r="M16" s="84" t="n">
        <f aca="false">+L16+K16+J16</f>
        <v>0</v>
      </c>
      <c r="N16" s="156" t="n">
        <f aca="false">+M16+G16</f>
        <v>5000</v>
      </c>
      <c r="O16" s="168" t="n">
        <f aca="false">SUM(N10:N16)</f>
        <v>5000</v>
      </c>
    </row>
    <row r="26" customFormat="false" ht="13.5" hidden="false" customHeight="false" outlineLevel="0" collapsed="false">
      <c r="A26" s="236" t="s">
        <v>13</v>
      </c>
      <c r="B26" s="236"/>
      <c r="C26" s="236" t="s">
        <v>210</v>
      </c>
      <c r="D26" s="236" t="s">
        <v>15</v>
      </c>
      <c r="E26" s="236" t="s">
        <v>211</v>
      </c>
      <c r="F26" s="236"/>
      <c r="G26" s="236" t="s">
        <v>212</v>
      </c>
      <c r="H26" s="236" t="s">
        <v>213</v>
      </c>
      <c r="I26" s="236"/>
      <c r="J26" s="236" t="s">
        <v>214</v>
      </c>
      <c r="K26" s="236"/>
      <c r="L26" s="236" t="s">
        <v>215</v>
      </c>
      <c r="M26" s="236"/>
      <c r="N26" s="236" t="s">
        <v>216</v>
      </c>
    </row>
    <row r="27" customFormat="false" ht="12.75" hidden="false" customHeight="false" outlineLevel="0" collapsed="false">
      <c r="A27" s="0" t="s">
        <v>217</v>
      </c>
      <c r="C27" s="0" t="s">
        <v>218</v>
      </c>
      <c r="D27" s="0" t="n">
        <v>687220</v>
      </c>
      <c r="E27" s="0" t="s">
        <v>219</v>
      </c>
      <c r="G27" s="237" t="s">
        <v>220</v>
      </c>
      <c r="H27" s="0" t="s">
        <v>221</v>
      </c>
      <c r="J27" s="0" t="s">
        <v>222</v>
      </c>
      <c r="L27" s="0" t="s">
        <v>223</v>
      </c>
    </row>
    <row r="29" customFormat="false" ht="12.75" hidden="false" customHeight="false" outlineLevel="0" collapsed="false">
      <c r="A29" s="0" t="s">
        <v>224</v>
      </c>
      <c r="C29" s="0" t="s">
        <v>218</v>
      </c>
      <c r="D29" s="0" t="n">
        <v>687249</v>
      </c>
      <c r="E29" s="0" t="s">
        <v>225</v>
      </c>
      <c r="G29" s="237" t="s">
        <v>226</v>
      </c>
      <c r="H29" s="0" t="s">
        <v>227</v>
      </c>
      <c r="J29" s="0" t="s">
        <v>228</v>
      </c>
      <c r="L29" s="0" t="s">
        <v>229</v>
      </c>
      <c r="N29" s="238" t="s">
        <v>230</v>
      </c>
    </row>
    <row r="30" customFormat="false" ht="12.75" hidden="false" customHeight="false" outlineLevel="0" collapsed="false">
      <c r="D30" s="0" t="n">
        <v>687249</v>
      </c>
      <c r="E30" s="0" t="s">
        <v>231</v>
      </c>
      <c r="G30" s="237" t="s">
        <v>232</v>
      </c>
      <c r="H30" s="0" t="s">
        <v>233</v>
      </c>
      <c r="J30" s="0" t="s">
        <v>234</v>
      </c>
      <c r="N30" s="238"/>
    </row>
    <row r="31" customFormat="false" ht="12.75" hidden="false" customHeight="false" outlineLevel="0" collapsed="false">
      <c r="D31" s="0" t="n">
        <v>687252</v>
      </c>
      <c r="E31" s="0" t="s">
        <v>235</v>
      </c>
      <c r="G31" s="237" t="s">
        <v>232</v>
      </c>
      <c r="H31" s="0" t="s">
        <v>227</v>
      </c>
      <c r="J31" s="0" t="s">
        <v>236</v>
      </c>
    </row>
    <row r="32" customFormat="false" ht="12.75" hidden="false" customHeight="false" outlineLevel="0" collapsed="false">
      <c r="D32" s="0" t="n">
        <v>687267</v>
      </c>
      <c r="E32" s="0" t="s">
        <v>237</v>
      </c>
      <c r="G32" s="237" t="s">
        <v>232</v>
      </c>
      <c r="H32" s="0" t="s">
        <v>233</v>
      </c>
      <c r="J32" s="0" t="s">
        <v>238</v>
      </c>
    </row>
    <row r="34" customFormat="false" ht="12.75" hidden="false" customHeight="false" outlineLevel="0" collapsed="false">
      <c r="A34" s="0" t="s">
        <v>239</v>
      </c>
      <c r="C34" s="0" t="s">
        <v>240</v>
      </c>
      <c r="D34" s="0" t="n">
        <v>636699</v>
      </c>
      <c r="E34" s="0" t="s">
        <v>241</v>
      </c>
      <c r="G34" s="237" t="s">
        <v>242</v>
      </c>
      <c r="H34" s="0" t="s">
        <v>243</v>
      </c>
      <c r="J34" s="0" t="s">
        <v>244</v>
      </c>
      <c r="L34" s="0" t="s">
        <v>245</v>
      </c>
      <c r="N34" s="238" t="s">
        <v>246</v>
      </c>
    </row>
    <row r="35" customFormat="false" ht="12.75" hidden="false" customHeight="false" outlineLevel="0" collapsed="false">
      <c r="H35" s="0" t="s">
        <v>247</v>
      </c>
    </row>
    <row r="36" customFormat="false" ht="12.75" hidden="false" customHeight="false" outlineLevel="0" collapsed="false">
      <c r="H36" s="0" t="s">
        <v>248</v>
      </c>
    </row>
    <row r="37" customFormat="false" ht="12.75" hidden="false" customHeight="false" outlineLevel="0" collapsed="false">
      <c r="H37" s="0" t="s">
        <v>249</v>
      </c>
    </row>
  </sheetData>
  <hyperlinks>
    <hyperlink ref="N29" r:id="rId1" display="craderlh@BP.com"/>
    <hyperlink ref="N34" r:id="rId2" display="brianday@aec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2001-01-10T12:18:59Z</dcterms:created>
  <dc:creator>tstaab</dc:creator>
  <dc:description/>
  <dc:language>en-US</dc:language>
  <cp:lastModifiedBy>sscott5</cp:lastModifiedBy>
  <cp:lastPrinted>2001-08-29T16:34:20Z</cp:lastPrinted>
  <dcterms:modified xsi:type="dcterms:W3CDTF">2001-08-31T09:57:51Z</dcterms:modified>
  <cp:revision>0</cp:revision>
  <dc:subject/>
  <dc:title/>
</cp:coreProperties>
</file>