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orma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<sst xmlns="http://schemas.openxmlformats.org/spreadsheetml/2006/main" count="105" uniqueCount="70">
  <si>
    <t xml:space="preserve">NetCo</t>
  </si>
  <si>
    <t xml:space="preserve">2002 Proforma</t>
  </si>
  <si>
    <t xml:space="preserve">All $'s in Millions Unless Otherwise Noted</t>
  </si>
  <si>
    <t xml:space="preserve">EXPENSES</t>
  </si>
  <si>
    <t xml:space="preserve">Commercial Headcount Allocation Matrix</t>
  </si>
  <si>
    <t xml:space="preserve">Budget</t>
  </si>
  <si>
    <t xml:space="preserve">Headcount</t>
  </si>
  <si>
    <t xml:space="preserve">$/Head</t>
  </si>
  <si>
    <t xml:space="preserve">Gas</t>
  </si>
  <si>
    <t xml:space="preserve">East Power</t>
  </si>
  <si>
    <t xml:space="preserve">West Power</t>
  </si>
  <si>
    <t xml:space="preserve">Canada</t>
  </si>
  <si>
    <t xml:space="preserve">OOC</t>
  </si>
  <si>
    <t xml:space="preserve">Total</t>
  </si>
  <si>
    <t xml:space="preserve">Houston Gas Trading and Marketing</t>
  </si>
  <si>
    <t xml:space="preserve">East Power Trading and Marketing</t>
  </si>
  <si>
    <t xml:space="preserve">West Power Trading and Marketing</t>
  </si>
  <si>
    <t xml:space="preserve">Canada Gas and Power</t>
  </si>
  <si>
    <t xml:space="preserve">Office of the Chairman</t>
  </si>
  <si>
    <t xml:space="preserve">Total Commercial Direct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</si>
  <si>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</si>
  <si>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</si>
  <si>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</si>
  <si>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</si>
  <si>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</t>
  </si>
  <si>
    <t xml:space="preserve">Market Risk</t>
  </si>
  <si>
    <t xml:space="preserve">Legal</t>
  </si>
  <si>
    <t xml:space="preserve">HR</t>
  </si>
  <si>
    <t xml:space="preserve">Total General</t>
  </si>
  <si>
    <t xml:space="preserve">Gas Logistics</t>
  </si>
  <si>
    <t xml:space="preserve">Gas Risk</t>
  </si>
  <si>
    <t xml:space="preserve">Gas Settlements</t>
  </si>
  <si>
    <t xml:space="preserve">Gas Volume Management</t>
  </si>
  <si>
    <t xml:space="preserve">Total Gas Operations</t>
  </si>
  <si>
    <t xml:space="preserve">Power Logistics</t>
  </si>
  <si>
    <t xml:space="preserve">Power Book Running</t>
  </si>
  <si>
    <t xml:space="preserve">Power Settlements</t>
  </si>
  <si>
    <t xml:space="preserve">Power Volume Management</t>
  </si>
  <si>
    <t xml:space="preserve">Total Power Operations</t>
  </si>
  <si>
    <t xml:space="preserve">Houston Fundies</t>
  </si>
  <si>
    <t xml:space="preserve">IT Development</t>
  </si>
  <si>
    <t xml:space="preserve">IT Infrastructure</t>
  </si>
  <si>
    <t xml:space="preserve">Total IT</t>
  </si>
  <si>
    <t xml:space="preserve">IT EOL</t>
  </si>
  <si>
    <t xml:space="preserve">EOL Support</t>
  </si>
  <si>
    <t xml:space="preserve">Total EOL</t>
  </si>
  <si>
    <t xml:space="preserve">Canada Support</t>
  </si>
  <si>
    <t xml:space="preserve">Houston Rent</t>
  </si>
  <si>
    <t xml:space="preserve">Portland Rent</t>
  </si>
  <si>
    <t xml:space="preserve">Canada Rent</t>
  </si>
  <si>
    <t xml:space="preserve">Mexico Rent</t>
  </si>
  <si>
    <t xml:space="preserve">Total Rent</t>
  </si>
  <si>
    <t xml:space="preserve">ENE Service Level Agreements</t>
  </si>
  <si>
    <t xml:space="preserve">Corporate Overhead</t>
  </si>
  <si>
    <t xml:space="preserve">Total Expenses</t>
  </si>
  <si>
    <t xml:space="preserve">EXPENSE ALLOCATION SUMMARY</t>
  </si>
  <si>
    <t xml:space="preserve">EARNINGS AND BONUS SUMMARY</t>
  </si>
  <si>
    <t xml:space="preserve">Gross Margin</t>
  </si>
  <si>
    <t xml:space="preserve">EBIT</t>
  </si>
  <si>
    <t xml:space="preserve">Total Bonus Pool</t>
  </si>
  <si>
    <t xml:space="preserve">Non-Commercial Bonuses to Pay</t>
  </si>
  <si>
    <t xml:space="preserve">Average Non-Commercial Bonus</t>
  </si>
  <si>
    <t xml:space="preserve">Total Non-Commercial Bonus Pool</t>
  </si>
  <si>
    <t xml:space="preserve">Commercial Bonuses to Pay</t>
  </si>
  <si>
    <t xml:space="preserve">Average Commercial Bonus</t>
  </si>
  <si>
    <t xml:space="preserve">Commercial Bonus Pool</t>
  </si>
  <si>
    <t xml:space="preserve">% of Book</t>
  </si>
  <si>
    <t xml:space="preserve">EXPENSE ALLOCATION PERCENTAGES</t>
  </si>
  <si>
    <t xml:space="preserve">EXPENSE BREAKDOWN BY COMMERCIAL BUSINESS UNIT</t>
  </si>
  <si>
    <t xml:space="preserve">Check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</si>
</sst>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.0_);[RED]&quot;($&quot;#,##0.0\)"/>
    <numFmt numFmtId="166" formatCode="0"/>
    <numFmt numFmtId="167" formatCode="\$#,##0"/>
    <numFmt numFmtId="168" formatCode="\$#,##0.0"/>
    <numFmt numFmtId="169" formatCode="_(* #,##0.00_);_(* \(#,##0.00\);_(* \-??_);_(@_)"/>
    <numFmt numFmtId="170" formatCode="_(* #,##0_);_(* \(#,##0\);_(* \-??_);_(@_)"/>
    <numFmt numFmtId="171" formatCode="[$-409]#,##0_);[RED]\(#,##0\)"/>
    <numFmt numFmtId="172" formatCode="\$#,##0_);[RED]&quot;($&quot;#,##0\)"/>
    <numFmt numFmtId="173" formatCode="0%"/>
    <numFmt numFmtId="174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0" width="10.71"/>
    <col collapsed="false" customWidth="true" hidden="false" outlineLevel="0" max="4" min="3" style="0" width="11.13"/>
    <col collapsed="false" customWidth="true" hidden="false" outlineLevel="0" max="9" min="5" style="0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3.5" hidden="false" customHeight="false" outlineLevel="0" collapsed="false">
      <c r="A5" s="0" t="s">
        <v>3</v>
      </c>
      <c r="P5" s="0" t="s">
        <v>4</v>
      </c>
    </row>
    <row r="6" customFormat="false" ht="12.75" hidden="false" customHeight="false" outlineLevel="0" collapsed="false">
      <c r="A6" s="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3" t="s">
        <v>13</v>
      </c>
      <c r="P6" s="4" t="s">
        <v>8</v>
      </c>
      <c r="Q6" s="2" t="s">
        <v>9</v>
      </c>
      <c r="R6" s="2" t="s">
        <v>10</v>
      </c>
      <c r="S6" s="2" t="s">
        <v>11</v>
      </c>
      <c r="T6" s="2" t="s">
        <v>12</v>
      </c>
      <c r="U6" s="5" t="s">
        <v>13</v>
      </c>
    </row>
    <row r="7" customFormat="false" ht="13.5" hidden="false" customHeight="false" outlineLevel="0" collapsed="false">
      <c r="A7" s="6" t="s">
        <v>14</v>
      </c>
      <c r="B7" s="7" t="n">
        <v>20.6</v>
      </c>
      <c r="C7" s="8" t="n">
        <v>90</v>
      </c>
      <c r="D7" s="9" t="n">
        <f aca="false">+B7/C7*1000000</f>
        <v>228888.888888889</v>
      </c>
      <c r="E7" s="7" t="n">
        <f aca="false">+B7</f>
        <v>20.6</v>
      </c>
      <c r="F7" s="7"/>
      <c r="G7" s="7"/>
      <c r="H7" s="7"/>
      <c r="I7" s="7"/>
      <c r="J7" s="10" t="n">
        <f aca="false">SUM(E7:I7)</f>
        <v>20.6</v>
      </c>
      <c r="K7" s="11" t="n">
        <f aca="false">+J7-B7</f>
        <v>0</v>
      </c>
      <c r="P7" s="12" t="n">
        <v>90</v>
      </c>
      <c r="Q7" s="13" t="n">
        <v>65</v>
      </c>
      <c r="R7" s="13" t="n">
        <v>40</v>
      </c>
      <c r="S7" s="13" t="n">
        <v>28</v>
      </c>
      <c r="T7" s="13" t="n">
        <v>4</v>
      </c>
      <c r="U7" s="14" t="n">
        <f aca="false">SUM(P7:T7)</f>
        <v>227</v>
      </c>
    </row>
    <row r="8" customFormat="false" ht="12.75" hidden="false" customHeight="false" outlineLevel="0" collapsed="false">
      <c r="A8" s="6" t="s">
        <v>15</v>
      </c>
      <c r="B8" s="7" t="n">
        <v>10.8</v>
      </c>
      <c r="C8" s="8" t="n">
        <v>65</v>
      </c>
      <c r="D8" s="9" t="n">
        <f aca="false">+B8/C8*1000000</f>
        <v>166153.846153846</v>
      </c>
      <c r="E8" s="7"/>
      <c r="F8" s="7" t="n">
        <f aca="false">+B8</f>
        <v>10.8</v>
      </c>
      <c r="G8" s="7"/>
      <c r="H8" s="7"/>
      <c r="I8" s="7"/>
      <c r="J8" s="10" t="n">
        <f aca="false">SUM(E8:I8)</f>
        <v>10.8</v>
      </c>
      <c r="K8" s="11" t="n">
        <f aca="false">+J8-B8</f>
        <v>0</v>
      </c>
    </row>
    <row r="9" customFormat="false" ht="12.75" hidden="false" customHeight="false" outlineLevel="0" collapsed="false">
      <c r="A9" s="6" t="s">
        <v>16</v>
      </c>
      <c r="B9" s="7" t="n">
        <v>7.9</v>
      </c>
      <c r="C9" s="8" t="n">
        <v>40</v>
      </c>
      <c r="D9" s="9" t="n">
        <f aca="false">+B9/C9*1000000</f>
        <v>197500</v>
      </c>
      <c r="E9" s="7"/>
      <c r="F9" s="7"/>
      <c r="G9" s="7" t="n">
        <f aca="false">+B9</f>
        <v>7.9</v>
      </c>
      <c r="H9" s="7"/>
      <c r="I9" s="7"/>
      <c r="J9" s="10" t="n">
        <f aca="false">SUM(E9:I9)</f>
        <v>7.9</v>
      </c>
      <c r="K9" s="11" t="n">
        <f aca="false">+J9-B9</f>
        <v>0</v>
      </c>
    </row>
    <row r="10" customFormat="false" ht="12.75" hidden="false" customHeight="false" outlineLevel="0" collapsed="false">
      <c r="A10" s="6" t="s">
        <v>17</v>
      </c>
      <c r="B10" s="7" t="n">
        <v>4.5</v>
      </c>
      <c r="C10" s="8" t="n">
        <v>28</v>
      </c>
      <c r="D10" s="9" t="n">
        <f aca="false">+B10/C10*1000000</f>
        <v>160714.285714286</v>
      </c>
      <c r="E10" s="7"/>
      <c r="F10" s="7"/>
      <c r="G10" s="7"/>
      <c r="H10" s="7" t="n">
        <f aca="false">+B10</f>
        <v>4.5</v>
      </c>
      <c r="I10" s="7"/>
      <c r="J10" s="10" t="n">
        <f aca="false">SUM(E10:I10)</f>
        <v>4.5</v>
      </c>
      <c r="K10" s="11" t="n">
        <f aca="false">+J10-B10</f>
        <v>0</v>
      </c>
    </row>
    <row r="11" customFormat="false" ht="13.5" hidden="false" customHeight="false" outlineLevel="0" collapsed="false">
      <c r="A11" s="6" t="s">
        <v>18</v>
      </c>
      <c r="B11" s="15" t="n">
        <v>1.4</v>
      </c>
      <c r="C11" s="16" t="n">
        <v>4</v>
      </c>
      <c r="D11" s="17" t="n">
        <f aca="false">+B11/C11*1000000</f>
        <v>350000</v>
      </c>
      <c r="E11" s="15"/>
      <c r="F11" s="15"/>
      <c r="G11" s="15"/>
      <c r="H11" s="15"/>
      <c r="I11" s="15" t="n">
        <f aca="false">+B11</f>
        <v>1.4</v>
      </c>
      <c r="J11" s="18" t="n">
        <f aca="false">SUM(E11:I11)</f>
        <v>1.4</v>
      </c>
      <c r="K11" s="15" t="n">
        <f aca="false">+J11-B11</f>
        <v>0</v>
      </c>
    </row>
    <row r="12" customFormat="false" ht="13.5" hidden="false" customHeight="false" outlineLevel="0" collapsed="false">
      <c r="A12" s="6" t="s">
        <v>19</v>
      </c>
      <c r="B12" s="7" t="n">
        <f aca="false">SUM(B7:B11)</f>
        <v>45.2</v>
      </c>
      <c r="C12" s="8" t="n">
        <f aca="false">SUM(C7:C11)</f>
        <v>227</v>
      </c>
      <c r="D12" s="8"/>
      <c r="E12" s="7" t="n">
        <f aca="false">SUM(E7:E11)</f>
        <v>20.6</v>
      </c>
      <c r="F12" s="7" t="n">
        <f aca="false">SUM(F7:F11)</f>
        <v>10.8</v>
      </c>
      <c r="G12" s="7" t="n">
        <f aca="false">SUM(G7:G11)</f>
        <v>7.9</v>
      </c>
      <c r="H12" s="7" t="n">
        <f aca="false">SUM(H7:H11)</f>
        <v>4.5</v>
      </c>
      <c r="I12" s="7" t="n">
        <f aca="false">SUM(I7:I11)</f>
        <v>1.4</v>
      </c>
      <c r="J12" s="10" t="n">
        <f aca="false">SUM(E12:I12)</f>
        <v>45.2</v>
      </c>
      <c r="K12" s="11" t="n">
        <f aca="false">+J12-B12</f>
        <v>0</v>
      </c>
    </row>
    <row r="13" customFormat="false" ht="12.75" hidden="false" customHeight="false" outlineLevel="0" collapsed="false">
      <c r="A13" s="6"/>
      <c r="B13" s="7"/>
      <c r="C13" s="8"/>
      <c r="D13" s="8"/>
      <c r="E13" s="7"/>
      <c r="F13" s="7"/>
      <c r="G13" s="7"/>
      <c r="H13" s="7"/>
      <c r="I13" s="7"/>
      <c r="J13" s="10"/>
      <c r="K13" s="11"/>
    </row>
    <row r="14" customFormat="false" ht="12.75" hidden="false" customHeight="false" outlineLevel="0" collapsed="false">
      <c r="A14" s="6" t="s">
        <v>20</v>
      </c>
      <c r="B14" s="7" t="n">
        <v>6.5</v>
      </c>
      <c r="C14" s="8" t="n">
        <v>45</v>
      </c>
      <c r="D14" s="9" t="n">
        <f aca="false">+B14/C14*1000000</f>
        <v>144444.444444444</v>
      </c>
      <c r="E14" s="7" t="n">
        <f aca="false">+$B14*P$7/$U$7</f>
        <v>2.57709251101322</v>
      </c>
      <c r="F14" s="7" t="n">
        <f aca="false">+$B14*Q$7/$U$7</f>
        <v>1.86123348017621</v>
      </c>
      <c r="G14" s="7" t="n">
        <f aca="false">+$B14*R$7/$U$7</f>
        <v>1.14537444933921</v>
      </c>
      <c r="H14" s="7" t="n">
        <f aca="false">+$B14*S$7/$U$7</f>
        <v>0.801762114537445</v>
      </c>
      <c r="I14" s="7" t="n">
        <f aca="false">+$B14*T$7/$U$7</f>
        <v>0.114537444933921</v>
      </c>
      <c r="J14" s="10" t="n">
        <f aca="false">SUM(E14:I14)</f>
        <v>6.5</v>
      </c>
      <c r="K14" s="11" t="n">
        <f aca="false">+J14-B14</f>
        <v>0</v>
      </c>
    </row>
    <row r="15" customFormat="false" ht="12.75" hidden="false" customHeight="false" outlineLevel="0" collapsed="false">
      <c r="A15" s="6" t="s">
        <v>21</v>
      </c>
      <c r="B15" s="7" t="n">
        <v>2</v>
      </c>
      <c r="C15" s="8" t="n">
        <v>10</v>
      </c>
      <c r="D15" s="9" t="n">
        <f aca="false">+B15/C15*1000000</f>
        <v>200000</v>
      </c>
      <c r="E15" s="7" t="n">
        <f aca="false">+$B15*P$7/$U$7</f>
        <v>0.79295154185022</v>
      </c>
      <c r="F15" s="7" t="n">
        <f aca="false">+$B15*Q$7/$U$7</f>
        <v>0.572687224669604</v>
      </c>
      <c r="G15" s="7" t="n">
        <f aca="false">+$B15*R$7/$U$7</f>
        <v>0.352422907488987</v>
      </c>
      <c r="H15" s="7" t="n">
        <f aca="false">+$B15*S$7/$U$7</f>
        <v>0.246696035242291</v>
      </c>
      <c r="I15" s="7" t="n">
        <f aca="false">+$B15*T$7/$U$7</f>
        <v>0.0352422907488987</v>
      </c>
      <c r="J15" s="10" t="n">
        <f aca="false">SUM(E15:I15)</f>
        <v>2</v>
      </c>
      <c r="K15" s="11" t="n">
        <f aca="false">+J15-B15</f>
        <v>0</v>
      </c>
    </row>
    <row r="16" customFormat="false" ht="12.75" hidden="false" customHeight="false" outlineLevel="0" collapsed="false">
      <c r="A16" s="6" t="s">
        <v>22</v>
      </c>
      <c r="B16" s="7" t="n">
        <v>1.9</v>
      </c>
      <c r="C16" s="8" t="n">
        <v>9</v>
      </c>
      <c r="D16" s="9" t="n">
        <f aca="false">+B16/C16*1000000</f>
        <v>211111.111111111</v>
      </c>
      <c r="E16" s="7" t="n">
        <f aca="false">+$B16*P$7/$U$7</f>
        <v>0.753303964757709</v>
      </c>
      <c r="F16" s="7" t="n">
        <f aca="false">+$B16*Q$7/$U$7</f>
        <v>0.544052863436123</v>
      </c>
      <c r="G16" s="7" t="n">
        <f aca="false">+$B16*R$7/$U$7</f>
        <v>0.334801762114537</v>
      </c>
      <c r="H16" s="7" t="n">
        <f aca="false">+$B16*S$7/$U$7</f>
        <v>0.234361233480176</v>
      </c>
      <c r="I16" s="7" t="n">
        <f aca="false">+$B16*T$7/$U$7</f>
        <v>0.0334801762114537</v>
      </c>
      <c r="J16" s="10" t="n">
        <f aca="false">SUM(E16:I16)</f>
        <v>1.9</v>
      </c>
      <c r="K16" s="11" t="n">
        <f aca="false">+J16-B16</f>
        <v>0</v>
      </c>
    </row>
    <row r="17" customFormat="false" ht="12.75" hidden="false" customHeight="false" outlineLevel="0" collapsed="false">
      <c r="A17" s="6" t="s">
        <v>23</v>
      </c>
      <c r="B17" s="7" t="n">
        <v>2.2</v>
      </c>
      <c r="C17" s="8" t="n">
        <v>15</v>
      </c>
      <c r="D17" s="9" t="n">
        <f aca="false">+B17/C17*1000000</f>
        <v>146666.666666667</v>
      </c>
      <c r="E17" s="7" t="n">
        <f aca="false">+$B17*P$7/$U$7</f>
        <v>0.872246696035242</v>
      </c>
      <c r="F17" s="7" t="n">
        <f aca="false">+$B17*Q$7/$U$7</f>
        <v>0.629955947136564</v>
      </c>
      <c r="G17" s="7" t="n">
        <f aca="false">+$B17*R$7/$U$7</f>
        <v>0.387665198237886</v>
      </c>
      <c r="H17" s="7" t="n">
        <f aca="false">+$B17*S$7/$U$7</f>
        <v>0.27136563876652</v>
      </c>
      <c r="I17" s="7" t="n">
        <f aca="false">+$B17*T$7/$U$7</f>
        <v>0.0387665198237886</v>
      </c>
      <c r="J17" s="10" t="n">
        <f aca="false">SUM(E17:I17)</f>
        <v>2.2</v>
      </c>
      <c r="K17" s="11" t="n">
        <f aca="false">+J17-B17</f>
        <v>0</v>
      </c>
    </row>
    <row r="18" customFormat="false" ht="12.75" hidden="false" customHeight="false" outlineLevel="0" collapsed="false">
      <c r="A18" s="6" t="s">
        <v>24</v>
      </c>
      <c r="B18" s="7" t="n">
        <v>0.5</v>
      </c>
      <c r="C18" s="8" t="n">
        <v>2</v>
      </c>
      <c r="D18" s="9" t="n">
        <f aca="false">+B18/C18*1000000</f>
        <v>250000</v>
      </c>
      <c r="E18" s="7" t="n">
        <f aca="false">+$B18*P$7/$U$7</f>
        <v>0.198237885462555</v>
      </c>
      <c r="F18" s="7" t="n">
        <f aca="false">+$B18*Q$7/$U$7</f>
        <v>0.143171806167401</v>
      </c>
      <c r="G18" s="7" t="n">
        <f aca="false">+$B18*R$7/$U$7</f>
        <v>0.0881057268722467</v>
      </c>
      <c r="H18" s="7" t="n">
        <f aca="false">+$B18*S$7/$U$7</f>
        <v>0.0616740088105727</v>
      </c>
      <c r="I18" s="7" t="n">
        <f aca="false">+$B18*T$7/$U$7</f>
        <v>0.00881057268722467</v>
      </c>
      <c r="J18" s="10" t="n">
        <f aca="false">SUM(E18:I18)</f>
        <v>0.5</v>
      </c>
      <c r="K18" s="11" t="n">
        <f aca="false">+J18-B18</f>
        <v>0</v>
      </c>
    </row>
    <row r="19" customFormat="false" ht="12.75" hidden="false" customHeight="false" outlineLevel="0" collapsed="false">
      <c r="A19" s="6" t="s">
        <v>25</v>
      </c>
      <c r="B19" s="7" t="n">
        <v>0.8</v>
      </c>
      <c r="C19" s="8" t="n">
        <v>4</v>
      </c>
      <c r="D19" s="9" t="n">
        <f aca="false">+B19/C19*1000000</f>
        <v>200000</v>
      </c>
      <c r="E19" s="7" t="n">
        <f aca="false">+$B19*P$7/$U$7</f>
        <v>0.317180616740088</v>
      </c>
      <c r="F19" s="7" t="n">
        <f aca="false">+$B19*Q$7/$U$7</f>
        <v>0.229074889867841</v>
      </c>
      <c r="G19" s="7" t="n">
        <f aca="false">+$B19*R$7/$U$7</f>
        <v>0.140969162995595</v>
      </c>
      <c r="H19" s="7" t="n">
        <f aca="false">+$B19*S$7/$U$7</f>
        <v>0.0986784140969163</v>
      </c>
      <c r="I19" s="7" t="n">
        <f aca="false">+$B19*T$7/$U$7</f>
        <v>0.0140969162995595</v>
      </c>
      <c r="J19" s="10" t="n">
        <f aca="false">SUM(E19:I19)</f>
        <v>0.8</v>
      </c>
      <c r="K19" s="11" t="n">
        <f aca="false">+J19-B19</f>
        <v>0</v>
      </c>
    </row>
    <row r="20" customFormat="false" ht="12.75" hidden="false" customHeight="false" outlineLevel="0" collapsed="false">
      <c r="A20" s="6" t="s">
        <v>26</v>
      </c>
      <c r="B20" s="7" t="n">
        <v>10.5</v>
      </c>
      <c r="C20" s="8" t="n">
        <v>20</v>
      </c>
      <c r="D20" s="9" t="n">
        <f aca="false">+B20/C20*1000000</f>
        <v>525000</v>
      </c>
      <c r="E20" s="7" t="n">
        <f aca="false">+$B20*P$7/$U$7</f>
        <v>4.16299559471366</v>
      </c>
      <c r="F20" s="7" t="n">
        <f aca="false">+$B20*Q$7/$U$7</f>
        <v>3.00660792951542</v>
      </c>
      <c r="G20" s="7" t="n">
        <f aca="false">+$B20*R$7/$U$7</f>
        <v>1.85022026431718</v>
      </c>
      <c r="H20" s="7" t="n">
        <f aca="false">+$B20*S$7/$U$7</f>
        <v>1.29515418502203</v>
      </c>
      <c r="I20" s="7" t="n">
        <f aca="false">+$B20*T$7/$U$7</f>
        <v>0.185022026431718</v>
      </c>
      <c r="J20" s="10" t="n">
        <f aca="false">SUM(E20:I20)</f>
        <v>10.5</v>
      </c>
      <c r="K20" s="11" t="n">
        <f aca="false">+J20-B20</f>
        <v>0</v>
      </c>
    </row>
    <row r="21" customFormat="false" ht="13.5" hidden="false" customHeight="false" outlineLevel="0" collapsed="false">
      <c r="A21" s="6" t="s">
        <v>27</v>
      </c>
      <c r="B21" s="15" t="n">
        <v>1.4</v>
      </c>
      <c r="C21" s="16" t="n">
        <v>12</v>
      </c>
      <c r="D21" s="17" t="n">
        <f aca="false">+B21/C21*1000000</f>
        <v>116666.666666667</v>
      </c>
      <c r="E21" s="15" t="n">
        <f aca="false">+$B21*P$7/$U$7</f>
        <v>0.555066079295154</v>
      </c>
      <c r="F21" s="15" t="n">
        <f aca="false">+$B21*Q$7/$U$7</f>
        <v>0.400881057268723</v>
      </c>
      <c r="G21" s="15" t="n">
        <f aca="false">+$B21*R$7/$U$7</f>
        <v>0.246696035242291</v>
      </c>
      <c r="H21" s="15" t="n">
        <f aca="false">+$B21*S$7/$U$7</f>
        <v>0.172687224669604</v>
      </c>
      <c r="I21" s="15" t="n">
        <f aca="false">+$B21*T$7/$U$7</f>
        <v>0.0246696035242291</v>
      </c>
      <c r="J21" s="18" t="n">
        <f aca="false">SUM(E21:I21)</f>
        <v>1.4</v>
      </c>
      <c r="K21" s="15" t="n">
        <f aca="false">+J21-B21</f>
        <v>0</v>
      </c>
    </row>
    <row r="22" customFormat="false" ht="13.5" hidden="false" customHeight="false" outlineLevel="0" collapsed="false">
      <c r="A22" s="6" t="s">
        <v>28</v>
      </c>
      <c r="B22" s="7" t="n">
        <f aca="false">SUM(B14:B21)</f>
        <v>25.8</v>
      </c>
      <c r="C22" s="8" t="n">
        <f aca="false">SUM(C14:C21)</f>
        <v>117</v>
      </c>
      <c r="D22" s="8"/>
      <c r="E22" s="7" t="n">
        <f aca="false">SUM(E14:E21)</f>
        <v>10.2290748898678</v>
      </c>
      <c r="F22" s="7" t="n">
        <f aca="false">SUM(F14:F21)</f>
        <v>7.38766519823789</v>
      </c>
      <c r="G22" s="7" t="n">
        <f aca="false">SUM(G14:G21)</f>
        <v>4.54625550660793</v>
      </c>
      <c r="H22" s="7" t="n">
        <f aca="false">SUM(H14:H21)</f>
        <v>3.18237885462555</v>
      </c>
      <c r="I22" s="7" t="n">
        <f aca="false">SUM(I14:I21)</f>
        <v>0.454625550660793</v>
      </c>
      <c r="J22" s="10" t="n">
        <f aca="false">SUM(J14:J21)</f>
        <v>25.8</v>
      </c>
      <c r="K22" s="11" t="n">
        <f aca="false">+J22-B22</f>
        <v>0</v>
      </c>
    </row>
    <row r="23" customFormat="false" ht="12.75" hidden="false" customHeight="false" outlineLevel="0" collapsed="false">
      <c r="A23" s="6"/>
      <c r="B23" s="7"/>
      <c r="C23" s="8"/>
      <c r="D23" s="8"/>
      <c r="E23" s="7"/>
      <c r="F23" s="7"/>
      <c r="G23" s="7"/>
      <c r="H23" s="7"/>
      <c r="I23" s="7"/>
      <c r="J23" s="10"/>
      <c r="K23" s="11"/>
    </row>
    <row r="24" customFormat="false" ht="12.75" hidden="false" customHeight="false" outlineLevel="0" collapsed="false">
      <c r="A24" s="6" t="s">
        <v>29</v>
      </c>
      <c r="B24" s="7" t="n">
        <v>6.2</v>
      </c>
      <c r="C24" s="8" t="n">
        <v>37</v>
      </c>
      <c r="D24" s="9" t="n">
        <f aca="false">+B24/C24*1000000</f>
        <v>167567.567567568</v>
      </c>
      <c r="E24" s="7" t="n">
        <f aca="false">+B24</f>
        <v>6.2</v>
      </c>
      <c r="F24" s="7"/>
      <c r="G24" s="7"/>
      <c r="H24" s="7"/>
      <c r="I24" s="7"/>
      <c r="J24" s="10" t="n">
        <f aca="false">SUM(E24:I24)</f>
        <v>6.2</v>
      </c>
      <c r="K24" s="11" t="n">
        <f aca="false">+J24-B24</f>
        <v>0</v>
      </c>
    </row>
    <row r="25" customFormat="false" ht="12.75" hidden="false" customHeight="false" outlineLevel="0" collapsed="false">
      <c r="A25" s="6" t="s">
        <v>30</v>
      </c>
      <c r="B25" s="7" t="n">
        <v>7.7</v>
      </c>
      <c r="C25" s="8" t="n">
        <v>46</v>
      </c>
      <c r="D25" s="9" t="n">
        <f aca="false">+B25/C25*1000000</f>
        <v>167391.304347826</v>
      </c>
      <c r="E25" s="7" t="n">
        <f aca="false">+B25</f>
        <v>7.7</v>
      </c>
      <c r="F25" s="7"/>
      <c r="G25" s="7"/>
      <c r="H25" s="7"/>
      <c r="I25" s="7"/>
      <c r="J25" s="10" t="n">
        <f aca="false">SUM(E25:I25)</f>
        <v>7.7</v>
      </c>
      <c r="K25" s="11" t="n">
        <f aca="false">+J25-B25</f>
        <v>0</v>
      </c>
    </row>
    <row r="26" customFormat="false" ht="12.75" hidden="false" customHeight="false" outlineLevel="0" collapsed="false">
      <c r="A26" s="6" t="s">
        <v>31</v>
      </c>
      <c r="B26" s="7" t="n">
        <v>4.4</v>
      </c>
      <c r="C26" s="8" t="n">
        <v>26</v>
      </c>
      <c r="D26" s="9" t="n">
        <f aca="false">+B26/C26*1000000</f>
        <v>169230.769230769</v>
      </c>
      <c r="E26" s="7" t="n">
        <f aca="false">+B26</f>
        <v>4.4</v>
      </c>
      <c r="F26" s="7"/>
      <c r="G26" s="7"/>
      <c r="H26" s="7"/>
      <c r="I26" s="7"/>
      <c r="J26" s="10" t="n">
        <f aca="false">SUM(E26:I26)</f>
        <v>4.4</v>
      </c>
      <c r="K26" s="11" t="n">
        <f aca="false">+J26-B26</f>
        <v>0</v>
      </c>
    </row>
    <row r="27" customFormat="false" ht="13.5" hidden="false" customHeight="false" outlineLevel="0" collapsed="false">
      <c r="A27" s="6" t="s">
        <v>32</v>
      </c>
      <c r="B27" s="15" t="n">
        <v>1.8</v>
      </c>
      <c r="C27" s="16" t="n">
        <v>12</v>
      </c>
      <c r="D27" s="17" t="n">
        <f aca="false">+B27/C27*1000000</f>
        <v>150000</v>
      </c>
      <c r="E27" s="15" t="n">
        <f aca="false">+B27</f>
        <v>1.8</v>
      </c>
      <c r="F27" s="15"/>
      <c r="G27" s="15"/>
      <c r="H27" s="15"/>
      <c r="I27" s="15"/>
      <c r="J27" s="18" t="n">
        <f aca="false">SUM(E27:I27)</f>
        <v>1.8</v>
      </c>
      <c r="K27" s="15" t="n">
        <f aca="false">+J27-B27</f>
        <v>0</v>
      </c>
    </row>
    <row r="28" customFormat="false" ht="13.5" hidden="false" customHeight="false" outlineLevel="0" collapsed="false">
      <c r="A28" s="6" t="s">
        <v>33</v>
      </c>
      <c r="B28" s="7" t="n">
        <f aca="false">SUM(B24:B27)</f>
        <v>20.1</v>
      </c>
      <c r="C28" s="8" t="n">
        <f aca="false">SUM(C24:C27)</f>
        <v>121</v>
      </c>
      <c r="D28" s="8"/>
      <c r="E28" s="7" t="n">
        <f aca="false">SUM(E24:E27)</f>
        <v>20.1</v>
      </c>
      <c r="F28" s="7" t="n">
        <f aca="false">SUM(F24:F27)</f>
        <v>0</v>
      </c>
      <c r="G28" s="7" t="n">
        <f aca="false">SUM(G24:G27)</f>
        <v>0</v>
      </c>
      <c r="H28" s="7" t="n">
        <f aca="false">SUM(H24:H27)</f>
        <v>0</v>
      </c>
      <c r="I28" s="7" t="n">
        <f aca="false">SUM(I24:I27)</f>
        <v>0</v>
      </c>
      <c r="J28" s="10" t="n">
        <f aca="false">SUM(J24:J27)</f>
        <v>20.1</v>
      </c>
      <c r="K28" s="11" t="n">
        <f aca="false">+J28-B28</f>
        <v>0</v>
      </c>
    </row>
    <row r="29" customFormat="false" ht="12.75" hidden="false" customHeight="false" outlineLevel="0" collapsed="false">
      <c r="A29" s="6"/>
      <c r="B29" s="7"/>
      <c r="C29" s="8"/>
      <c r="D29" s="8"/>
      <c r="E29" s="7"/>
      <c r="F29" s="7"/>
      <c r="G29" s="7"/>
      <c r="H29" s="7"/>
      <c r="I29" s="7"/>
      <c r="J29" s="10"/>
      <c r="K29" s="11"/>
    </row>
    <row r="30" customFormat="false" ht="12.75" hidden="false" customHeight="false" outlineLevel="0" collapsed="false">
      <c r="A30" s="6" t="s">
        <v>34</v>
      </c>
      <c r="B30" s="7" t="n">
        <v>2.14</v>
      </c>
      <c r="C30" s="8" t="n">
        <v>13</v>
      </c>
      <c r="D30" s="9" t="n">
        <f aca="false">+B30/C30*1000000</f>
        <v>164615.384615385</v>
      </c>
      <c r="E30" s="7"/>
      <c r="F30" s="7" t="n">
        <f aca="false">+$B30*Q$7/($Q$7+$R$7)</f>
        <v>1.3247619047619</v>
      </c>
      <c r="G30" s="7" t="n">
        <f aca="false">+$B30*R$7/($Q$7+$R$7)</f>
        <v>0.815238095238095</v>
      </c>
      <c r="H30" s="7"/>
      <c r="I30" s="7"/>
      <c r="J30" s="10" t="n">
        <f aca="false">SUM(E30:I30)</f>
        <v>2.14</v>
      </c>
      <c r="K30" s="11" t="n">
        <f aca="false">+J30-B30</f>
        <v>0</v>
      </c>
    </row>
    <row r="31" customFormat="false" ht="12.75" hidden="false" customHeight="false" outlineLevel="0" collapsed="false">
      <c r="A31" s="6" t="s">
        <v>35</v>
      </c>
      <c r="B31" s="7" t="n">
        <v>2.7</v>
      </c>
      <c r="C31" s="8" t="n">
        <v>16</v>
      </c>
      <c r="D31" s="9" t="n">
        <f aca="false">+B31/C31*1000000</f>
        <v>168750</v>
      </c>
      <c r="E31" s="7"/>
      <c r="F31" s="7" t="n">
        <f aca="false">+$B31*Q$7/($Q$7+$R$7)</f>
        <v>1.67142857142857</v>
      </c>
      <c r="G31" s="7" t="n">
        <f aca="false">+$B31*R$7/($Q$7+$R$7)</f>
        <v>1.02857142857143</v>
      </c>
      <c r="H31" s="7"/>
      <c r="I31" s="7"/>
      <c r="J31" s="10" t="n">
        <f aca="false">SUM(E31:I31)</f>
        <v>2.7</v>
      </c>
      <c r="K31" s="11" t="n">
        <f aca="false">+J31-B31</f>
        <v>0</v>
      </c>
    </row>
    <row r="32" customFormat="false" ht="12.75" hidden="false" customHeight="false" outlineLevel="0" collapsed="false">
      <c r="A32" s="6" t="s">
        <v>36</v>
      </c>
      <c r="B32" s="7" t="n">
        <v>2.3</v>
      </c>
      <c r="C32" s="8" t="n">
        <v>14</v>
      </c>
      <c r="D32" s="9" t="n">
        <f aca="false">+B32/C32*1000000</f>
        <v>164285.714285714</v>
      </c>
      <c r="E32" s="7"/>
      <c r="F32" s="7" t="n">
        <f aca="false">+$B32*Q$7/($Q$7+$R$7)</f>
        <v>1.42380952380952</v>
      </c>
      <c r="G32" s="7" t="n">
        <f aca="false">+$B32*R$7/($Q$7+$R$7)</f>
        <v>0.876190476190476</v>
      </c>
      <c r="H32" s="7"/>
      <c r="I32" s="7"/>
      <c r="J32" s="10" t="n">
        <f aca="false">SUM(E32:I32)</f>
        <v>2.3</v>
      </c>
      <c r="K32" s="11" t="n">
        <f aca="false">+J32-B32</f>
        <v>0</v>
      </c>
    </row>
    <row r="33" customFormat="false" ht="13.5" hidden="false" customHeight="false" outlineLevel="0" collapsed="false">
      <c r="A33" s="6" t="s">
        <v>37</v>
      </c>
      <c r="B33" s="15" t="n">
        <v>2.3</v>
      </c>
      <c r="C33" s="16" t="n">
        <v>14</v>
      </c>
      <c r="D33" s="17" t="n">
        <f aca="false">+B33/C33*1000000</f>
        <v>164285.714285714</v>
      </c>
      <c r="E33" s="15"/>
      <c r="F33" s="15" t="n">
        <f aca="false">+$B33*Q$7/($Q$7+$R$7)</f>
        <v>1.42380952380952</v>
      </c>
      <c r="G33" s="15" t="n">
        <f aca="false">+$B33*R$7/($Q$7+$R$7)</f>
        <v>0.876190476190476</v>
      </c>
      <c r="H33" s="15"/>
      <c r="I33" s="15"/>
      <c r="J33" s="18" t="n">
        <f aca="false">SUM(E33:I33)</f>
        <v>2.3</v>
      </c>
      <c r="K33" s="15" t="n">
        <f aca="false">+J33-B33</f>
        <v>0</v>
      </c>
    </row>
    <row r="34" customFormat="false" ht="13.5" hidden="false" customHeight="false" outlineLevel="0" collapsed="false">
      <c r="A34" s="6" t="s">
        <v>38</v>
      </c>
      <c r="B34" s="7" t="n">
        <f aca="false">SUM(B30:B33)</f>
        <v>9.44</v>
      </c>
      <c r="C34" s="8" t="n">
        <f aca="false">SUM(C30:C33)</f>
        <v>57</v>
      </c>
      <c r="D34" s="8"/>
      <c r="E34" s="7" t="n">
        <f aca="false">SUM(E30:E33)</f>
        <v>0</v>
      </c>
      <c r="F34" s="7" t="n">
        <f aca="false">SUM(F30:F33)</f>
        <v>5.84380952380952</v>
      </c>
      <c r="G34" s="7" t="n">
        <f aca="false">SUM(G30:G33)</f>
        <v>3.59619047619048</v>
      </c>
      <c r="H34" s="7" t="n">
        <f aca="false">SUM(H30:H33)</f>
        <v>0</v>
      </c>
      <c r="I34" s="7" t="n">
        <f aca="false">SUM(I30:I33)</f>
        <v>0</v>
      </c>
      <c r="J34" s="10" t="n">
        <f aca="false">SUM(J30:J33)</f>
        <v>9.44</v>
      </c>
      <c r="K34" s="11" t="n">
        <f aca="false">+J34-B34</f>
        <v>0</v>
      </c>
    </row>
    <row r="35" customFormat="false" ht="12.75" hidden="false" customHeight="false" outlineLevel="0" collapsed="false">
      <c r="A35" s="6"/>
      <c r="B35" s="7"/>
      <c r="C35" s="8"/>
      <c r="D35" s="8"/>
      <c r="E35" s="7"/>
      <c r="F35" s="7"/>
      <c r="G35" s="7"/>
      <c r="H35" s="7"/>
      <c r="I35" s="7"/>
      <c r="J35" s="10"/>
      <c r="K35" s="11"/>
    </row>
    <row r="36" customFormat="false" ht="12.75" hidden="false" customHeight="false" outlineLevel="0" collapsed="false">
      <c r="A36" s="6" t="s">
        <v>39</v>
      </c>
      <c r="B36" s="7" t="n">
        <v>6.3</v>
      </c>
      <c r="C36" s="8" t="n">
        <v>39</v>
      </c>
      <c r="D36" s="9" t="n">
        <f aca="false">+B36/C36*1000000</f>
        <v>161538.461538462</v>
      </c>
      <c r="E36" s="7" t="n">
        <f aca="false">+$B36*P$7/($P$7+$Q$7)</f>
        <v>3.65806451612903</v>
      </c>
      <c r="F36" s="7" t="n">
        <f aca="false">+$B36*Q$7/($P$7+$Q$7)</f>
        <v>2.64193548387097</v>
      </c>
      <c r="G36" s="7"/>
      <c r="H36" s="7"/>
      <c r="I36" s="7"/>
      <c r="J36" s="10" t="n">
        <f aca="false">SUM(E36:I36)</f>
        <v>6.3</v>
      </c>
      <c r="K36" s="11" t="n">
        <f aca="false">+J36-B36</f>
        <v>0</v>
      </c>
    </row>
    <row r="37" customFormat="false" ht="12.75" hidden="false" customHeight="false" outlineLevel="0" collapsed="false">
      <c r="A37" s="6"/>
      <c r="B37" s="7"/>
      <c r="C37" s="8"/>
      <c r="D37" s="8"/>
      <c r="E37" s="7"/>
      <c r="F37" s="7"/>
      <c r="G37" s="7"/>
      <c r="H37" s="7"/>
      <c r="I37" s="7"/>
      <c r="J37" s="10"/>
      <c r="K37" s="11"/>
    </row>
    <row r="38" customFormat="false" ht="12.75" hidden="false" customHeight="false" outlineLevel="0" collapsed="false">
      <c r="A38" s="6" t="s">
        <v>40</v>
      </c>
      <c r="B38" s="7" t="n">
        <v>30</v>
      </c>
      <c r="C38" s="8" t="n">
        <v>115</v>
      </c>
      <c r="D38" s="9" t="n">
        <f aca="false">+B38/C38*1000000</f>
        <v>260869.565217391</v>
      </c>
      <c r="E38" s="7" t="n">
        <f aca="false">+$B38*P$7/$U$7</f>
        <v>11.8942731277533</v>
      </c>
      <c r="F38" s="7" t="n">
        <f aca="false">+$B38*Q$7/$U$7</f>
        <v>8.59030837004405</v>
      </c>
      <c r="G38" s="7" t="n">
        <f aca="false">+$B38*R$7/$U$7</f>
        <v>5.2863436123348</v>
      </c>
      <c r="H38" s="7" t="n">
        <f aca="false">+$B38*S$7/$U$7</f>
        <v>3.70044052863436</v>
      </c>
      <c r="I38" s="7" t="n">
        <f aca="false">+$B38*T$7/$U$7</f>
        <v>0.52863436123348</v>
      </c>
      <c r="J38" s="10" t="n">
        <f aca="false">SUM(E38:I38)</f>
        <v>30</v>
      </c>
      <c r="K38" s="11" t="n">
        <f aca="false">+J38-B38</f>
        <v>0</v>
      </c>
    </row>
    <row r="39" customFormat="false" ht="13.5" hidden="false" customHeight="false" outlineLevel="0" collapsed="false">
      <c r="A39" s="6" t="s">
        <v>41</v>
      </c>
      <c r="B39" s="15" t="n">
        <v>50.8</v>
      </c>
      <c r="C39" s="16" t="n">
        <v>61</v>
      </c>
      <c r="D39" s="17" t="n">
        <f aca="false">+B39/C39*1000000</f>
        <v>832786.885245902</v>
      </c>
      <c r="E39" s="15" t="n">
        <f aca="false">+$B39*P$7/$U$7</f>
        <v>20.1409691629956</v>
      </c>
      <c r="F39" s="15" t="n">
        <f aca="false">+$B39*Q$7/$U$7</f>
        <v>14.5462555066079</v>
      </c>
      <c r="G39" s="15" t="n">
        <f aca="false">+$B39*R$7/$U$7</f>
        <v>8.95154185022027</v>
      </c>
      <c r="H39" s="15" t="n">
        <f aca="false">+$B39*S$7/$U$7</f>
        <v>6.26607929515418</v>
      </c>
      <c r="I39" s="15" t="n">
        <f aca="false">+$B39*T$7/$U$7</f>
        <v>0.895154185022026</v>
      </c>
      <c r="J39" s="18" t="n">
        <f aca="false">SUM(E39:I39)</f>
        <v>50.8</v>
      </c>
      <c r="K39" s="15" t="n">
        <f aca="false">+J39-B39</f>
        <v>0</v>
      </c>
    </row>
    <row r="40" customFormat="false" ht="13.5" hidden="false" customHeight="false" outlineLevel="0" collapsed="false">
      <c r="A40" s="6" t="s">
        <v>42</v>
      </c>
      <c r="B40" s="7" t="n">
        <f aca="false">SUM(B38:B39)</f>
        <v>80.8</v>
      </c>
      <c r="C40" s="8" t="n">
        <f aca="false">SUM(C38:C39)</f>
        <v>176</v>
      </c>
      <c r="D40" s="8"/>
      <c r="E40" s="7" t="n">
        <f aca="false">SUM(E38:E39)</f>
        <v>32.0352422907489</v>
      </c>
      <c r="F40" s="7" t="n">
        <f aca="false">SUM(F38:F39)</f>
        <v>23.136563876652</v>
      </c>
      <c r="G40" s="7" t="n">
        <f aca="false">SUM(G38:G39)</f>
        <v>14.2378854625551</v>
      </c>
      <c r="H40" s="7" t="n">
        <f aca="false">SUM(H38:H39)</f>
        <v>9.96651982378855</v>
      </c>
      <c r="I40" s="7" t="n">
        <f aca="false">SUM(I38:I39)</f>
        <v>1.42378854625551</v>
      </c>
      <c r="J40" s="10" t="n">
        <f aca="false">SUM(J38:J39)</f>
        <v>80.8</v>
      </c>
      <c r="K40" s="11" t="n">
        <f aca="false">+J40-B40</f>
        <v>0</v>
      </c>
    </row>
    <row r="41" customFormat="false" ht="12.75" hidden="false" customHeight="false" outlineLevel="0" collapsed="false">
      <c r="A41" s="6"/>
      <c r="B41" s="7"/>
      <c r="C41" s="8"/>
      <c r="D41" s="8"/>
      <c r="E41" s="7"/>
      <c r="F41" s="7"/>
      <c r="G41" s="7"/>
      <c r="H41" s="7"/>
      <c r="I41" s="7"/>
      <c r="J41" s="10"/>
      <c r="K41" s="11"/>
    </row>
    <row r="42" customFormat="false" ht="12.75" hidden="false" customHeight="false" outlineLevel="0" collapsed="false">
      <c r="A42" s="6" t="s">
        <v>43</v>
      </c>
      <c r="B42" s="7" t="n">
        <v>6.7</v>
      </c>
      <c r="C42" s="8" t="n">
        <v>25</v>
      </c>
      <c r="D42" s="9" t="n">
        <f aca="false">+B42/C42*1000000</f>
        <v>268000</v>
      </c>
      <c r="E42" s="7" t="n">
        <f aca="false">+$B42*P$7/$U$7</f>
        <v>2.65638766519824</v>
      </c>
      <c r="F42" s="7" t="n">
        <f aca="false">+$B42*Q$7/$U$7</f>
        <v>1.91850220264317</v>
      </c>
      <c r="G42" s="7" t="n">
        <f aca="false">+$B42*R$7/$U$7</f>
        <v>1.18061674008811</v>
      </c>
      <c r="H42" s="7" t="n">
        <f aca="false">+$B42*S$7/$U$7</f>
        <v>0.826431718061674</v>
      </c>
      <c r="I42" s="7" t="n">
        <f aca="false">+$B42*T$7/$U$7</f>
        <v>0.118061674008811</v>
      </c>
      <c r="J42" s="10" t="n">
        <f aca="false">SUM(E42:I42)</f>
        <v>6.7</v>
      </c>
      <c r="K42" s="11" t="n">
        <f aca="false">+J42-B42</f>
        <v>0</v>
      </c>
    </row>
    <row r="43" customFormat="false" ht="13.5" hidden="false" customHeight="false" outlineLevel="0" collapsed="false">
      <c r="A43" s="6" t="s">
        <v>44</v>
      </c>
      <c r="B43" s="15" t="n">
        <v>6.3</v>
      </c>
      <c r="C43" s="16" t="n">
        <v>44</v>
      </c>
      <c r="D43" s="17" t="n">
        <f aca="false">+B43/C43*1000000</f>
        <v>143181.818181818</v>
      </c>
      <c r="E43" s="15" t="n">
        <f aca="false">+$B43*P$7/$U$7</f>
        <v>2.49779735682819</v>
      </c>
      <c r="F43" s="15" t="n">
        <f aca="false">+$B43*Q$7/$U$7</f>
        <v>1.80396475770925</v>
      </c>
      <c r="G43" s="15" t="n">
        <f aca="false">+$B43*R$7/$U$7</f>
        <v>1.11013215859031</v>
      </c>
      <c r="H43" s="15" t="n">
        <f aca="false">+$B43*S$7/$U$7</f>
        <v>0.777092511013216</v>
      </c>
      <c r="I43" s="15" t="n">
        <f aca="false">+$B43*T$7/$U$7</f>
        <v>0.111013215859031</v>
      </c>
      <c r="J43" s="18" t="n">
        <f aca="false">SUM(E43:I43)</f>
        <v>6.3</v>
      </c>
      <c r="K43" s="15" t="n">
        <f aca="false">+J43-B43</f>
        <v>0</v>
      </c>
    </row>
    <row r="44" customFormat="false" ht="13.5" hidden="false" customHeight="false" outlineLevel="0" collapsed="false">
      <c r="A44" s="6" t="s">
        <v>45</v>
      </c>
      <c r="B44" s="7" t="n">
        <f aca="false">SUM(B42:B43)</f>
        <v>13</v>
      </c>
      <c r="C44" s="8" t="n">
        <f aca="false">SUM(C42:C43)</f>
        <v>69</v>
      </c>
      <c r="D44" s="8"/>
      <c r="E44" s="7" t="n">
        <f aca="false">SUM(E42:E43)</f>
        <v>5.15418502202643</v>
      </c>
      <c r="F44" s="7" t="n">
        <f aca="false">SUM(F42:F43)</f>
        <v>3.72246696035242</v>
      </c>
      <c r="G44" s="7" t="n">
        <f aca="false">SUM(G42:G43)</f>
        <v>2.29074889867841</v>
      </c>
      <c r="H44" s="7" t="n">
        <f aca="false">SUM(H42:H43)</f>
        <v>1.60352422907489</v>
      </c>
      <c r="I44" s="7" t="n">
        <f aca="false">SUM(I42:I43)</f>
        <v>0.229074889867841</v>
      </c>
      <c r="J44" s="10" t="n">
        <f aca="false">SUM(J42:J43)</f>
        <v>13</v>
      </c>
      <c r="K44" s="11" t="n">
        <f aca="false">+J44-B44</f>
        <v>0</v>
      </c>
    </row>
    <row r="45" customFormat="false" ht="12.75" hidden="false" customHeight="false" outlineLevel="0" collapsed="false">
      <c r="A45" s="6"/>
      <c r="B45" s="7"/>
      <c r="C45" s="8"/>
      <c r="D45" s="8"/>
      <c r="E45" s="7"/>
      <c r="F45" s="7"/>
      <c r="G45" s="7"/>
      <c r="H45" s="7"/>
      <c r="I45" s="7"/>
      <c r="J45" s="10"/>
      <c r="K45" s="11"/>
    </row>
    <row r="46" customFormat="false" ht="12.75" hidden="false" customHeight="false" outlineLevel="0" collapsed="false">
      <c r="A46" s="6" t="s">
        <v>46</v>
      </c>
      <c r="B46" s="7" t="n">
        <v>4.6</v>
      </c>
      <c r="C46" s="8" t="n">
        <v>33</v>
      </c>
      <c r="D46" s="9" t="n">
        <f aca="false">+B46/C46*1000000</f>
        <v>139393.939393939</v>
      </c>
      <c r="E46" s="7"/>
      <c r="F46" s="7"/>
      <c r="G46" s="7"/>
      <c r="H46" s="7" t="n">
        <f aca="false">+B46</f>
        <v>4.6</v>
      </c>
      <c r="I46" s="7"/>
      <c r="J46" s="10" t="n">
        <f aca="false">SUM(E46:I46)</f>
        <v>4.6</v>
      </c>
      <c r="K46" s="11" t="n">
        <f aca="false">+J46-B46</f>
        <v>0</v>
      </c>
    </row>
    <row r="47" customFormat="false" ht="12.75" hidden="false" customHeight="false" outlineLevel="0" collapsed="false">
      <c r="A47" s="6"/>
      <c r="B47" s="7"/>
      <c r="C47" s="8"/>
      <c r="D47" s="8"/>
      <c r="E47" s="7"/>
      <c r="F47" s="7"/>
      <c r="G47" s="7"/>
      <c r="H47" s="7"/>
      <c r="I47" s="7"/>
      <c r="J47" s="10"/>
      <c r="K47" s="11"/>
    </row>
    <row r="48" customFormat="false" ht="12.75" hidden="false" customHeight="false" outlineLevel="0" collapsed="false">
      <c r="A48" s="6" t="s">
        <v>47</v>
      </c>
      <c r="B48" s="7" t="n">
        <v>5</v>
      </c>
      <c r="C48" s="8"/>
      <c r="D48" s="8"/>
      <c r="E48" s="7" t="n">
        <f aca="false">+$B48*P$7/($P$7+$Q$7)</f>
        <v>2.90322580645161</v>
      </c>
      <c r="F48" s="7" t="n">
        <f aca="false">+$B48*Q$7/($P$7+$Q$7)</f>
        <v>2.09677419354839</v>
      </c>
      <c r="G48" s="7"/>
      <c r="H48" s="7"/>
      <c r="I48" s="7"/>
      <c r="J48" s="10" t="n">
        <f aca="false">SUM(E48:I48)</f>
        <v>5</v>
      </c>
      <c r="K48" s="11" t="n">
        <f aca="false">+J48-B48</f>
        <v>0</v>
      </c>
    </row>
    <row r="49" customFormat="false" ht="12.75" hidden="false" customHeight="false" outlineLevel="0" collapsed="false">
      <c r="A49" s="6" t="s">
        <v>48</v>
      </c>
      <c r="B49" s="7" t="n">
        <v>1</v>
      </c>
      <c r="C49" s="8"/>
      <c r="D49" s="8"/>
      <c r="E49" s="7"/>
      <c r="F49" s="7"/>
      <c r="G49" s="7" t="n">
        <f aca="false">+B49</f>
        <v>1</v>
      </c>
      <c r="H49" s="7"/>
      <c r="I49" s="7"/>
      <c r="J49" s="10" t="n">
        <f aca="false">SUM(E49:I49)</f>
        <v>1</v>
      </c>
      <c r="K49" s="11" t="n">
        <f aca="false">+J49-B49</f>
        <v>0</v>
      </c>
    </row>
    <row r="50" customFormat="false" ht="12.75" hidden="false" customHeight="false" outlineLevel="0" collapsed="false">
      <c r="A50" s="6" t="s">
        <v>49</v>
      </c>
      <c r="B50" s="7" t="n">
        <v>1</v>
      </c>
      <c r="C50" s="8"/>
      <c r="D50" s="8"/>
      <c r="E50" s="7"/>
      <c r="F50" s="7"/>
      <c r="G50" s="7"/>
      <c r="H50" s="7" t="n">
        <f aca="false">+B50</f>
        <v>1</v>
      </c>
      <c r="I50" s="7"/>
      <c r="J50" s="10" t="n">
        <f aca="false">SUM(E50:I50)</f>
        <v>1</v>
      </c>
      <c r="K50" s="11" t="n">
        <f aca="false">+J50-B50</f>
        <v>0</v>
      </c>
    </row>
    <row r="51" customFormat="false" ht="13.5" hidden="false" customHeight="false" outlineLevel="0" collapsed="false">
      <c r="A51" s="6" t="s">
        <v>50</v>
      </c>
      <c r="B51" s="15" t="n">
        <v>0.6</v>
      </c>
      <c r="C51" s="16"/>
      <c r="D51" s="16"/>
      <c r="E51" s="15" t="n">
        <f aca="false">+B51</f>
        <v>0.6</v>
      </c>
      <c r="F51" s="15"/>
      <c r="G51" s="15"/>
      <c r="H51" s="15"/>
      <c r="I51" s="15"/>
      <c r="J51" s="18" t="n">
        <f aca="false">SUM(E51:I51)</f>
        <v>0.6</v>
      </c>
      <c r="K51" s="15" t="n">
        <f aca="false">+J51-B51</f>
        <v>0</v>
      </c>
    </row>
    <row r="52" customFormat="false" ht="13.5" hidden="false" customHeight="false" outlineLevel="0" collapsed="false">
      <c r="A52" s="6" t="s">
        <v>51</v>
      </c>
      <c r="B52" s="7" t="n">
        <f aca="false">SUM(B48:B51)</f>
        <v>7.6</v>
      </c>
      <c r="C52" s="8" t="n">
        <f aca="false">SUM(C48:C51)</f>
        <v>0</v>
      </c>
      <c r="D52" s="8"/>
      <c r="E52" s="7" t="n">
        <f aca="false">SUM(E48:E51)</f>
        <v>3.50322580645161</v>
      </c>
      <c r="F52" s="7" t="n">
        <f aca="false">SUM(F48:F51)</f>
        <v>2.09677419354839</v>
      </c>
      <c r="G52" s="7" t="n">
        <f aca="false">SUM(G48:G51)</f>
        <v>1</v>
      </c>
      <c r="H52" s="7" t="n">
        <f aca="false">SUM(H48:H51)</f>
        <v>1</v>
      </c>
      <c r="I52" s="7" t="n">
        <f aca="false">SUM(I48:I51)</f>
        <v>0</v>
      </c>
      <c r="J52" s="10" t="n">
        <f aca="false">SUM(J48:J51)</f>
        <v>7.6</v>
      </c>
      <c r="K52" s="11" t="n">
        <f aca="false">+J52-B52</f>
        <v>0</v>
      </c>
    </row>
    <row r="53" customFormat="false" ht="12.75" hidden="false" customHeight="false" outlineLevel="0" collapsed="false">
      <c r="A53" s="6"/>
      <c r="B53" s="7"/>
      <c r="C53" s="8"/>
      <c r="D53" s="8"/>
      <c r="E53" s="7"/>
      <c r="F53" s="7"/>
      <c r="G53" s="7"/>
      <c r="H53" s="7"/>
      <c r="I53" s="7"/>
      <c r="J53" s="10"/>
      <c r="K53" s="11"/>
    </row>
    <row r="54" customFormat="false" ht="12.75" hidden="false" customHeight="false" outlineLevel="0" collapsed="false">
      <c r="A54" s="6" t="s">
        <v>52</v>
      </c>
      <c r="B54" s="7" t="n">
        <v>13.4</v>
      </c>
      <c r="C54" s="8"/>
      <c r="D54" s="8"/>
      <c r="E54" s="7" t="n">
        <f aca="false">+$B54*P$7/$U$7</f>
        <v>5.31277533039648</v>
      </c>
      <c r="F54" s="7" t="n">
        <f aca="false">+$B54*Q$7/$U$7</f>
        <v>3.83700440528634</v>
      </c>
      <c r="G54" s="7" t="n">
        <f aca="false">+$B54*R$7/$U$7</f>
        <v>2.36123348017621</v>
      </c>
      <c r="H54" s="7" t="n">
        <f aca="false">+$B54*S$7/$U$7</f>
        <v>1.65286343612335</v>
      </c>
      <c r="I54" s="7" t="n">
        <f aca="false">+$B54*T$7/$U$7</f>
        <v>0.236123348017621</v>
      </c>
      <c r="J54" s="10" t="n">
        <f aca="false">SUM(E54:I54)</f>
        <v>13.4</v>
      </c>
      <c r="K54" s="11" t="n">
        <f aca="false">+J54-B54</f>
        <v>0</v>
      </c>
    </row>
    <row r="55" customFormat="false" ht="12.75" hidden="false" customHeight="false" outlineLevel="0" collapsed="false">
      <c r="A55" s="6" t="s">
        <v>53</v>
      </c>
      <c r="B55" s="7" t="n">
        <v>40</v>
      </c>
      <c r="C55" s="8"/>
      <c r="D55" s="8"/>
      <c r="E55" s="7" t="n">
        <f aca="false">+$B55*P$7/$U$7</f>
        <v>15.8590308370044</v>
      </c>
      <c r="F55" s="7" t="n">
        <f aca="false">+$B55*Q$7/$U$7</f>
        <v>11.4537444933921</v>
      </c>
      <c r="G55" s="7" t="n">
        <f aca="false">+$B55*R$7/$U$7</f>
        <v>7.04845814977974</v>
      </c>
      <c r="H55" s="7" t="n">
        <f aca="false">+$B55*S$7/$U$7</f>
        <v>4.93392070484582</v>
      </c>
      <c r="I55" s="7" t="n">
        <f aca="false">+$B55*T$7/$U$7</f>
        <v>0.704845814977974</v>
      </c>
      <c r="J55" s="10" t="n">
        <f aca="false">SUM(E55:I55)</f>
        <v>40</v>
      </c>
      <c r="K55" s="11"/>
    </row>
    <row r="56" customFormat="false" ht="13.5" hidden="false" customHeight="false" outlineLevel="0" collapsed="false">
      <c r="A56" s="6"/>
      <c r="B56" s="7"/>
      <c r="C56" s="8"/>
      <c r="D56" s="8"/>
      <c r="E56" s="7"/>
      <c r="F56" s="7"/>
      <c r="G56" s="7"/>
      <c r="H56" s="7"/>
      <c r="I56" s="7"/>
      <c r="J56" s="10"/>
      <c r="K56" s="11"/>
    </row>
    <row r="57" customFormat="false" ht="13.5" hidden="false" customHeight="false" outlineLevel="0" collapsed="false">
      <c r="A57" s="19" t="s">
        <v>54</v>
      </c>
      <c r="B57" s="20" t="n">
        <f aca="false">+B54+B52+B46+B44+B40+B36+B34+B28+B22+B12+B55</f>
        <v>266.24</v>
      </c>
      <c r="C57" s="21" t="n">
        <f aca="false">+C54+C52+C46+C44+C40+C36+C34+C28+C22+C12+C55</f>
        <v>839</v>
      </c>
      <c r="D57" s="22"/>
      <c r="E57" s="20" t="n">
        <f aca="false">+E54+E52+E46+E44+E40+E36+E34+E28+E22+E12+E55</f>
        <v>116.451598692625</v>
      </c>
      <c r="F57" s="20" t="n">
        <f aca="false">+F54+F52+F46+F44+F40+F36+F34+F28+F22+F12+F55</f>
        <v>70.9199641351496</v>
      </c>
      <c r="G57" s="20" t="n">
        <f aca="false">+G54+G52+G46+G44+G40+G36+G34+G28+G22+G12+G55</f>
        <v>42.9807719739878</v>
      </c>
      <c r="H57" s="20" t="n">
        <f aca="false">+H54+H52+H46+H44+H40+H36+H34+H28+H22+H12+H55</f>
        <v>31.4392070484581</v>
      </c>
      <c r="I57" s="20" t="n">
        <f aca="false">+I54+I52+I46+I44+I40+I36+I34+I28+I22+I12+I55</f>
        <v>4.44845814977974</v>
      </c>
      <c r="J57" s="23" t="n">
        <f aca="false">+J54+J52+J46+J44+J40+J36+J34+J28+J22+J12+J55</f>
        <v>266.24</v>
      </c>
      <c r="K57" s="11"/>
    </row>
    <row r="58" customFormat="false" ht="12.75" hidden="false" customHeight="false" outlineLevel="0" collapsed="false">
      <c r="B58" s="11"/>
      <c r="C58" s="24"/>
      <c r="D58" s="24"/>
      <c r="E58" s="11"/>
      <c r="F58" s="11"/>
      <c r="G58" s="11"/>
      <c r="H58" s="11"/>
      <c r="I58" s="11"/>
      <c r="J58" s="11"/>
      <c r="K58" s="11"/>
    </row>
    <row r="59" customFormat="false" ht="12.75" hidden="false" customHeight="false" outlineLevel="0" collapsed="false">
      <c r="B59" s="11"/>
      <c r="C59" s="24"/>
      <c r="D59" s="24"/>
      <c r="E59" s="11"/>
      <c r="F59" s="11"/>
      <c r="G59" s="11"/>
      <c r="H59" s="11"/>
      <c r="I59" s="11"/>
      <c r="J59" s="11"/>
      <c r="K59" s="11"/>
    </row>
    <row r="60" customFormat="false" ht="13.5" hidden="false" customHeight="false" outlineLevel="0" collapsed="false">
      <c r="A60" s="0" t="s">
        <v>55</v>
      </c>
      <c r="B60" s="11"/>
      <c r="C60" s="24"/>
      <c r="D60" s="24"/>
      <c r="E60" s="11"/>
      <c r="F60" s="11"/>
      <c r="G60" s="11"/>
      <c r="H60" s="11"/>
      <c r="I60" s="11"/>
      <c r="J60" s="11"/>
      <c r="K60" s="11"/>
    </row>
    <row r="61" customFormat="false" ht="12.75" hidden="false" customHeight="false" outlineLevel="0" collapsed="false">
      <c r="A61" s="1"/>
      <c r="B61" s="2" t="s">
        <v>5</v>
      </c>
      <c r="C61" s="2" t="s">
        <v>6</v>
      </c>
      <c r="D61" s="2" t="s">
        <v>7</v>
      </c>
      <c r="E61" s="2" t="s">
        <v>8</v>
      </c>
      <c r="F61" s="2" t="s">
        <v>9</v>
      </c>
      <c r="G61" s="2" t="s">
        <v>10</v>
      </c>
      <c r="H61" s="2" t="s">
        <v>11</v>
      </c>
      <c r="I61" s="2" t="s">
        <v>12</v>
      </c>
      <c r="J61" s="3" t="s">
        <v>13</v>
      </c>
    </row>
    <row r="62" customFormat="false" ht="12.75" hidden="false" customHeight="false" outlineLevel="0" collapsed="false">
      <c r="A62" s="6" t="str">
        <f aca="false">+A12</f>
        <v>Total Commercial Direct</v>
      </c>
      <c r="B62" s="25" t="n">
        <f aca="false">+B12</f>
        <v>45.2</v>
      </c>
      <c r="C62" s="8" t="n">
        <f aca="false">+C12</f>
        <v>227</v>
      </c>
      <c r="D62" s="8"/>
      <c r="E62" s="25" t="n">
        <f aca="false">+E12</f>
        <v>20.6</v>
      </c>
      <c r="F62" s="25" t="n">
        <f aca="false">+F12</f>
        <v>10.8</v>
      </c>
      <c r="G62" s="25" t="n">
        <f aca="false">+G12</f>
        <v>7.9</v>
      </c>
      <c r="H62" s="25" t="n">
        <f aca="false">+H12</f>
        <v>4.5</v>
      </c>
      <c r="I62" s="25" t="n">
        <f aca="false">+I12</f>
        <v>1.4</v>
      </c>
      <c r="J62" s="26" t="n">
        <f aca="false">+J12</f>
        <v>45.2</v>
      </c>
      <c r="K62" s="27" t="n">
        <f aca="false">+J62-B62</f>
        <v>0</v>
      </c>
    </row>
    <row r="63" customFormat="false" ht="12.75" hidden="false" customHeight="false" outlineLevel="0" collapsed="false">
      <c r="A63" s="6" t="str">
        <f aca="false">+A22</f>
        <v>Total General</v>
      </c>
      <c r="B63" s="25" t="n">
        <f aca="false">+B22</f>
        <v>25.8</v>
      </c>
      <c r="C63" s="8" t="n">
        <f aca="false">+C22</f>
        <v>117</v>
      </c>
      <c r="D63" s="8"/>
      <c r="E63" s="25" t="n">
        <f aca="false">+E22</f>
        <v>10.2290748898678</v>
      </c>
      <c r="F63" s="25" t="n">
        <f aca="false">+F22</f>
        <v>7.38766519823789</v>
      </c>
      <c r="G63" s="25" t="n">
        <f aca="false">+G22</f>
        <v>4.54625550660793</v>
      </c>
      <c r="H63" s="25" t="n">
        <f aca="false">+H22</f>
        <v>3.18237885462555</v>
      </c>
      <c r="I63" s="25" t="n">
        <f aca="false">+I22</f>
        <v>0.454625550660793</v>
      </c>
      <c r="J63" s="26" t="n">
        <f aca="false">+J22</f>
        <v>25.8</v>
      </c>
      <c r="K63" s="27" t="n">
        <f aca="false">+J63-B63</f>
        <v>0</v>
      </c>
    </row>
    <row r="64" customFormat="false" ht="12.75" hidden="false" customHeight="false" outlineLevel="0" collapsed="false">
      <c r="A64" s="6" t="str">
        <f aca="false">+A28</f>
        <v>Total Gas Operations</v>
      </c>
      <c r="B64" s="25" t="n">
        <f aca="false">+B28</f>
        <v>20.1</v>
      </c>
      <c r="C64" s="8" t="n">
        <f aca="false">+C28</f>
        <v>121</v>
      </c>
      <c r="D64" s="8"/>
      <c r="E64" s="25" t="n">
        <f aca="false">+E28</f>
        <v>20.1</v>
      </c>
      <c r="F64" s="25" t="n">
        <f aca="false">+F28</f>
        <v>0</v>
      </c>
      <c r="G64" s="25" t="n">
        <f aca="false">+G28</f>
        <v>0</v>
      </c>
      <c r="H64" s="25" t="n">
        <f aca="false">+H28</f>
        <v>0</v>
      </c>
      <c r="I64" s="25" t="n">
        <f aca="false">+I28</f>
        <v>0</v>
      </c>
      <c r="J64" s="26" t="n">
        <f aca="false">+J28</f>
        <v>20.1</v>
      </c>
      <c r="K64" s="27" t="n">
        <f aca="false">+J64-B64</f>
        <v>0</v>
      </c>
    </row>
    <row r="65" customFormat="false" ht="12.75" hidden="false" customHeight="false" outlineLevel="0" collapsed="false">
      <c r="A65" s="6" t="str">
        <f aca="false">+A34</f>
        <v>Total Power Operations</v>
      </c>
      <c r="B65" s="25" t="n">
        <f aca="false">+B34</f>
        <v>9.44</v>
      </c>
      <c r="C65" s="8" t="n">
        <f aca="false">+C34</f>
        <v>57</v>
      </c>
      <c r="D65" s="8"/>
      <c r="E65" s="25" t="n">
        <f aca="false">+E34</f>
        <v>0</v>
      </c>
      <c r="F65" s="25" t="n">
        <f aca="false">+F34</f>
        <v>5.84380952380952</v>
      </c>
      <c r="G65" s="25" t="n">
        <f aca="false">+G34</f>
        <v>3.59619047619048</v>
      </c>
      <c r="H65" s="25" t="n">
        <f aca="false">+H34</f>
        <v>0</v>
      </c>
      <c r="I65" s="25" t="n">
        <f aca="false">+I34</f>
        <v>0</v>
      </c>
      <c r="J65" s="26" t="n">
        <f aca="false">+J34</f>
        <v>9.44</v>
      </c>
      <c r="K65" s="27" t="n">
        <f aca="false">+J65-B65</f>
        <v>0</v>
      </c>
    </row>
    <row r="66" customFormat="false" ht="12.75" hidden="false" customHeight="false" outlineLevel="0" collapsed="false">
      <c r="A66" s="6" t="str">
        <f aca="false">+A36</f>
        <v>Houston Fundies</v>
      </c>
      <c r="B66" s="25" t="n">
        <f aca="false">+B36</f>
        <v>6.3</v>
      </c>
      <c r="C66" s="8" t="n">
        <f aca="false">+C36</f>
        <v>39</v>
      </c>
      <c r="D66" s="8"/>
      <c r="E66" s="25" t="n">
        <f aca="false">+E36</f>
        <v>3.65806451612903</v>
      </c>
      <c r="F66" s="25" t="n">
        <f aca="false">+F36</f>
        <v>2.64193548387097</v>
      </c>
      <c r="G66" s="25" t="n">
        <f aca="false">+G36</f>
        <v>0</v>
      </c>
      <c r="H66" s="25" t="n">
        <f aca="false">+H36</f>
        <v>0</v>
      </c>
      <c r="I66" s="25" t="n">
        <f aca="false">+I36</f>
        <v>0</v>
      </c>
      <c r="J66" s="26" t="n">
        <f aca="false">+J36</f>
        <v>6.3</v>
      </c>
      <c r="K66" s="27" t="n">
        <f aca="false">+J66-B66</f>
        <v>0</v>
      </c>
    </row>
    <row r="67" customFormat="false" ht="12.75" hidden="false" customHeight="false" outlineLevel="0" collapsed="false">
      <c r="A67" s="6" t="str">
        <f aca="false">+A40</f>
        <v>Total IT</v>
      </c>
      <c r="B67" s="25" t="n">
        <f aca="false">+B40</f>
        <v>80.8</v>
      </c>
      <c r="C67" s="8" t="n">
        <f aca="false">+C40</f>
        <v>176</v>
      </c>
      <c r="D67" s="8"/>
      <c r="E67" s="25" t="n">
        <f aca="false">+E40</f>
        <v>32.0352422907489</v>
      </c>
      <c r="F67" s="25" t="n">
        <f aca="false">+F40</f>
        <v>23.136563876652</v>
      </c>
      <c r="G67" s="25" t="n">
        <f aca="false">+G40</f>
        <v>14.2378854625551</v>
      </c>
      <c r="H67" s="25" t="n">
        <f aca="false">+H40</f>
        <v>9.96651982378855</v>
      </c>
      <c r="I67" s="25" t="n">
        <f aca="false">+I40</f>
        <v>1.42378854625551</v>
      </c>
      <c r="J67" s="26" t="n">
        <f aca="false">+J40</f>
        <v>80.8</v>
      </c>
      <c r="K67" s="27" t="n">
        <f aca="false">+J67-B67</f>
        <v>0</v>
      </c>
    </row>
    <row r="68" customFormat="false" ht="12.75" hidden="false" customHeight="false" outlineLevel="0" collapsed="false">
      <c r="A68" s="6" t="str">
        <f aca="false">+A44</f>
        <v>Total EOL</v>
      </c>
      <c r="B68" s="25" t="n">
        <f aca="false">+B44</f>
        <v>13</v>
      </c>
      <c r="C68" s="8" t="n">
        <f aca="false">+C44</f>
        <v>69</v>
      </c>
      <c r="D68" s="8"/>
      <c r="E68" s="25" t="n">
        <f aca="false">+E44</f>
        <v>5.15418502202643</v>
      </c>
      <c r="F68" s="25" t="n">
        <f aca="false">+F44</f>
        <v>3.72246696035242</v>
      </c>
      <c r="G68" s="25" t="n">
        <f aca="false">+G44</f>
        <v>2.29074889867841</v>
      </c>
      <c r="H68" s="25" t="n">
        <f aca="false">+H44</f>
        <v>1.60352422907489</v>
      </c>
      <c r="I68" s="25" t="n">
        <f aca="false">+I44</f>
        <v>0.229074889867841</v>
      </c>
      <c r="J68" s="26" t="n">
        <f aca="false">+J44</f>
        <v>13</v>
      </c>
      <c r="K68" s="27" t="n">
        <f aca="false">+J68-B68</f>
        <v>0</v>
      </c>
    </row>
    <row r="69" customFormat="false" ht="12.75" hidden="false" customHeight="false" outlineLevel="0" collapsed="false">
      <c r="A69" s="6" t="str">
        <f aca="false">+A46</f>
        <v>Canada Support</v>
      </c>
      <c r="B69" s="25" t="n">
        <f aca="false">+B46</f>
        <v>4.6</v>
      </c>
      <c r="C69" s="8" t="n">
        <f aca="false">+C46</f>
        <v>33</v>
      </c>
      <c r="D69" s="8"/>
      <c r="E69" s="25" t="n">
        <f aca="false">+E46</f>
        <v>0</v>
      </c>
      <c r="F69" s="25" t="n">
        <f aca="false">+F46</f>
        <v>0</v>
      </c>
      <c r="G69" s="25" t="n">
        <f aca="false">+G46</f>
        <v>0</v>
      </c>
      <c r="H69" s="25" t="n">
        <f aca="false">+H46</f>
        <v>4.6</v>
      </c>
      <c r="I69" s="25" t="n">
        <f aca="false">+I46</f>
        <v>0</v>
      </c>
      <c r="J69" s="26" t="n">
        <f aca="false">+J46</f>
        <v>4.6</v>
      </c>
      <c r="K69" s="27" t="n">
        <f aca="false">+J69-B69</f>
        <v>0</v>
      </c>
    </row>
    <row r="70" customFormat="false" ht="12.75" hidden="false" customHeight="false" outlineLevel="0" collapsed="false">
      <c r="A70" s="6" t="str">
        <f aca="false">+A52</f>
        <v>Total Rent</v>
      </c>
      <c r="B70" s="25" t="n">
        <f aca="false">+B52</f>
        <v>7.6</v>
      </c>
      <c r="C70" s="8" t="n">
        <f aca="false">+C52</f>
        <v>0</v>
      </c>
      <c r="D70" s="8"/>
      <c r="E70" s="25" t="n">
        <f aca="false">+E52</f>
        <v>3.50322580645161</v>
      </c>
      <c r="F70" s="25" t="n">
        <f aca="false">+F52</f>
        <v>2.09677419354839</v>
      </c>
      <c r="G70" s="25" t="n">
        <f aca="false">+G52</f>
        <v>1</v>
      </c>
      <c r="H70" s="25" t="n">
        <f aca="false">+H52</f>
        <v>1</v>
      </c>
      <c r="I70" s="25" t="n">
        <f aca="false">+I52</f>
        <v>0</v>
      </c>
      <c r="J70" s="26" t="n">
        <f aca="false">+J52</f>
        <v>7.6</v>
      </c>
      <c r="K70" s="27" t="n">
        <f aca="false">+J70-B70</f>
        <v>0</v>
      </c>
    </row>
    <row r="71" customFormat="false" ht="13.5" hidden="false" customHeight="false" outlineLevel="0" collapsed="false">
      <c r="A71" s="6" t="str">
        <f aca="false">+A54</f>
        <v>ENE Service Level Agreements</v>
      </c>
      <c r="B71" s="25" t="n">
        <f aca="false">+B54</f>
        <v>13.4</v>
      </c>
      <c r="C71" s="8" t="n">
        <f aca="false">+C54</f>
        <v>0</v>
      </c>
      <c r="D71" s="8"/>
      <c r="E71" s="25" t="n">
        <f aca="false">+E54</f>
        <v>5.31277533039648</v>
      </c>
      <c r="F71" s="25" t="n">
        <f aca="false">+F54</f>
        <v>3.83700440528634</v>
      </c>
      <c r="G71" s="25" t="n">
        <f aca="false">+G54</f>
        <v>2.36123348017621</v>
      </c>
      <c r="H71" s="25" t="n">
        <f aca="false">+H54</f>
        <v>1.65286343612335</v>
      </c>
      <c r="I71" s="25" t="n">
        <f aca="false">+I54</f>
        <v>0.236123348017621</v>
      </c>
      <c r="J71" s="26" t="n">
        <f aca="false">+J54</f>
        <v>13.4</v>
      </c>
      <c r="K71" s="28" t="n">
        <f aca="false">+J71-B71</f>
        <v>0</v>
      </c>
    </row>
    <row r="72" customFormat="false" ht="14.25" hidden="false" customHeight="false" outlineLevel="0" collapsed="false">
      <c r="A72" s="6" t="str">
        <f aca="false">+A55</f>
        <v>Corporate Overhead</v>
      </c>
      <c r="B72" s="25" t="n">
        <f aca="false">+B55</f>
        <v>40</v>
      </c>
      <c r="C72" s="8" t="n">
        <f aca="false">+C55</f>
        <v>0</v>
      </c>
      <c r="D72" s="8"/>
      <c r="E72" s="25" t="n">
        <f aca="false">+E55</f>
        <v>15.8590308370044</v>
      </c>
      <c r="F72" s="25" t="n">
        <f aca="false">+F55</f>
        <v>11.4537444933921</v>
      </c>
      <c r="G72" s="25" t="n">
        <f aca="false">+G55</f>
        <v>7.04845814977974</v>
      </c>
      <c r="H72" s="25" t="n">
        <f aca="false">+H55</f>
        <v>4.93392070484582</v>
      </c>
      <c r="I72" s="25" t="n">
        <f aca="false">+I55</f>
        <v>0.704845814977974</v>
      </c>
      <c r="J72" s="26" t="n">
        <f aca="false">+J55</f>
        <v>40</v>
      </c>
      <c r="K72" s="28" t="n">
        <f aca="false">+J72-B72</f>
        <v>0</v>
      </c>
    </row>
    <row r="73" customFormat="false" ht="14.25" hidden="false" customHeight="false" outlineLevel="0" collapsed="false">
      <c r="A73" s="19" t="s">
        <v>54</v>
      </c>
      <c r="B73" s="20" t="n">
        <f aca="false">+B57</f>
        <v>266.24</v>
      </c>
      <c r="C73" s="21" t="n">
        <f aca="false">+C57</f>
        <v>839</v>
      </c>
      <c r="D73" s="29"/>
      <c r="E73" s="20" t="n">
        <f aca="false">+E57</f>
        <v>116.451598692625</v>
      </c>
      <c r="F73" s="20" t="n">
        <f aca="false">+F57</f>
        <v>70.9199641351496</v>
      </c>
      <c r="G73" s="20" t="n">
        <f aca="false">+G57</f>
        <v>42.9807719739878</v>
      </c>
      <c r="H73" s="20" t="n">
        <f aca="false">+H57</f>
        <v>31.4392070484581</v>
      </c>
      <c r="I73" s="20" t="n">
        <f aca="false">+I57</f>
        <v>4.44845814977974</v>
      </c>
      <c r="J73" s="23" t="n">
        <f aca="false">+J57</f>
        <v>266.24</v>
      </c>
      <c r="K73" s="27" t="n">
        <f aca="false">+J57-B57</f>
        <v>0</v>
      </c>
    </row>
    <row r="74" customFormat="false" ht="12.75" hidden="false" customHeight="false" outlineLevel="0" collapsed="false">
      <c r="C74" s="24"/>
      <c r="D74" s="24"/>
    </row>
    <row r="75" customFormat="false" ht="13.5" hidden="false" customHeight="false" outlineLevel="0" collapsed="false">
      <c r="A75" s="30" t="s">
        <v>56</v>
      </c>
      <c r="C75" s="24"/>
      <c r="D75" s="24"/>
    </row>
    <row r="76" customFormat="false" ht="12.75" hidden="false" customHeight="false" outlineLevel="0" collapsed="false">
      <c r="A76" s="1" t="s">
        <v>57</v>
      </c>
      <c r="B76" s="31"/>
      <c r="C76" s="32"/>
      <c r="D76" s="32"/>
      <c r="E76" s="33" t="n">
        <v>400</v>
      </c>
      <c r="F76" s="33" t="n">
        <v>250</v>
      </c>
      <c r="G76" s="33" t="n">
        <v>150</v>
      </c>
      <c r="H76" s="33" t="n">
        <v>50</v>
      </c>
      <c r="I76" s="33" t="n">
        <v>25</v>
      </c>
      <c r="J76" s="34" t="n">
        <f aca="false">SUM(E76:I76)</f>
        <v>875</v>
      </c>
    </row>
    <row r="77" customFormat="false" ht="12.75" hidden="false" customHeight="false" outlineLevel="0" collapsed="false">
      <c r="A77" s="6" t="s">
        <v>54</v>
      </c>
      <c r="B77" s="30"/>
      <c r="C77" s="8"/>
      <c r="D77" s="8"/>
      <c r="E77" s="25" t="n">
        <f aca="false">+E73</f>
        <v>116.451598692625</v>
      </c>
      <c r="F77" s="25" t="n">
        <f aca="false">+F73</f>
        <v>70.9199641351496</v>
      </c>
      <c r="G77" s="25" t="n">
        <f aca="false">+G73</f>
        <v>42.9807719739878</v>
      </c>
      <c r="H77" s="25" t="n">
        <f aca="false">+H73</f>
        <v>31.4392070484581</v>
      </c>
      <c r="I77" s="25" t="n">
        <f aca="false">+I73</f>
        <v>4.44845814977974</v>
      </c>
      <c r="J77" s="26" t="n">
        <f aca="false">+J73</f>
        <v>266.24</v>
      </c>
    </row>
    <row r="78" customFormat="false" ht="12.75" hidden="false" customHeight="false" outlineLevel="0" collapsed="false">
      <c r="A78" s="6" t="s">
        <v>58</v>
      </c>
      <c r="B78" s="30"/>
      <c r="C78" s="8"/>
      <c r="D78" s="8"/>
      <c r="E78" s="25" t="n">
        <f aca="false">+E76-E57</f>
        <v>283.548401307375</v>
      </c>
      <c r="F78" s="25" t="n">
        <f aca="false">+F76-F57</f>
        <v>179.08003586485</v>
      </c>
      <c r="G78" s="25" t="n">
        <f aca="false">+G76-G57</f>
        <v>107.019228026012</v>
      </c>
      <c r="H78" s="25" t="n">
        <f aca="false">+H76-H57</f>
        <v>18.5607929515419</v>
      </c>
      <c r="I78" s="25" t="n">
        <f aca="false">+I76-I57</f>
        <v>20.5515418502203</v>
      </c>
      <c r="J78" s="26" t="n">
        <f aca="false">SUM(E78:I78)</f>
        <v>608.76</v>
      </c>
    </row>
    <row r="79" customFormat="false" ht="12.75" hidden="false" customHeight="false" outlineLevel="0" collapsed="false">
      <c r="A79" s="6" t="s">
        <v>59</v>
      </c>
      <c r="B79" s="30"/>
      <c r="C79" s="8"/>
      <c r="D79" s="8"/>
      <c r="E79" s="25" t="n">
        <f aca="false">+E78*0.15</f>
        <v>42.5322601961063</v>
      </c>
      <c r="F79" s="25" t="n">
        <f aca="false">+F78*0.15</f>
        <v>26.8620053797276</v>
      </c>
      <c r="G79" s="25" t="n">
        <f aca="false">+G78*0.15</f>
        <v>16.0528842039018</v>
      </c>
      <c r="H79" s="25" t="n">
        <f aca="false">+H78*0.15</f>
        <v>2.78411894273128</v>
      </c>
      <c r="I79" s="25" t="n">
        <f aca="false">+I78*0.15</f>
        <v>3.08273127753304</v>
      </c>
      <c r="J79" s="26" t="n">
        <f aca="false">SUM(E79:I79)</f>
        <v>91.314</v>
      </c>
    </row>
    <row r="80" customFormat="false" ht="12.75" hidden="false" customHeight="false" outlineLevel="0" collapsed="false">
      <c r="A80" s="6"/>
      <c r="B80" s="30"/>
      <c r="C80" s="8"/>
      <c r="D80" s="8"/>
      <c r="E80" s="7"/>
      <c r="F80" s="7"/>
      <c r="G80" s="7"/>
      <c r="H80" s="7"/>
      <c r="I80" s="7"/>
      <c r="J80" s="35"/>
    </row>
    <row r="81" customFormat="false" ht="12.75" hidden="false" customHeight="false" outlineLevel="0" collapsed="false">
      <c r="A81" s="6" t="s">
        <v>60</v>
      </c>
      <c r="B81" s="30"/>
      <c r="C81" s="8"/>
      <c r="D81" s="8"/>
      <c r="E81" s="36" t="n">
        <f aca="false">+($C$57-$C$12)*(E57/$B57)</f>
        <v>267.684714542842</v>
      </c>
      <c r="F81" s="36" t="n">
        <f aca="false">+($C$57-$C$12)*(F57/$B57)</f>
        <v>163.022153135185</v>
      </c>
      <c r="G81" s="36" t="n">
        <f aca="false">+($C$57-$C$12)*(G57/$B57)</f>
        <v>98.7989500003025</v>
      </c>
      <c r="H81" s="36" t="n">
        <f aca="false">+($C$57-$C$12)*(H57/$B57)</f>
        <v>72.2686099521349</v>
      </c>
      <c r="I81" s="36" t="n">
        <f aca="false">+($C$57-$C$12)*(I57/$B57)</f>
        <v>10.2255723695358</v>
      </c>
      <c r="J81" s="37" t="n">
        <f aca="false">SUM(E81:I81)</f>
        <v>612</v>
      </c>
    </row>
    <row r="82" customFormat="false" ht="12.75" hidden="false" customHeight="false" outlineLevel="0" collapsed="false">
      <c r="A82" s="6" t="s">
        <v>61</v>
      </c>
      <c r="B82" s="30"/>
      <c r="C82" s="8"/>
      <c r="D82" s="8"/>
      <c r="E82" s="38" t="n">
        <v>60000</v>
      </c>
      <c r="F82" s="38" t="n">
        <v>60000</v>
      </c>
      <c r="G82" s="38" t="n">
        <v>60000</v>
      </c>
      <c r="H82" s="38" t="n">
        <v>60000</v>
      </c>
      <c r="I82" s="38" t="n">
        <v>60000</v>
      </c>
      <c r="J82" s="35"/>
    </row>
    <row r="83" customFormat="false" ht="12.75" hidden="false" customHeight="false" outlineLevel="0" collapsed="false">
      <c r="A83" s="6" t="s">
        <v>62</v>
      </c>
      <c r="B83" s="30"/>
      <c r="C83" s="8"/>
      <c r="D83" s="8"/>
      <c r="E83" s="7" t="n">
        <f aca="false">+E81*E82/1000000</f>
        <v>16.0610828725705</v>
      </c>
      <c r="F83" s="7" t="n">
        <f aca="false">+F81*F82/1000000</f>
        <v>9.78132918811108</v>
      </c>
      <c r="G83" s="7" t="n">
        <f aca="false">+G81*G82/1000000</f>
        <v>5.92793700001815</v>
      </c>
      <c r="H83" s="7" t="n">
        <f aca="false">+H81*H82/1000000</f>
        <v>4.33611659712809</v>
      </c>
      <c r="I83" s="7" t="n">
        <f aca="false">+I81*I82/1000000</f>
        <v>0.613534342172145</v>
      </c>
      <c r="J83" s="10" t="n">
        <f aca="false">SUM(E83:I83)</f>
        <v>36.72</v>
      </c>
    </row>
    <row r="84" customFormat="false" ht="12.75" hidden="false" customHeight="false" outlineLevel="0" collapsed="false">
      <c r="A84" s="6"/>
      <c r="B84" s="30"/>
      <c r="C84" s="30"/>
      <c r="D84" s="30"/>
      <c r="E84" s="30"/>
      <c r="F84" s="30"/>
      <c r="G84" s="30"/>
      <c r="H84" s="30"/>
      <c r="I84" s="30"/>
      <c r="J84" s="35"/>
    </row>
    <row r="85" customFormat="false" ht="12.75" hidden="false" customHeight="false" outlineLevel="0" collapsed="false">
      <c r="A85" s="6" t="s">
        <v>63</v>
      </c>
      <c r="B85" s="30"/>
      <c r="C85" s="8"/>
      <c r="D85" s="8"/>
      <c r="E85" s="36" t="n">
        <f aca="false">+P7</f>
        <v>90</v>
      </c>
      <c r="F85" s="36" t="n">
        <f aca="false">+Q7</f>
        <v>65</v>
      </c>
      <c r="G85" s="36" t="n">
        <f aca="false">+R7</f>
        <v>40</v>
      </c>
      <c r="H85" s="36" t="n">
        <f aca="false">+S7</f>
        <v>28</v>
      </c>
      <c r="I85" s="36" t="n">
        <f aca="false">+T7</f>
        <v>4</v>
      </c>
      <c r="J85" s="37" t="n">
        <f aca="false">SUM(E85:I85)</f>
        <v>227</v>
      </c>
    </row>
    <row r="86" customFormat="false" ht="12.75" hidden="false" customHeight="false" outlineLevel="0" collapsed="false">
      <c r="A86" s="6" t="s">
        <v>64</v>
      </c>
      <c r="B86" s="30"/>
      <c r="C86" s="8"/>
      <c r="D86" s="8"/>
      <c r="E86" s="38" t="n">
        <f aca="false">+E87/E85*1000000</f>
        <v>294124.192483731</v>
      </c>
      <c r="F86" s="38" t="n">
        <f aca="false">+F87/F85*1000000</f>
        <v>262779.633717177</v>
      </c>
      <c r="G86" s="38" t="n">
        <f aca="false">+G87/G85*1000000</f>
        <v>253123.680097092</v>
      </c>
      <c r="H86" s="38" t="n">
        <f aca="false">+H87/H85*1000000</f>
        <v>-55428.4876570291</v>
      </c>
      <c r="I86" s="38" t="n">
        <f aca="false">+I87/I85*1000000</f>
        <v>617299.233840224</v>
      </c>
      <c r="J86" s="35"/>
    </row>
    <row r="87" customFormat="false" ht="12.75" hidden="false" customHeight="false" outlineLevel="0" collapsed="false">
      <c r="A87" s="6" t="s">
        <v>65</v>
      </c>
      <c r="B87" s="30"/>
      <c r="C87" s="8"/>
      <c r="D87" s="8"/>
      <c r="E87" s="7" t="n">
        <f aca="false">+E79-E83</f>
        <v>26.4711773235358</v>
      </c>
      <c r="F87" s="7" t="n">
        <f aca="false">+F79-F83</f>
        <v>17.0806761916165</v>
      </c>
      <c r="G87" s="7" t="n">
        <f aca="false">+G79-G83</f>
        <v>10.1249472038837</v>
      </c>
      <c r="H87" s="7" t="n">
        <f aca="false">+H79-H83</f>
        <v>-1.55199765439681</v>
      </c>
      <c r="I87" s="7" t="n">
        <f aca="false">+I79-I83</f>
        <v>2.46919693536089</v>
      </c>
      <c r="J87" s="10" t="n">
        <f aca="false">SUM(E87:I87)</f>
        <v>54.594</v>
      </c>
    </row>
    <row r="88" customFormat="false" ht="13.5" hidden="false" customHeight="false" outlineLevel="0" collapsed="false">
      <c r="A88" s="12" t="s">
        <v>66</v>
      </c>
      <c r="B88" s="13"/>
      <c r="C88" s="13"/>
      <c r="D88" s="13"/>
      <c r="E88" s="39" t="n">
        <f aca="false">+E87/E76</f>
        <v>0.0661779433088394</v>
      </c>
      <c r="F88" s="39" t="n">
        <f aca="false">+F87/F76</f>
        <v>0.0683227047664659</v>
      </c>
      <c r="G88" s="39" t="n">
        <f aca="false">+G87/G76</f>
        <v>0.0674996480258912</v>
      </c>
      <c r="H88" s="39" t="n">
        <f aca="false">+H87/H76</f>
        <v>-0.0310399530879363</v>
      </c>
      <c r="I88" s="39" t="n">
        <f aca="false">+I87/I76</f>
        <v>0.0987678774144358</v>
      </c>
      <c r="J88" s="40" t="n">
        <f aca="false">+J87/J76</f>
        <v>0.0623931428571429</v>
      </c>
    </row>
    <row r="89" customFormat="false" ht="12.75" hidden="false" customHeight="false" outlineLevel="0" collapsed="false">
      <c r="A89" s="6"/>
      <c r="B89" s="30"/>
      <c r="C89" s="8"/>
      <c r="D89" s="8"/>
      <c r="E89" s="30"/>
      <c r="F89" s="30"/>
      <c r="G89" s="30"/>
      <c r="H89" s="30"/>
      <c r="I89" s="30"/>
      <c r="J89" s="30"/>
    </row>
    <row r="90" customFormat="false" ht="12.75" hidden="false" customHeight="false" outlineLevel="0" collapsed="false">
      <c r="A90" s="6"/>
      <c r="B90" s="30"/>
      <c r="C90" s="30"/>
      <c r="D90" s="30"/>
      <c r="E90" s="30"/>
      <c r="F90" s="30"/>
      <c r="G90" s="30"/>
      <c r="H90" s="30"/>
      <c r="I90" s="30"/>
      <c r="J90" s="30"/>
      <c r="K90" s="27" t="n">
        <f aca="false">SUM(K62:K71)-K73</f>
        <v>0</v>
      </c>
    </row>
    <row r="91" customFormat="false" ht="13.5" hidden="false" customHeight="false" outlineLevel="0" collapsed="false">
      <c r="A91" s="6" t="s">
        <v>67</v>
      </c>
      <c r="B91" s="30"/>
      <c r="C91" s="30"/>
      <c r="D91" s="30"/>
      <c r="E91" s="30"/>
      <c r="F91" s="30"/>
      <c r="G91" s="30"/>
      <c r="H91" s="30"/>
      <c r="I91" s="30"/>
      <c r="J91" s="30"/>
      <c r="K91" s="27"/>
    </row>
    <row r="92" customFormat="false" ht="12.75" hidden="false" customHeight="false" outlineLevel="0" collapsed="false">
      <c r="A92" s="1"/>
      <c r="B92" s="2" t="s">
        <v>5</v>
      </c>
      <c r="C92" s="2" t="s">
        <v>6</v>
      </c>
      <c r="D92" s="2" t="s">
        <v>7</v>
      </c>
      <c r="E92" s="2" t="s">
        <v>8</v>
      </c>
      <c r="F92" s="2" t="s">
        <v>9</v>
      </c>
      <c r="G92" s="2" t="s">
        <v>10</v>
      </c>
      <c r="H92" s="2" t="s">
        <v>11</v>
      </c>
      <c r="I92" s="2" t="s">
        <v>12</v>
      </c>
      <c r="J92" s="3" t="s">
        <v>13</v>
      </c>
    </row>
    <row r="93" customFormat="false" ht="12.75" hidden="false" customHeight="false" outlineLevel="0" collapsed="false">
      <c r="A93" s="6" t="str">
        <f aca="false">+A62</f>
        <v>Total Commercial Direct</v>
      </c>
      <c r="B93" s="41" t="n">
        <f aca="false">+B62/B$57</f>
        <v>0.169771634615385</v>
      </c>
      <c r="C93" s="41" t="n">
        <f aca="false">+C62/C$57</f>
        <v>0.270560190703218</v>
      </c>
      <c r="D93" s="8"/>
      <c r="E93" s="41" t="n">
        <f aca="false">+E62/$B62</f>
        <v>0.455752212389381</v>
      </c>
      <c r="F93" s="41" t="n">
        <f aca="false">+F62/$B62</f>
        <v>0.238938053097345</v>
      </c>
      <c r="G93" s="41" t="n">
        <f aca="false">+G62/$B62</f>
        <v>0.174778761061947</v>
      </c>
      <c r="H93" s="41" t="n">
        <f aca="false">+H62/$B62</f>
        <v>0.0995575221238938</v>
      </c>
      <c r="I93" s="41" t="n">
        <f aca="false">+I62/$B62</f>
        <v>0.0309734513274336</v>
      </c>
      <c r="J93" s="42" t="n">
        <f aca="false">+J62/$B62</f>
        <v>1</v>
      </c>
      <c r="K93" s="43" t="n">
        <f aca="false">SUM(E93:I93)</f>
        <v>1</v>
      </c>
    </row>
    <row r="94" customFormat="false" ht="12.75" hidden="false" customHeight="false" outlineLevel="0" collapsed="false">
      <c r="A94" s="6" t="str">
        <f aca="false">+A63</f>
        <v>Total General</v>
      </c>
      <c r="B94" s="41" t="n">
        <f aca="false">+B63/B$57</f>
        <v>0.0969050480769231</v>
      </c>
      <c r="C94" s="41" t="n">
        <f aca="false">+C63/C$57</f>
        <v>0.139451728247914</v>
      </c>
      <c r="D94" s="8"/>
      <c r="E94" s="41" t="n">
        <f aca="false">+E63/$B63</f>
        <v>0.39647577092511</v>
      </c>
      <c r="F94" s="41" t="n">
        <f aca="false">+F63/$B63</f>
        <v>0.286343612334802</v>
      </c>
      <c r="G94" s="41" t="n">
        <f aca="false">+G63/$B63</f>
        <v>0.176211453744493</v>
      </c>
      <c r="H94" s="41" t="n">
        <f aca="false">+H63/$B63</f>
        <v>0.123348017621145</v>
      </c>
      <c r="I94" s="41" t="n">
        <f aca="false">+I63/$B63</f>
        <v>0.0176211453744493</v>
      </c>
      <c r="J94" s="42" t="n">
        <f aca="false">+J63/$B63</f>
        <v>1</v>
      </c>
      <c r="K94" s="43" t="n">
        <f aca="false">SUM(E94:I94)</f>
        <v>1</v>
      </c>
    </row>
    <row r="95" customFormat="false" ht="12.75" hidden="false" customHeight="false" outlineLevel="0" collapsed="false">
      <c r="A95" s="6" t="str">
        <f aca="false">+A64</f>
        <v>Total Gas Operations</v>
      </c>
      <c r="B95" s="41" t="n">
        <f aca="false">+B64/B$57</f>
        <v>0.0754957932692308</v>
      </c>
      <c r="C95" s="41" t="n">
        <f aca="false">+C64/C$57</f>
        <v>0.144219308700834</v>
      </c>
      <c r="D95" s="8"/>
      <c r="E95" s="41" t="n">
        <f aca="false">+E64/$B64</f>
        <v>1</v>
      </c>
      <c r="F95" s="41" t="n">
        <f aca="false">+F64/$B64</f>
        <v>0</v>
      </c>
      <c r="G95" s="41" t="n">
        <f aca="false">+G64/$B64</f>
        <v>0</v>
      </c>
      <c r="H95" s="41" t="n">
        <f aca="false">+H64/$B64</f>
        <v>0</v>
      </c>
      <c r="I95" s="41" t="n">
        <f aca="false">+I64/$B64</f>
        <v>0</v>
      </c>
      <c r="J95" s="42" t="n">
        <f aca="false">+J64/$B64</f>
        <v>1</v>
      </c>
      <c r="K95" s="43" t="n">
        <f aca="false">SUM(E95:I95)</f>
        <v>1</v>
      </c>
    </row>
    <row r="96" customFormat="false" ht="12.75" hidden="false" customHeight="false" outlineLevel="0" collapsed="false">
      <c r="A96" s="6" t="str">
        <f aca="false">+A65</f>
        <v>Total Power Operations</v>
      </c>
      <c r="B96" s="41" t="n">
        <f aca="false">+B65/B$57</f>
        <v>0.0354567307692308</v>
      </c>
      <c r="C96" s="41" t="n">
        <f aca="false">+C65/C$57</f>
        <v>0.067938021454112</v>
      </c>
      <c r="D96" s="8"/>
      <c r="E96" s="41" t="n">
        <f aca="false">+E65/$B65</f>
        <v>0</v>
      </c>
      <c r="F96" s="41" t="n">
        <f aca="false">+F65/$B65</f>
        <v>0.619047619047619</v>
      </c>
      <c r="G96" s="41" t="n">
        <f aca="false">+G65/$B65</f>
        <v>0.380952380952381</v>
      </c>
      <c r="H96" s="41" t="n">
        <f aca="false">+H65/$B65</f>
        <v>0</v>
      </c>
      <c r="I96" s="41" t="n">
        <f aca="false">+I65/$B65</f>
        <v>0</v>
      </c>
      <c r="J96" s="42" t="n">
        <f aca="false">+J65/$B65</f>
        <v>1</v>
      </c>
      <c r="K96" s="43" t="n">
        <f aca="false">SUM(E96:I96)</f>
        <v>1</v>
      </c>
    </row>
    <row r="97" customFormat="false" ht="12.75" hidden="false" customHeight="false" outlineLevel="0" collapsed="false">
      <c r="A97" s="6" t="str">
        <f aca="false">+A66</f>
        <v>Houston Fundies</v>
      </c>
      <c r="B97" s="41" t="n">
        <f aca="false">+B66/B$57</f>
        <v>0.0236628605769231</v>
      </c>
      <c r="C97" s="41" t="n">
        <f aca="false">+C66/C$57</f>
        <v>0.0464839094159714</v>
      </c>
      <c r="D97" s="8"/>
      <c r="E97" s="41" t="n">
        <f aca="false">+E66/$B66</f>
        <v>0.580645161290323</v>
      </c>
      <c r="F97" s="41" t="n">
        <f aca="false">+F66/$B66</f>
        <v>0.419354838709677</v>
      </c>
      <c r="G97" s="41" t="n">
        <f aca="false">+G66/$B66</f>
        <v>0</v>
      </c>
      <c r="H97" s="41" t="n">
        <f aca="false">+H66/$B66</f>
        <v>0</v>
      </c>
      <c r="I97" s="41" t="n">
        <f aca="false">+I66/$B66</f>
        <v>0</v>
      </c>
      <c r="J97" s="42" t="n">
        <f aca="false">+J66/$B66</f>
        <v>1</v>
      </c>
      <c r="K97" s="43" t="n">
        <f aca="false">SUM(E97:I97)</f>
        <v>1</v>
      </c>
    </row>
    <row r="98" customFormat="false" ht="12.75" hidden="false" customHeight="false" outlineLevel="0" collapsed="false">
      <c r="A98" s="6" t="str">
        <f aca="false">+A67</f>
        <v>Total IT</v>
      </c>
      <c r="B98" s="41" t="n">
        <f aca="false">+B67/B$57</f>
        <v>0.303485576923077</v>
      </c>
      <c r="C98" s="41" t="n">
        <f aca="false">+C67/C$57</f>
        <v>0.209773539928486</v>
      </c>
      <c r="D98" s="8"/>
      <c r="E98" s="41" t="n">
        <f aca="false">+E67/$B67</f>
        <v>0.39647577092511</v>
      </c>
      <c r="F98" s="41" t="n">
        <f aca="false">+F67/$B67</f>
        <v>0.286343612334802</v>
      </c>
      <c r="G98" s="41" t="n">
        <f aca="false">+G67/$B67</f>
        <v>0.176211453744493</v>
      </c>
      <c r="H98" s="41" t="n">
        <f aca="false">+H67/$B67</f>
        <v>0.123348017621145</v>
      </c>
      <c r="I98" s="41" t="n">
        <f aca="false">+I67/$B67</f>
        <v>0.0176211453744493</v>
      </c>
      <c r="J98" s="42" t="n">
        <f aca="false">+J67/$B67</f>
        <v>1</v>
      </c>
      <c r="K98" s="43" t="n">
        <f aca="false">SUM(E98:I98)</f>
        <v>1</v>
      </c>
    </row>
    <row r="99" customFormat="false" ht="12.75" hidden="false" customHeight="false" outlineLevel="0" collapsed="false">
      <c r="A99" s="6" t="str">
        <f aca="false">+A68</f>
        <v>Total EOL</v>
      </c>
      <c r="B99" s="41" t="n">
        <f aca="false">+B68/B$57</f>
        <v>0.048828125</v>
      </c>
      <c r="C99" s="41" t="n">
        <f aca="false">+C68/C$57</f>
        <v>0.0822407628128725</v>
      </c>
      <c r="D99" s="8"/>
      <c r="E99" s="41" t="n">
        <f aca="false">+E68/$B68</f>
        <v>0.39647577092511</v>
      </c>
      <c r="F99" s="41" t="n">
        <f aca="false">+F68/$B68</f>
        <v>0.286343612334802</v>
      </c>
      <c r="G99" s="41" t="n">
        <f aca="false">+G68/$B68</f>
        <v>0.176211453744493</v>
      </c>
      <c r="H99" s="41" t="n">
        <f aca="false">+H68/$B68</f>
        <v>0.123348017621145</v>
      </c>
      <c r="I99" s="41" t="n">
        <f aca="false">+I68/$B68</f>
        <v>0.0176211453744493</v>
      </c>
      <c r="J99" s="42" t="n">
        <f aca="false">+J68/$B68</f>
        <v>1</v>
      </c>
      <c r="K99" s="43" t="n">
        <f aca="false">SUM(E99:I99)</f>
        <v>1</v>
      </c>
    </row>
    <row r="100" customFormat="false" ht="12.75" hidden="false" customHeight="false" outlineLevel="0" collapsed="false">
      <c r="A100" s="6" t="str">
        <f aca="false">+A69</f>
        <v>Canada Support</v>
      </c>
      <c r="B100" s="41" t="n">
        <f aca="false">+B69/B$57</f>
        <v>0.0172776442307692</v>
      </c>
      <c r="C100" s="41" t="n">
        <f aca="false">+C69/C$57</f>
        <v>0.0393325387365912</v>
      </c>
      <c r="D100" s="8"/>
      <c r="E100" s="41" t="n">
        <f aca="false">+E69/$B69</f>
        <v>0</v>
      </c>
      <c r="F100" s="41" t="n">
        <f aca="false">+F69/$B69</f>
        <v>0</v>
      </c>
      <c r="G100" s="41" t="n">
        <f aca="false">+G69/$B69</f>
        <v>0</v>
      </c>
      <c r="H100" s="41" t="n">
        <f aca="false">+H69/$B69</f>
        <v>1</v>
      </c>
      <c r="I100" s="41" t="n">
        <f aca="false">+I69/$B69</f>
        <v>0</v>
      </c>
      <c r="J100" s="42" t="n">
        <f aca="false">+J69/$B69</f>
        <v>1</v>
      </c>
      <c r="K100" s="43" t="n">
        <f aca="false">SUM(E100:I100)</f>
        <v>1</v>
      </c>
    </row>
    <row r="101" customFormat="false" ht="12.75" hidden="false" customHeight="false" outlineLevel="0" collapsed="false">
      <c r="A101" s="6" t="str">
        <f aca="false">+A70</f>
        <v>Total Rent</v>
      </c>
      <c r="B101" s="41" t="n">
        <f aca="false">+B70/B$57</f>
        <v>0.0285456730769231</v>
      </c>
      <c r="C101" s="41" t="n">
        <f aca="false">+C70/C$57</f>
        <v>0</v>
      </c>
      <c r="D101" s="8"/>
      <c r="E101" s="41" t="n">
        <f aca="false">+E70/$B70</f>
        <v>0.460950764006791</v>
      </c>
      <c r="F101" s="41" t="n">
        <f aca="false">+F70/$B70</f>
        <v>0.275891341256367</v>
      </c>
      <c r="G101" s="41" t="n">
        <f aca="false">+G70/$B70</f>
        <v>0.131578947368421</v>
      </c>
      <c r="H101" s="41" t="n">
        <f aca="false">+H70/$B70</f>
        <v>0.131578947368421</v>
      </c>
      <c r="I101" s="41" t="n">
        <f aca="false">+I70/$B70</f>
        <v>0</v>
      </c>
      <c r="J101" s="42" t="n">
        <f aca="false">+J70/$B70</f>
        <v>1</v>
      </c>
      <c r="K101" s="43" t="n">
        <f aca="false">SUM(E101:I101)</f>
        <v>1</v>
      </c>
    </row>
    <row r="102" customFormat="false" ht="12.75" hidden="false" customHeight="false" outlineLevel="0" collapsed="false">
      <c r="A102" s="6" t="str">
        <f aca="false">+A71</f>
        <v>ENE Service Level Agreements</v>
      </c>
      <c r="B102" s="41" t="n">
        <f aca="false">+B71/B$57</f>
        <v>0.0503305288461539</v>
      </c>
      <c r="C102" s="41" t="n">
        <f aca="false">+C71/C$57</f>
        <v>0</v>
      </c>
      <c r="D102" s="8"/>
      <c r="E102" s="41" t="n">
        <f aca="false">+E71/$B71</f>
        <v>0.39647577092511</v>
      </c>
      <c r="F102" s="41" t="n">
        <f aca="false">+F71/$B71</f>
        <v>0.286343612334802</v>
      </c>
      <c r="G102" s="41" t="n">
        <f aca="false">+G71/$B71</f>
        <v>0.176211453744493</v>
      </c>
      <c r="H102" s="41" t="n">
        <f aca="false">+H71/$B71</f>
        <v>0.123348017621145</v>
      </c>
      <c r="I102" s="41" t="n">
        <f aca="false">+I71/$B71</f>
        <v>0.0176211453744493</v>
      </c>
      <c r="J102" s="42" t="n">
        <f aca="false">+J71/$B71</f>
        <v>1</v>
      </c>
      <c r="K102" s="43" t="n">
        <f aca="false">SUM(E102:I102)</f>
        <v>1</v>
      </c>
    </row>
    <row r="103" customFormat="false" ht="12.75" hidden="false" customHeight="false" outlineLevel="0" collapsed="false">
      <c r="A103" s="6" t="str">
        <f aca="false">+A72</f>
        <v>Corporate Overhead</v>
      </c>
      <c r="B103" s="41" t="n">
        <f aca="false">+B72/B$57</f>
        <v>0.150240384615385</v>
      </c>
      <c r="C103" s="41" t="n">
        <f aca="false">+C72/C$57</f>
        <v>0</v>
      </c>
      <c r="D103" s="8"/>
      <c r="E103" s="41" t="n">
        <f aca="false">+E72/$B72</f>
        <v>0.39647577092511</v>
      </c>
      <c r="F103" s="41" t="n">
        <f aca="false">+F72/$B72</f>
        <v>0.286343612334802</v>
      </c>
      <c r="G103" s="41" t="n">
        <f aca="false">+G72/$B72</f>
        <v>0.176211453744493</v>
      </c>
      <c r="H103" s="41" t="n">
        <f aca="false">+H72/$B72</f>
        <v>0.123348017621145</v>
      </c>
      <c r="I103" s="41" t="n">
        <f aca="false">+I72/$B72</f>
        <v>0.0176211453744493</v>
      </c>
      <c r="J103" s="42" t="n">
        <f aca="false">+J72/$B72</f>
        <v>1</v>
      </c>
      <c r="K103" s="43"/>
    </row>
    <row r="104" customFormat="false" ht="13.5" hidden="false" customHeight="false" outlineLevel="0" collapsed="false">
      <c r="A104" s="12" t="str">
        <f aca="false">+A73</f>
        <v>Total Expenses</v>
      </c>
      <c r="B104" s="44" t="n">
        <f aca="false">+B57/B$57</f>
        <v>1</v>
      </c>
      <c r="C104" s="44" t="n">
        <f aca="false">+C57/C$57</f>
        <v>1</v>
      </c>
      <c r="D104" s="45"/>
      <c r="E104" s="44" t="n">
        <f aca="false">+E57/$B57</f>
        <v>0.437393324416409</v>
      </c>
      <c r="F104" s="44" t="n">
        <f aca="false">+F57/$B57</f>
        <v>0.266376067214354</v>
      </c>
      <c r="G104" s="44" t="n">
        <f aca="false">+G57/$B57</f>
        <v>0.161436192810952</v>
      </c>
      <c r="H104" s="44" t="n">
        <f aca="false">+H57/$B57</f>
        <v>0.118085963974077</v>
      </c>
      <c r="I104" s="44" t="n">
        <f aca="false">+I57/$B57</f>
        <v>0.0167084515842087</v>
      </c>
      <c r="J104" s="46"/>
    </row>
    <row r="105" customFormat="false" ht="12.75" hidden="false" customHeight="false" outlineLevel="0" collapsed="false">
      <c r="C105" s="24"/>
      <c r="D105" s="24"/>
    </row>
    <row r="106" customFormat="false" ht="12.75" hidden="false" customHeight="false" outlineLevel="0" collapsed="false">
      <c r="C106" s="24"/>
      <c r="D106" s="24"/>
    </row>
    <row r="107" customFormat="false" ht="13.5" hidden="false" customHeight="false" outlineLevel="0" collapsed="false">
      <c r="A107" s="0" t="s">
        <v>68</v>
      </c>
      <c r="C107" s="24"/>
      <c r="D107" s="24"/>
    </row>
    <row r="108" customFormat="false" ht="12.75" hidden="false" customHeight="false" outlineLevel="0" collapsed="false">
      <c r="A108" s="1"/>
      <c r="B108" s="2" t="s">
        <v>5</v>
      </c>
      <c r="C108" s="2" t="s">
        <v>6</v>
      </c>
      <c r="D108" s="2" t="s">
        <v>7</v>
      </c>
      <c r="E108" s="2" t="s">
        <v>8</v>
      </c>
      <c r="F108" s="2" t="s">
        <v>9</v>
      </c>
      <c r="G108" s="2" t="s">
        <v>10</v>
      </c>
      <c r="H108" s="2" t="s">
        <v>11</v>
      </c>
      <c r="I108" s="2" t="s">
        <v>12</v>
      </c>
      <c r="J108" s="3" t="s">
        <v>13</v>
      </c>
    </row>
    <row r="109" customFormat="false" ht="12.75" hidden="false" customHeight="false" outlineLevel="0" collapsed="false">
      <c r="A109" s="6" t="str">
        <f aca="false">+A62</f>
        <v>Total Commercial Direct</v>
      </c>
      <c r="B109" s="30"/>
      <c r="C109" s="8"/>
      <c r="D109" s="8"/>
      <c r="E109" s="41" t="n">
        <f aca="false">+E62/E$73</f>
        <v>0.17689752851203</v>
      </c>
      <c r="F109" s="41" t="n">
        <f aca="false">+F62/F$73</f>
        <v>0.152284340970884</v>
      </c>
      <c r="G109" s="41" t="n">
        <f aca="false">+G62/G$73</f>
        <v>0.183803120259941</v>
      </c>
      <c r="H109" s="41" t="n">
        <f aca="false">+H62/H$73</f>
        <v>0.1431333809744</v>
      </c>
      <c r="I109" s="41" t="n">
        <f aca="false">+I62/I$73</f>
        <v>0.314715785304021</v>
      </c>
      <c r="J109" s="42" t="n">
        <f aca="false">+J62/J$73</f>
        <v>0.169771634615385</v>
      </c>
    </row>
    <row r="110" customFormat="false" ht="12.75" hidden="false" customHeight="false" outlineLevel="0" collapsed="false">
      <c r="A110" s="6" t="str">
        <f aca="false">+A63</f>
        <v>Total General</v>
      </c>
      <c r="B110" s="30"/>
      <c r="C110" s="8"/>
      <c r="D110" s="8"/>
      <c r="E110" s="41" t="n">
        <f aca="false">+E63/E$73</f>
        <v>0.0878397119894214</v>
      </c>
      <c r="F110" s="41" t="n">
        <f aca="false">+F63/F$73</f>
        <v>0.104169048706222</v>
      </c>
      <c r="G110" s="41" t="n">
        <f aca="false">+G63/G$73</f>
        <v>0.105774170583985</v>
      </c>
      <c r="H110" s="41" t="n">
        <f aca="false">+H63/H$73</f>
        <v>0.101223254445332</v>
      </c>
      <c r="I110" s="41" t="n">
        <f aca="false">+I63/I$73</f>
        <v>0.102198455139632</v>
      </c>
      <c r="J110" s="42" t="n">
        <f aca="false">+J63/J$73</f>
        <v>0.0969050480769231</v>
      </c>
    </row>
    <row r="111" customFormat="false" ht="12.75" hidden="false" customHeight="false" outlineLevel="0" collapsed="false">
      <c r="A111" s="6" t="str">
        <f aca="false">+A64</f>
        <v>Total Gas Operations</v>
      </c>
      <c r="B111" s="30"/>
      <c r="C111" s="8"/>
      <c r="D111" s="8"/>
      <c r="E111" s="41" t="n">
        <f aca="false">+E64/E$73</f>
        <v>0.172603899179213</v>
      </c>
      <c r="F111" s="41" t="n">
        <f aca="false">+F64/F$73</f>
        <v>0</v>
      </c>
      <c r="G111" s="41" t="n">
        <f aca="false">+G64/G$73</f>
        <v>0</v>
      </c>
      <c r="H111" s="41" t="n">
        <f aca="false">+H64/H$73</f>
        <v>0</v>
      </c>
      <c r="I111" s="41" t="n">
        <f aca="false">+I64/I$73</f>
        <v>0</v>
      </c>
      <c r="J111" s="42" t="n">
        <f aca="false">+J64/J$73</f>
        <v>0.0754957932692308</v>
      </c>
    </row>
    <row r="112" customFormat="false" ht="12.75" hidden="false" customHeight="false" outlineLevel="0" collapsed="false">
      <c r="A112" s="6" t="str">
        <f aca="false">+A65</f>
        <v>Total Power Operations</v>
      </c>
      <c r="B112" s="30"/>
      <c r="C112" s="8"/>
      <c r="D112" s="8"/>
      <c r="E112" s="41" t="n">
        <f aca="false">+E65/E$73</f>
        <v>0</v>
      </c>
      <c r="F112" s="41" t="n">
        <f aca="false">+F65/F$73</f>
        <v>0.0824000631567324</v>
      </c>
      <c r="G112" s="41" t="n">
        <f aca="false">+G65/G$73</f>
        <v>0.0836697507054296</v>
      </c>
      <c r="H112" s="41" t="n">
        <f aca="false">+H65/H$73</f>
        <v>0</v>
      </c>
      <c r="I112" s="41" t="n">
        <f aca="false">+I65/I$73</f>
        <v>0</v>
      </c>
      <c r="J112" s="42" t="n">
        <f aca="false">+J65/J$73</f>
        <v>0.0354567307692308</v>
      </c>
    </row>
    <row r="113" customFormat="false" ht="12.75" hidden="false" customHeight="false" outlineLevel="0" collapsed="false">
      <c r="A113" s="6" t="str">
        <f aca="false">+A66</f>
        <v>Houston Fundies</v>
      </c>
      <c r="B113" s="30"/>
      <c r="C113" s="8"/>
      <c r="D113" s="8"/>
      <c r="E113" s="41" t="n">
        <f aca="false">+E66/E$73</f>
        <v>0.0314127462155718</v>
      </c>
      <c r="F113" s="41" t="n">
        <f aca="false">+F66/F$73</f>
        <v>0.0372523522267486</v>
      </c>
      <c r="G113" s="41" t="n">
        <f aca="false">+G66/G$73</f>
        <v>0</v>
      </c>
      <c r="H113" s="41" t="n">
        <f aca="false">+H66/H$73</f>
        <v>0</v>
      </c>
      <c r="I113" s="41" t="n">
        <f aca="false">+I66/I$73</f>
        <v>0</v>
      </c>
      <c r="J113" s="42" t="n">
        <f aca="false">+J66/J$73</f>
        <v>0.0236628605769231</v>
      </c>
    </row>
    <row r="114" customFormat="false" ht="12.75" hidden="false" customHeight="false" outlineLevel="0" collapsed="false">
      <c r="A114" s="6" t="str">
        <f aca="false">+A67</f>
        <v>Total IT</v>
      </c>
      <c r="B114" s="30"/>
      <c r="C114" s="8"/>
      <c r="D114" s="8"/>
      <c r="E114" s="41" t="n">
        <f aca="false">+E67/E$73</f>
        <v>0.27509491196687</v>
      </c>
      <c r="F114" s="41" t="n">
        <f aca="false">+F67/F$73</f>
        <v>0.326234850211733</v>
      </c>
      <c r="G114" s="41" t="n">
        <f aca="false">+G67/G$73</f>
        <v>0.331261743534339</v>
      </c>
      <c r="H114" s="41" t="n">
        <f aca="false">+H67/H$73</f>
        <v>0.31700926198383</v>
      </c>
      <c r="I114" s="41" t="n">
        <f aca="false">+I67/I$73</f>
        <v>0.320063378886908</v>
      </c>
      <c r="J114" s="42" t="n">
        <f aca="false">+J67/J$73</f>
        <v>0.303485576923077</v>
      </c>
    </row>
    <row r="115" customFormat="false" ht="12.75" hidden="false" customHeight="false" outlineLevel="0" collapsed="false">
      <c r="A115" s="6" t="str">
        <f aca="false">+A68</f>
        <v>Total EOL</v>
      </c>
      <c r="B115" s="30"/>
      <c r="C115" s="8"/>
      <c r="D115" s="8"/>
      <c r="E115" s="41" t="n">
        <f aca="false">+E68/E$73</f>
        <v>0.0442603199946697</v>
      </c>
      <c r="F115" s="41" t="n">
        <f aca="false">+F68/F$73</f>
        <v>0.0524882803558481</v>
      </c>
      <c r="G115" s="41" t="n">
        <f aca="false">+G68/G$73</f>
        <v>0.0532970626973565</v>
      </c>
      <c r="H115" s="41" t="n">
        <f aca="false">+H68/H$73</f>
        <v>0.0510039654181905</v>
      </c>
      <c r="I115" s="41" t="n">
        <f aca="false">+I68/I$73</f>
        <v>0.0514953456129927</v>
      </c>
      <c r="J115" s="42" t="n">
        <f aca="false">+J68/J$73</f>
        <v>0.048828125</v>
      </c>
    </row>
    <row r="116" customFormat="false" ht="12.75" hidden="false" customHeight="false" outlineLevel="0" collapsed="false">
      <c r="A116" s="6" t="str">
        <f aca="false">+A69</f>
        <v>Canada Support</v>
      </c>
      <c r="B116" s="30"/>
      <c r="C116" s="8"/>
      <c r="D116" s="8"/>
      <c r="E116" s="41" t="n">
        <f aca="false">+E69/E$73</f>
        <v>0</v>
      </c>
      <c r="F116" s="41" t="n">
        <f aca="false">+F69/F$73</f>
        <v>0</v>
      </c>
      <c r="G116" s="41" t="n">
        <f aca="false">+G69/G$73</f>
        <v>0</v>
      </c>
      <c r="H116" s="41" t="n">
        <f aca="false">+H69/H$73</f>
        <v>0.146314122773831</v>
      </c>
      <c r="I116" s="41" t="n">
        <f aca="false">+I69/I$73</f>
        <v>0</v>
      </c>
      <c r="J116" s="42" t="n">
        <f aca="false">+J69/J$73</f>
        <v>0.0172776442307692</v>
      </c>
    </row>
    <row r="117" customFormat="false" ht="12.75" hidden="false" customHeight="false" outlineLevel="0" collapsed="false">
      <c r="A117" s="6" t="str">
        <f aca="false">+A70</f>
        <v>Total Rent</v>
      </c>
      <c r="B117" s="30"/>
      <c r="C117" s="8"/>
      <c r="D117" s="8"/>
      <c r="E117" s="41" t="n">
        <f aca="false">+E70/E$73</f>
        <v>0.030083106164119</v>
      </c>
      <c r="F117" s="41" t="n">
        <f aca="false">+F70/F$73</f>
        <v>0.0295653589101179</v>
      </c>
      <c r="G117" s="41" t="n">
        <f aca="false">+G70/G$73</f>
        <v>0.023266217754423</v>
      </c>
      <c r="H117" s="41" t="n">
        <f aca="false">+H70/H$73</f>
        <v>0.0318074179943111</v>
      </c>
      <c r="I117" s="41" t="n">
        <f aca="false">+I70/I$73</f>
        <v>0</v>
      </c>
      <c r="J117" s="42" t="n">
        <f aca="false">+J70/J$73</f>
        <v>0.0285456730769231</v>
      </c>
    </row>
    <row r="118" customFormat="false" ht="12.75" hidden="false" customHeight="false" outlineLevel="0" collapsed="false">
      <c r="A118" s="6" t="str">
        <f aca="false">+A71</f>
        <v>ENE Service Level Agreements</v>
      </c>
      <c r="B118" s="30"/>
      <c r="C118" s="30"/>
      <c r="D118" s="30"/>
      <c r="E118" s="41" t="n">
        <f aca="false">+E71/E$73</f>
        <v>0.0456221759945057</v>
      </c>
      <c r="F118" s="41" t="n">
        <f aca="false">+F71/F$73</f>
        <v>0.0541033043667973</v>
      </c>
      <c r="G118" s="41" t="n">
        <f aca="false">+G71/G$73</f>
        <v>0.0549369723188137</v>
      </c>
      <c r="H118" s="41" t="n">
        <f aca="false">+H71/H$73</f>
        <v>0.0525733182002887</v>
      </c>
      <c r="I118" s="41" t="n">
        <f aca="false">+I71/I$73</f>
        <v>0.0530798177857001</v>
      </c>
      <c r="J118" s="42" t="n">
        <f aca="false">+J71/J$73</f>
        <v>0.0503305288461539</v>
      </c>
    </row>
    <row r="119" customFormat="false" ht="12.75" hidden="false" customHeight="false" outlineLevel="0" collapsed="false">
      <c r="A119" s="6" t="str">
        <f aca="false">+A72</f>
        <v>Corporate Overhead</v>
      </c>
      <c r="B119" s="30"/>
      <c r="C119" s="30"/>
      <c r="D119" s="30"/>
      <c r="E119" s="41" t="n">
        <f aca="false">+E72/E$73</f>
        <v>0.136185599983599</v>
      </c>
      <c r="F119" s="41" t="n">
        <f aca="false">+F72/F$73</f>
        <v>0.161502401094917</v>
      </c>
      <c r="G119" s="41" t="n">
        <f aca="false">+G72/G$73</f>
        <v>0.163990962145712</v>
      </c>
      <c r="H119" s="41" t="n">
        <f aca="false">+H72/H$73</f>
        <v>0.156935278209817</v>
      </c>
      <c r="I119" s="41" t="n">
        <f aca="false">+I72/I$73</f>
        <v>0.158447217270747</v>
      </c>
      <c r="J119" s="42" t="n">
        <f aca="false">+J72/J$73</f>
        <v>0.150240384615385</v>
      </c>
    </row>
    <row r="120" customFormat="false" ht="13.5" hidden="false" customHeight="false" outlineLevel="0" collapsed="false">
      <c r="A120" s="12" t="str">
        <f aca="false">+A73</f>
        <v>Total Expenses</v>
      </c>
      <c r="B120" s="13"/>
      <c r="C120" s="45"/>
      <c r="D120" s="45"/>
      <c r="E120" s="44" t="n">
        <f aca="false">+E73/E$73</f>
        <v>1</v>
      </c>
      <c r="F120" s="44" t="n">
        <f aca="false">+F73/F$73</f>
        <v>1</v>
      </c>
      <c r="G120" s="44" t="n">
        <f aca="false">+G73/G$73</f>
        <v>1</v>
      </c>
      <c r="H120" s="44" t="n">
        <f aca="false">+H73/H$73</f>
        <v>1</v>
      </c>
      <c r="I120" s="44" t="n">
        <f aca="false">+I73/I$73</f>
        <v>1</v>
      </c>
      <c r="J120" s="46" t="n">
        <f aca="false">+J73/J$73</f>
        <v>1</v>
      </c>
    </row>
    <row r="121" customFormat="false" ht="12.75" hidden="false" customHeight="false" outlineLevel="0" collapsed="false">
      <c r="C121" s="24"/>
      <c r="D121" s="24"/>
      <c r="E121" s="43" t="n">
        <f aca="false">SUM(E109:E119)</f>
        <v>1</v>
      </c>
      <c r="F121" s="43" t="n">
        <f aca="false">SUM(F109:F119)</f>
        <v>1</v>
      </c>
      <c r="G121" s="43" t="n">
        <f aca="false">SUM(G109:G119)</f>
        <v>1</v>
      </c>
      <c r="H121" s="43" t="n">
        <f aca="false">SUM(H109:H119)</f>
        <v>1</v>
      </c>
      <c r="I121" s="43" t="n">
        <f aca="false">SUM(I109:I119)</f>
        <v>1</v>
      </c>
      <c r="J121" s="43" t="n">
        <f aca="false">SUM(J109:J119)</f>
        <v>1</v>
      </c>
    </row>
    <row r="122" customFormat="false" ht="12.75" hidden="false" customHeight="false" outlineLevel="0" collapsed="false">
      <c r="C122" s="24"/>
      <c r="D122" s="24"/>
    </row>
    <row r="123" customFormat="false" ht="12.75" hidden="false" customHeight="false" outlineLevel="0" collapsed="false">
      <c r="C123" s="24"/>
      <c r="D123" s="24"/>
    </row>
    <row r="124" customFormat="false" ht="12.75" hidden="false" customHeight="false" outlineLevel="0" collapsed="false">
      <c r="A124" s="0" t="s">
        <v>69</v>
      </c>
      <c r="B124" s="27" t="n">
        <f aca="false">SUM(B62:B72)-B57</f>
        <v>0</v>
      </c>
      <c r="C124" s="27" t="n">
        <f aca="false">SUM(C62:C72)-C57</f>
        <v>0</v>
      </c>
      <c r="D124" s="27"/>
      <c r="E124" s="27" t="n">
        <f aca="false">SUM(E62:E72)-E57</f>
        <v>0</v>
      </c>
      <c r="F124" s="27" t="n">
        <f aca="false">SUM(F62:F72)-F57</f>
        <v>0</v>
      </c>
      <c r="G124" s="27" t="n">
        <f aca="false">SUM(G62:G72)-G57</f>
        <v>0</v>
      </c>
      <c r="H124" s="27" t="n">
        <f aca="false">SUM(H62:H72)-H57</f>
        <v>0</v>
      </c>
      <c r="I124" s="27" t="n">
        <f aca="false">SUM(I62:I72)-I57</f>
        <v>0</v>
      </c>
      <c r="J124" s="27" t="n">
        <f aca="false">SUM(J62:J72)-J57</f>
        <v>0</v>
      </c>
    </row>
    <row r="125" customFormat="false" ht="12.75" hidden="false" customHeight="false" outlineLevel="0" collapsed="false">
      <c r="C125" s="24"/>
      <c r="D125" s="24"/>
    </row>
    <row r="126" customFormat="false" ht="12.75" hidden="false" customHeight="false" outlineLevel="0" collapsed="false">
      <c r="C126" s="24"/>
      <c r="D126" s="24"/>
    </row>
    <row r="127" customFormat="false" ht="12.75" hidden="false" customHeight="false" outlineLevel="0" collapsed="false">
      <c r="C127" s="24"/>
      <c r="D127" s="24"/>
    </row>
    <row r="128" customFormat="false" ht="12.75" hidden="false" customHeight="false" outlineLevel="0" collapsed="false">
      <c r="C128" s="24"/>
      <c r="D128" s="24"/>
    </row>
    <row r="129" customFormat="false" ht="12.75" hidden="false" customHeight="false" outlineLevel="0" collapsed="false">
      <c r="C129" s="24"/>
      <c r="D129" s="24"/>
    </row>
    <row r="130" customFormat="false" ht="12.75" hidden="false" customHeight="false" outlineLevel="0" collapsed="false">
      <c r="C130" s="24"/>
      <c r="D130" s="24"/>
    </row>
    <row r="131" customFormat="false" ht="12.75" hidden="false" customHeight="false" outlineLevel="0" collapsed="false">
      <c r="C131" s="24"/>
      <c r="D131" s="24"/>
    </row>
    <row r="132" customFormat="false" ht="12.75" hidden="false" customHeight="false" outlineLevel="0" collapsed="false">
      <c r="C132" s="24"/>
      <c r="D132" s="24"/>
    </row>
    <row r="133" customFormat="false" ht="12.75" hidden="false" customHeight="false" outlineLevel="0" collapsed="false">
      <c r="C133" s="24"/>
      <c r="D133" s="24"/>
    </row>
    <row r="134" customFormat="false" ht="12.75" hidden="false" customHeight="false" outlineLevel="0" collapsed="false">
      <c r="C134" s="24"/>
      <c r="D134" s="24"/>
    </row>
    <row r="135" customFormat="false" ht="12.75" hidden="false" customHeight="false" outlineLevel="0" collapsed="false">
      <c r="C135" s="24"/>
      <c r="D135" s="24"/>
    </row>
    <row r="136" customFormat="false" ht="12.75" hidden="false" customHeight="false" outlineLevel="0" collapsed="false">
      <c r="C136" s="24"/>
      <c r="D136" s="24"/>
    </row>
    <row r="137" customFormat="false" ht="12.75" hidden="false" customHeight="false" outlineLevel="0" collapsed="false">
      <c r="C137" s="24"/>
      <c r="D137" s="24"/>
    </row>
    <row r="138" customFormat="false" ht="12.75" hidden="false" customHeight="false" outlineLevel="0" collapsed="false">
      <c r="C138" s="24"/>
      <c r="D138" s="24"/>
    </row>
    <row r="139" customFormat="false" ht="12.75" hidden="false" customHeight="false" outlineLevel="0" collapsed="false">
      <c r="C139" s="24"/>
      <c r="D139" s="24"/>
    </row>
    <row r="140" customFormat="false" ht="12.75" hidden="false" customHeight="false" outlineLevel="0" collapsed="false">
      <c r="C140" s="24"/>
      <c r="D140" s="24"/>
    </row>
    <row r="141" customFormat="false" ht="12.75" hidden="false" customHeight="false" outlineLevel="0" collapsed="false">
      <c r="C141" s="24"/>
      <c r="D141" s="24"/>
    </row>
    <row r="142" customFormat="false" ht="12.75" hidden="false" customHeight="false" outlineLevel="0" collapsed="false">
      <c r="C142" s="24"/>
      <c r="D142" s="24"/>
    </row>
    <row r="143" customFormat="false" ht="12.75" hidden="false" customHeight="false" outlineLevel="0" collapsed="false">
      <c r="C143" s="24"/>
      <c r="D143" s="24"/>
    </row>
    <row r="144" customFormat="false" ht="12.75" hidden="false" customHeight="false" outlineLevel="0" collapsed="false">
      <c r="C144" s="24"/>
      <c r="D144" s="24"/>
    </row>
    <row r="145" customFormat="false" ht="12.75" hidden="false" customHeight="false" outlineLevel="0" collapsed="false">
      <c r="C145" s="24"/>
      <c r="D145" s="24"/>
    </row>
    <row r="146" customFormat="false" ht="12.75" hidden="false" customHeight="false" outlineLevel="0" collapsed="false">
      <c r="C146" s="24"/>
      <c r="D146" s="24"/>
    </row>
    <row r="147" customFormat="false" ht="12.75" hidden="false" customHeight="false" outlineLevel="0" collapsed="false">
      <c r="C147" s="24"/>
      <c r="D147" s="24"/>
    </row>
    <row r="148" customFormat="false" ht="12.75" hidden="false" customHeight="false" outlineLevel="0" collapsed="false">
      <c r="C148" s="24"/>
      <c r="D148" s="24"/>
    </row>
    <row r="149" customFormat="false" ht="12.75" hidden="false" customHeight="false" outlineLevel="0" collapsed="false">
      <c r="C149" s="24"/>
      <c r="D149" s="24"/>
    </row>
    <row r="150" customFormat="false" ht="12.75" hidden="false" customHeight="false" outlineLevel="0" collapsed="false">
      <c r="C150" s="24"/>
      <c r="D150" s="24"/>
    </row>
    <row r="151" customFormat="false" ht="12.75" hidden="false" customHeight="false" outlineLevel="0" collapsed="false">
      <c r="C151" s="24"/>
      <c r="D151" s="24"/>
    </row>
    <row r="152" customFormat="false" ht="12.75" hidden="false" customHeight="false" outlineLevel="0" collapsed="false">
      <c r="C152" s="24"/>
      <c r="D152" s="24"/>
    </row>
    <row r="153" customFormat="false" ht="12.75" hidden="false" customHeight="false" outlineLevel="0" collapsed="false">
      <c r="C153" s="24"/>
      <c r="D153" s="24"/>
    </row>
    <row r="154" customFormat="false" ht="12.75" hidden="false" customHeight="false" outlineLevel="0" collapsed="false">
      <c r="C154" s="24"/>
      <c r="D154" s="24"/>
    </row>
    <row r="155" customFormat="false" ht="12.75" hidden="false" customHeight="false" outlineLevel="0" collapsed="false">
      <c r="C155" s="24"/>
      <c r="D155" s="24"/>
    </row>
    <row r="156" customFormat="false" ht="12.75" hidden="false" customHeight="false" outlineLevel="0" collapsed="false">
      <c r="C156" s="24"/>
      <c r="D156" s="24"/>
    </row>
    <row r="157" customFormat="false" ht="12.75" hidden="false" customHeight="false" outlineLevel="0" collapsed="false">
      <c r="C157" s="24"/>
      <c r="D157" s="24"/>
    </row>
    <row r="158" customFormat="false" ht="12.75" hidden="false" customHeight="false" outlineLevel="0" collapsed="false">
      <c r="C158" s="24"/>
      <c r="D158" s="24"/>
    </row>
    <row r="159" customFormat="false" ht="12.75" hidden="false" customHeight="false" outlineLevel="0" collapsed="false">
      <c r="C159" s="24"/>
      <c r="D159" s="24"/>
    </row>
    <row r="160" customFormat="false" ht="12.75" hidden="false" customHeight="false" outlineLevel="0" collapsed="false">
      <c r="C160" s="24"/>
      <c r="D160" s="24"/>
    </row>
    <row r="161" customFormat="false" ht="12.75" hidden="false" customHeight="false" outlineLevel="0" collapsed="false">
      <c r="C161" s="24"/>
      <c r="D161" s="24"/>
    </row>
    <row r="162" customFormat="false" ht="12.75" hidden="false" customHeight="false" outlineLevel="0" collapsed="false">
      <c r="C162" s="24"/>
      <c r="D162" s="24"/>
    </row>
    <row r="163" customFormat="false" ht="12.75" hidden="false" customHeight="false" outlineLevel="0" collapsed="false">
      <c r="C163" s="24"/>
      <c r="D163" s="24"/>
    </row>
    <row r="164" customFormat="false" ht="12.75" hidden="false" customHeight="false" outlineLevel="0" collapsed="false">
      <c r="C164" s="24"/>
      <c r="D164" s="24"/>
    </row>
    <row r="165" customFormat="false" ht="12.75" hidden="false" customHeight="false" outlineLevel="0" collapsed="false">
      <c r="C165" s="24"/>
      <c r="D165" s="24"/>
    </row>
    <row r="166" customFormat="false" ht="12.75" hidden="false" customHeight="false" outlineLevel="0" collapsed="false">
      <c r="C166" s="24"/>
      <c r="D166" s="24"/>
    </row>
    <row r="167" customFormat="false" ht="12.75" hidden="false" customHeight="false" outlineLevel="0" collapsed="false">
      <c r="C167" s="24"/>
      <c r="D167" s="24"/>
    </row>
    <row r="168" customFormat="false" ht="12.75" hidden="false" customHeight="false" outlineLevel="0" collapsed="false">
      <c r="C168" s="24"/>
      <c r="D168" s="24"/>
    </row>
    <row r="169" customFormat="false" ht="12.75" hidden="false" customHeight="false" outlineLevel="0" collapsed="false">
      <c r="C169" s="24"/>
      <c r="D169" s="24"/>
    </row>
    <row r="170" customFormat="false" ht="12.75" hidden="false" customHeight="false" outlineLevel="0" collapsed="false">
      <c r="C170" s="24"/>
      <c r="D170" s="24"/>
    </row>
    <row r="171" customFormat="false" ht="12.75" hidden="false" customHeight="false" outlineLevel="0" collapsed="false">
      <c r="C171" s="24"/>
      <c r="D171" s="24"/>
    </row>
    <row r="172" customFormat="false" ht="12.75" hidden="false" customHeight="false" outlineLevel="0" collapsed="false">
      <c r="C172" s="24"/>
      <c r="D172" s="24"/>
    </row>
    <row r="173" customFormat="false" ht="12.75" hidden="false" customHeight="false" outlineLevel="0" collapsed="false">
      <c r="C173" s="24"/>
      <c r="D173" s="24"/>
    </row>
    <row r="174" customFormat="false" ht="12.75" hidden="false" customHeight="false" outlineLevel="0" collapsed="false">
      <c r="C174" s="24"/>
      <c r="D174" s="24"/>
    </row>
    <row r="175" customFormat="false" ht="12.75" hidden="false" customHeight="false" outlineLevel="0" collapsed="false">
      <c r="C175" s="24"/>
      <c r="D175" s="24"/>
    </row>
    <row r="176" customFormat="false" ht="12.75" hidden="false" customHeight="false" outlineLevel="0" collapsed="false">
      <c r="C176" s="24"/>
      <c r="D176" s="24"/>
    </row>
    <row r="177" customFormat="false" ht="12.75" hidden="false" customHeight="false" outlineLevel="0" collapsed="false">
      <c r="C177" s="24"/>
      <c r="D177" s="24"/>
    </row>
    <row r="178" customFormat="false" ht="12.75" hidden="false" customHeight="false" outlineLevel="0" collapsed="false">
      <c r="C178" s="24"/>
      <c r="D178" s="24"/>
    </row>
    <row r="179" customFormat="false" ht="12.75" hidden="false" customHeight="false" outlineLevel="0" collapsed="false">
      <c r="C179" s="24"/>
      <c r="D179" s="24"/>
    </row>
    <row r="180" customFormat="false" ht="12.75" hidden="false" customHeight="false" outlineLevel="0" collapsed="false">
      <c r="C180" s="24"/>
      <c r="D180" s="24"/>
    </row>
    <row r="181" customFormat="false" ht="12.75" hidden="false" customHeight="false" outlineLevel="0" collapsed="false">
      <c r="C181" s="24"/>
      <c r="D181" s="24"/>
    </row>
    <row r="182" customFormat="false" ht="12.75" hidden="false" customHeight="false" outlineLevel="0" collapsed="false">
      <c r="C182" s="24"/>
      <c r="D182" s="24"/>
    </row>
    <row r="183" customFormat="false" ht="12.75" hidden="false" customHeight="false" outlineLevel="0" collapsed="false">
      <c r="C183" s="24"/>
      <c r="D183" s="24"/>
    </row>
    <row r="184" customFormat="false" ht="12.75" hidden="false" customHeight="false" outlineLevel="0" collapsed="false">
      <c r="C184" s="24"/>
      <c r="D184" s="24"/>
    </row>
    <row r="185" customFormat="false" ht="12.75" hidden="false" customHeight="false" outlineLevel="0" collapsed="false">
      <c r="C185" s="24"/>
      <c r="D185" s="24"/>
    </row>
    <row r="186" customFormat="false" ht="12.75" hidden="false" customHeight="false" outlineLevel="0" collapsed="false">
      <c r="C186" s="24"/>
      <c r="D186" s="24"/>
    </row>
    <row r="187" customFormat="false" ht="12.75" hidden="false" customHeight="false" outlineLevel="0" collapsed="false">
      <c r="C187" s="24"/>
      <c r="D187" s="24"/>
    </row>
    <row r="188" customFormat="false" ht="12.75" hidden="false" customHeight="false" outlineLevel="0" collapsed="false">
      <c r="C188" s="24"/>
      <c r="D188" s="24"/>
    </row>
    <row r="189" customFormat="false" ht="12.75" hidden="false" customHeight="false" outlineLevel="0" collapsed="false">
      <c r="C189" s="24"/>
      <c r="D189" s="24"/>
    </row>
    <row r="190" customFormat="false" ht="12.75" hidden="false" customHeight="false" outlineLevel="0" collapsed="false">
      <c r="C190" s="24"/>
      <c r="D190" s="24"/>
    </row>
    <row r="191" customFormat="false" ht="12.75" hidden="false" customHeight="false" outlineLevel="0" collapsed="false">
      <c r="C191" s="24"/>
      <c r="D191" s="24"/>
    </row>
    <row r="192" customFormat="false" ht="12.75" hidden="false" customHeight="false" outlineLevel="0" collapsed="false">
      <c r="C192" s="24"/>
      <c r="D192" s="24"/>
    </row>
    <row r="193" customFormat="false" ht="12.75" hidden="false" customHeight="false" outlineLevel="0" collapsed="false">
      <c r="C193" s="24"/>
      <c r="D193" s="24"/>
    </row>
    <row r="194" customFormat="false" ht="12.75" hidden="false" customHeight="false" outlineLevel="0" collapsed="false">
      <c r="C194" s="24"/>
      <c r="D194" s="24"/>
    </row>
    <row r="195" customFormat="false" ht="12.75" hidden="false" customHeight="false" outlineLevel="0" collapsed="false">
      <c r="C195" s="24"/>
      <c r="D195" s="24"/>
    </row>
    <row r="196" customFormat="false" ht="12.75" hidden="false" customHeight="false" outlineLevel="0" collapsed="false">
      <c r="C196" s="24"/>
      <c r="D196" s="24"/>
    </row>
    <row r="197" customFormat="false" ht="12.75" hidden="false" customHeight="false" outlineLevel="0" collapsed="false">
      <c r="C197" s="24"/>
      <c r="D197" s="24"/>
    </row>
    <row r="198" customFormat="false" ht="12.75" hidden="false" customHeight="false" outlineLevel="0" collapsed="false">
      <c r="C198" s="24"/>
      <c r="D198" s="24"/>
    </row>
    <row r="199" customFormat="false" ht="12.75" hidden="false" customHeight="false" outlineLevel="0" collapsed="false">
      <c r="C199" s="24"/>
      <c r="D199" s="24"/>
    </row>
    <row r="200" customFormat="false" ht="12.75" hidden="false" customHeight="false" outlineLevel="0" collapsed="false">
      <c r="C200" s="24"/>
      <c r="D200" s="24"/>
    </row>
    <row r="201" customFormat="false" ht="12.75" hidden="false" customHeight="false" outlineLevel="0" collapsed="false">
      <c r="C201" s="24"/>
      <c r="D201" s="24"/>
    </row>
    <row r="202" customFormat="false" ht="12.75" hidden="false" customHeight="false" outlineLevel="0" collapsed="false">
      <c r="C202" s="24"/>
      <c r="D202" s="24"/>
    </row>
    <row r="203" customFormat="false" ht="12.75" hidden="false" customHeight="false" outlineLevel="0" collapsed="false">
      <c r="C203" s="24"/>
      <c r="D203" s="24"/>
    </row>
    <row r="204" customFormat="false" ht="12.75" hidden="false" customHeight="false" outlineLevel="0" collapsed="false">
      <c r="C204" s="24"/>
      <c r="D204" s="24"/>
    </row>
    <row r="205" customFormat="false" ht="12.75" hidden="false" customHeight="false" outlineLevel="0" collapsed="false">
      <c r="C205" s="24"/>
      <c r="D205" s="24"/>
    </row>
    <row r="206" customFormat="false" ht="12.75" hidden="false" customHeight="false" outlineLevel="0" collapsed="false">
      <c r="C206" s="24"/>
      <c r="D206" s="24"/>
    </row>
    <row r="207" customFormat="false" ht="12.75" hidden="false" customHeight="false" outlineLevel="0" collapsed="false">
      <c r="C207" s="24"/>
      <c r="D207" s="24"/>
    </row>
    <row r="208" customFormat="false" ht="12.75" hidden="false" customHeight="false" outlineLevel="0" collapsed="false">
      <c r="C208" s="24"/>
      <c r="D208" s="24"/>
    </row>
    <row r="209" customFormat="false" ht="12.75" hidden="false" customHeight="false" outlineLevel="0" collapsed="false">
      <c r="C209" s="24"/>
      <c r="D209" s="24"/>
    </row>
    <row r="210" customFormat="false" ht="12.75" hidden="false" customHeight="false" outlineLevel="0" collapsed="false">
      <c r="C210" s="24"/>
      <c r="D210" s="24"/>
    </row>
    <row r="211" customFormat="false" ht="12.75" hidden="false" customHeight="false" outlineLevel="0" collapsed="false">
      <c r="C211" s="24"/>
      <c r="D211" s="24"/>
    </row>
    <row r="212" customFormat="false" ht="12.75" hidden="false" customHeight="false" outlineLevel="0" collapsed="false">
      <c r="C212" s="24"/>
      <c r="D212" s="24"/>
    </row>
    <row r="213" customFormat="false" ht="12.75" hidden="false" customHeight="false" outlineLevel="0" collapsed="false">
      <c r="C213" s="24"/>
      <c r="D213" s="24"/>
    </row>
    <row r="214" customFormat="false" ht="12.75" hidden="false" customHeight="false" outlineLevel="0" collapsed="false">
      <c r="C214" s="24"/>
      <c r="D214" s="24"/>
    </row>
    <row r="215" customFormat="false" ht="12.75" hidden="false" customHeight="false" outlineLevel="0" collapsed="false">
      <c r="C215" s="24"/>
      <c r="D215" s="24"/>
    </row>
    <row r="216" customFormat="false" ht="12.75" hidden="false" customHeight="false" outlineLevel="0" collapsed="false">
      <c r="C216" s="24"/>
      <c r="D216" s="24"/>
    </row>
    <row r="217" customFormat="false" ht="12.75" hidden="false" customHeight="false" outlineLevel="0" collapsed="false">
      <c r="C217" s="24"/>
      <c r="D217" s="24"/>
    </row>
    <row r="218" customFormat="false" ht="12.75" hidden="false" customHeight="false" outlineLevel="0" collapsed="false">
      <c r="C218" s="24"/>
      <c r="D218" s="24"/>
    </row>
    <row r="219" customFormat="false" ht="12.75" hidden="false" customHeight="false" outlineLevel="0" collapsed="false">
      <c r="C219" s="24"/>
      <c r="D219" s="24"/>
    </row>
    <row r="220" customFormat="false" ht="12.75" hidden="false" customHeight="false" outlineLevel="0" collapsed="false">
      <c r="C220" s="24"/>
      <c r="D220" s="24"/>
    </row>
    <row r="221" customFormat="false" ht="12.75" hidden="false" customHeight="false" outlineLevel="0" collapsed="false">
      <c r="C221" s="24"/>
      <c r="D221" s="24"/>
    </row>
    <row r="222" customFormat="false" ht="12.75" hidden="false" customHeight="false" outlineLevel="0" collapsed="false">
      <c r="C222" s="24"/>
      <c r="D222" s="24"/>
    </row>
    <row r="223" customFormat="false" ht="12.75" hidden="false" customHeight="false" outlineLevel="0" collapsed="false">
      <c r="C223" s="24"/>
      <c r="D223" s="24"/>
    </row>
    <row r="224" customFormat="false" ht="12.75" hidden="false" customHeight="false" outlineLevel="0" collapsed="false">
      <c r="C224" s="24"/>
      <c r="D224" s="24"/>
    </row>
    <row r="225" customFormat="false" ht="12.75" hidden="false" customHeight="false" outlineLevel="0" collapsed="false">
      <c r="C225" s="24"/>
      <c r="D225" s="24"/>
    </row>
    <row r="226" customFormat="false" ht="12.75" hidden="false" customHeight="false" outlineLevel="0" collapsed="false">
      <c r="C226" s="24"/>
      <c r="D226" s="24"/>
    </row>
    <row r="227" customFormat="false" ht="12.75" hidden="false" customHeight="false" outlineLevel="0" collapsed="false">
      <c r="C227" s="24"/>
      <c r="D227" s="24"/>
    </row>
    <row r="228" customFormat="false" ht="12.75" hidden="false" customHeight="false" outlineLevel="0" collapsed="false">
      <c r="C228" s="24"/>
      <c r="D228" s="24"/>
    </row>
    <row r="229" customFormat="false" ht="12.75" hidden="false" customHeight="false" outlineLevel="0" collapsed="false">
      <c r="C229" s="24"/>
      <c r="D229" s="24"/>
    </row>
    <row r="230" customFormat="false" ht="12.75" hidden="false" customHeight="false" outlineLevel="0" collapsed="false">
      <c r="C230" s="24"/>
      <c r="D230" s="24"/>
    </row>
    <row r="231" customFormat="false" ht="12.75" hidden="false" customHeight="false" outlineLevel="0" collapsed="false">
      <c r="C231" s="24"/>
      <c r="D231" s="24"/>
    </row>
    <row r="232" customFormat="false" ht="12.75" hidden="false" customHeight="false" outlineLevel="0" collapsed="false">
      <c r="C232" s="24"/>
      <c r="D232" s="24"/>
    </row>
    <row r="233" customFormat="false" ht="12.75" hidden="false" customHeight="false" outlineLevel="0" collapsed="false">
      <c r="C233" s="24"/>
      <c r="D233" s="24"/>
    </row>
    <row r="234" customFormat="false" ht="12.75" hidden="false" customHeight="false" outlineLevel="0" collapsed="false">
      <c r="C234" s="24"/>
      <c r="D234" s="24"/>
    </row>
    <row r="235" customFormat="false" ht="12.75" hidden="false" customHeight="false" outlineLevel="0" collapsed="false">
      <c r="C235" s="24"/>
      <c r="D235" s="24"/>
    </row>
    <row r="236" customFormat="false" ht="12.75" hidden="false" customHeight="false" outlineLevel="0" collapsed="false">
      <c r="C236" s="24"/>
      <c r="D236" s="24"/>
    </row>
    <row r="237" customFormat="false" ht="12.75" hidden="false" customHeight="false" outlineLevel="0" collapsed="false">
      <c r="C237" s="24"/>
      <c r="D237" s="24"/>
    </row>
    <row r="238" customFormat="false" ht="12.75" hidden="false" customHeight="false" outlineLevel="0" collapsed="false">
      <c r="C238" s="24"/>
      <c r="D238" s="24"/>
    </row>
    <row r="239" customFormat="false" ht="12.75" hidden="false" customHeight="false" outlineLevel="0" collapsed="false">
      <c r="C239" s="24"/>
      <c r="D239" s="24"/>
    </row>
    <row r="240" customFormat="false" ht="12.75" hidden="false" customHeight="false" outlineLevel="0" collapsed="false">
      <c r="C240" s="24"/>
      <c r="D240" s="24"/>
    </row>
    <row r="241" customFormat="false" ht="12.75" hidden="false" customHeight="false" outlineLevel="0" collapsed="false">
      <c r="C241" s="24"/>
      <c r="D241" s="24"/>
    </row>
    <row r="242" customFormat="false" ht="12.75" hidden="false" customHeight="false" outlineLevel="0" collapsed="false">
      <c r="C242" s="24"/>
      <c r="D242" s="24"/>
    </row>
    <row r="243" customFormat="false" ht="12.75" hidden="false" customHeight="false" outlineLevel="0" collapsed="false">
      <c r="C243" s="24"/>
      <c r="D243" s="24"/>
    </row>
    <row r="244" customFormat="false" ht="12.75" hidden="false" customHeight="false" outlineLevel="0" collapsed="false">
      <c r="C244" s="24"/>
      <c r="D244" s="24"/>
    </row>
    <row r="245" customFormat="false" ht="12.75" hidden="false" customHeight="false" outlineLevel="0" collapsed="false">
      <c r="C245" s="24"/>
      <c r="D245" s="24"/>
    </row>
    <row r="246" customFormat="false" ht="12.75" hidden="false" customHeight="false" outlineLevel="0" collapsed="false">
      <c r="C246" s="24"/>
      <c r="D246" s="24"/>
    </row>
    <row r="247" customFormat="false" ht="12.75" hidden="false" customHeight="false" outlineLevel="0" collapsed="false">
      <c r="C247" s="24"/>
      <c r="D247" s="24"/>
    </row>
    <row r="248" customFormat="false" ht="12.75" hidden="false" customHeight="false" outlineLevel="0" collapsed="false">
      <c r="C248" s="24"/>
      <c r="D248" s="24"/>
    </row>
    <row r="249" customFormat="false" ht="12.75" hidden="false" customHeight="false" outlineLevel="0" collapsed="false">
      <c r="C249" s="24"/>
      <c r="D249" s="24"/>
    </row>
    <row r="250" customFormat="false" ht="12.75" hidden="false" customHeight="false" outlineLevel="0" collapsed="false">
      <c r="C250" s="24"/>
      <c r="D250" s="24"/>
    </row>
    <row r="251" customFormat="false" ht="12.75" hidden="false" customHeight="false" outlineLevel="0" collapsed="false">
      <c r="C251" s="24"/>
      <c r="D251" s="24"/>
    </row>
    <row r="252" customFormat="false" ht="12.75" hidden="false" customHeight="false" outlineLevel="0" collapsed="false">
      <c r="C252" s="24"/>
      <c r="D252" s="24"/>
    </row>
    <row r="253" customFormat="false" ht="12.75" hidden="false" customHeight="false" outlineLevel="0" collapsed="false">
      <c r="C253" s="24"/>
      <c r="D253" s="24"/>
    </row>
    <row r="254" customFormat="false" ht="12.75" hidden="false" customHeight="false" outlineLevel="0" collapsed="false">
      <c r="C254" s="24"/>
      <c r="D254" s="24"/>
    </row>
    <row r="255" customFormat="false" ht="12.75" hidden="false" customHeight="false" outlineLevel="0" collapsed="false">
      <c r="C255" s="24"/>
      <c r="D255" s="24"/>
    </row>
    <row r="256" customFormat="false" ht="12.75" hidden="false" customHeight="false" outlineLevel="0" collapsed="false">
      <c r="C256" s="24"/>
      <c r="D256" s="24"/>
    </row>
    <row r="257" customFormat="false" ht="12.75" hidden="false" customHeight="false" outlineLevel="0" collapsed="false">
      <c r="C257" s="24"/>
      <c r="D257" s="24"/>
    </row>
    <row r="258" customFormat="false" ht="12.75" hidden="false" customHeight="false" outlineLevel="0" collapsed="false">
      <c r="C258" s="24"/>
      <c r="D258" s="24"/>
    </row>
    <row r="259" customFormat="false" ht="12.75" hidden="false" customHeight="false" outlineLevel="0" collapsed="false">
      <c r="C259" s="24"/>
      <c r="D259" s="24"/>
    </row>
    <row r="260" customFormat="false" ht="12.75" hidden="false" customHeight="false" outlineLevel="0" collapsed="false">
      <c r="C260" s="24"/>
      <c r="D260" s="24"/>
    </row>
    <row r="261" customFormat="false" ht="12.75" hidden="false" customHeight="false" outlineLevel="0" collapsed="false">
      <c r="C261" s="24"/>
      <c r="D261" s="24"/>
    </row>
    <row r="262" customFormat="false" ht="12.75" hidden="false" customHeight="false" outlineLevel="0" collapsed="false">
      <c r="C262" s="24"/>
      <c r="D262" s="24"/>
    </row>
    <row r="263" customFormat="false" ht="12.75" hidden="false" customHeight="false" outlineLevel="0" collapsed="false">
      <c r="C263" s="24"/>
      <c r="D263" s="24"/>
    </row>
    <row r="264" customFormat="false" ht="12.75" hidden="false" customHeight="false" outlineLevel="0" collapsed="false">
      <c r="C264" s="24"/>
      <c r="D264" s="24"/>
    </row>
    <row r="265" customFormat="false" ht="12.75" hidden="false" customHeight="false" outlineLevel="0" collapsed="false">
      <c r="C265" s="24"/>
      <c r="D265" s="24"/>
    </row>
    <row r="266" customFormat="false" ht="12.75" hidden="false" customHeight="false" outlineLevel="0" collapsed="false">
      <c r="C266" s="24"/>
      <c r="D266" s="24"/>
    </row>
    <row r="267" customFormat="false" ht="12.75" hidden="false" customHeight="false" outlineLevel="0" collapsed="false">
      <c r="C267" s="24"/>
      <c r="D267" s="24"/>
    </row>
    <row r="268" customFormat="false" ht="12.75" hidden="false" customHeight="false" outlineLevel="0" collapsed="false">
      <c r="C268" s="24"/>
      <c r="D268" s="24"/>
    </row>
    <row r="269" customFormat="false" ht="12.75" hidden="false" customHeight="false" outlineLevel="0" collapsed="false">
      <c r="C269" s="24"/>
      <c r="D269" s="24"/>
    </row>
    <row r="270" customFormat="false" ht="12.75" hidden="false" customHeight="false" outlineLevel="0" collapsed="false">
      <c r="C270" s="24"/>
      <c r="D270" s="24"/>
    </row>
    <row r="271" customFormat="false" ht="12.75" hidden="false" customHeight="false" outlineLevel="0" collapsed="false">
      <c r="C271" s="24"/>
      <c r="D271" s="24"/>
    </row>
    <row r="272" customFormat="false" ht="12.75" hidden="false" customHeight="false" outlineLevel="0" collapsed="false">
      <c r="C272" s="24"/>
      <c r="D272" s="24"/>
    </row>
    <row r="273" customFormat="false" ht="12.75" hidden="false" customHeight="false" outlineLevel="0" collapsed="false">
      <c r="C273" s="24"/>
      <c r="D273" s="24"/>
    </row>
    <row r="274" customFormat="false" ht="12.75" hidden="false" customHeight="false" outlineLevel="0" collapsed="false">
      <c r="C274" s="24"/>
      <c r="D274" s="24"/>
    </row>
    <row r="275" customFormat="false" ht="12.75" hidden="false" customHeight="false" outlineLevel="0" collapsed="false">
      <c r="C275" s="24"/>
      <c r="D275" s="24"/>
    </row>
    <row r="276" customFormat="false" ht="12.75" hidden="false" customHeight="false" outlineLevel="0" collapsed="false">
      <c r="C276" s="24"/>
      <c r="D276" s="24"/>
    </row>
    <row r="277" customFormat="false" ht="12.75" hidden="false" customHeight="false" outlineLevel="0" collapsed="false">
      <c r="C277" s="24"/>
      <c r="D277" s="24"/>
    </row>
    <row r="278" customFormat="false" ht="12.75" hidden="false" customHeight="false" outlineLevel="0" collapsed="false">
      <c r="C278" s="24"/>
      <c r="D278" s="24"/>
    </row>
    <row r="279" customFormat="false" ht="12.75" hidden="false" customHeight="false" outlineLevel="0" collapsed="false">
      <c r="C279" s="24"/>
      <c r="D279" s="24"/>
    </row>
    <row r="280" customFormat="false" ht="12.75" hidden="false" customHeight="false" outlineLevel="0" collapsed="false">
      <c r="C280" s="24"/>
      <c r="D280" s="24"/>
    </row>
    <row r="281" customFormat="false" ht="12.75" hidden="false" customHeight="false" outlineLevel="0" collapsed="false">
      <c r="C281" s="24"/>
      <c r="D281" s="24"/>
    </row>
    <row r="282" customFormat="false" ht="12.75" hidden="false" customHeight="false" outlineLevel="0" collapsed="false">
      <c r="C282" s="24"/>
      <c r="D282" s="24"/>
    </row>
    <row r="283" customFormat="false" ht="12.75" hidden="false" customHeight="false" outlineLevel="0" collapsed="false">
      <c r="C283" s="24"/>
      <c r="D283" s="24"/>
    </row>
    <row r="284" customFormat="false" ht="12.75" hidden="false" customHeight="false" outlineLevel="0" collapsed="false">
      <c r="C284" s="24"/>
      <c r="D284" s="24"/>
    </row>
    <row r="285" customFormat="false" ht="12.75" hidden="false" customHeight="false" outlineLevel="0" collapsed="false">
      <c r="C285" s="24"/>
      <c r="D285" s="24"/>
    </row>
    <row r="286" customFormat="false" ht="12.75" hidden="false" customHeight="false" outlineLevel="0" collapsed="false">
      <c r="C286" s="24"/>
      <c r="D286" s="24"/>
    </row>
    <row r="287" customFormat="false" ht="12.75" hidden="false" customHeight="false" outlineLevel="0" collapsed="false">
      <c r="C287" s="24"/>
      <c r="D287" s="24"/>
    </row>
    <row r="288" customFormat="false" ht="12.75" hidden="false" customHeight="false" outlineLevel="0" collapsed="false">
      <c r="C288" s="24"/>
      <c r="D288" s="24"/>
    </row>
    <row r="289" customFormat="false" ht="12.75" hidden="false" customHeight="false" outlineLevel="0" collapsed="false">
      <c r="C289" s="24"/>
      <c r="D289" s="24"/>
    </row>
    <row r="290" customFormat="false" ht="12.75" hidden="false" customHeight="false" outlineLevel="0" collapsed="false">
      <c r="C290" s="24"/>
      <c r="D290" s="24"/>
    </row>
    <row r="291" customFormat="false" ht="12.75" hidden="false" customHeight="false" outlineLevel="0" collapsed="false">
      <c r="C291" s="24"/>
      <c r="D291" s="24"/>
    </row>
    <row r="292" customFormat="false" ht="12.75" hidden="false" customHeight="false" outlineLevel="0" collapsed="false">
      <c r="C292" s="24"/>
      <c r="D292" s="24"/>
    </row>
    <row r="293" customFormat="false" ht="12.75" hidden="false" customHeight="false" outlineLevel="0" collapsed="false">
      <c r="C293" s="24"/>
      <c r="D293" s="24"/>
    </row>
    <row r="294" customFormat="false" ht="12.75" hidden="false" customHeight="false" outlineLevel="0" collapsed="false">
      <c r="C294" s="24"/>
      <c r="D294" s="24"/>
    </row>
    <row r="295" customFormat="false" ht="12.75" hidden="false" customHeight="false" outlineLevel="0" collapsed="false">
      <c r="C295" s="24"/>
      <c r="D295" s="24"/>
    </row>
    <row r="296" customFormat="false" ht="12.75" hidden="false" customHeight="false" outlineLevel="0" collapsed="false">
      <c r="C296" s="24"/>
      <c r="D296" s="24"/>
    </row>
    <row r="297" customFormat="false" ht="12.75" hidden="false" customHeight="false" outlineLevel="0" collapsed="false">
      <c r="C297" s="24"/>
      <c r="D297" s="24"/>
    </row>
    <row r="298" customFormat="false" ht="12.75" hidden="false" customHeight="false" outlineLevel="0" collapsed="false">
      <c r="C298" s="24"/>
      <c r="D298" s="24"/>
    </row>
    <row r="299" customFormat="false" ht="12.75" hidden="false" customHeight="false" outlineLevel="0" collapsed="false">
      <c r="C299" s="24"/>
      <c r="D299" s="24"/>
    </row>
    <row r="300" customFormat="false" ht="12.75" hidden="false" customHeight="false" outlineLevel="0" collapsed="false">
      <c r="C300" s="24"/>
      <c r="D300" s="24"/>
    </row>
    <row r="301" customFormat="false" ht="12.75" hidden="false" customHeight="false" outlineLevel="0" collapsed="false">
      <c r="C301" s="24"/>
      <c r="D301" s="24"/>
    </row>
    <row r="302" customFormat="false" ht="12.75" hidden="false" customHeight="false" outlineLevel="0" collapsed="false">
      <c r="C302" s="24"/>
      <c r="D302" s="24"/>
    </row>
    <row r="303" customFormat="false" ht="12.75" hidden="false" customHeight="false" outlineLevel="0" collapsed="false">
      <c r="C303" s="24"/>
      <c r="D303" s="24"/>
    </row>
    <row r="304" customFormat="false" ht="12.75" hidden="false" customHeight="false" outlineLevel="0" collapsed="false">
      <c r="C304" s="24"/>
      <c r="D304" s="24"/>
    </row>
    <row r="305" customFormat="false" ht="12.75" hidden="false" customHeight="false" outlineLevel="0" collapsed="false">
      <c r="C305" s="24"/>
      <c r="D305" s="24"/>
    </row>
    <row r="306" customFormat="false" ht="12.75" hidden="false" customHeight="false" outlineLevel="0" collapsed="false">
      <c r="C306" s="24"/>
      <c r="D306" s="24"/>
    </row>
    <row r="307" customFormat="false" ht="12.75" hidden="false" customHeight="false" outlineLevel="0" collapsed="false">
      <c r="C307" s="24"/>
      <c r="D307" s="24"/>
    </row>
    <row r="308" customFormat="false" ht="12.75" hidden="false" customHeight="false" outlineLevel="0" collapsed="false">
      <c r="C308" s="24"/>
      <c r="D308" s="24"/>
    </row>
    <row r="309" customFormat="false" ht="12.75" hidden="false" customHeight="false" outlineLevel="0" collapsed="false">
      <c r="C309" s="24"/>
      <c r="D309" s="24"/>
    </row>
    <row r="310" customFormat="false" ht="12.75" hidden="false" customHeight="false" outlineLevel="0" collapsed="false">
      <c r="C310" s="24"/>
      <c r="D310" s="24"/>
    </row>
    <row r="311" customFormat="false" ht="12.75" hidden="false" customHeight="false" outlineLevel="0" collapsed="false">
      <c r="C311" s="24"/>
      <c r="D311" s="24"/>
    </row>
    <row r="312" customFormat="false" ht="12.75" hidden="false" customHeight="false" outlineLevel="0" collapsed="false">
      <c r="C312" s="24"/>
      <c r="D312" s="24"/>
    </row>
    <row r="313" customFormat="false" ht="12.75" hidden="false" customHeight="false" outlineLevel="0" collapsed="false">
      <c r="C313" s="24"/>
      <c r="D313" s="24"/>
    </row>
    <row r="314" customFormat="false" ht="12.75" hidden="false" customHeight="false" outlineLevel="0" collapsed="false">
      <c r="C314" s="24"/>
      <c r="D314" s="24"/>
    </row>
    <row r="315" customFormat="false" ht="12.75" hidden="false" customHeight="false" outlineLevel="0" collapsed="false">
      <c r="C315" s="24"/>
      <c r="D315" s="24"/>
    </row>
    <row r="316" customFormat="false" ht="12.75" hidden="false" customHeight="false" outlineLevel="0" collapsed="false">
      <c r="C316" s="24"/>
      <c r="D316" s="24"/>
    </row>
    <row r="317" customFormat="false" ht="12.75" hidden="false" customHeight="false" outlineLevel="0" collapsed="false">
      <c r="C317" s="24"/>
      <c r="D317" s="24"/>
    </row>
    <row r="318" customFormat="false" ht="12.75" hidden="false" customHeight="false" outlineLevel="0" collapsed="false">
      <c r="C318" s="24"/>
      <c r="D318" s="24"/>
    </row>
    <row r="319" customFormat="false" ht="12.75" hidden="false" customHeight="false" outlineLevel="0" collapsed="false">
      <c r="C319" s="24"/>
      <c r="D319" s="24"/>
    </row>
    <row r="320" customFormat="false" ht="12.75" hidden="false" customHeight="false" outlineLevel="0" collapsed="false">
      <c r="C320" s="24"/>
      <c r="D320" s="24"/>
    </row>
    <row r="321" customFormat="false" ht="12.75" hidden="false" customHeight="false" outlineLevel="0" collapsed="false">
      <c r="C321" s="24"/>
      <c r="D321" s="24"/>
    </row>
    <row r="322" customFormat="false" ht="12.75" hidden="false" customHeight="false" outlineLevel="0" collapsed="false">
      <c r="C322" s="24"/>
      <c r="D322" s="24"/>
    </row>
    <row r="323" customFormat="false" ht="12.75" hidden="false" customHeight="false" outlineLevel="0" collapsed="false">
      <c r="C323" s="24"/>
      <c r="D323" s="24"/>
    </row>
    <row r="324" customFormat="false" ht="12.75" hidden="false" customHeight="false" outlineLevel="0" collapsed="false">
      <c r="C324" s="24"/>
      <c r="D324" s="24"/>
    </row>
    <row r="325" customFormat="false" ht="12.75" hidden="false" customHeight="false" outlineLevel="0" collapsed="false">
      <c r="C325" s="24"/>
      <c r="D325" s="24"/>
    </row>
    <row r="326" customFormat="false" ht="12.75" hidden="false" customHeight="false" outlineLevel="0" collapsed="false">
      <c r="C326" s="24"/>
      <c r="D326" s="24"/>
    </row>
    <row r="327" customFormat="false" ht="12.75" hidden="false" customHeight="false" outlineLevel="0" collapsed="false">
      <c r="C327" s="24"/>
      <c r="D327" s="24"/>
    </row>
    <row r="328" customFormat="false" ht="12.75" hidden="false" customHeight="false" outlineLevel="0" collapsed="false">
      <c r="C328" s="24"/>
      <c r="D328" s="24"/>
    </row>
    <row r="329" customFormat="false" ht="12.75" hidden="false" customHeight="false" outlineLevel="0" collapsed="false">
      <c r="C329" s="24"/>
      <c r="D329" s="24"/>
    </row>
    <row r="330" customFormat="false" ht="12.75" hidden="false" customHeight="false" outlineLevel="0" collapsed="false">
      <c r="C330" s="24"/>
      <c r="D330" s="24"/>
    </row>
    <row r="331" customFormat="false" ht="12.75" hidden="false" customHeight="false" outlineLevel="0" collapsed="false">
      <c r="C331" s="24"/>
      <c r="D331" s="24"/>
    </row>
    <row r="332" customFormat="false" ht="12.75" hidden="false" customHeight="false" outlineLevel="0" collapsed="false">
      <c r="C332" s="24"/>
      <c r="D332" s="24"/>
    </row>
    <row r="333" customFormat="false" ht="12.75" hidden="false" customHeight="false" outlineLevel="0" collapsed="false">
      <c r="C333" s="24"/>
      <c r="D333" s="24"/>
    </row>
    <row r="334" customFormat="false" ht="12.75" hidden="false" customHeight="false" outlineLevel="0" collapsed="false">
      <c r="C334" s="24"/>
      <c r="D334" s="24"/>
    </row>
    <row r="335" customFormat="false" ht="12.75" hidden="false" customHeight="false" outlineLevel="0" collapsed="false">
      <c r="C335" s="24"/>
      <c r="D335" s="24"/>
    </row>
    <row r="336" customFormat="false" ht="12.75" hidden="false" customHeight="false" outlineLevel="0" collapsed="false">
      <c r="C336" s="24"/>
      <c r="D336" s="24"/>
    </row>
    <row r="337" customFormat="false" ht="12.75" hidden="false" customHeight="false" outlineLevel="0" collapsed="false">
      <c r="C337" s="24"/>
      <c r="D337" s="24"/>
    </row>
    <row r="338" customFormat="false" ht="12.75" hidden="false" customHeight="false" outlineLevel="0" collapsed="false">
      <c r="C338" s="24"/>
      <c r="D338" s="24"/>
    </row>
    <row r="339" customFormat="false" ht="12.75" hidden="false" customHeight="false" outlineLevel="0" collapsed="false">
      <c r="C339" s="24"/>
      <c r="D339" s="24"/>
    </row>
    <row r="340" customFormat="false" ht="12.75" hidden="false" customHeight="false" outlineLevel="0" collapsed="false">
      <c r="C340" s="24"/>
      <c r="D340" s="24"/>
    </row>
    <row r="341" customFormat="false" ht="12.75" hidden="false" customHeight="false" outlineLevel="0" collapsed="false">
      <c r="C341" s="24"/>
      <c r="D341" s="24"/>
    </row>
    <row r="342" customFormat="false" ht="12.75" hidden="false" customHeight="false" outlineLevel="0" collapsed="false">
      <c r="C342" s="24"/>
      <c r="D342" s="24"/>
    </row>
    <row r="343" customFormat="false" ht="12.75" hidden="false" customHeight="false" outlineLevel="0" collapsed="false">
      <c r="C343" s="24"/>
      <c r="D343" s="24"/>
    </row>
    <row r="344" customFormat="false" ht="12.75" hidden="false" customHeight="false" outlineLevel="0" collapsed="false">
      <c r="C344" s="24"/>
      <c r="D344" s="24"/>
    </row>
    <row r="345" customFormat="false" ht="12.75" hidden="false" customHeight="false" outlineLevel="0" collapsed="false">
      <c r="C345" s="24"/>
      <c r="D345" s="24"/>
    </row>
    <row r="346" customFormat="false" ht="12.75" hidden="false" customHeight="false" outlineLevel="0" collapsed="false">
      <c r="C346" s="24"/>
      <c r="D346" s="24"/>
    </row>
    <row r="347" customFormat="false" ht="12.75" hidden="false" customHeight="false" outlineLevel="0" collapsed="false">
      <c r="C347" s="24"/>
      <c r="D347" s="24"/>
    </row>
    <row r="348" customFormat="false" ht="12.75" hidden="false" customHeight="false" outlineLevel="0" collapsed="false">
      <c r="C348" s="24"/>
      <c r="D348" s="24"/>
    </row>
    <row r="349" customFormat="false" ht="12.75" hidden="false" customHeight="false" outlineLevel="0" collapsed="false">
      <c r="C349" s="24"/>
      <c r="D349" s="24"/>
    </row>
    <row r="350" customFormat="false" ht="12.75" hidden="false" customHeight="false" outlineLevel="0" collapsed="false">
      <c r="C350" s="24"/>
      <c r="D350" s="24"/>
    </row>
    <row r="351" customFormat="false" ht="12.75" hidden="false" customHeight="false" outlineLevel="0" collapsed="false">
      <c r="C351" s="24"/>
      <c r="D351" s="24"/>
    </row>
    <row r="352" customFormat="false" ht="12.75" hidden="false" customHeight="false" outlineLevel="0" collapsed="false">
      <c r="C352" s="24"/>
      <c r="D352" s="24"/>
    </row>
    <row r="353" customFormat="false" ht="12.75" hidden="false" customHeight="false" outlineLevel="0" collapsed="false">
      <c r="C353" s="24"/>
      <c r="D353" s="24"/>
    </row>
    <row r="354" customFormat="false" ht="12.75" hidden="false" customHeight="false" outlineLevel="0" collapsed="false">
      <c r="C354" s="24"/>
      <c r="D354" s="24"/>
    </row>
    <row r="355" customFormat="false" ht="12.75" hidden="false" customHeight="false" outlineLevel="0" collapsed="false">
      <c r="C355" s="24"/>
      <c r="D355" s="24"/>
    </row>
    <row r="356" customFormat="false" ht="12.75" hidden="false" customHeight="false" outlineLevel="0" collapsed="false">
      <c r="C356" s="24"/>
      <c r="D356" s="24"/>
    </row>
    <row r="357" customFormat="false" ht="12.75" hidden="false" customHeight="false" outlineLevel="0" collapsed="false">
      <c r="C357" s="24"/>
      <c r="D357" s="24"/>
    </row>
    <row r="358" customFormat="false" ht="12.75" hidden="false" customHeight="false" outlineLevel="0" collapsed="false">
      <c r="C358" s="24"/>
      <c r="D358" s="24"/>
    </row>
    <row r="359" customFormat="false" ht="12.75" hidden="false" customHeight="false" outlineLevel="0" collapsed="false">
      <c r="C359" s="24"/>
      <c r="D359" s="24"/>
    </row>
    <row r="360" customFormat="false" ht="12.75" hidden="false" customHeight="false" outlineLevel="0" collapsed="false">
      <c r="C360" s="24"/>
      <c r="D360" s="24"/>
    </row>
    <row r="361" customFormat="false" ht="12.75" hidden="false" customHeight="false" outlineLevel="0" collapsed="false">
      <c r="C361" s="24"/>
      <c r="D361" s="24"/>
    </row>
    <row r="362" customFormat="false" ht="12.75" hidden="false" customHeight="false" outlineLevel="0" collapsed="false">
      <c r="C362" s="24"/>
      <c r="D362" s="24"/>
    </row>
    <row r="363" customFormat="false" ht="12.75" hidden="false" customHeight="false" outlineLevel="0" collapsed="false">
      <c r="C363" s="24"/>
      <c r="D363" s="24"/>
    </row>
    <row r="364" customFormat="false" ht="12.75" hidden="false" customHeight="false" outlineLevel="0" collapsed="false">
      <c r="C364" s="24"/>
      <c r="D364" s="24"/>
    </row>
    <row r="365" customFormat="false" ht="12.75" hidden="false" customHeight="false" outlineLevel="0" collapsed="false">
      <c r="C365" s="24"/>
      <c r="D365" s="24"/>
    </row>
    <row r="366" customFormat="false" ht="12.75" hidden="false" customHeight="false" outlineLevel="0" collapsed="false">
      <c r="C366" s="24"/>
      <c r="D366" s="24"/>
    </row>
    <row r="367" customFormat="false" ht="12.75" hidden="false" customHeight="false" outlineLevel="0" collapsed="false">
      <c r="C367" s="24"/>
      <c r="D367" s="24"/>
    </row>
    <row r="368" customFormat="false" ht="12.75" hidden="false" customHeight="false" outlineLevel="0" collapsed="false">
      <c r="C368" s="24"/>
      <c r="D368" s="24"/>
    </row>
    <row r="369" customFormat="false" ht="12.75" hidden="false" customHeight="false" outlineLevel="0" collapsed="false">
      <c r="C369" s="24"/>
      <c r="D369" s="24"/>
    </row>
    <row r="370" customFormat="false" ht="12.75" hidden="false" customHeight="false" outlineLevel="0" collapsed="false">
      <c r="C370" s="24"/>
      <c r="D370" s="24"/>
    </row>
    <row r="371" customFormat="false" ht="12.75" hidden="false" customHeight="false" outlineLevel="0" collapsed="false">
      <c r="C371" s="24"/>
      <c r="D371" s="24"/>
    </row>
    <row r="372" customFormat="false" ht="12.75" hidden="false" customHeight="false" outlineLevel="0" collapsed="false">
      <c r="C372" s="24"/>
      <c r="D372" s="24"/>
    </row>
    <row r="373" customFormat="false" ht="12.75" hidden="false" customHeight="false" outlineLevel="0" collapsed="false">
      <c r="C373" s="24"/>
      <c r="D373" s="24"/>
    </row>
    <row r="374" customFormat="false" ht="12.75" hidden="false" customHeight="false" outlineLevel="0" collapsed="false">
      <c r="C374" s="24"/>
      <c r="D374" s="24"/>
    </row>
    <row r="375" customFormat="false" ht="12.75" hidden="false" customHeight="false" outlineLevel="0" collapsed="false">
      <c r="C375" s="24"/>
      <c r="D375" s="24"/>
    </row>
    <row r="376" customFormat="false" ht="12.75" hidden="false" customHeight="false" outlineLevel="0" collapsed="false">
      <c r="C376" s="24"/>
      <c r="D376" s="24"/>
    </row>
    <row r="377" customFormat="false" ht="12.75" hidden="false" customHeight="false" outlineLevel="0" collapsed="false">
      <c r="C377" s="24"/>
      <c r="D377" s="24"/>
    </row>
    <row r="378" customFormat="false" ht="12.75" hidden="false" customHeight="false" outlineLevel="0" collapsed="false">
      <c r="C378" s="24"/>
      <c r="D378" s="24"/>
    </row>
    <row r="379" customFormat="false" ht="12.75" hidden="false" customHeight="false" outlineLevel="0" collapsed="false">
      <c r="C379" s="24"/>
      <c r="D379" s="24"/>
    </row>
    <row r="380" customFormat="false" ht="12.75" hidden="false" customHeight="false" outlineLevel="0" collapsed="false">
      <c r="C380" s="24"/>
      <c r="D380" s="24"/>
    </row>
    <row r="381" customFormat="false" ht="12.75" hidden="false" customHeight="false" outlineLevel="0" collapsed="false">
      <c r="C381" s="24"/>
      <c r="D381" s="24"/>
    </row>
    <row r="382" customFormat="false" ht="12.75" hidden="false" customHeight="false" outlineLevel="0" collapsed="false">
      <c r="C382" s="24"/>
      <c r="D382" s="24"/>
    </row>
    <row r="383" customFormat="false" ht="12.75" hidden="false" customHeight="false" outlineLevel="0" collapsed="false">
      <c r="C383" s="24"/>
      <c r="D383" s="24"/>
    </row>
    <row r="384" customFormat="false" ht="12.75" hidden="false" customHeight="false" outlineLevel="0" collapsed="false">
      <c r="C384" s="24"/>
      <c r="D384" s="24"/>
    </row>
    <row r="385" customFormat="false" ht="12.75" hidden="false" customHeight="false" outlineLevel="0" collapsed="false">
      <c r="C385" s="24"/>
      <c r="D385" s="24"/>
    </row>
    <row r="386" customFormat="false" ht="12.75" hidden="false" customHeight="false" outlineLevel="0" collapsed="false">
      <c r="C386" s="24"/>
      <c r="D386" s="24"/>
    </row>
    <row r="387" customFormat="false" ht="12.75" hidden="false" customHeight="false" outlineLevel="0" collapsed="false">
      <c r="C387" s="24"/>
      <c r="D387" s="24"/>
    </row>
    <row r="388" customFormat="false" ht="12.75" hidden="false" customHeight="false" outlineLevel="0" collapsed="false">
      <c r="C388" s="24"/>
      <c r="D388" s="24"/>
    </row>
    <row r="389" customFormat="false" ht="12.75" hidden="false" customHeight="false" outlineLevel="0" collapsed="false">
      <c r="C389" s="24"/>
      <c r="D389" s="24"/>
    </row>
    <row r="390" customFormat="false" ht="12.75" hidden="false" customHeight="false" outlineLevel="0" collapsed="false">
      <c r="C390" s="24"/>
      <c r="D390" s="24"/>
    </row>
    <row r="391" customFormat="false" ht="12.75" hidden="false" customHeight="false" outlineLevel="0" collapsed="false">
      <c r="C391" s="24"/>
      <c r="D391" s="24"/>
    </row>
    <row r="392" customFormat="false" ht="12.75" hidden="false" customHeight="false" outlineLevel="0" collapsed="false">
      <c r="C392" s="24"/>
      <c r="D392" s="24"/>
    </row>
    <row r="393" customFormat="false" ht="12.75" hidden="false" customHeight="false" outlineLevel="0" collapsed="false">
      <c r="C393" s="24"/>
      <c r="D393" s="24"/>
    </row>
    <row r="394" customFormat="false" ht="12.75" hidden="false" customHeight="false" outlineLevel="0" collapsed="false">
      <c r="C394" s="24"/>
      <c r="D394" s="24"/>
    </row>
    <row r="395" customFormat="false" ht="12.75" hidden="false" customHeight="false" outlineLevel="0" collapsed="false">
      <c r="C395" s="24"/>
      <c r="D395" s="24"/>
    </row>
    <row r="396" customFormat="false" ht="12.75" hidden="false" customHeight="false" outlineLevel="0" collapsed="false">
      <c r="C396" s="24"/>
      <c r="D396" s="24"/>
    </row>
    <row r="397" customFormat="false" ht="12.75" hidden="false" customHeight="false" outlineLevel="0" collapsed="false">
      <c r="C397" s="24"/>
      <c r="D397" s="24"/>
    </row>
    <row r="398" customFormat="false" ht="12.75" hidden="false" customHeight="false" outlineLevel="0" collapsed="false">
      <c r="C398" s="24"/>
      <c r="D398" s="24"/>
    </row>
    <row r="399" customFormat="false" ht="12.75" hidden="false" customHeight="false" outlineLevel="0" collapsed="false">
      <c r="C399" s="24"/>
      <c r="D399" s="24"/>
    </row>
    <row r="400" customFormat="false" ht="12.75" hidden="false" customHeight="false" outlineLevel="0" collapsed="false">
      <c r="C400" s="24"/>
      <c r="D400" s="24"/>
    </row>
    <row r="401" customFormat="false" ht="12.75" hidden="false" customHeight="false" outlineLevel="0" collapsed="false">
      <c r="C401" s="24"/>
      <c r="D401" s="24"/>
    </row>
    <row r="402" customFormat="false" ht="12.75" hidden="false" customHeight="false" outlineLevel="0" collapsed="false">
      <c r="C402" s="24"/>
      <c r="D402" s="24"/>
    </row>
    <row r="403" customFormat="false" ht="12.75" hidden="false" customHeight="false" outlineLevel="0" collapsed="false">
      <c r="C403" s="24"/>
      <c r="D403" s="24"/>
    </row>
    <row r="404" customFormat="false" ht="12.75" hidden="false" customHeight="false" outlineLevel="0" collapsed="false">
      <c r="C404" s="24"/>
      <c r="D404" s="24"/>
    </row>
    <row r="405" customFormat="false" ht="12.75" hidden="false" customHeight="false" outlineLevel="0" collapsed="false">
      <c r="C405" s="24"/>
      <c r="D405" s="24"/>
    </row>
    <row r="406" customFormat="false" ht="12.75" hidden="false" customHeight="false" outlineLevel="0" collapsed="false">
      <c r="C406" s="24"/>
      <c r="D406" s="24"/>
    </row>
    <row r="407" customFormat="false" ht="12.75" hidden="false" customHeight="false" outlineLevel="0" collapsed="false">
      <c r="C407" s="24"/>
      <c r="D407" s="24"/>
    </row>
    <row r="408" customFormat="false" ht="12.75" hidden="false" customHeight="false" outlineLevel="0" collapsed="false">
      <c r="C408" s="24"/>
      <c r="D408" s="24"/>
    </row>
    <row r="409" customFormat="false" ht="12.75" hidden="false" customHeight="false" outlineLevel="0" collapsed="false">
      <c r="C409" s="24"/>
      <c r="D409" s="24"/>
    </row>
    <row r="410" customFormat="false" ht="12.75" hidden="false" customHeight="false" outlineLevel="0" collapsed="false">
      <c r="C410" s="24"/>
      <c r="D410" s="24"/>
    </row>
    <row r="411" customFormat="false" ht="12.75" hidden="false" customHeight="false" outlineLevel="0" collapsed="false">
      <c r="C411" s="24"/>
      <c r="D411" s="24"/>
    </row>
    <row r="412" customFormat="false" ht="12.75" hidden="false" customHeight="false" outlineLevel="0" collapsed="false">
      <c r="C412" s="24"/>
      <c r="D412" s="24"/>
    </row>
    <row r="413" customFormat="false" ht="12.75" hidden="false" customHeight="false" outlineLevel="0" collapsed="false">
      <c r="C413" s="24"/>
      <c r="D413" s="24"/>
    </row>
    <row r="414" customFormat="false" ht="12.75" hidden="false" customHeight="false" outlineLevel="0" collapsed="false">
      <c r="C414" s="24"/>
      <c r="D414" s="24"/>
    </row>
    <row r="415" customFormat="false" ht="12.75" hidden="false" customHeight="false" outlineLevel="0" collapsed="false">
      <c r="C415" s="24"/>
      <c r="D415" s="24"/>
    </row>
    <row r="416" customFormat="false" ht="12.75" hidden="false" customHeight="false" outlineLevel="0" collapsed="false">
      <c r="C416" s="24"/>
      <c r="D416" s="24"/>
    </row>
    <row r="417" customFormat="false" ht="12.75" hidden="false" customHeight="false" outlineLevel="0" collapsed="false">
      <c r="C417" s="24"/>
      <c r="D417" s="24"/>
    </row>
    <row r="418" customFormat="false" ht="12.75" hidden="false" customHeight="false" outlineLevel="0" collapsed="false">
      <c r="C418" s="24"/>
      <c r="D418" s="24"/>
    </row>
    <row r="419" customFormat="false" ht="12.75" hidden="false" customHeight="false" outlineLevel="0" collapsed="false">
      <c r="C419" s="24"/>
      <c r="D419" s="24"/>
    </row>
    <row r="420" customFormat="false" ht="12.75" hidden="false" customHeight="false" outlineLevel="0" collapsed="false">
      <c r="C420" s="24"/>
      <c r="D420" s="24"/>
    </row>
    <row r="421" customFormat="false" ht="12.75" hidden="false" customHeight="false" outlineLevel="0" collapsed="false">
      <c r="C421" s="24"/>
      <c r="D421" s="24"/>
    </row>
    <row r="422" customFormat="false" ht="12.75" hidden="false" customHeight="false" outlineLevel="0" collapsed="false">
      <c r="C422" s="24"/>
      <c r="D422" s="24"/>
    </row>
    <row r="423" customFormat="false" ht="12.75" hidden="false" customHeight="false" outlineLevel="0" collapsed="false">
      <c r="C423" s="24"/>
      <c r="D423" s="24"/>
    </row>
    <row r="424" customFormat="false" ht="12.75" hidden="false" customHeight="false" outlineLevel="0" collapsed="false">
      <c r="C424" s="24"/>
      <c r="D424" s="24"/>
    </row>
    <row r="425" customFormat="false" ht="12.75" hidden="false" customHeight="false" outlineLevel="0" collapsed="false">
      <c r="C425" s="24"/>
      <c r="D425" s="24"/>
    </row>
    <row r="426" customFormat="false" ht="12.75" hidden="false" customHeight="false" outlineLevel="0" collapsed="false">
      <c r="C426" s="24"/>
      <c r="D426" s="24"/>
    </row>
    <row r="427" customFormat="false" ht="12.75" hidden="false" customHeight="false" outlineLevel="0" collapsed="false">
      <c r="C427" s="24"/>
      <c r="D427" s="24"/>
    </row>
    <row r="428" customFormat="false" ht="12.75" hidden="false" customHeight="false" outlineLevel="0" collapsed="false">
      <c r="C428" s="24"/>
      <c r="D428" s="24"/>
    </row>
    <row r="429" customFormat="false" ht="12.75" hidden="false" customHeight="false" outlineLevel="0" collapsed="false">
      <c r="C429" s="24"/>
      <c r="D429" s="24"/>
    </row>
    <row r="430" customFormat="false" ht="12.75" hidden="false" customHeight="false" outlineLevel="0" collapsed="false">
      <c r="C430" s="24"/>
      <c r="D430" s="24"/>
    </row>
    <row r="431" customFormat="false" ht="12.75" hidden="false" customHeight="false" outlineLevel="0" collapsed="false">
      <c r="C431" s="24"/>
      <c r="D431" s="24"/>
    </row>
    <row r="432" customFormat="false" ht="12.75" hidden="false" customHeight="false" outlineLevel="0" collapsed="false">
      <c r="C432" s="24"/>
      <c r="D432" s="24"/>
    </row>
    <row r="433" customFormat="false" ht="12.75" hidden="false" customHeight="false" outlineLevel="0" collapsed="false">
      <c r="C433" s="24"/>
      <c r="D433" s="24"/>
    </row>
    <row r="434" customFormat="false" ht="12.75" hidden="false" customHeight="false" outlineLevel="0" collapsed="false">
      <c r="C434" s="24"/>
      <c r="D434" s="24"/>
    </row>
    <row r="435" customFormat="false" ht="12.75" hidden="false" customHeight="false" outlineLevel="0" collapsed="false">
      <c r="C435" s="24"/>
      <c r="D435" s="24"/>
    </row>
    <row r="436" customFormat="false" ht="12.75" hidden="false" customHeight="false" outlineLevel="0" collapsed="false">
      <c r="C436" s="24"/>
      <c r="D436" s="24"/>
    </row>
    <row r="437" customFormat="false" ht="12.75" hidden="false" customHeight="false" outlineLevel="0" collapsed="false">
      <c r="C437" s="24"/>
      <c r="D437" s="24"/>
    </row>
    <row r="438" customFormat="false" ht="12.75" hidden="false" customHeight="false" outlineLevel="0" collapsed="false">
      <c r="C438" s="24"/>
      <c r="D438" s="24"/>
    </row>
    <row r="439" customFormat="false" ht="12.75" hidden="false" customHeight="false" outlineLevel="0" collapsed="false">
      <c r="C439" s="24"/>
      <c r="D439" s="24"/>
    </row>
    <row r="440" customFormat="false" ht="12.75" hidden="false" customHeight="false" outlineLevel="0" collapsed="false">
      <c r="C440" s="24"/>
      <c r="D440" s="24"/>
    </row>
    <row r="441" customFormat="false" ht="12.75" hidden="false" customHeight="false" outlineLevel="0" collapsed="false">
      <c r="C441" s="24"/>
      <c r="D441" s="24"/>
    </row>
    <row r="442" customFormat="false" ht="12.75" hidden="false" customHeight="false" outlineLevel="0" collapsed="false">
      <c r="C442" s="24"/>
      <c r="D442" s="24"/>
    </row>
    <row r="443" customFormat="false" ht="12.75" hidden="false" customHeight="false" outlineLevel="0" collapsed="false">
      <c r="C443" s="24"/>
      <c r="D44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2001-12-27T19:39:19Z</dcterms:created>
  <dc:creator>tbelden</dc:creator>
  <dc:description/>
  <dc:language>en-US</dc:language>
  <cp:lastModifiedBy>tbelden</cp:lastModifiedBy>
  <dcterms:modified xsi:type="dcterms:W3CDTF">2001-12-28T16:41:00Z</dcterms:modified>
  <cp:revision>0</cp:revision>
  <dc:subject/>
  <dc:title/>
</cp:coreProperties>
</file>