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s" sheetId="1" state="visible" r:id="rId3"/>
    <sheet name="Prices" sheetId="2" state="visible" r:id="rId4"/>
  </sheets>
  <definedNames>
    <definedName function="false" hidden="false" localSheetId="0" name="_xlnm.Print_Area" vbProcedure="false">Caps!$A$1:$X$60</definedName>
    <definedName function="false" hidden="false" name="ASTRIP" vbProcedure="false">ASTRIP</definedName>
    <definedName function="false" hidden="false" name="ASV" vbProcedure="false">ASV</definedName>
    <definedName function="false" hidden="false" name="FOREX" vbProcedure="false">FOREX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0" authorId="0">
      <text>
        <r>
          <rPr>
            <b val="true"/>
            <sz val="8"/>
            <color rgb="FF000000"/>
            <rFont val="Tahoma"/>
            <family val="0"/>
          </rPr>
          <t xml:space="preserve">P.V.Krishnarao:
</t>
        </r>
        <r>
          <rPr>
            <sz val="8"/>
            <color rgb="FF000000"/>
            <rFont val="Tahoma"/>
            <family val="0"/>
          </rPr>
          <t xml:space="preserve">=EURO($C10,$D10,$E10,$F10,$G10,$H10-$E$5,$I10,0)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</xdr:colOff>
                <xdr:row>8</xdr:row>
                <xdr:rowOff>7</xdr:rowOff>
              </xdr:from>
              <xdr:to>
                <xdr:col>11</xdr:col>
                <xdr:colOff>62</xdr:colOff>
                <xdr:row>12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<sst xmlns="http://schemas.openxmlformats.org/spreadsheetml/2006/main" count="55" uniqueCount="31">
  <si>
    <t xml:space="preserve">Valuation of Monthly Caps on Naptha</t>
  </si>
  <si>
    <t xml:space="preserve">Valuation Date</t>
  </si>
  <si>
    <t xml:space="preserve">At-the-money Caps: Cap Strike = Forward Price</t>
  </si>
  <si>
    <t xml:space="preserve">ATM Caps: Strike = Forward Price = 224</t>
  </si>
  <si>
    <t xml:space="preserve">Month</t>
  </si>
  <si>
    <t xml:space="preserve">Fwd Price</t>
  </si>
  <si>
    <t xml:space="preserve">Cap Strike</t>
  </si>
  <si>
    <t xml:space="preserve">Ann.IntRt</t>
  </si>
  <si>
    <t xml:space="preserve">Yield</t>
  </si>
  <si>
    <t xml:space="preserve">Ann.Vol</t>
  </si>
  <si>
    <t xml:space="preserve">Expiration Dt</t>
  </si>
  <si>
    <t xml:space="preserve">Call=1/Put=0</t>
  </si>
  <si>
    <t xml:space="preserve">Premium</t>
  </si>
  <si>
    <t xml:space="preserve">Average Premium ($/MT)</t>
  </si>
  <si>
    <t xml:space="preserve">Premium/Forward Price</t>
  </si>
  <si>
    <t xml:space="preserve">Option Premiums for Different Cap Levels</t>
  </si>
  <si>
    <t xml:space="preserve">OTM</t>
  </si>
  <si>
    <t xml:space="preserve">Const.Cap</t>
  </si>
  <si>
    <t xml:space="preserve">Strike</t>
  </si>
  <si>
    <t xml:space="preserve">Average</t>
  </si>
  <si>
    <t xml:space="preserve">% of Price</t>
  </si>
  <si>
    <t xml:space="preserve">Fuel Prices - Naphtha</t>
  </si>
  <si>
    <t xml:space="preserve">Annual Volatility</t>
  </si>
  <si>
    <t xml:space="preserve">10-Year</t>
  </si>
  <si>
    <t xml:space="preserve">5-Year</t>
  </si>
  <si>
    <t xml:space="preserve">2-Year</t>
  </si>
  <si>
    <t xml:space="preserve">Months</t>
  </si>
  <si>
    <t xml:space="preserve">Naphtha FOB AG</t>
  </si>
  <si>
    <t xml:space="preserve">($/MT)</t>
  </si>
  <si>
    <t xml:space="preserve">Log-Return</t>
  </si>
  <si>
    <t xml:space="preserve">Trailing 2-Year Volatility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</si>
</sst>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-* #,##0_-;\-* #,##0_-;_-* \-_-;_-@_-"/>
    <numFmt numFmtId="166" formatCode="_-* #,##0.00_-;\-* #,##0.00_-;_-* \-??_-;_-@_-"/>
    <numFmt numFmtId="167" formatCode="_-\£* #,##0_-;&quot;-£&quot;* #,##0_-;_-\£* \-_-;_-@_-"/>
    <numFmt numFmtId="168" formatCode="_-\£* #,##0.00_-;&quot;-£&quot;* #,##0.00_-;_-\£* \-??_-;_-@_-"/>
    <numFmt numFmtId="169" formatCode="[$-409]m/d/yyyy"/>
    <numFmt numFmtId="170" formatCode="[$-409]mmm\-yy"/>
    <numFmt numFmtId="171" formatCode="0.00"/>
    <numFmt numFmtId="172" formatCode="0%"/>
    <numFmt numFmtId="173" formatCode="[$-409]d\-mmm\-yy"/>
    <numFmt numFmtId="174" formatCode="_(* #,##0.00_);_(* \(#,##0.00\);_(* \-??_);_(@_)"/>
    <numFmt numFmtId="175" formatCode="[$-409]#,##0.00_);\(#,##0.00\)"/>
    <numFmt numFmtId="176" formatCode="0"/>
    <numFmt numFmtId="177" formatCode="0.0%"/>
    <numFmt numFmtId="178" formatCode="[$-409]#,##0_);\(#,##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4"/>
      <color rgb="FF0000FF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1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0"/>
      <color rgb="FF99CC00"/>
      <name val="Arial"/>
      <family val="0"/>
    </font>
    <font>
      <b val="true"/>
      <sz val="9"/>
      <color rgb="FF003366"/>
      <name val="Times New Roman"/>
      <family val="1"/>
    </font>
    <font>
      <sz val="10"/>
      <color rgb="FF99CC00"/>
      <name val="Arial"/>
      <family val="0"/>
    </font>
    <font>
      <b val="true"/>
      <sz val="9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2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9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9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9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9" fillId="2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URO" xfId="20"/>
    <cellStyle name="Comma_EURO" xfId="21"/>
    <cellStyle name="Currency [0]_EURO" xfId="22"/>
    <cellStyle name="Currency_EURO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Naptha Prices &amp; Volatilities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0990957876939"/>
          <c:y val="0.100080896798798"/>
          <c:w val="0.849886054546791"/>
          <c:h val="0.818213336415116"/>
        </c:manualLayout>
      </c:layout>
      <c:lineChart>
        <c:grouping val="standard"/>
        <c:varyColors val="0"/>
        <c:ser>
          <c:idx val="0"/>
          <c:order val="0"/>
          <c:tx>
            <c:strRef>
              <c:f>Prices!$B$4</c:f>
              <c:strCache>
                <c:ptCount val="1"/>
                <c:pt idx="0">
                  <c:v>Naphtha FOB AG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Prices!$A$6:$A$160</c:f>
              <c:strCache>
                <c:ptCount val="155"/>
                <c:pt idx="0">
                  <c:v>Jan-87</c:v>
                </c:pt>
                <c:pt idx="1">
                  <c:v>Feb-87</c:v>
                </c:pt>
                <c:pt idx="2">
                  <c:v>Mar-87</c:v>
                </c:pt>
                <c:pt idx="3">
                  <c:v>Apr-87</c:v>
                </c:pt>
                <c:pt idx="4">
                  <c:v>May-87</c:v>
                </c:pt>
                <c:pt idx="5">
                  <c:v>Jun-87</c:v>
                </c:pt>
                <c:pt idx="6">
                  <c:v>Jul-87</c:v>
                </c:pt>
                <c:pt idx="7">
                  <c:v>Aug-87</c:v>
                </c:pt>
                <c:pt idx="8">
                  <c:v>Sep-87</c:v>
                </c:pt>
                <c:pt idx="9">
                  <c:v>Oct-87</c:v>
                </c:pt>
                <c:pt idx="10">
                  <c:v>Nov-87</c:v>
                </c:pt>
                <c:pt idx="11">
                  <c:v>Dec-87</c:v>
                </c:pt>
                <c:pt idx="12">
                  <c:v>Jan-88</c:v>
                </c:pt>
                <c:pt idx="13">
                  <c:v>Feb-88</c:v>
                </c:pt>
                <c:pt idx="14">
                  <c:v>Mar-88</c:v>
                </c:pt>
                <c:pt idx="15">
                  <c:v>Apr-88</c:v>
                </c:pt>
                <c:pt idx="16">
                  <c:v>May-88</c:v>
                </c:pt>
                <c:pt idx="17">
                  <c:v>Jun-88</c:v>
                </c:pt>
                <c:pt idx="18">
                  <c:v>Jul-88</c:v>
                </c:pt>
                <c:pt idx="19">
                  <c:v>Aug-88</c:v>
                </c:pt>
                <c:pt idx="20">
                  <c:v>Sep-88</c:v>
                </c:pt>
                <c:pt idx="21">
                  <c:v>Oct-88</c:v>
                </c:pt>
                <c:pt idx="22">
                  <c:v>Nov-88</c:v>
                </c:pt>
                <c:pt idx="23">
                  <c:v>Dec-88</c:v>
                </c:pt>
                <c:pt idx="24">
                  <c:v>Jan-89</c:v>
                </c:pt>
                <c:pt idx="25">
                  <c:v>Feb-89</c:v>
                </c:pt>
                <c:pt idx="26">
                  <c:v>Mar-89</c:v>
                </c:pt>
                <c:pt idx="27">
                  <c:v>Apr-89</c:v>
                </c:pt>
                <c:pt idx="28">
                  <c:v>May-89</c:v>
                </c:pt>
                <c:pt idx="29">
                  <c:v>Jun-89</c:v>
                </c:pt>
                <c:pt idx="30">
                  <c:v>Jul-89</c:v>
                </c:pt>
                <c:pt idx="31">
                  <c:v>Aug-89</c:v>
                </c:pt>
                <c:pt idx="32">
                  <c:v>Sep-89</c:v>
                </c:pt>
                <c:pt idx="33">
                  <c:v>Oct-89</c:v>
                </c:pt>
                <c:pt idx="34">
                  <c:v>Nov-89</c:v>
                </c:pt>
                <c:pt idx="35">
                  <c:v>Dec-89</c:v>
                </c:pt>
                <c:pt idx="36">
                  <c:v>Jan-90</c:v>
                </c:pt>
                <c:pt idx="37">
                  <c:v>Feb-90</c:v>
                </c:pt>
                <c:pt idx="38">
                  <c:v>Mar-90</c:v>
                </c:pt>
                <c:pt idx="39">
                  <c:v>Apr-90</c:v>
                </c:pt>
                <c:pt idx="40">
                  <c:v>May-90</c:v>
                </c:pt>
                <c:pt idx="41">
                  <c:v>Jun-90</c:v>
                </c:pt>
                <c:pt idx="42">
                  <c:v>Jul-90</c:v>
                </c:pt>
                <c:pt idx="43">
                  <c:v>Aug-90</c:v>
                </c:pt>
                <c:pt idx="44">
                  <c:v>Sep-90</c:v>
                </c:pt>
                <c:pt idx="45">
                  <c:v>Oct-90</c:v>
                </c:pt>
                <c:pt idx="46">
                  <c:v>Nov-90</c:v>
                </c:pt>
                <c:pt idx="47">
                  <c:v>Dec-90</c:v>
                </c:pt>
                <c:pt idx="48">
                  <c:v>Jan-91</c:v>
                </c:pt>
                <c:pt idx="49">
                  <c:v>Feb-91</c:v>
                </c:pt>
                <c:pt idx="50">
                  <c:v>Mar-91</c:v>
                </c:pt>
                <c:pt idx="51">
                  <c:v>Apr-91</c:v>
                </c:pt>
                <c:pt idx="52">
                  <c:v>May-91</c:v>
                </c:pt>
                <c:pt idx="53">
                  <c:v>Jun-91</c:v>
                </c:pt>
                <c:pt idx="54">
                  <c:v>Jul-91</c:v>
                </c:pt>
                <c:pt idx="55">
                  <c:v>Aug-91</c:v>
                </c:pt>
                <c:pt idx="56">
                  <c:v>Sep-91</c:v>
                </c:pt>
                <c:pt idx="57">
                  <c:v>Oct-91</c:v>
                </c:pt>
                <c:pt idx="58">
                  <c:v>Nov-91</c:v>
                </c:pt>
                <c:pt idx="59">
                  <c:v>Dec-91</c:v>
                </c:pt>
                <c:pt idx="60">
                  <c:v>Jan-92</c:v>
                </c:pt>
                <c:pt idx="61">
                  <c:v>Feb-92</c:v>
                </c:pt>
                <c:pt idx="62">
                  <c:v>Mar-92</c:v>
                </c:pt>
                <c:pt idx="63">
                  <c:v>Apr-92</c:v>
                </c:pt>
                <c:pt idx="64">
                  <c:v>May-92</c:v>
                </c:pt>
                <c:pt idx="65">
                  <c:v>Jun-92</c:v>
                </c:pt>
                <c:pt idx="66">
                  <c:v>Jul-92</c:v>
                </c:pt>
                <c:pt idx="67">
                  <c:v>Aug-92</c:v>
                </c:pt>
                <c:pt idx="68">
                  <c:v>Sep-92</c:v>
                </c:pt>
                <c:pt idx="69">
                  <c:v>Oct-92</c:v>
                </c:pt>
                <c:pt idx="70">
                  <c:v>Nov-92</c:v>
                </c:pt>
                <c:pt idx="71">
                  <c:v>Dec-92</c:v>
                </c:pt>
                <c:pt idx="72">
                  <c:v>Jan-93</c:v>
                </c:pt>
                <c:pt idx="73">
                  <c:v>Feb-93</c:v>
                </c:pt>
                <c:pt idx="74">
                  <c:v>Mar-93</c:v>
                </c:pt>
                <c:pt idx="75">
                  <c:v>Apr-93</c:v>
                </c:pt>
                <c:pt idx="76">
                  <c:v>May-93</c:v>
                </c:pt>
                <c:pt idx="77">
                  <c:v>Jun-93</c:v>
                </c:pt>
                <c:pt idx="78">
                  <c:v>Jul-93</c:v>
                </c:pt>
                <c:pt idx="79">
                  <c:v>Aug-93</c:v>
                </c:pt>
                <c:pt idx="80">
                  <c:v>Sep-93</c:v>
                </c:pt>
                <c:pt idx="81">
                  <c:v>Oct-93</c:v>
                </c:pt>
                <c:pt idx="82">
                  <c:v>Nov-93</c:v>
                </c:pt>
                <c:pt idx="83">
                  <c:v>Dec-93</c:v>
                </c:pt>
                <c:pt idx="84">
                  <c:v>Jan-94</c:v>
                </c:pt>
                <c:pt idx="85">
                  <c:v>Feb-94</c:v>
                </c:pt>
                <c:pt idx="86">
                  <c:v>Mar-94</c:v>
                </c:pt>
                <c:pt idx="87">
                  <c:v>Apr-94</c:v>
                </c:pt>
                <c:pt idx="88">
                  <c:v>May-94</c:v>
                </c:pt>
                <c:pt idx="89">
                  <c:v>Jun-94</c:v>
                </c:pt>
                <c:pt idx="90">
                  <c:v>Jul-94</c:v>
                </c:pt>
                <c:pt idx="91">
                  <c:v>Aug-94</c:v>
                </c:pt>
                <c:pt idx="92">
                  <c:v>Sep-94</c:v>
                </c:pt>
                <c:pt idx="93">
                  <c:v>Oct-94</c:v>
                </c:pt>
                <c:pt idx="94">
                  <c:v>Nov-94</c:v>
                </c:pt>
                <c:pt idx="95">
                  <c:v>Dec-94</c:v>
                </c:pt>
                <c:pt idx="96">
                  <c:v>Jan-95</c:v>
                </c:pt>
                <c:pt idx="97">
                  <c:v>Feb-95</c:v>
                </c:pt>
                <c:pt idx="98">
                  <c:v>Mar-95</c:v>
                </c:pt>
                <c:pt idx="99">
                  <c:v>Apr-95</c:v>
                </c:pt>
                <c:pt idx="100">
                  <c:v>May-95</c:v>
                </c:pt>
                <c:pt idx="101">
                  <c:v>Jun-95</c:v>
                </c:pt>
                <c:pt idx="102">
                  <c:v>Jul-95</c:v>
                </c:pt>
                <c:pt idx="103">
                  <c:v>Aug-95</c:v>
                </c:pt>
                <c:pt idx="104">
                  <c:v>Sep-95</c:v>
                </c:pt>
                <c:pt idx="105">
                  <c:v>Oct-95</c:v>
                </c:pt>
                <c:pt idx="106">
                  <c:v>Nov-95</c:v>
                </c:pt>
                <c:pt idx="107">
                  <c:v>Dec-95</c:v>
                </c:pt>
                <c:pt idx="108">
                  <c:v>Jan-96</c:v>
                </c:pt>
                <c:pt idx="109">
                  <c:v>Feb-96</c:v>
                </c:pt>
                <c:pt idx="110">
                  <c:v>Mar-96</c:v>
                </c:pt>
                <c:pt idx="111">
                  <c:v>Apr-96</c:v>
                </c:pt>
                <c:pt idx="112">
                  <c:v>May-96</c:v>
                </c:pt>
                <c:pt idx="113">
                  <c:v>Jun-96</c:v>
                </c:pt>
                <c:pt idx="114">
                  <c:v>Jul-96</c:v>
                </c:pt>
                <c:pt idx="115">
                  <c:v>Aug-96</c:v>
                </c:pt>
                <c:pt idx="116">
                  <c:v>Sep-96</c:v>
                </c:pt>
                <c:pt idx="117">
                  <c:v>Oct-96</c:v>
                </c:pt>
                <c:pt idx="118">
                  <c:v>Nov-96</c:v>
                </c:pt>
                <c:pt idx="119">
                  <c:v>Dec-96</c:v>
                </c:pt>
                <c:pt idx="120">
                  <c:v>Jan-97</c:v>
                </c:pt>
                <c:pt idx="121">
                  <c:v>Feb-97</c:v>
                </c:pt>
                <c:pt idx="122">
                  <c:v>Mar-97</c:v>
                </c:pt>
                <c:pt idx="123">
                  <c:v>Apr-97</c:v>
                </c:pt>
                <c:pt idx="124">
                  <c:v>May-97</c:v>
                </c:pt>
                <c:pt idx="125">
                  <c:v>Jun-97</c:v>
                </c:pt>
                <c:pt idx="126">
                  <c:v>Jul-97</c:v>
                </c:pt>
                <c:pt idx="127">
                  <c:v>Aug-97</c:v>
                </c:pt>
                <c:pt idx="128">
                  <c:v>Sep-97</c:v>
                </c:pt>
                <c:pt idx="129">
                  <c:v>Oct-97</c:v>
                </c:pt>
                <c:pt idx="130">
                  <c:v>Nov-97</c:v>
                </c:pt>
                <c:pt idx="131">
                  <c:v>Dec-97</c:v>
                </c:pt>
                <c:pt idx="132">
                  <c:v>Jan-98</c:v>
                </c:pt>
                <c:pt idx="133">
                  <c:v>Feb-98</c:v>
                </c:pt>
                <c:pt idx="134">
                  <c:v>Mar-98</c:v>
                </c:pt>
                <c:pt idx="135">
                  <c:v>Apr-98</c:v>
                </c:pt>
                <c:pt idx="136">
                  <c:v>May-98</c:v>
                </c:pt>
                <c:pt idx="137">
                  <c:v>Jun-98</c:v>
                </c:pt>
                <c:pt idx="138">
                  <c:v>Jul-98</c:v>
                </c:pt>
                <c:pt idx="139">
                  <c:v>Aug-98</c:v>
                </c:pt>
                <c:pt idx="140">
                  <c:v>Sep-98</c:v>
                </c:pt>
                <c:pt idx="141">
                  <c:v>Oct-98</c:v>
                </c:pt>
                <c:pt idx="142">
                  <c:v>Nov-98</c:v>
                </c:pt>
                <c:pt idx="143">
                  <c:v>Dec-98</c:v>
                </c:pt>
                <c:pt idx="144">
                  <c:v>Jan-99</c:v>
                </c:pt>
                <c:pt idx="145">
                  <c:v>Feb-99</c:v>
                </c:pt>
                <c:pt idx="146">
                  <c:v>Mar-99</c:v>
                </c:pt>
                <c:pt idx="147">
                  <c:v>Apr-99</c:v>
                </c:pt>
                <c:pt idx="148">
                  <c:v>May-99</c:v>
                </c:pt>
                <c:pt idx="149">
                  <c:v>Jun-99</c:v>
                </c:pt>
                <c:pt idx="150">
                  <c:v>Jul-99</c:v>
                </c:pt>
                <c:pt idx="151">
                  <c:v>Aug-99</c:v>
                </c:pt>
                <c:pt idx="152">
                  <c:v>Sep-99</c:v>
                </c:pt>
                <c:pt idx="153">
                  <c:v>Oct-99</c:v>
                </c:pt>
                <c:pt idx="154">
                  <c:v>Nov-99</c:v>
                </c:pt>
              </c:strCache>
            </c:strRef>
          </c:cat>
          <c:val>
            <c:numRef>
              <c:f>Prices!$B$6:$B$160</c:f>
              <c:numCache>
                <c:formatCode>0.00</c:formatCode>
                <c:ptCount val="155"/>
                <c:pt idx="0">
                  <c:v>150.2857</c:v>
                </c:pt>
                <c:pt idx="1">
                  <c:v>144.025</c:v>
                </c:pt>
                <c:pt idx="2">
                  <c:v>153.75</c:v>
                </c:pt>
                <c:pt idx="3">
                  <c:v>160.0455</c:v>
                </c:pt>
                <c:pt idx="4">
                  <c:v>163.2143</c:v>
                </c:pt>
                <c:pt idx="5">
                  <c:v>163.7273</c:v>
                </c:pt>
                <c:pt idx="6">
                  <c:v>160.8043</c:v>
                </c:pt>
                <c:pt idx="7">
                  <c:v>141.7381</c:v>
                </c:pt>
                <c:pt idx="8">
                  <c:v>135.3636</c:v>
                </c:pt>
                <c:pt idx="9">
                  <c:v>140.1818</c:v>
                </c:pt>
                <c:pt idx="10">
                  <c:v>131.619</c:v>
                </c:pt>
                <c:pt idx="11">
                  <c:v>121.2391</c:v>
                </c:pt>
                <c:pt idx="12">
                  <c:v>123.3571</c:v>
                </c:pt>
                <c:pt idx="13">
                  <c:v>133.0476</c:v>
                </c:pt>
                <c:pt idx="14">
                  <c:v>125.8913</c:v>
                </c:pt>
                <c:pt idx="15">
                  <c:v>152.4286</c:v>
                </c:pt>
                <c:pt idx="16">
                  <c:v>151.6818</c:v>
                </c:pt>
                <c:pt idx="17">
                  <c:v>137.7045</c:v>
                </c:pt>
                <c:pt idx="18">
                  <c:v>125.5952</c:v>
                </c:pt>
                <c:pt idx="19">
                  <c:v>120.6957</c:v>
                </c:pt>
                <c:pt idx="20">
                  <c:v>111.8864</c:v>
                </c:pt>
                <c:pt idx="21">
                  <c:v>105.8571</c:v>
                </c:pt>
                <c:pt idx="22">
                  <c:v>112.75</c:v>
                </c:pt>
                <c:pt idx="23">
                  <c:v>126.381</c:v>
                </c:pt>
                <c:pt idx="24">
                  <c:v>135.0476</c:v>
                </c:pt>
                <c:pt idx="25">
                  <c:v>139.275</c:v>
                </c:pt>
                <c:pt idx="26">
                  <c:v>161.5909</c:v>
                </c:pt>
                <c:pt idx="27">
                  <c:v>170.1</c:v>
                </c:pt>
                <c:pt idx="28">
                  <c:v>155.4091</c:v>
                </c:pt>
                <c:pt idx="29">
                  <c:v>149.0227</c:v>
                </c:pt>
                <c:pt idx="30">
                  <c:v>144.2143</c:v>
                </c:pt>
                <c:pt idx="31">
                  <c:v>137.1522</c:v>
                </c:pt>
                <c:pt idx="32">
                  <c:v>139.2</c:v>
                </c:pt>
                <c:pt idx="33">
                  <c:v>137.4091</c:v>
                </c:pt>
                <c:pt idx="34">
                  <c:v>134.4773</c:v>
                </c:pt>
                <c:pt idx="35">
                  <c:v>146.875</c:v>
                </c:pt>
                <c:pt idx="36">
                  <c:v>156.6136</c:v>
                </c:pt>
                <c:pt idx="37">
                  <c:v>158.45</c:v>
                </c:pt>
                <c:pt idx="38">
                  <c:v>159.0682</c:v>
                </c:pt>
                <c:pt idx="39">
                  <c:v>149.025</c:v>
                </c:pt>
                <c:pt idx="40">
                  <c:v>137.3913</c:v>
                </c:pt>
                <c:pt idx="41">
                  <c:v>123.3095</c:v>
                </c:pt>
                <c:pt idx="42">
                  <c:v>137.6364</c:v>
                </c:pt>
                <c:pt idx="43">
                  <c:v>259.6739</c:v>
                </c:pt>
                <c:pt idx="44">
                  <c:v>332.875</c:v>
                </c:pt>
                <c:pt idx="45">
                  <c:v>333.2174</c:v>
                </c:pt>
                <c:pt idx="46">
                  <c:v>273.1136</c:v>
                </c:pt>
                <c:pt idx="47">
                  <c:v>251.8421</c:v>
                </c:pt>
                <c:pt idx="48">
                  <c:v>257.4091</c:v>
                </c:pt>
                <c:pt idx="49">
                  <c:v>193.8</c:v>
                </c:pt>
                <c:pt idx="50">
                  <c:v>189.925</c:v>
                </c:pt>
                <c:pt idx="51">
                  <c:v>184.9318</c:v>
                </c:pt>
                <c:pt idx="52">
                  <c:v>193.8261</c:v>
                </c:pt>
                <c:pt idx="53">
                  <c:v>191.925</c:v>
                </c:pt>
                <c:pt idx="54">
                  <c:v>192.4565</c:v>
                </c:pt>
                <c:pt idx="55">
                  <c:v>198.4773</c:v>
                </c:pt>
                <c:pt idx="56">
                  <c:v>198</c:v>
                </c:pt>
                <c:pt idx="57">
                  <c:v>198.2826</c:v>
                </c:pt>
                <c:pt idx="58">
                  <c:v>199.2381</c:v>
                </c:pt>
                <c:pt idx="59">
                  <c:v>177.9524</c:v>
                </c:pt>
                <c:pt idx="60">
                  <c:v>175.4318</c:v>
                </c:pt>
                <c:pt idx="61">
                  <c:v>175.2</c:v>
                </c:pt>
                <c:pt idx="62">
                  <c:v>169.7273</c:v>
                </c:pt>
                <c:pt idx="63">
                  <c:v>174.1667</c:v>
                </c:pt>
                <c:pt idx="64">
                  <c:v>182.494</c:v>
                </c:pt>
                <c:pt idx="65">
                  <c:v>197.1932</c:v>
                </c:pt>
                <c:pt idx="66">
                  <c:v>193.1957</c:v>
                </c:pt>
                <c:pt idx="67">
                  <c:v>183.5833</c:v>
                </c:pt>
                <c:pt idx="68">
                  <c:v>180.1648</c:v>
                </c:pt>
                <c:pt idx="69">
                  <c:v>176.8523</c:v>
                </c:pt>
                <c:pt idx="70">
                  <c:v>175.7381</c:v>
                </c:pt>
                <c:pt idx="71">
                  <c:v>168.3068</c:v>
                </c:pt>
                <c:pt idx="72">
                  <c:v>162.0188</c:v>
                </c:pt>
                <c:pt idx="73">
                  <c:v>164.3375</c:v>
                </c:pt>
                <c:pt idx="74">
                  <c:v>168.3478</c:v>
                </c:pt>
                <c:pt idx="75">
                  <c:v>171.4167</c:v>
                </c:pt>
                <c:pt idx="76">
                  <c:v>170.5714</c:v>
                </c:pt>
                <c:pt idx="77">
                  <c:v>168.3977</c:v>
                </c:pt>
                <c:pt idx="78">
                  <c:v>155.0511</c:v>
                </c:pt>
                <c:pt idx="79">
                  <c:v>145.5455</c:v>
                </c:pt>
                <c:pt idx="80">
                  <c:v>130.0682</c:v>
                </c:pt>
                <c:pt idx="81">
                  <c:v>137.5714</c:v>
                </c:pt>
                <c:pt idx="82">
                  <c:v>130.8864</c:v>
                </c:pt>
                <c:pt idx="83">
                  <c:v>114.7609</c:v>
                </c:pt>
                <c:pt idx="84">
                  <c:v>114.8571</c:v>
                </c:pt>
                <c:pt idx="85">
                  <c:v>116.2375</c:v>
                </c:pt>
                <c:pt idx="86">
                  <c:v>115.9348</c:v>
                </c:pt>
                <c:pt idx="87">
                  <c:v>127.75</c:v>
                </c:pt>
                <c:pt idx="88">
                  <c:v>139.3125</c:v>
                </c:pt>
                <c:pt idx="89">
                  <c:v>144.5739</c:v>
                </c:pt>
                <c:pt idx="90">
                  <c:v>152.3512</c:v>
                </c:pt>
                <c:pt idx="91">
                  <c:v>153.2989</c:v>
                </c:pt>
                <c:pt idx="92">
                  <c:v>151.4602</c:v>
                </c:pt>
                <c:pt idx="93">
                  <c:v>156.0476</c:v>
                </c:pt>
                <c:pt idx="94">
                  <c:v>157.8068</c:v>
                </c:pt>
                <c:pt idx="95">
                  <c:v>157.8333</c:v>
                </c:pt>
                <c:pt idx="96">
                  <c:v>153.9875</c:v>
                </c:pt>
                <c:pt idx="97">
                  <c:v>153.9737</c:v>
                </c:pt>
                <c:pt idx="98">
                  <c:v>158.3636</c:v>
                </c:pt>
                <c:pt idx="99">
                  <c:v>165.1421</c:v>
                </c:pt>
                <c:pt idx="100">
                  <c:v>167.0815</c:v>
                </c:pt>
                <c:pt idx="101">
                  <c:v>161.517</c:v>
                </c:pt>
                <c:pt idx="102">
                  <c:v>147.4048</c:v>
                </c:pt>
                <c:pt idx="103">
                  <c:v>140.8864</c:v>
                </c:pt>
                <c:pt idx="104">
                  <c:v>142.3274</c:v>
                </c:pt>
                <c:pt idx="105">
                  <c:v>136.2976</c:v>
                </c:pt>
                <c:pt idx="106">
                  <c:v>134.7784</c:v>
                </c:pt>
                <c:pt idx="107">
                  <c:v>142.2125</c:v>
                </c:pt>
                <c:pt idx="108">
                  <c:v>145.8932</c:v>
                </c:pt>
                <c:pt idx="109">
                  <c:v>139.7028</c:v>
                </c:pt>
                <c:pt idx="110">
                  <c:v>155.3048</c:v>
                </c:pt>
                <c:pt idx="111">
                  <c:v>173.6975</c:v>
                </c:pt>
                <c:pt idx="112">
                  <c:v>167.6571</c:v>
                </c:pt>
                <c:pt idx="113">
                  <c:v>160.24</c:v>
                </c:pt>
                <c:pt idx="114">
                  <c:v>166.6391</c:v>
                </c:pt>
                <c:pt idx="115">
                  <c:v>170.4952</c:v>
                </c:pt>
                <c:pt idx="116">
                  <c:v>181.1274</c:v>
                </c:pt>
                <c:pt idx="117">
                  <c:v>193.2076</c:v>
                </c:pt>
                <c:pt idx="118">
                  <c:v>198.2</c:v>
                </c:pt>
                <c:pt idx="119">
                  <c:v>209.7631</c:v>
                </c:pt>
                <c:pt idx="120">
                  <c:v>209.1274</c:v>
                </c:pt>
                <c:pt idx="121">
                  <c:v>205.3</c:v>
                </c:pt>
                <c:pt idx="122">
                  <c:v>200.3212</c:v>
                </c:pt>
                <c:pt idx="123">
                  <c:v>184.0369</c:v>
                </c:pt>
                <c:pt idx="124">
                  <c:v>186.1725</c:v>
                </c:pt>
                <c:pt idx="125">
                  <c:v>179.3976</c:v>
                </c:pt>
                <c:pt idx="126">
                  <c:v>185.5489</c:v>
                </c:pt>
                <c:pt idx="127">
                  <c:v>184.5441</c:v>
                </c:pt>
                <c:pt idx="128">
                  <c:v>179.8386</c:v>
                </c:pt>
                <c:pt idx="129">
                  <c:v>190.9386</c:v>
                </c:pt>
                <c:pt idx="130">
                  <c:v>188.9887</c:v>
                </c:pt>
                <c:pt idx="131">
                  <c:v>161.1959</c:v>
                </c:pt>
                <c:pt idx="132">
                  <c:v>144.5139</c:v>
                </c:pt>
                <c:pt idx="133">
                  <c:v>131.4462</c:v>
                </c:pt>
                <c:pt idx="134">
                  <c:v>128.0443</c:v>
                </c:pt>
                <c:pt idx="135">
                  <c:v>138.9675</c:v>
                </c:pt>
                <c:pt idx="136">
                  <c:v>136.9947</c:v>
                </c:pt>
                <c:pt idx="137">
                  <c:v>121.2909</c:v>
                </c:pt>
                <c:pt idx="138">
                  <c:v>118.1467</c:v>
                </c:pt>
                <c:pt idx="139">
                  <c:v>111.6</c:v>
                </c:pt>
                <c:pt idx="140">
                  <c:v>119.3807</c:v>
                </c:pt>
                <c:pt idx="141">
                  <c:v>130.325</c:v>
                </c:pt>
                <c:pt idx="142">
                  <c:v>124.575</c:v>
                </c:pt>
                <c:pt idx="143">
                  <c:v>108.3286</c:v>
                </c:pt>
                <c:pt idx="144">
                  <c:v>102.375</c:v>
                </c:pt>
                <c:pt idx="145">
                  <c:v>98.5125</c:v>
                </c:pt>
                <c:pt idx="146">
                  <c:v>118.9375</c:v>
                </c:pt>
                <c:pt idx="147">
                  <c:v>142.0083</c:v>
                </c:pt>
                <c:pt idx="148">
                  <c:v>149.85</c:v>
                </c:pt>
                <c:pt idx="149">
                  <c:v>151.4045</c:v>
                </c:pt>
                <c:pt idx="150">
                  <c:v>179.0773</c:v>
                </c:pt>
                <c:pt idx="151">
                  <c:v>199.6262</c:v>
                </c:pt>
                <c:pt idx="152">
                  <c:v>212.2989</c:v>
                </c:pt>
                <c:pt idx="153">
                  <c:v>213.2512</c:v>
                </c:pt>
                <c:pt idx="154">
                  <c:v>223.8321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1889519"/>
        <c:axId val="89346720"/>
      </c:lineChart>
      <c:lineChart>
        <c:grouping val="standard"/>
        <c:varyColors val="0"/>
        <c:ser>
          <c:idx val="1"/>
          <c:order val="1"/>
          <c:tx>
            <c:strRef>
              <c:f>Prices!$D$5</c:f>
              <c:strCache>
                <c:ptCount val="1"/>
                <c:pt idx="0">
                  <c:v>Trailing 2-Year Volatility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Prices!$A$6:$A$160</c:f>
              <c:strCache>
                <c:ptCount val="155"/>
                <c:pt idx="0">
                  <c:v>Jan-87</c:v>
                </c:pt>
                <c:pt idx="1">
                  <c:v>Feb-87</c:v>
                </c:pt>
                <c:pt idx="2">
                  <c:v>Mar-87</c:v>
                </c:pt>
                <c:pt idx="3">
                  <c:v>Apr-87</c:v>
                </c:pt>
                <c:pt idx="4">
                  <c:v>May-87</c:v>
                </c:pt>
                <c:pt idx="5">
                  <c:v>Jun-87</c:v>
                </c:pt>
                <c:pt idx="6">
                  <c:v>Jul-87</c:v>
                </c:pt>
                <c:pt idx="7">
                  <c:v>Aug-87</c:v>
                </c:pt>
                <c:pt idx="8">
                  <c:v>Sep-87</c:v>
                </c:pt>
                <c:pt idx="9">
                  <c:v>Oct-87</c:v>
                </c:pt>
                <c:pt idx="10">
                  <c:v>Nov-87</c:v>
                </c:pt>
                <c:pt idx="11">
                  <c:v>Dec-87</c:v>
                </c:pt>
                <c:pt idx="12">
                  <c:v>Jan-88</c:v>
                </c:pt>
                <c:pt idx="13">
                  <c:v>Feb-88</c:v>
                </c:pt>
                <c:pt idx="14">
                  <c:v>Mar-88</c:v>
                </c:pt>
                <c:pt idx="15">
                  <c:v>Apr-88</c:v>
                </c:pt>
                <c:pt idx="16">
                  <c:v>May-88</c:v>
                </c:pt>
                <c:pt idx="17">
                  <c:v>Jun-88</c:v>
                </c:pt>
                <c:pt idx="18">
                  <c:v>Jul-88</c:v>
                </c:pt>
                <c:pt idx="19">
                  <c:v>Aug-88</c:v>
                </c:pt>
                <c:pt idx="20">
                  <c:v>Sep-88</c:v>
                </c:pt>
                <c:pt idx="21">
                  <c:v>Oct-88</c:v>
                </c:pt>
                <c:pt idx="22">
                  <c:v>Nov-88</c:v>
                </c:pt>
                <c:pt idx="23">
                  <c:v>Dec-88</c:v>
                </c:pt>
                <c:pt idx="24">
                  <c:v>Jan-89</c:v>
                </c:pt>
                <c:pt idx="25">
                  <c:v>Feb-89</c:v>
                </c:pt>
                <c:pt idx="26">
                  <c:v>Mar-89</c:v>
                </c:pt>
                <c:pt idx="27">
                  <c:v>Apr-89</c:v>
                </c:pt>
                <c:pt idx="28">
                  <c:v>May-89</c:v>
                </c:pt>
                <c:pt idx="29">
                  <c:v>Jun-89</c:v>
                </c:pt>
                <c:pt idx="30">
                  <c:v>Jul-89</c:v>
                </c:pt>
                <c:pt idx="31">
                  <c:v>Aug-89</c:v>
                </c:pt>
                <c:pt idx="32">
                  <c:v>Sep-89</c:v>
                </c:pt>
                <c:pt idx="33">
                  <c:v>Oct-89</c:v>
                </c:pt>
                <c:pt idx="34">
                  <c:v>Nov-89</c:v>
                </c:pt>
                <c:pt idx="35">
                  <c:v>Dec-89</c:v>
                </c:pt>
                <c:pt idx="36">
                  <c:v>Jan-90</c:v>
                </c:pt>
                <c:pt idx="37">
                  <c:v>Feb-90</c:v>
                </c:pt>
                <c:pt idx="38">
                  <c:v>Mar-90</c:v>
                </c:pt>
                <c:pt idx="39">
                  <c:v>Apr-90</c:v>
                </c:pt>
                <c:pt idx="40">
                  <c:v>May-90</c:v>
                </c:pt>
                <c:pt idx="41">
                  <c:v>Jun-90</c:v>
                </c:pt>
                <c:pt idx="42">
                  <c:v>Jul-90</c:v>
                </c:pt>
                <c:pt idx="43">
                  <c:v>Aug-90</c:v>
                </c:pt>
                <c:pt idx="44">
                  <c:v>Sep-90</c:v>
                </c:pt>
                <c:pt idx="45">
                  <c:v>Oct-90</c:v>
                </c:pt>
                <c:pt idx="46">
                  <c:v>Nov-90</c:v>
                </c:pt>
                <c:pt idx="47">
                  <c:v>Dec-90</c:v>
                </c:pt>
                <c:pt idx="48">
                  <c:v>Jan-91</c:v>
                </c:pt>
                <c:pt idx="49">
                  <c:v>Feb-91</c:v>
                </c:pt>
                <c:pt idx="50">
                  <c:v>Mar-91</c:v>
                </c:pt>
                <c:pt idx="51">
                  <c:v>Apr-91</c:v>
                </c:pt>
                <c:pt idx="52">
                  <c:v>May-91</c:v>
                </c:pt>
                <c:pt idx="53">
                  <c:v>Jun-91</c:v>
                </c:pt>
                <c:pt idx="54">
                  <c:v>Jul-91</c:v>
                </c:pt>
                <c:pt idx="55">
                  <c:v>Aug-91</c:v>
                </c:pt>
                <c:pt idx="56">
                  <c:v>Sep-91</c:v>
                </c:pt>
                <c:pt idx="57">
                  <c:v>Oct-91</c:v>
                </c:pt>
                <c:pt idx="58">
                  <c:v>Nov-91</c:v>
                </c:pt>
                <c:pt idx="59">
                  <c:v>Dec-91</c:v>
                </c:pt>
                <c:pt idx="60">
                  <c:v>Jan-92</c:v>
                </c:pt>
                <c:pt idx="61">
                  <c:v>Feb-92</c:v>
                </c:pt>
                <c:pt idx="62">
                  <c:v>Mar-92</c:v>
                </c:pt>
                <c:pt idx="63">
                  <c:v>Apr-92</c:v>
                </c:pt>
                <c:pt idx="64">
                  <c:v>May-92</c:v>
                </c:pt>
                <c:pt idx="65">
                  <c:v>Jun-92</c:v>
                </c:pt>
                <c:pt idx="66">
                  <c:v>Jul-92</c:v>
                </c:pt>
                <c:pt idx="67">
                  <c:v>Aug-92</c:v>
                </c:pt>
                <c:pt idx="68">
                  <c:v>Sep-92</c:v>
                </c:pt>
                <c:pt idx="69">
                  <c:v>Oct-92</c:v>
                </c:pt>
                <c:pt idx="70">
                  <c:v>Nov-92</c:v>
                </c:pt>
                <c:pt idx="71">
                  <c:v>Dec-92</c:v>
                </c:pt>
                <c:pt idx="72">
                  <c:v>Jan-93</c:v>
                </c:pt>
                <c:pt idx="73">
                  <c:v>Feb-93</c:v>
                </c:pt>
                <c:pt idx="74">
                  <c:v>Mar-93</c:v>
                </c:pt>
                <c:pt idx="75">
                  <c:v>Apr-93</c:v>
                </c:pt>
                <c:pt idx="76">
                  <c:v>May-93</c:v>
                </c:pt>
                <c:pt idx="77">
                  <c:v>Jun-93</c:v>
                </c:pt>
                <c:pt idx="78">
                  <c:v>Jul-93</c:v>
                </c:pt>
                <c:pt idx="79">
                  <c:v>Aug-93</c:v>
                </c:pt>
                <c:pt idx="80">
                  <c:v>Sep-93</c:v>
                </c:pt>
                <c:pt idx="81">
                  <c:v>Oct-93</c:v>
                </c:pt>
                <c:pt idx="82">
                  <c:v>Nov-93</c:v>
                </c:pt>
                <c:pt idx="83">
                  <c:v>Dec-93</c:v>
                </c:pt>
                <c:pt idx="84">
                  <c:v>Jan-94</c:v>
                </c:pt>
                <c:pt idx="85">
                  <c:v>Feb-94</c:v>
                </c:pt>
                <c:pt idx="86">
                  <c:v>Mar-94</c:v>
                </c:pt>
                <c:pt idx="87">
                  <c:v>Apr-94</c:v>
                </c:pt>
                <c:pt idx="88">
                  <c:v>May-94</c:v>
                </c:pt>
                <c:pt idx="89">
                  <c:v>Jun-94</c:v>
                </c:pt>
                <c:pt idx="90">
                  <c:v>Jul-94</c:v>
                </c:pt>
                <c:pt idx="91">
                  <c:v>Aug-94</c:v>
                </c:pt>
                <c:pt idx="92">
                  <c:v>Sep-94</c:v>
                </c:pt>
                <c:pt idx="93">
                  <c:v>Oct-94</c:v>
                </c:pt>
                <c:pt idx="94">
                  <c:v>Nov-94</c:v>
                </c:pt>
                <c:pt idx="95">
                  <c:v>Dec-94</c:v>
                </c:pt>
                <c:pt idx="96">
                  <c:v>Jan-95</c:v>
                </c:pt>
                <c:pt idx="97">
                  <c:v>Feb-95</c:v>
                </c:pt>
                <c:pt idx="98">
                  <c:v>Mar-95</c:v>
                </c:pt>
                <c:pt idx="99">
                  <c:v>Apr-95</c:v>
                </c:pt>
                <c:pt idx="100">
                  <c:v>May-95</c:v>
                </c:pt>
                <c:pt idx="101">
                  <c:v>Jun-95</c:v>
                </c:pt>
                <c:pt idx="102">
                  <c:v>Jul-95</c:v>
                </c:pt>
                <c:pt idx="103">
                  <c:v>Aug-95</c:v>
                </c:pt>
                <c:pt idx="104">
                  <c:v>Sep-95</c:v>
                </c:pt>
                <c:pt idx="105">
                  <c:v>Oct-95</c:v>
                </c:pt>
                <c:pt idx="106">
                  <c:v>Nov-95</c:v>
                </c:pt>
                <c:pt idx="107">
                  <c:v>Dec-95</c:v>
                </c:pt>
                <c:pt idx="108">
                  <c:v>Jan-96</c:v>
                </c:pt>
                <c:pt idx="109">
                  <c:v>Feb-96</c:v>
                </c:pt>
                <c:pt idx="110">
                  <c:v>Mar-96</c:v>
                </c:pt>
                <c:pt idx="111">
                  <c:v>Apr-96</c:v>
                </c:pt>
                <c:pt idx="112">
                  <c:v>May-96</c:v>
                </c:pt>
                <c:pt idx="113">
                  <c:v>Jun-96</c:v>
                </c:pt>
                <c:pt idx="114">
                  <c:v>Jul-96</c:v>
                </c:pt>
                <c:pt idx="115">
                  <c:v>Aug-96</c:v>
                </c:pt>
                <c:pt idx="116">
                  <c:v>Sep-96</c:v>
                </c:pt>
                <c:pt idx="117">
                  <c:v>Oct-96</c:v>
                </c:pt>
                <c:pt idx="118">
                  <c:v>Nov-96</c:v>
                </c:pt>
                <c:pt idx="119">
                  <c:v>Dec-96</c:v>
                </c:pt>
                <c:pt idx="120">
                  <c:v>Jan-97</c:v>
                </c:pt>
                <c:pt idx="121">
                  <c:v>Feb-97</c:v>
                </c:pt>
                <c:pt idx="122">
                  <c:v>Mar-97</c:v>
                </c:pt>
                <c:pt idx="123">
                  <c:v>Apr-97</c:v>
                </c:pt>
                <c:pt idx="124">
                  <c:v>May-97</c:v>
                </c:pt>
                <c:pt idx="125">
                  <c:v>Jun-97</c:v>
                </c:pt>
                <c:pt idx="126">
                  <c:v>Jul-97</c:v>
                </c:pt>
                <c:pt idx="127">
                  <c:v>Aug-97</c:v>
                </c:pt>
                <c:pt idx="128">
                  <c:v>Sep-97</c:v>
                </c:pt>
                <c:pt idx="129">
                  <c:v>Oct-97</c:v>
                </c:pt>
                <c:pt idx="130">
                  <c:v>Nov-97</c:v>
                </c:pt>
                <c:pt idx="131">
                  <c:v>Dec-97</c:v>
                </c:pt>
                <c:pt idx="132">
                  <c:v>Jan-98</c:v>
                </c:pt>
                <c:pt idx="133">
                  <c:v>Feb-98</c:v>
                </c:pt>
                <c:pt idx="134">
                  <c:v>Mar-98</c:v>
                </c:pt>
                <c:pt idx="135">
                  <c:v>Apr-98</c:v>
                </c:pt>
                <c:pt idx="136">
                  <c:v>May-98</c:v>
                </c:pt>
                <c:pt idx="137">
                  <c:v>Jun-98</c:v>
                </c:pt>
                <c:pt idx="138">
                  <c:v>Jul-98</c:v>
                </c:pt>
                <c:pt idx="139">
                  <c:v>Aug-98</c:v>
                </c:pt>
                <c:pt idx="140">
                  <c:v>Sep-98</c:v>
                </c:pt>
                <c:pt idx="141">
                  <c:v>Oct-98</c:v>
                </c:pt>
                <c:pt idx="142">
                  <c:v>Nov-98</c:v>
                </c:pt>
                <c:pt idx="143">
                  <c:v>Dec-98</c:v>
                </c:pt>
                <c:pt idx="144">
                  <c:v>Jan-99</c:v>
                </c:pt>
                <c:pt idx="145">
                  <c:v>Feb-99</c:v>
                </c:pt>
                <c:pt idx="146">
                  <c:v>Mar-99</c:v>
                </c:pt>
                <c:pt idx="147">
                  <c:v>Apr-99</c:v>
                </c:pt>
                <c:pt idx="148">
                  <c:v>May-99</c:v>
                </c:pt>
                <c:pt idx="149">
                  <c:v>Jun-99</c:v>
                </c:pt>
                <c:pt idx="150">
                  <c:v>Jul-99</c:v>
                </c:pt>
                <c:pt idx="151">
                  <c:v>Aug-99</c:v>
                </c:pt>
                <c:pt idx="152">
                  <c:v>Sep-99</c:v>
                </c:pt>
                <c:pt idx="153">
                  <c:v>Oct-99</c:v>
                </c:pt>
                <c:pt idx="154">
                  <c:v>Nov-99</c:v>
                </c:pt>
              </c:strCache>
            </c:strRef>
          </c:cat>
          <c:val>
            <c:numRef>
              <c:f>Prices!$D$6:$D$160</c:f>
              <c:numCache>
                <c:formatCode>0.0%</c:formatCode>
                <c:ptCount val="155"/>
                <c:pt idx="24">
                  <c:v>0.264231241961816</c:v>
                </c:pt>
                <c:pt idx="25">
                  <c:v>0.263647670658317</c:v>
                </c:pt>
                <c:pt idx="26">
                  <c:v>0.263220706305538</c:v>
                </c:pt>
                <c:pt idx="27">
                  <c:v>0.280271287889324</c:v>
                </c:pt>
                <c:pt idx="28">
                  <c:v>0.281174153733646</c:v>
                </c:pt>
                <c:pt idx="29">
                  <c:v>0.288346255518142</c:v>
                </c:pt>
                <c:pt idx="30">
                  <c:v>0.289683991760976</c:v>
                </c:pt>
                <c:pt idx="31">
                  <c:v>0.290247332232503</c:v>
                </c:pt>
                <c:pt idx="32">
                  <c:v>0.278357049871453</c:v>
                </c:pt>
                <c:pt idx="33">
                  <c:v>0.276584508300582</c:v>
                </c:pt>
                <c:pt idx="34">
                  <c:v>0.275602135236108</c:v>
                </c:pt>
                <c:pt idx="35">
                  <c:v>0.272259414500788</c:v>
                </c:pt>
                <c:pt idx="36">
                  <c:v>0.271794229038049</c:v>
                </c:pt>
                <c:pt idx="37">
                  <c:v>0.274640229312647</c:v>
                </c:pt>
                <c:pt idx="38">
                  <c:v>0.270350282245475</c:v>
                </c:pt>
                <c:pt idx="39">
                  <c:v>0.266414330344332</c:v>
                </c:pt>
                <c:pt idx="40">
                  <c:v>0.235128275122941</c:v>
                </c:pt>
                <c:pt idx="41">
                  <c:v>0.241904676090982</c:v>
                </c:pt>
                <c:pt idx="42">
                  <c:v>0.24431615099647</c:v>
                </c:pt>
                <c:pt idx="43">
                  <c:v>0.248307072016165</c:v>
                </c:pt>
                <c:pt idx="44">
                  <c:v>0.508433850439421</c:v>
                </c:pt>
                <c:pt idx="45">
                  <c:v>0.524027095525515</c:v>
                </c:pt>
                <c:pt idx="46">
                  <c:v>0.519865538812853</c:v>
                </c:pt>
                <c:pt idx="47">
                  <c:v>0.548083860534251</c:v>
                </c:pt>
                <c:pt idx="48">
                  <c:v>0.551099921421701</c:v>
                </c:pt>
                <c:pt idx="49">
                  <c:v>0.5504137009299</c:v>
                </c:pt>
                <c:pt idx="50">
                  <c:v>0.592592492812101</c:v>
                </c:pt>
                <c:pt idx="51">
                  <c:v>0.584517176167227</c:v>
                </c:pt>
                <c:pt idx="52">
                  <c:v>0.584013790446672</c:v>
                </c:pt>
                <c:pt idx="53">
                  <c:v>0.580566781660342</c:v>
                </c:pt>
                <c:pt idx="54">
                  <c:v>0.579533446948436</c:v>
                </c:pt>
                <c:pt idx="55">
                  <c:v>0.578690809120551</c:v>
                </c:pt>
                <c:pt idx="56">
                  <c:v>0.576978112652642</c:v>
                </c:pt>
                <c:pt idx="57">
                  <c:v>0.577115719291964</c:v>
                </c:pt>
                <c:pt idx="58">
                  <c:v>0.57684608769823</c:v>
                </c:pt>
                <c:pt idx="59">
                  <c:v>0.57626827437897</c:v>
                </c:pt>
                <c:pt idx="60">
                  <c:v>0.580729227584977</c:v>
                </c:pt>
                <c:pt idx="61">
                  <c:v>0.579416223124323</c:v>
                </c:pt>
                <c:pt idx="62">
                  <c:v>0.579407922722786</c:v>
                </c:pt>
                <c:pt idx="63">
                  <c:v>0.579964786816552</c:v>
                </c:pt>
                <c:pt idx="64">
                  <c:v>0.57797132283532</c:v>
                </c:pt>
                <c:pt idx="65">
                  <c:v>0.574907289885133</c:v>
                </c:pt>
                <c:pt idx="66">
                  <c:v>0.569656748553848</c:v>
                </c:pt>
                <c:pt idx="67">
                  <c:v>0.566318039981202</c:v>
                </c:pt>
                <c:pt idx="68">
                  <c:v>0.334226735947343</c:v>
                </c:pt>
                <c:pt idx="69">
                  <c:v>0.272278937003982</c:v>
                </c:pt>
                <c:pt idx="70">
                  <c:v>0.271631826045956</c:v>
                </c:pt>
                <c:pt idx="71">
                  <c:v>0.240126210314036</c:v>
                </c:pt>
                <c:pt idx="72">
                  <c:v>0.236429976150974</c:v>
                </c:pt>
                <c:pt idx="73">
                  <c:v>0.235112157212144</c:v>
                </c:pt>
                <c:pt idx="74">
                  <c:v>0.13197429617678</c:v>
                </c:pt>
                <c:pt idx="75">
                  <c:v>0.133351613221945</c:v>
                </c:pt>
                <c:pt idx="76">
                  <c:v>0.133317513773321</c:v>
                </c:pt>
                <c:pt idx="77">
                  <c:v>0.128082583523241</c:v>
                </c:pt>
                <c:pt idx="78">
                  <c:v>0.128154567120138</c:v>
                </c:pt>
                <c:pt idx="79">
                  <c:v>0.139044900345008</c:v>
                </c:pt>
                <c:pt idx="80">
                  <c:v>0.140891471980669</c:v>
                </c:pt>
                <c:pt idx="81">
                  <c:v>0.157147898438164</c:v>
                </c:pt>
                <c:pt idx="82">
                  <c:v>0.165133714667214</c:v>
                </c:pt>
                <c:pt idx="83">
                  <c:v>0.166188874789885</c:v>
                </c:pt>
                <c:pt idx="84">
                  <c:v>0.172140464024234</c:v>
                </c:pt>
                <c:pt idx="85">
                  <c:v>0.172654654288157</c:v>
                </c:pt>
                <c:pt idx="86">
                  <c:v>0.173561841047682</c:v>
                </c:pt>
                <c:pt idx="87">
                  <c:v>0.173502058653083</c:v>
                </c:pt>
                <c:pt idx="88">
                  <c:v>0.1890478418089</c:v>
                </c:pt>
                <c:pt idx="89">
                  <c:v>0.19753829078206</c:v>
                </c:pt>
                <c:pt idx="90">
                  <c:v>0.189993974542078</c:v>
                </c:pt>
                <c:pt idx="91">
                  <c:v>0.195395398124993</c:v>
                </c:pt>
                <c:pt idx="92">
                  <c:v>0.19328827931029</c:v>
                </c:pt>
                <c:pt idx="93">
                  <c:v>0.193141805119408</c:v>
                </c:pt>
                <c:pt idx="94">
                  <c:v>0.194686566165795</c:v>
                </c:pt>
                <c:pt idx="95">
                  <c:v>0.195028968306106</c:v>
                </c:pt>
                <c:pt idx="96">
                  <c:v>0.192936258093347</c:v>
                </c:pt>
                <c:pt idx="97">
                  <c:v>0.191882819776375</c:v>
                </c:pt>
                <c:pt idx="98">
                  <c:v>0.191514013263664</c:v>
                </c:pt>
                <c:pt idx="99">
                  <c:v>0.191827116642691</c:v>
                </c:pt>
                <c:pt idx="100">
                  <c:v>0.193894098058464</c:v>
                </c:pt>
                <c:pt idx="101">
                  <c:v>0.19409851359752</c:v>
                </c:pt>
                <c:pt idx="102">
                  <c:v>0.195341851279779</c:v>
                </c:pt>
                <c:pt idx="103">
                  <c:v>0.19734357094156</c:v>
                </c:pt>
                <c:pt idx="104">
                  <c:v>0.194823132606585</c:v>
                </c:pt>
                <c:pt idx="105">
                  <c:v>0.176809789464228</c:v>
                </c:pt>
                <c:pt idx="106">
                  <c:v>0.175421813596499</c:v>
                </c:pt>
                <c:pt idx="107">
                  <c:v>0.17183408737411</c:v>
                </c:pt>
                <c:pt idx="108">
                  <c:v>0.14501899066495</c:v>
                </c:pt>
                <c:pt idx="109">
                  <c:v>0.145351508801201</c:v>
                </c:pt>
                <c:pt idx="110">
                  <c:v>0.150140072896146</c:v>
                </c:pt>
                <c:pt idx="111">
                  <c:v>0.165116736798082</c:v>
                </c:pt>
                <c:pt idx="112">
                  <c:v>0.169386479883725</c:v>
                </c:pt>
                <c:pt idx="113">
                  <c:v>0.163508494028885</c:v>
                </c:pt>
                <c:pt idx="114">
                  <c:v>0.166137774785424</c:v>
                </c:pt>
                <c:pt idx="115">
                  <c:v>0.164392003265881</c:v>
                </c:pt>
                <c:pt idx="116">
                  <c:v>0.164944473873014</c:v>
                </c:pt>
                <c:pt idx="117">
                  <c:v>0.169086164200979</c:v>
                </c:pt>
                <c:pt idx="118">
                  <c:v>0.173217318792468</c:v>
                </c:pt>
                <c:pt idx="119">
                  <c:v>0.173611558380544</c:v>
                </c:pt>
                <c:pt idx="120">
                  <c:v>0.176603360270034</c:v>
                </c:pt>
                <c:pt idx="121">
                  <c:v>0.174923883658786</c:v>
                </c:pt>
                <c:pt idx="122">
                  <c:v>0.176106903509408</c:v>
                </c:pt>
                <c:pt idx="123">
                  <c:v>0.177522411812559</c:v>
                </c:pt>
                <c:pt idx="124">
                  <c:v>0.187866947261316</c:v>
                </c:pt>
                <c:pt idx="125">
                  <c:v>0.187864227497392</c:v>
                </c:pt>
                <c:pt idx="126">
                  <c:v>0.188218344671641</c:v>
                </c:pt>
                <c:pt idx="127">
                  <c:v>0.17534597334226</c:v>
                </c:pt>
                <c:pt idx="128">
                  <c:v>0.171060378404577</c:v>
                </c:pt>
                <c:pt idx="129">
                  <c:v>0.173060883059772</c:v>
                </c:pt>
                <c:pt idx="130">
                  <c:v>0.171938868891708</c:v>
                </c:pt>
                <c:pt idx="131">
                  <c:v>0.171867799183762</c:v>
                </c:pt>
                <c:pt idx="132">
                  <c:v>0.208275778594702</c:v>
                </c:pt>
                <c:pt idx="133">
                  <c:v>0.222719828326997</c:v>
                </c:pt>
                <c:pt idx="134">
                  <c:v>0.230719136604411</c:v>
                </c:pt>
                <c:pt idx="135">
                  <c:v>0.216824131855687</c:v>
                </c:pt>
                <c:pt idx="136">
                  <c:v>0.209048566994178</c:v>
                </c:pt>
                <c:pt idx="137">
                  <c:v>0.20820490579073</c:v>
                </c:pt>
                <c:pt idx="138">
                  <c:v>0.221846471313581</c:v>
                </c:pt>
                <c:pt idx="139">
                  <c:v>0.218839218409482</c:v>
                </c:pt>
                <c:pt idx="140">
                  <c:v>0.219043116115056</c:v>
                </c:pt>
                <c:pt idx="141">
                  <c:v>0.220378413624256</c:v>
                </c:pt>
                <c:pt idx="142">
                  <c:v>0.225419110245317</c:v>
                </c:pt>
                <c:pt idx="143">
                  <c:v>0.224095707788791</c:v>
                </c:pt>
                <c:pt idx="144">
                  <c:v>0.232216185952772</c:v>
                </c:pt>
                <c:pt idx="145">
                  <c:v>0.232352286735227</c:v>
                </c:pt>
                <c:pt idx="146">
                  <c:v>0.232275357532447</c:v>
                </c:pt>
                <c:pt idx="147">
                  <c:v>0.279235115150121</c:v>
                </c:pt>
                <c:pt idx="148">
                  <c:v>0.308330124079461</c:v>
                </c:pt>
                <c:pt idx="149">
                  <c:v>0.311355713479515</c:v>
                </c:pt>
                <c:pt idx="150">
                  <c:v>0.310933090082593</c:v>
                </c:pt>
                <c:pt idx="151">
                  <c:v>0.33374557445623</c:v>
                </c:pt>
                <c:pt idx="152">
                  <c:v>0.342666932799968</c:v>
                </c:pt>
                <c:pt idx="153">
                  <c:v>0.344361166576425</c:v>
                </c:pt>
                <c:pt idx="154">
                  <c:v>0.342135349244148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60543"/>
        <c:axId val="43727962"/>
      </c:lineChart>
      <c:catAx>
        <c:axId val="3188951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46720"/>
        <c:crossesAt val="0"/>
        <c:auto val="1"/>
        <c:lblAlgn val="ctr"/>
        <c:lblOffset val="100"/>
        <c:noMultiLvlLbl val="0"/>
      </c:catAx>
      <c:valAx>
        <c:axId val="893467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ff0000"/>
                    </a:solidFill>
                    <a:uFillTx/>
                    <a:latin typeface="Arial"/>
                  </a:rPr>
                  <a:t>Price ($/MT)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ff0000"/>
                </a:solidFill>
                <a:uFillTx/>
                <a:latin typeface="Arial"/>
              </a:defRPr>
            </a:pPr>
          </a:p>
        </c:txPr>
        <c:crossAx val="31889519"/>
        <c:crossesAt val="1"/>
        <c:crossBetween val="midCat"/>
      </c:valAx>
      <c:catAx>
        <c:axId val="7960543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27962"/>
        <c:auto val="1"/>
        <c:lblAlgn val="ctr"/>
        <c:lblOffset val="100"/>
        <c:noMultiLvlLbl val="0"/>
      </c:catAx>
      <c:valAx>
        <c:axId val="4372796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ff"/>
                    </a:solidFill>
                    <a:uFillTx/>
                    <a:latin typeface="Arial"/>
                  </a:rPr>
                  <a:t>Annual Volatility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ff"/>
                </a:solidFill>
                <a:uFillTx/>
                <a:latin typeface="Arial"/>
              </a:defRPr>
            </a:pPr>
          </a:p>
        </c:txPr>
        <c:crossAx val="7960543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06741160038227"/>
          <c:y val="0.897145498670981"/>
          <c:w val="0.765051826802911"/>
          <c:h val="0.077429793135328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39960</xdr:colOff>
      <xdr:row>6</xdr:row>
      <xdr:rowOff>133200</xdr:rowOff>
    </xdr:from>
    <xdr:to>
      <xdr:col>12</xdr:col>
      <xdr:colOff>469440</xdr:colOff>
      <xdr:row>26</xdr:row>
      <xdr:rowOff>9360</xdr:rowOff>
    </xdr:to>
    <xdr:graphicFrame>
      <xdr:nvGraphicFramePr>
        <xdr:cNvPr id="0" name="Chart 2"/>
        <xdr:cNvGraphicFramePr/>
      </xdr:nvGraphicFramePr>
      <xdr:xfrm>
        <a:off x="3795840" y="1104840"/>
        <a:ext cx="4896720" cy="31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1" min="2" style="0" width="10.71"/>
    <col collapsed="false" customWidth="true" hidden="false" outlineLevel="0" max="22" min="22" style="0" width="11.85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8" hidden="false" customHeight="false" outlineLevel="0" collapsed="false">
      <c r="A2" s="2"/>
      <c r="B2" s="2"/>
      <c r="C2" s="3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customFormat="false" ht="12.75" hidden="false" customHeight="false" outlineLevel="0" collapsed="false">
      <c r="A5" s="4"/>
      <c r="B5" s="4"/>
      <c r="C5" s="5" t="s">
        <v>1</v>
      </c>
      <c r="D5" s="5"/>
      <c r="E5" s="6" t="n">
        <v>36503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customFormat="false" ht="12.75" hidden="false" customHeight="false" outlineLevel="0" collapsed="false">
      <c r="A6" s="4"/>
      <c r="B6" s="4"/>
      <c r="C6" s="7"/>
      <c r="D6" s="7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customFormat="false" ht="15" hidden="false" customHeight="false" outlineLevel="0" collapsed="false">
      <c r="A7" s="4"/>
      <c r="B7" s="8"/>
      <c r="C7" s="9" t="s">
        <v>2</v>
      </c>
      <c r="D7" s="9"/>
      <c r="E7" s="10"/>
      <c r="F7" s="9"/>
      <c r="G7" s="9"/>
      <c r="H7" s="11"/>
      <c r="I7" s="12"/>
      <c r="J7" s="13"/>
      <c r="K7" s="13"/>
      <c r="L7" s="14" t="s">
        <v>3</v>
      </c>
      <c r="M7" s="14"/>
      <c r="N7" s="14"/>
      <c r="O7" s="14"/>
      <c r="P7" s="4"/>
      <c r="Q7" s="4"/>
      <c r="R7" s="4"/>
      <c r="S7" s="4"/>
      <c r="T7" s="4"/>
      <c r="U7" s="4"/>
      <c r="V7" s="4"/>
      <c r="W7" s="4"/>
    </row>
    <row r="8" customFormat="false" ht="12.75" hidden="false" customHeight="false" outlineLevel="0" collapsed="false">
      <c r="A8" s="4"/>
      <c r="B8" s="15"/>
      <c r="C8" s="16"/>
      <c r="D8" s="15"/>
      <c r="E8" s="15"/>
      <c r="F8" s="15"/>
      <c r="G8" s="15"/>
      <c r="H8" s="15"/>
      <c r="I8" s="16"/>
      <c r="J8" s="17"/>
      <c r="K8" s="17"/>
      <c r="L8" s="15"/>
      <c r="M8" s="16"/>
      <c r="N8" s="15"/>
      <c r="O8" s="15"/>
      <c r="P8" s="4"/>
      <c r="Q8" s="4"/>
      <c r="R8" s="4"/>
      <c r="S8" s="4"/>
      <c r="T8" s="4"/>
      <c r="U8" s="4"/>
      <c r="V8" s="4"/>
      <c r="W8" s="4"/>
    </row>
    <row r="9" customFormat="false" ht="12.75" hidden="false" customHeight="false" outlineLevel="0" collapsed="false">
      <c r="A9" s="4"/>
      <c r="B9" s="18" t="s">
        <v>4</v>
      </c>
      <c r="C9" s="18" t="s">
        <v>5</v>
      </c>
      <c r="D9" s="18" t="s">
        <v>6</v>
      </c>
      <c r="E9" s="18" t="s">
        <v>7</v>
      </c>
      <c r="F9" s="18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4"/>
      <c r="L9" s="18" t="s">
        <v>4</v>
      </c>
      <c r="M9" s="18" t="s">
        <v>5</v>
      </c>
      <c r="N9" s="18" t="s">
        <v>6</v>
      </c>
      <c r="O9" s="18" t="s">
        <v>12</v>
      </c>
      <c r="P9" s="4"/>
      <c r="Q9" s="4"/>
      <c r="R9" s="4"/>
      <c r="S9" s="4"/>
      <c r="T9" s="4"/>
      <c r="U9" s="4"/>
      <c r="V9" s="4"/>
      <c r="W9" s="4"/>
    </row>
    <row r="10" customFormat="false" ht="12.75" hidden="false" customHeight="false" outlineLevel="0" collapsed="false">
      <c r="A10" s="4"/>
      <c r="B10" s="19" t="n">
        <v>36526</v>
      </c>
      <c r="C10" s="20" t="n">
        <v>102.375</v>
      </c>
      <c r="D10" s="20" t="n">
        <f aca="false">C10</f>
        <v>102.375</v>
      </c>
      <c r="E10" s="21" t="n">
        <v>0.07</v>
      </c>
      <c r="F10" s="21" t="n">
        <f aca="false">E10</f>
        <v>0.07</v>
      </c>
      <c r="G10" s="21" t="n">
        <f aca="false">Prices!$G$2</f>
        <v>0.342135349244148</v>
      </c>
      <c r="H10" s="22" t="n">
        <v>36556</v>
      </c>
      <c r="I10" s="23" t="n">
        <v>1</v>
      </c>
      <c r="J10" s="24" t="n">
        <v>5.26535121045836</v>
      </c>
      <c r="K10" s="4"/>
      <c r="L10" s="19" t="n">
        <v>36526</v>
      </c>
      <c r="M10" s="25" t="n">
        <v>224</v>
      </c>
      <c r="N10" s="25" t="n">
        <f aca="false">M10</f>
        <v>224</v>
      </c>
      <c r="O10" s="24" t="n">
        <v>11.5207684604901</v>
      </c>
      <c r="P10" s="4"/>
      <c r="Q10" s="4"/>
      <c r="R10" s="4"/>
      <c r="S10" s="4"/>
      <c r="T10" s="4"/>
      <c r="U10" s="4"/>
      <c r="V10" s="4"/>
      <c r="W10" s="4"/>
    </row>
    <row r="11" customFormat="false" ht="12.75" hidden="false" customHeight="false" outlineLevel="0" collapsed="false">
      <c r="A11" s="4"/>
      <c r="B11" s="19" t="n">
        <v>36557</v>
      </c>
      <c r="C11" s="20" t="n">
        <v>98.5125</v>
      </c>
      <c r="D11" s="20" t="n">
        <f aca="false">C11</f>
        <v>98.5125</v>
      </c>
      <c r="E11" s="21" t="n">
        <f aca="false">E10</f>
        <v>0.07</v>
      </c>
      <c r="F11" s="21" t="n">
        <f aca="false">E11</f>
        <v>0.07</v>
      </c>
      <c r="G11" s="21" t="n">
        <f aca="false">G10</f>
        <v>0.342135349244148</v>
      </c>
      <c r="H11" s="22" t="n">
        <v>36585</v>
      </c>
      <c r="I11" s="23" t="n">
        <v>1</v>
      </c>
      <c r="J11" s="24" t="n">
        <v>6.26486465605132</v>
      </c>
      <c r="K11" s="4"/>
      <c r="L11" s="19" t="n">
        <v>36557</v>
      </c>
      <c r="M11" s="25" t="n">
        <v>224</v>
      </c>
      <c r="N11" s="25" t="n">
        <f aca="false">M11</f>
        <v>224</v>
      </c>
      <c r="O11" s="24" t="n">
        <v>14.2451940916685</v>
      </c>
      <c r="P11" s="4"/>
      <c r="Q11" s="4"/>
      <c r="R11" s="4"/>
      <c r="S11" s="4"/>
      <c r="T11" s="4"/>
      <c r="U11" s="4"/>
      <c r="V11" s="4"/>
      <c r="W11" s="4"/>
    </row>
    <row r="12" customFormat="false" ht="12.75" hidden="false" customHeight="false" outlineLevel="0" collapsed="false">
      <c r="A12" s="4"/>
      <c r="B12" s="19" t="n">
        <v>36586</v>
      </c>
      <c r="C12" s="20" t="n">
        <v>118.9375</v>
      </c>
      <c r="D12" s="20" t="n">
        <f aca="false">C12</f>
        <v>118.9375</v>
      </c>
      <c r="E12" s="21" t="n">
        <f aca="false">E11</f>
        <v>0.07</v>
      </c>
      <c r="F12" s="21" t="n">
        <f aca="false">E12</f>
        <v>0.07</v>
      </c>
      <c r="G12" s="21" t="n">
        <f aca="false">G11</f>
        <v>0.342135349244148</v>
      </c>
      <c r="H12" s="22" t="n">
        <v>36616</v>
      </c>
      <c r="I12" s="23" t="n">
        <v>1</v>
      </c>
      <c r="J12" s="24" t="n">
        <v>8.82290191862708</v>
      </c>
      <c r="K12" s="4"/>
      <c r="L12" s="19" t="n">
        <v>36586</v>
      </c>
      <c r="M12" s="25" t="n">
        <v>224</v>
      </c>
      <c r="N12" s="25" t="n">
        <f aca="false">M12</f>
        <v>224</v>
      </c>
      <c r="O12" s="24" t="n">
        <v>16.6165425519493</v>
      </c>
      <c r="P12" s="4"/>
      <c r="Q12" s="4"/>
      <c r="R12" s="4"/>
      <c r="S12" s="4"/>
      <c r="T12" s="4"/>
      <c r="U12" s="4"/>
      <c r="V12" s="4"/>
      <c r="W12" s="4"/>
    </row>
    <row r="13" customFormat="false" ht="12.75" hidden="false" customHeight="false" outlineLevel="0" collapsed="false">
      <c r="A13" s="4"/>
      <c r="B13" s="19" t="n">
        <v>36617</v>
      </c>
      <c r="C13" s="20" t="n">
        <v>142.0083</v>
      </c>
      <c r="D13" s="20" t="n">
        <f aca="false">C13</f>
        <v>142.0083</v>
      </c>
      <c r="E13" s="21" t="n">
        <f aca="false">E12</f>
        <v>0.07</v>
      </c>
      <c r="F13" s="21" t="n">
        <f aca="false">E13</f>
        <v>0.07</v>
      </c>
      <c r="G13" s="21" t="n">
        <f aca="false">G12</f>
        <v>0.342135349244148</v>
      </c>
      <c r="H13" s="22" t="n">
        <v>36646</v>
      </c>
      <c r="I13" s="23" t="n">
        <v>1</v>
      </c>
      <c r="J13" s="24" t="n">
        <v>11.777803531688</v>
      </c>
      <c r="K13" s="4"/>
      <c r="L13" s="19" t="n">
        <v>36617</v>
      </c>
      <c r="M13" s="25" t="n">
        <v>224</v>
      </c>
      <c r="N13" s="25" t="n">
        <f aca="false">M13</f>
        <v>224</v>
      </c>
      <c r="O13" s="24" t="n">
        <v>18.5779844635709</v>
      </c>
      <c r="P13" s="4"/>
      <c r="Q13" s="4"/>
      <c r="R13" s="4"/>
      <c r="S13" s="4"/>
      <c r="T13" s="4"/>
      <c r="U13" s="4"/>
      <c r="V13" s="4"/>
      <c r="W13" s="4"/>
    </row>
    <row r="14" customFormat="false" ht="12.75" hidden="false" customHeight="false" outlineLevel="0" collapsed="false">
      <c r="A14" s="4"/>
      <c r="B14" s="19" t="n">
        <v>36647</v>
      </c>
      <c r="C14" s="20" t="n">
        <v>149.85</v>
      </c>
      <c r="D14" s="20" t="n">
        <f aca="false">C14</f>
        <v>149.85</v>
      </c>
      <c r="E14" s="21" t="n">
        <f aca="false">E13</f>
        <v>0.07</v>
      </c>
      <c r="F14" s="21" t="n">
        <f aca="false">E14</f>
        <v>0.07</v>
      </c>
      <c r="G14" s="21" t="n">
        <f aca="false">G13</f>
        <v>0.342135349244148</v>
      </c>
      <c r="H14" s="22" t="n">
        <v>36677</v>
      </c>
      <c r="I14" s="23" t="n">
        <v>1</v>
      </c>
      <c r="J14" s="24" t="n">
        <v>13.6224156110346</v>
      </c>
      <c r="K14" s="4"/>
      <c r="L14" s="19" t="n">
        <v>36647</v>
      </c>
      <c r="M14" s="25" t="n">
        <v>224</v>
      </c>
      <c r="N14" s="25" t="n">
        <f aca="false">M14</f>
        <v>224</v>
      </c>
      <c r="O14" s="24" t="n">
        <v>20.3631704829614</v>
      </c>
      <c r="P14" s="4"/>
      <c r="Q14" s="4"/>
      <c r="R14" s="4"/>
      <c r="S14" s="4"/>
      <c r="T14" s="4"/>
      <c r="U14" s="4"/>
      <c r="V14" s="4"/>
      <c r="W14" s="4"/>
    </row>
    <row r="15" customFormat="false" ht="12.75" hidden="false" customHeight="false" outlineLevel="0" collapsed="false">
      <c r="A15" s="4"/>
      <c r="B15" s="19" t="n">
        <v>36678</v>
      </c>
      <c r="C15" s="20" t="n">
        <v>151.4045</v>
      </c>
      <c r="D15" s="20" t="n">
        <f aca="false">C15</f>
        <v>151.4045</v>
      </c>
      <c r="E15" s="21" t="n">
        <f aca="false">E14</f>
        <v>0.07</v>
      </c>
      <c r="F15" s="21" t="n">
        <f aca="false">E15</f>
        <v>0.07</v>
      </c>
      <c r="G15" s="21" t="n">
        <f aca="false">G14</f>
        <v>0.342135349244148</v>
      </c>
      <c r="H15" s="22" t="n">
        <v>36707</v>
      </c>
      <c r="I15" s="23" t="n">
        <v>1</v>
      </c>
      <c r="J15" s="24" t="n">
        <v>14.8117346552822</v>
      </c>
      <c r="K15" s="4"/>
      <c r="L15" s="19" t="n">
        <v>36678</v>
      </c>
      <c r="M15" s="25" t="n">
        <v>224</v>
      </c>
      <c r="N15" s="25" t="n">
        <f aca="false">M15</f>
        <v>224</v>
      </c>
      <c r="O15" s="24" t="n">
        <v>21.9136720690812</v>
      </c>
      <c r="P15" s="4"/>
      <c r="Q15" s="4"/>
      <c r="R15" s="4"/>
      <c r="S15" s="4"/>
      <c r="T15" s="4"/>
      <c r="U15" s="4"/>
      <c r="V15" s="4"/>
      <c r="W15" s="4"/>
    </row>
    <row r="16" customFormat="false" ht="12.75" hidden="false" customHeight="false" outlineLevel="0" collapsed="false">
      <c r="A16" s="4"/>
      <c r="B16" s="19" t="n">
        <v>36708</v>
      </c>
      <c r="C16" s="20" t="n">
        <v>179.0773</v>
      </c>
      <c r="D16" s="20" t="n">
        <f aca="false">C16</f>
        <v>179.0773</v>
      </c>
      <c r="E16" s="21" t="n">
        <f aca="false">E15</f>
        <v>0.07</v>
      </c>
      <c r="F16" s="21" t="n">
        <f aca="false">E16</f>
        <v>0.07</v>
      </c>
      <c r="G16" s="21" t="n">
        <f aca="false">G15</f>
        <v>0.342135349244148</v>
      </c>
      <c r="H16" s="22" t="n">
        <v>36738</v>
      </c>
      <c r="I16" s="23" t="n">
        <v>1</v>
      </c>
      <c r="J16" s="24" t="n">
        <v>18.683871820447</v>
      </c>
      <c r="K16" s="4"/>
      <c r="L16" s="19" t="n">
        <v>36708</v>
      </c>
      <c r="M16" s="25" t="n">
        <v>224</v>
      </c>
      <c r="N16" s="25" t="n">
        <f aca="false">M16</f>
        <v>224</v>
      </c>
      <c r="O16" s="24" t="n">
        <v>23.3708420206254</v>
      </c>
      <c r="P16" s="4"/>
      <c r="Q16" s="4"/>
      <c r="R16" s="4"/>
      <c r="S16" s="4"/>
      <c r="T16" s="4"/>
      <c r="U16" s="4"/>
      <c r="V16" s="4"/>
      <c r="W16" s="4"/>
    </row>
    <row r="17" customFormat="false" ht="12.75" hidden="false" customHeight="false" outlineLevel="0" collapsed="false">
      <c r="A17" s="4"/>
      <c r="B17" s="19" t="n">
        <v>36739</v>
      </c>
      <c r="C17" s="20" t="n">
        <v>199.6262</v>
      </c>
      <c r="D17" s="20" t="n">
        <f aca="false">C17</f>
        <v>199.6262</v>
      </c>
      <c r="E17" s="21" t="n">
        <f aca="false">E16</f>
        <v>0.07</v>
      </c>
      <c r="F17" s="21" t="n">
        <f aca="false">E17</f>
        <v>0.07</v>
      </c>
      <c r="G17" s="21" t="n">
        <f aca="false">G16</f>
        <v>0.342135349244148</v>
      </c>
      <c r="H17" s="22" t="n">
        <v>36769</v>
      </c>
      <c r="I17" s="23" t="n">
        <v>1</v>
      </c>
      <c r="J17" s="24" t="n">
        <v>22.0186757231552</v>
      </c>
      <c r="K17" s="4"/>
      <c r="L17" s="19" t="n">
        <v>36739</v>
      </c>
      <c r="M17" s="25" t="n">
        <v>224</v>
      </c>
      <c r="N17" s="25" t="n">
        <f aca="false">M17</f>
        <v>224</v>
      </c>
      <c r="O17" s="24" t="n">
        <v>24.7070943693101</v>
      </c>
      <c r="P17" s="4"/>
      <c r="Q17" s="4"/>
      <c r="R17" s="4"/>
      <c r="S17" s="4"/>
      <c r="T17" s="4"/>
      <c r="U17" s="4"/>
      <c r="V17" s="4"/>
      <c r="W17" s="4"/>
    </row>
    <row r="18" customFormat="false" ht="12.75" hidden="false" customHeight="false" outlineLevel="0" collapsed="false">
      <c r="A18" s="4"/>
      <c r="B18" s="19" t="n">
        <v>36770</v>
      </c>
      <c r="C18" s="20" t="n">
        <v>212.2989</v>
      </c>
      <c r="D18" s="20" t="n">
        <f aca="false">C18</f>
        <v>212.2989</v>
      </c>
      <c r="E18" s="21" t="n">
        <f aca="false">E17</f>
        <v>0.07</v>
      </c>
      <c r="F18" s="21" t="n">
        <f aca="false">E18</f>
        <v>0.07</v>
      </c>
      <c r="G18" s="21" t="n">
        <f aca="false">G17</f>
        <v>0.342135349244148</v>
      </c>
      <c r="H18" s="22" t="n">
        <v>36799</v>
      </c>
      <c r="I18" s="23" t="n">
        <v>1</v>
      </c>
      <c r="J18" s="24" t="n">
        <v>24.5502517174918</v>
      </c>
      <c r="K18" s="4"/>
      <c r="L18" s="19" t="n">
        <v>36770</v>
      </c>
      <c r="M18" s="25" t="n">
        <v>224</v>
      </c>
      <c r="N18" s="25" t="n">
        <f aca="false">M18</f>
        <v>224</v>
      </c>
      <c r="O18" s="24" t="n">
        <v>25.9033673029778</v>
      </c>
      <c r="P18" s="4"/>
      <c r="Q18" s="4"/>
      <c r="R18" s="4"/>
      <c r="S18" s="4"/>
      <c r="T18" s="4"/>
      <c r="U18" s="4"/>
      <c r="V18" s="4"/>
      <c r="W18" s="4"/>
    </row>
    <row r="19" customFormat="false" ht="12.75" hidden="false" customHeight="false" outlineLevel="0" collapsed="false">
      <c r="A19" s="4"/>
      <c r="B19" s="19" t="n">
        <v>36800</v>
      </c>
      <c r="C19" s="20" t="n">
        <v>213.2512</v>
      </c>
      <c r="D19" s="20" t="n">
        <f aca="false">C19</f>
        <v>213.2512</v>
      </c>
      <c r="E19" s="21" t="n">
        <f aca="false">E18</f>
        <v>0.07</v>
      </c>
      <c r="F19" s="21" t="n">
        <f aca="false">E19</f>
        <v>0.07</v>
      </c>
      <c r="G19" s="21" t="n">
        <f aca="false">G18</f>
        <v>0.342135349244148</v>
      </c>
      <c r="H19" s="22" t="n">
        <v>36830</v>
      </c>
      <c r="I19" s="23" t="n">
        <v>1</v>
      </c>
      <c r="J19" s="24" t="n">
        <v>25.7553984687836</v>
      </c>
      <c r="K19" s="4"/>
      <c r="L19" s="19" t="n">
        <v>36800</v>
      </c>
      <c r="M19" s="25" t="n">
        <v>224</v>
      </c>
      <c r="N19" s="25" t="n">
        <f aca="false">M19</f>
        <v>224</v>
      </c>
      <c r="O19" s="24" t="n">
        <v>27.0535840220713</v>
      </c>
      <c r="P19" s="4"/>
      <c r="Q19" s="4"/>
      <c r="R19" s="4"/>
      <c r="S19" s="4"/>
      <c r="T19" s="4"/>
      <c r="U19" s="4"/>
      <c r="V19" s="4"/>
      <c r="W19" s="4"/>
    </row>
    <row r="20" customFormat="false" ht="12.75" hidden="false" customHeight="false" outlineLevel="0" collapsed="false">
      <c r="A20" s="4"/>
      <c r="B20" s="19" t="n">
        <v>36831</v>
      </c>
      <c r="C20" s="20" t="n">
        <v>223.8321</v>
      </c>
      <c r="D20" s="20" t="n">
        <f aca="false">C20</f>
        <v>223.8321</v>
      </c>
      <c r="E20" s="21" t="n">
        <f aca="false">E19</f>
        <v>0.07</v>
      </c>
      <c r="F20" s="21" t="n">
        <f aca="false">E20</f>
        <v>0.07</v>
      </c>
      <c r="G20" s="21" t="n">
        <f aca="false">G19</f>
        <v>0.342135349244148</v>
      </c>
      <c r="H20" s="22" t="n">
        <v>36860</v>
      </c>
      <c r="I20" s="23" t="n">
        <v>1</v>
      </c>
      <c r="J20" s="24" t="n">
        <v>28.0730133182831</v>
      </c>
      <c r="K20" s="4"/>
      <c r="L20" s="19" t="n">
        <v>36831</v>
      </c>
      <c r="M20" s="25" t="n">
        <v>224</v>
      </c>
      <c r="N20" s="25" t="n">
        <f aca="false">M20</f>
        <v>224</v>
      </c>
      <c r="O20" s="24" t="n">
        <v>28.0940713297843</v>
      </c>
      <c r="P20" s="4"/>
      <c r="Q20" s="4"/>
      <c r="R20" s="4"/>
      <c r="S20" s="4"/>
      <c r="T20" s="4"/>
      <c r="U20" s="4"/>
      <c r="V20" s="4"/>
      <c r="W20" s="4"/>
    </row>
    <row r="21" customFormat="false" ht="12.75" hidden="false" customHeight="false" outlineLevel="0" collapsed="false">
      <c r="A21" s="4"/>
      <c r="B21" s="19" t="n">
        <v>36861</v>
      </c>
      <c r="C21" s="20" t="n">
        <v>223.8321</v>
      </c>
      <c r="D21" s="20" t="n">
        <f aca="false">C21</f>
        <v>223.8321</v>
      </c>
      <c r="E21" s="21" t="n">
        <f aca="false">E20</f>
        <v>0.07</v>
      </c>
      <c r="F21" s="21" t="n">
        <f aca="false">E21</f>
        <v>0.07</v>
      </c>
      <c r="G21" s="21" t="n">
        <f aca="false">G20</f>
        <v>0.342135349244148</v>
      </c>
      <c r="H21" s="22" t="n">
        <v>36891</v>
      </c>
      <c r="I21" s="23" t="n">
        <v>1</v>
      </c>
      <c r="J21" s="24" t="n">
        <v>29.0811435352855</v>
      </c>
      <c r="K21" s="4"/>
      <c r="L21" s="19" t="n">
        <v>36861</v>
      </c>
      <c r="M21" s="25" t="n">
        <v>224</v>
      </c>
      <c r="N21" s="25" t="n">
        <f aca="false">M21</f>
        <v>224</v>
      </c>
      <c r="O21" s="24" t="n">
        <v>29.1029577612145</v>
      </c>
      <c r="P21" s="4"/>
      <c r="Q21" s="4"/>
      <c r="R21" s="4"/>
      <c r="S21" s="4"/>
      <c r="T21" s="4"/>
      <c r="U21" s="4"/>
      <c r="V21" s="4"/>
      <c r="W21" s="4"/>
    </row>
    <row r="22" customFormat="false" ht="12.75" hidden="false" customHeight="false" outlineLevel="0" collapsed="false">
      <c r="A22" s="4"/>
      <c r="B22" s="15"/>
      <c r="C22" s="16"/>
      <c r="D22" s="15"/>
      <c r="E22" s="15"/>
      <c r="F22" s="15"/>
      <c r="G22" s="15"/>
      <c r="H22" s="15"/>
      <c r="I22" s="16"/>
      <c r="J22" s="16"/>
      <c r="K22" s="4"/>
      <c r="L22" s="15"/>
      <c r="M22" s="16"/>
      <c r="N22" s="15"/>
      <c r="O22" s="17"/>
      <c r="P22" s="4"/>
      <c r="Q22" s="4"/>
      <c r="R22" s="4"/>
      <c r="S22" s="4"/>
      <c r="T22" s="4"/>
      <c r="U22" s="4"/>
      <c r="V22" s="4"/>
      <c r="W22" s="4"/>
    </row>
    <row r="23" customFormat="false" ht="12.75" hidden="false" customHeight="false" outlineLevel="0" collapsed="false">
      <c r="A23" s="4"/>
      <c r="B23" s="15"/>
      <c r="C23" s="16"/>
      <c r="D23" s="15"/>
      <c r="E23" s="15"/>
      <c r="F23" s="15"/>
      <c r="G23" s="15"/>
      <c r="H23" s="15"/>
      <c r="I23" s="26" t="s">
        <v>13</v>
      </c>
      <c r="J23" s="27" t="n">
        <f aca="false">AVERAGE(J10:J21)</f>
        <v>17.393952180549</v>
      </c>
      <c r="K23" s="4"/>
      <c r="L23" s="15"/>
      <c r="M23" s="16"/>
      <c r="N23" s="26" t="s">
        <v>13</v>
      </c>
      <c r="O23" s="28" t="n">
        <f aca="false">AVERAGE(O10:O21)</f>
        <v>21.7891040771421</v>
      </c>
      <c r="P23" s="4"/>
      <c r="Q23" s="4"/>
      <c r="R23" s="4"/>
      <c r="S23" s="4"/>
      <c r="T23" s="4"/>
      <c r="U23" s="4"/>
      <c r="V23" s="4"/>
      <c r="W23" s="4"/>
    </row>
    <row r="24" customFormat="false" ht="12.75" hidden="false" customHeight="false" outlineLevel="0" collapsed="false">
      <c r="A24" s="4"/>
      <c r="B24" s="15"/>
      <c r="C24" s="16"/>
      <c r="D24" s="15"/>
      <c r="E24" s="15"/>
      <c r="F24" s="15"/>
      <c r="G24" s="15"/>
      <c r="H24" s="15"/>
      <c r="I24" s="26" t="s">
        <v>14</v>
      </c>
      <c r="J24" s="29" t="n">
        <f aca="false">J23/$K$28</f>
        <v>0.1035865241102</v>
      </c>
      <c r="K24" s="17"/>
      <c r="L24" s="4"/>
      <c r="M24" s="4"/>
      <c r="N24" s="26" t="s">
        <v>14</v>
      </c>
      <c r="O24" s="30" t="n">
        <f aca="false">O23/$K$28</f>
        <v>0.129761053232658</v>
      </c>
      <c r="P24" s="4"/>
      <c r="Q24" s="4"/>
      <c r="R24" s="4"/>
      <c r="S24" s="4"/>
      <c r="T24" s="4"/>
      <c r="U24" s="4"/>
      <c r="V24" s="4"/>
      <c r="W24" s="4"/>
    </row>
    <row r="25" customFormat="false" ht="12.75" hidden="false" customHeight="false" outlineLevel="0" collapsed="false">
      <c r="A25" s="4"/>
      <c r="B25" s="15"/>
      <c r="C25" s="16"/>
      <c r="D25" s="15"/>
      <c r="E25" s="15"/>
      <c r="F25" s="15"/>
      <c r="G25" s="15"/>
      <c r="H25" s="15"/>
      <c r="I25" s="16"/>
      <c r="J25" s="17"/>
      <c r="K25" s="31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customFormat="false" ht="15.75" hidden="false" customHeight="false" outlineLevel="0" collapsed="false">
      <c r="A26" s="4"/>
      <c r="B26" s="8"/>
      <c r="C26" s="32" t="s">
        <v>15</v>
      </c>
      <c r="D26" s="9"/>
      <c r="E26" s="10"/>
      <c r="F26" s="9"/>
      <c r="G26" s="9"/>
      <c r="H26" s="11"/>
      <c r="I26" s="12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customFormat="false" ht="16.5" hidden="false" customHeight="false" outlineLevel="0" collapsed="false">
      <c r="A27" s="4"/>
      <c r="B27" s="33"/>
      <c r="C27" s="34"/>
      <c r="D27" s="35"/>
      <c r="E27" s="36"/>
      <c r="F27" s="35"/>
      <c r="G27" s="35"/>
      <c r="H27" s="37"/>
      <c r="I27" s="37"/>
      <c r="J27" s="37"/>
      <c r="K27" s="37"/>
      <c r="L27" s="37"/>
      <c r="M27" s="37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customFormat="false" ht="12.75" hidden="false" customHeight="false" outlineLevel="0" collapsed="false">
      <c r="A28" s="4"/>
      <c r="B28" s="38" t="s">
        <v>16</v>
      </c>
      <c r="C28" s="39" t="n">
        <v>0.05</v>
      </c>
      <c r="D28" s="38" t="s">
        <v>16</v>
      </c>
      <c r="E28" s="39" t="n">
        <v>0.1</v>
      </c>
      <c r="F28" s="38" t="s">
        <v>16</v>
      </c>
      <c r="G28" s="39" t="n">
        <v>0.15</v>
      </c>
      <c r="H28" s="38" t="s">
        <v>16</v>
      </c>
      <c r="I28" s="39" t="n">
        <v>0.2</v>
      </c>
      <c r="J28" s="38" t="s">
        <v>17</v>
      </c>
      <c r="K28" s="40" t="n">
        <f aca="false">AVERAGE(C10:C21)</f>
        <v>167.917133333333</v>
      </c>
      <c r="L28" s="38" t="s">
        <v>17</v>
      </c>
      <c r="M28" s="40" t="n">
        <v>200</v>
      </c>
      <c r="N28" s="38" t="s">
        <v>17</v>
      </c>
      <c r="O28" s="40" t="n">
        <v>225</v>
      </c>
      <c r="P28" s="17"/>
      <c r="Q28" s="17"/>
      <c r="R28" s="17"/>
      <c r="S28" s="17"/>
      <c r="T28" s="17"/>
      <c r="U28" s="17"/>
      <c r="V28" s="17"/>
      <c r="W28" s="17"/>
    </row>
    <row r="29" customFormat="false" ht="12.75" hidden="false" customHeight="false" outlineLevel="0" collapsed="false">
      <c r="A29" s="4"/>
      <c r="B29" s="41" t="s">
        <v>18</v>
      </c>
      <c r="C29" s="42" t="s">
        <v>12</v>
      </c>
      <c r="D29" s="41" t="s">
        <v>18</v>
      </c>
      <c r="E29" s="42" t="s">
        <v>12</v>
      </c>
      <c r="F29" s="41" t="s">
        <v>18</v>
      </c>
      <c r="G29" s="42" t="s">
        <v>12</v>
      </c>
      <c r="H29" s="41" t="s">
        <v>18</v>
      </c>
      <c r="I29" s="42" t="s">
        <v>12</v>
      </c>
      <c r="J29" s="41" t="s">
        <v>18</v>
      </c>
      <c r="K29" s="42" t="s">
        <v>12</v>
      </c>
      <c r="L29" s="41" t="s">
        <v>18</v>
      </c>
      <c r="M29" s="42" t="s">
        <v>12</v>
      </c>
      <c r="N29" s="41" t="s">
        <v>18</v>
      </c>
      <c r="O29" s="42" t="s">
        <v>12</v>
      </c>
      <c r="P29" s="4"/>
      <c r="Q29" s="4"/>
      <c r="R29" s="4"/>
      <c r="S29" s="4"/>
      <c r="T29" s="4"/>
      <c r="U29" s="4"/>
      <c r="V29" s="4"/>
      <c r="W29" s="4"/>
    </row>
    <row r="30" customFormat="false" ht="12.75" hidden="false" customHeight="false" outlineLevel="0" collapsed="false">
      <c r="A30" s="4"/>
      <c r="B30" s="43" t="n">
        <f aca="false">$C10*(1+$C$28)</f>
        <v>107.49375</v>
      </c>
      <c r="C30" s="44" t="n">
        <v>3.23667113516092</v>
      </c>
      <c r="D30" s="43" t="n">
        <f aca="false">$C10*(1+$E$28)</f>
        <v>112.6125</v>
      </c>
      <c r="E30" s="44" t="n">
        <v>1.8740946087061</v>
      </c>
      <c r="F30" s="43" t="n">
        <f aca="false">$C10*(1+$G$28)</f>
        <v>117.73125</v>
      </c>
      <c r="G30" s="44" t="n">
        <v>1.02474104424602</v>
      </c>
      <c r="H30" s="43" t="n">
        <f aca="false">$C10*(1+$I$28)</f>
        <v>122.85</v>
      </c>
      <c r="I30" s="44" t="n">
        <v>0.530971550718535</v>
      </c>
      <c r="J30" s="43" t="n">
        <f aca="false">$K$28</f>
        <v>167.917133333333</v>
      </c>
      <c r="K30" s="44" t="n">
        <v>0.00029077573549768</v>
      </c>
      <c r="L30" s="45" t="n">
        <f aca="false">$M$28</f>
        <v>200</v>
      </c>
      <c r="M30" s="44" t="n">
        <v>4.61482853946352E-007</v>
      </c>
      <c r="N30" s="45" t="n">
        <f aca="false">$O$28</f>
        <v>225</v>
      </c>
      <c r="O30" s="44" t="n">
        <v>2.31228629530309E-009</v>
      </c>
      <c r="P30" s="46"/>
      <c r="Q30" s="46"/>
      <c r="R30" s="46"/>
      <c r="S30" s="46"/>
      <c r="T30" s="46"/>
      <c r="U30" s="46"/>
      <c r="V30" s="46"/>
      <c r="W30" s="46"/>
    </row>
    <row r="31" customFormat="false" ht="12.75" hidden="false" customHeight="false" outlineLevel="0" collapsed="false">
      <c r="A31" s="4"/>
      <c r="B31" s="43" t="n">
        <f aca="false">$C11*(1+$C$28)</f>
        <v>103.438125</v>
      </c>
      <c r="C31" s="44" t="n">
        <v>4.28501803114314</v>
      </c>
      <c r="D31" s="43" t="n">
        <f aca="false">$C11*(1+$E$28)</f>
        <v>108.36375</v>
      </c>
      <c r="E31" s="44" t="n">
        <v>2.83108692125893</v>
      </c>
      <c r="F31" s="43" t="n">
        <f aca="false">$C11*(1+$G$28)</f>
        <v>113.289375</v>
      </c>
      <c r="G31" s="44" t="n">
        <v>1.81026182139283</v>
      </c>
      <c r="H31" s="43" t="n">
        <f aca="false">$C11*(1+$I$28)</f>
        <v>118.215</v>
      </c>
      <c r="I31" s="44" t="n">
        <v>1.1227539332495</v>
      </c>
      <c r="J31" s="43" t="n">
        <f aca="false">$K$28</f>
        <v>167.917133333333</v>
      </c>
      <c r="K31" s="44" t="n">
        <v>0.00270611114253415</v>
      </c>
      <c r="L31" s="45" t="n">
        <f aca="false">$M$28</f>
        <v>200</v>
      </c>
      <c r="M31" s="44" t="n">
        <v>2.91924017642438E-005</v>
      </c>
      <c r="N31" s="45" t="n">
        <f aca="false">$O$28</f>
        <v>225</v>
      </c>
      <c r="O31" s="44" t="n">
        <v>7.53083423308332E-007</v>
      </c>
      <c r="P31" s="46"/>
      <c r="Q31" s="46"/>
      <c r="R31" s="46"/>
      <c r="S31" s="46"/>
      <c r="T31" s="46"/>
      <c r="U31" s="46"/>
      <c r="V31" s="46"/>
      <c r="W31" s="46"/>
    </row>
    <row r="32" customFormat="false" ht="12.75" hidden="false" customHeight="false" outlineLevel="0" collapsed="false">
      <c r="A32" s="4"/>
      <c r="B32" s="43" t="n">
        <f aca="false">$C12*(1+$C$28)</f>
        <v>124.884375</v>
      </c>
      <c r="C32" s="44" t="n">
        <v>6.42835865715128</v>
      </c>
      <c r="D32" s="43" t="n">
        <f aca="false">$C12*(1+$E$28)</f>
        <v>130.83125</v>
      </c>
      <c r="E32" s="44" t="n">
        <v>4.57826814731372</v>
      </c>
      <c r="F32" s="43" t="n">
        <f aca="false">$C12*(1+$G$28)</f>
        <v>136.778125</v>
      </c>
      <c r="G32" s="44" t="n">
        <v>3.19192192588992</v>
      </c>
      <c r="H32" s="43" t="n">
        <f aca="false">$C12*(1+$I$28)</f>
        <v>142.725</v>
      </c>
      <c r="I32" s="44" t="n">
        <v>2.18194552531729</v>
      </c>
      <c r="J32" s="43" t="n">
        <f aca="false">$K$28</f>
        <v>167.917133333333</v>
      </c>
      <c r="K32" s="44" t="n">
        <v>0.363022292454983</v>
      </c>
      <c r="L32" s="45" t="n">
        <f aca="false">$M$28</f>
        <v>200</v>
      </c>
      <c r="M32" s="44" t="n">
        <v>0.0273851696085397</v>
      </c>
      <c r="N32" s="45" t="n">
        <f aca="false">$O$28</f>
        <v>225</v>
      </c>
      <c r="O32" s="44" t="n">
        <v>0.00318708231632565</v>
      </c>
      <c r="P32" s="46"/>
      <c r="Q32" s="46"/>
      <c r="R32" s="46"/>
      <c r="S32" s="46"/>
      <c r="T32" s="46"/>
      <c r="U32" s="46"/>
      <c r="V32" s="46"/>
      <c r="W32" s="46"/>
    </row>
    <row r="33" customFormat="false" ht="12.75" hidden="false" customHeight="false" outlineLevel="0" collapsed="false">
      <c r="A33" s="4"/>
      <c r="B33" s="43" t="n">
        <f aca="false">$C13*(1+$C$28)</f>
        <v>149.108715</v>
      </c>
      <c r="C33" s="44" t="n">
        <v>8.92889920622184</v>
      </c>
      <c r="D33" s="43" t="n">
        <f aca="false">$C13*(1+$E$28)</f>
        <v>156.20913</v>
      </c>
      <c r="E33" s="44" t="n">
        <v>6.65827710877945</v>
      </c>
      <c r="F33" s="43" t="n">
        <f aca="false">$C13*(1+$G$28)</f>
        <v>163.309545</v>
      </c>
      <c r="G33" s="44" t="n">
        <v>4.88956820303689</v>
      </c>
      <c r="H33" s="43" t="n">
        <f aca="false">$C13*(1+$I$28)</f>
        <v>170.40996</v>
      </c>
      <c r="I33" s="44" t="n">
        <v>3.54044363421422</v>
      </c>
      <c r="J33" s="43" t="n">
        <f aca="false">$K$28</f>
        <v>167.917133333333</v>
      </c>
      <c r="K33" s="44" t="n">
        <v>3.97143670205115</v>
      </c>
      <c r="L33" s="45" t="n">
        <f aca="false">$M$28</f>
        <v>200</v>
      </c>
      <c r="M33" s="44" t="n">
        <v>0.813251017964799</v>
      </c>
      <c r="N33" s="45" t="n">
        <f aca="false">$O$28</f>
        <v>225</v>
      </c>
      <c r="O33" s="44" t="n">
        <v>0.208728632404283</v>
      </c>
      <c r="P33" s="46"/>
      <c r="Q33" s="46"/>
      <c r="R33" s="46"/>
      <c r="S33" s="46"/>
      <c r="T33" s="46"/>
      <c r="U33" s="46"/>
      <c r="V33" s="46"/>
      <c r="W33" s="46"/>
    </row>
    <row r="34" customFormat="false" ht="12.75" hidden="false" customHeight="false" outlineLevel="0" collapsed="false">
      <c r="A34" s="4"/>
      <c r="B34" s="43" t="n">
        <f aca="false">$C14*(1+$C$28)</f>
        <v>157.3425</v>
      </c>
      <c r="C34" s="44" t="n">
        <v>10.635080942946</v>
      </c>
      <c r="D34" s="43" t="n">
        <f aca="false">$C14*(1+$E$28)</f>
        <v>164.835</v>
      </c>
      <c r="E34" s="44" t="n">
        <v>8.19982250855041</v>
      </c>
      <c r="F34" s="43" t="n">
        <f aca="false">$C14*(1+$G$28)</f>
        <v>172.3275</v>
      </c>
      <c r="G34" s="44" t="n">
        <v>6.24984695883486</v>
      </c>
      <c r="H34" s="43" t="n">
        <f aca="false">$C14*(1+$I$28)</f>
        <v>179.82</v>
      </c>
      <c r="I34" s="44" t="n">
        <v>4.71370815185909</v>
      </c>
      <c r="J34" s="43" t="n">
        <f aca="false">$K$28</f>
        <v>167.917133333333</v>
      </c>
      <c r="K34" s="44" t="n">
        <v>7.34296071440964</v>
      </c>
      <c r="L34" s="45" t="n">
        <f aca="false">$M$28</f>
        <v>200</v>
      </c>
      <c r="M34" s="44" t="n">
        <v>2.10793808712028</v>
      </c>
      <c r="N34" s="45" t="n">
        <f aca="false">$O$28</f>
        <v>225</v>
      </c>
      <c r="O34" s="44" t="n">
        <v>0.72431013752875</v>
      </c>
      <c r="P34" s="46"/>
      <c r="Q34" s="46"/>
      <c r="R34" s="46"/>
      <c r="S34" s="46"/>
      <c r="T34" s="46"/>
      <c r="U34" s="46"/>
      <c r="V34" s="46"/>
      <c r="W34" s="46"/>
    </row>
    <row r="35" customFormat="false" ht="12.75" hidden="false" customHeight="false" outlineLevel="0" collapsed="false">
      <c r="A35" s="4"/>
      <c r="B35" s="43" t="n">
        <f aca="false">$C15*(1+$C$28)</f>
        <v>158.974725</v>
      </c>
      <c r="C35" s="44" t="n">
        <v>11.8160051150887</v>
      </c>
      <c r="D35" s="43" t="n">
        <f aca="false">$C15*(1+$E$28)</f>
        <v>166.54495</v>
      </c>
      <c r="E35" s="44" t="n">
        <v>9.33366027860561</v>
      </c>
      <c r="F35" s="43" t="n">
        <f aca="false">$C15*(1+$G$28)</f>
        <v>174.115175</v>
      </c>
      <c r="G35" s="44" t="n">
        <v>7.30650370135724</v>
      </c>
      <c r="H35" s="43" t="n">
        <f aca="false">$C15*(1+$I$28)</f>
        <v>181.6854</v>
      </c>
      <c r="I35" s="44" t="n">
        <v>5.67280184282723</v>
      </c>
      <c r="J35" s="43" t="n">
        <f aca="false">$K$28</f>
        <v>167.917133333333</v>
      </c>
      <c r="K35" s="44" t="n">
        <v>8.93422770061383</v>
      </c>
      <c r="L35" s="45" t="n">
        <f aca="false">$M$28</f>
        <v>200</v>
      </c>
      <c r="M35" s="44" t="n">
        <v>2.98654152339119</v>
      </c>
      <c r="N35" s="45" t="n">
        <f aca="false">$O$28</f>
        <v>225</v>
      </c>
      <c r="O35" s="44" t="n">
        <v>1.18047829964221</v>
      </c>
      <c r="P35" s="46"/>
      <c r="Q35" s="46"/>
      <c r="R35" s="46"/>
      <c r="S35" s="46"/>
      <c r="T35" s="46"/>
      <c r="U35" s="46"/>
      <c r="V35" s="46"/>
      <c r="W35" s="46"/>
    </row>
    <row r="36" customFormat="false" ht="12.75" hidden="false" customHeight="false" outlineLevel="0" collapsed="false">
      <c r="A36" s="4"/>
      <c r="B36" s="43" t="n">
        <f aca="false">$C16*(1+$C$28)</f>
        <v>188.031165</v>
      </c>
      <c r="C36" s="44" t="n">
        <v>15.1710590122791</v>
      </c>
      <c r="D36" s="43" t="n">
        <f aca="false">$C16*(1+$E$28)</f>
        <v>196.98503</v>
      </c>
      <c r="E36" s="44" t="n">
        <v>12.2214521791068</v>
      </c>
      <c r="F36" s="43" t="n">
        <f aca="false">$C16*(1+$G$28)</f>
        <v>205.938895</v>
      </c>
      <c r="G36" s="44" t="n">
        <v>9.77453515009081</v>
      </c>
      <c r="H36" s="43" t="n">
        <f aca="false">$C16*(1+$I$28)</f>
        <v>214.89276</v>
      </c>
      <c r="I36" s="44" t="n">
        <v>7.76665104743791</v>
      </c>
      <c r="J36" s="43" t="n">
        <f aca="false">$K$28</f>
        <v>167.917133333333</v>
      </c>
      <c r="K36" s="44" t="n">
        <v>23.9280032845452</v>
      </c>
      <c r="L36" s="45" t="n">
        <f aca="false">$M$28</f>
        <v>200</v>
      </c>
      <c r="M36" s="44" t="n">
        <v>11.344532778901</v>
      </c>
      <c r="N36" s="45" t="n">
        <f aca="false">$O$28</f>
        <v>225</v>
      </c>
      <c r="O36" s="44" t="n">
        <v>5.94918223189849</v>
      </c>
      <c r="P36" s="46"/>
      <c r="Q36" s="46"/>
      <c r="R36" s="46"/>
      <c r="S36" s="46"/>
      <c r="T36" s="46"/>
      <c r="U36" s="46"/>
      <c r="V36" s="46"/>
      <c r="W36" s="46"/>
    </row>
    <row r="37" customFormat="false" ht="12.75" hidden="false" customHeight="false" outlineLevel="0" collapsed="false">
      <c r="A37" s="4"/>
      <c r="B37" s="43" t="n">
        <f aca="false">$C17*(1+$C$28)</f>
        <v>209.60751</v>
      </c>
      <c r="C37" s="44" t="n">
        <v>18.1385733150618</v>
      </c>
      <c r="D37" s="43" t="n">
        <f aca="false">$C17*(1+$E$28)</f>
        <v>219.58882</v>
      </c>
      <c r="E37" s="44" t="n">
        <v>14.8455592730886</v>
      </c>
      <c r="F37" s="43" t="n">
        <f aca="false">$C17*(1+$G$28)</f>
        <v>229.57013</v>
      </c>
      <c r="G37" s="44" t="n">
        <v>12.0792427838606</v>
      </c>
      <c r="H37" s="43" t="n">
        <f aca="false">$C17*(1+$I$28)</f>
        <v>239.55144</v>
      </c>
      <c r="I37" s="44" t="n">
        <v>9.77659215013822</v>
      </c>
      <c r="J37" s="43" t="n">
        <f aca="false">$K$28</f>
        <v>167.917133333333</v>
      </c>
      <c r="K37" s="44" t="n">
        <v>38.7580508432962</v>
      </c>
      <c r="L37" s="45" t="n">
        <f aca="false">$M$28</f>
        <v>200</v>
      </c>
      <c r="M37" s="44" t="n">
        <v>21.8621290238696</v>
      </c>
      <c r="N37" s="45" t="n">
        <f aca="false">$O$28</f>
        <v>225</v>
      </c>
      <c r="O37" s="44" t="n">
        <v>13.2844932521709</v>
      </c>
      <c r="P37" s="46"/>
      <c r="Q37" s="46"/>
      <c r="R37" s="46"/>
      <c r="S37" s="46"/>
      <c r="T37" s="46"/>
      <c r="U37" s="46"/>
      <c r="V37" s="46"/>
      <c r="W37" s="46"/>
    </row>
    <row r="38" customFormat="false" ht="12.75" hidden="false" customHeight="false" outlineLevel="0" collapsed="false">
      <c r="A38" s="4"/>
      <c r="B38" s="43" t="n">
        <f aca="false">$C18*(1+$C$28)</f>
        <v>222.913845</v>
      </c>
      <c r="C38" s="44" t="n">
        <v>20.4617276850098</v>
      </c>
      <c r="D38" s="43" t="n">
        <f aca="false">$C18*(1+$E$28)</f>
        <v>233.52879</v>
      </c>
      <c r="E38" s="44" t="n">
        <v>16.9618908855699</v>
      </c>
      <c r="F38" s="43" t="n">
        <f aca="false">$C18*(1+$G$28)</f>
        <v>244.143735</v>
      </c>
      <c r="G38" s="44" t="n">
        <v>13.9922829322259</v>
      </c>
      <c r="H38" s="43" t="n">
        <f aca="false">$C18*(1+$I$28)</f>
        <v>254.75868</v>
      </c>
      <c r="I38" s="44" t="n">
        <v>11.4923045712344</v>
      </c>
      <c r="J38" s="43" t="n">
        <f aca="false">$K$28</f>
        <v>167.917133333333</v>
      </c>
      <c r="K38" s="44" t="n">
        <v>48.9512870357943</v>
      </c>
      <c r="L38" s="45" t="n">
        <f aca="false">$M$28</f>
        <v>200</v>
      </c>
      <c r="M38" s="44" t="n">
        <v>30.0918326551146</v>
      </c>
      <c r="N38" s="45" t="n">
        <f aca="false">$O$28</f>
        <v>225</v>
      </c>
      <c r="O38" s="44" t="n">
        <v>19.7291992245895</v>
      </c>
      <c r="P38" s="4"/>
      <c r="Q38" s="4"/>
      <c r="R38" s="4"/>
      <c r="S38" s="4"/>
      <c r="T38" s="4"/>
      <c r="U38" s="4"/>
      <c r="V38" s="4"/>
      <c r="W38" s="4"/>
    </row>
    <row r="39" customFormat="false" ht="12.75" hidden="false" customHeight="false" outlineLevel="0" collapsed="false">
      <c r="A39" s="4"/>
      <c r="B39" s="43" t="n">
        <f aca="false">$C19*(1+$C$28)</f>
        <v>223.91376</v>
      </c>
      <c r="C39" s="44" t="n">
        <v>21.6884298696524</v>
      </c>
      <c r="D39" s="43" t="n">
        <f aca="false">$C19*(1+$E$28)</f>
        <v>234.57632</v>
      </c>
      <c r="E39" s="44" t="n">
        <v>18.1807595770939</v>
      </c>
      <c r="F39" s="43" t="n">
        <f aca="false">$C19*(1+$G$28)</f>
        <v>245.23888</v>
      </c>
      <c r="G39" s="44" t="n">
        <v>15.1785381227181</v>
      </c>
      <c r="H39" s="43" t="n">
        <f aca="false">$C19*(1+$I$28)</f>
        <v>255.90144</v>
      </c>
      <c r="I39" s="44" t="n">
        <v>12.6262997825068</v>
      </c>
      <c r="J39" s="43" t="n">
        <f aca="false">$K$28</f>
        <v>167.917133333333</v>
      </c>
      <c r="K39" s="44" t="n">
        <v>50.223523979531</v>
      </c>
      <c r="L39" s="45" t="n">
        <f aca="false">$M$28</f>
        <v>200</v>
      </c>
      <c r="M39" s="44" t="n">
        <v>31.6622549728818</v>
      </c>
      <c r="N39" s="45" t="n">
        <f aca="false">$O$28</f>
        <v>225</v>
      </c>
      <c r="O39" s="44" t="n">
        <v>21.306374662448</v>
      </c>
      <c r="P39" s="4"/>
      <c r="Q39" s="4"/>
      <c r="R39" s="4"/>
      <c r="S39" s="4"/>
      <c r="T39" s="4"/>
      <c r="U39" s="4"/>
      <c r="V39" s="4"/>
      <c r="W39" s="4"/>
    </row>
    <row r="40" customFormat="false" ht="12.75" hidden="false" customHeight="false" outlineLevel="0" collapsed="false">
      <c r="A40" s="4"/>
      <c r="B40" s="43" t="n">
        <f aca="false">$C20*(1+$C$28)</f>
        <v>235.023705</v>
      </c>
      <c r="C40" s="44" t="n">
        <v>23.8450019086645</v>
      </c>
      <c r="D40" s="43" t="n">
        <f aca="false">$C20*(1+$E$28)</f>
        <v>246.21531</v>
      </c>
      <c r="E40" s="44" t="n">
        <v>20.1755224889199</v>
      </c>
      <c r="F40" s="43" t="n">
        <f aca="false">$C20*(1+$G$28)</f>
        <v>257.406915</v>
      </c>
      <c r="G40" s="44" t="n">
        <v>17.0121559851257</v>
      </c>
      <c r="H40" s="43" t="n">
        <f aca="false">$C20*(1+$I$28)</f>
        <v>268.59852</v>
      </c>
      <c r="I40" s="44" t="n">
        <v>14.3012257442545</v>
      </c>
      <c r="J40" s="43" t="n">
        <f aca="false">$K$28</f>
        <v>167.917133333333</v>
      </c>
      <c r="K40" s="44" t="n">
        <v>58.8972623752436</v>
      </c>
      <c r="L40" s="45" t="n">
        <f aca="false">$M$28</f>
        <v>200</v>
      </c>
      <c r="M40" s="44" t="n">
        <v>39.1494458700901</v>
      </c>
      <c r="N40" s="45" t="n">
        <f aca="false">$O$28</f>
        <v>225</v>
      </c>
      <c r="O40" s="44" t="n">
        <v>27.6042191231871</v>
      </c>
      <c r="P40" s="4"/>
      <c r="Q40" s="4"/>
      <c r="R40" s="4"/>
      <c r="S40" s="4"/>
      <c r="T40" s="4"/>
      <c r="U40" s="4"/>
      <c r="V40" s="4"/>
      <c r="W40" s="4"/>
    </row>
    <row r="41" customFormat="false" ht="12.75" hidden="false" customHeight="false" outlineLevel="0" collapsed="false">
      <c r="A41" s="4"/>
      <c r="B41" s="43" t="n">
        <f aca="false">$C21*(1+$C$28)</f>
        <v>235.023705</v>
      </c>
      <c r="C41" s="44" t="n">
        <v>24.8952355502175</v>
      </c>
      <c r="D41" s="43" t="n">
        <f aca="false">$C21*(1+$E$28)</f>
        <v>246.21531</v>
      </c>
      <c r="E41" s="44" t="n">
        <v>21.2417329600975</v>
      </c>
      <c r="F41" s="43" t="n">
        <f aca="false">$C21*(1+$G$28)</f>
        <v>257.406915</v>
      </c>
      <c r="G41" s="44" t="n">
        <v>18.0717947980109</v>
      </c>
      <c r="H41" s="43" t="n">
        <f aca="false">$C21*(1+$I$28)</f>
        <v>268.59852</v>
      </c>
      <c r="I41" s="44" t="n">
        <v>15.3356955245005</v>
      </c>
      <c r="J41" s="43" t="n">
        <f aca="false">$K$28</f>
        <v>167.917133333333</v>
      </c>
      <c r="K41" s="44" t="n">
        <v>59.2678757808096</v>
      </c>
      <c r="L41" s="45" t="n">
        <f aca="false">$M$28</f>
        <v>200</v>
      </c>
      <c r="M41" s="44" t="n">
        <v>39.9702410628299</v>
      </c>
      <c r="N41" s="45" t="n">
        <f aca="false">$O$28</f>
        <v>225</v>
      </c>
      <c r="O41" s="44" t="n">
        <v>28.6180525386583</v>
      </c>
      <c r="P41" s="4"/>
      <c r="Q41" s="4"/>
      <c r="R41" s="4"/>
      <c r="S41" s="4"/>
      <c r="T41" s="4"/>
      <c r="U41" s="4"/>
      <c r="V41" s="4"/>
      <c r="W41" s="4"/>
    </row>
    <row r="42" customFormat="false" ht="4.5" hidden="false" customHeight="true" outlineLevel="0" collapsed="false">
      <c r="A42" s="4"/>
      <c r="B42" s="43"/>
      <c r="C42" s="44"/>
      <c r="D42" s="43"/>
      <c r="E42" s="44"/>
      <c r="F42" s="43"/>
      <c r="G42" s="44"/>
      <c r="H42" s="43"/>
      <c r="I42" s="44"/>
      <c r="J42" s="43"/>
      <c r="K42" s="44"/>
      <c r="L42" s="45"/>
      <c r="M42" s="44"/>
      <c r="N42" s="45"/>
      <c r="O42" s="44"/>
      <c r="P42" s="17"/>
      <c r="Q42" s="17"/>
      <c r="R42" s="17"/>
      <c r="S42" s="17"/>
      <c r="T42" s="17"/>
      <c r="U42" s="17"/>
      <c r="V42" s="17"/>
      <c r="W42" s="17"/>
    </row>
    <row r="43" customFormat="false" ht="12.75" hidden="false" customHeight="false" outlineLevel="0" collapsed="false">
      <c r="A43" s="47" t="s">
        <v>19</v>
      </c>
      <c r="B43" s="48" t="n">
        <f aca="false">AVERAGE(B30:B41)</f>
        <v>176.31299</v>
      </c>
      <c r="C43" s="49" t="n">
        <f aca="false">AVERAGE(C30:C41)</f>
        <v>14.1275050357164</v>
      </c>
      <c r="D43" s="48" t="n">
        <f aca="false">AVERAGE(D30:D41)</f>
        <v>184.708846666667</v>
      </c>
      <c r="E43" s="49" t="n">
        <f aca="false">AVERAGE(E30:E41)</f>
        <v>11.4251772447576</v>
      </c>
      <c r="F43" s="48" t="n">
        <f aca="false">AVERAGE(F30:F41)</f>
        <v>193.104703333333</v>
      </c>
      <c r="G43" s="49" t="n">
        <f aca="false">AVERAGE(G30:G41)</f>
        <v>9.21511611889915</v>
      </c>
      <c r="H43" s="48" t="n">
        <f aca="false">AVERAGE(H30:H41)</f>
        <v>201.50056</v>
      </c>
      <c r="I43" s="49" t="n">
        <f aca="false">AVERAGE(I30:I41)</f>
        <v>7.42178278818819</v>
      </c>
      <c r="J43" s="48" t="n">
        <f aca="false">AVERAGE(J30:J41)</f>
        <v>167.917133333333</v>
      </c>
      <c r="K43" s="49" t="n">
        <f aca="false">AVERAGE(K30:K41)</f>
        <v>25.0533872996356</v>
      </c>
      <c r="L43" s="50" t="n">
        <f aca="false">AVERAGE(L30:L41)</f>
        <v>200</v>
      </c>
      <c r="M43" s="49" t="n">
        <f aca="false">AVERAGE(M30:M41)</f>
        <v>15.001298484638</v>
      </c>
      <c r="N43" s="50" t="n">
        <f aca="false">AVERAGE(N30:N41)</f>
        <v>225</v>
      </c>
      <c r="O43" s="49" t="n">
        <f aca="false">AVERAGE(O30:O41)</f>
        <v>9.88401882835329</v>
      </c>
      <c r="P43" s="17"/>
      <c r="Q43" s="17"/>
      <c r="R43" s="17"/>
      <c r="S43" s="17"/>
      <c r="T43" s="17"/>
      <c r="U43" s="17"/>
      <c r="V43" s="17"/>
      <c r="W43" s="17"/>
    </row>
    <row r="44" customFormat="false" ht="13.5" hidden="false" customHeight="false" outlineLevel="0" collapsed="false">
      <c r="A44" s="47" t="s">
        <v>20</v>
      </c>
      <c r="B44" s="51"/>
      <c r="C44" s="52" t="n">
        <f aca="false">C43/$K$28</f>
        <v>0.0841337912056408</v>
      </c>
      <c r="D44" s="51"/>
      <c r="E44" s="52" t="n">
        <f aca="false">E43/$K$28</f>
        <v>0.0680405686897798</v>
      </c>
      <c r="F44" s="51"/>
      <c r="G44" s="52" t="n">
        <f aca="false">G43/$K$28</f>
        <v>0.0548789509204291</v>
      </c>
      <c r="H44" s="51"/>
      <c r="I44" s="52" t="n">
        <f aca="false">I43/$K$28</f>
        <v>0.0441990798726605</v>
      </c>
      <c r="J44" s="51"/>
      <c r="K44" s="52" t="n">
        <f aca="false">K43/$K$28</f>
        <v>0.149200899290616</v>
      </c>
      <c r="L44" s="51"/>
      <c r="M44" s="52" t="n">
        <f aca="false">M43/$K$28</f>
        <v>0.0893375094419869</v>
      </c>
      <c r="N44" s="51"/>
      <c r="O44" s="52" t="n">
        <f aca="false">O43/$K$28</f>
        <v>0.0588624795584883</v>
      </c>
      <c r="P44" s="17"/>
      <c r="Q44" s="17"/>
      <c r="R44" s="17"/>
      <c r="S44" s="17"/>
      <c r="T44" s="17"/>
      <c r="U44" s="17"/>
      <c r="V44" s="17"/>
      <c r="W44" s="17"/>
    </row>
    <row r="45" customFormat="false" ht="12.75" hidden="false" customHeight="false" outlineLevel="0" collapsed="false">
      <c r="A45" s="4"/>
      <c r="B45" s="15"/>
      <c r="C45" s="31"/>
      <c r="D45" s="15"/>
      <c r="E45" s="31"/>
      <c r="F45" s="15"/>
      <c r="G45" s="31"/>
      <c r="H45" s="53"/>
      <c r="I45" s="31"/>
      <c r="J45" s="54"/>
      <c r="K45" s="31"/>
      <c r="L45" s="17"/>
      <c r="M45" s="31"/>
      <c r="N45" s="54"/>
      <c r="O45" s="31"/>
      <c r="P45" s="17"/>
      <c r="Q45" s="17"/>
      <c r="R45" s="17"/>
      <c r="S45" s="17"/>
      <c r="T45" s="17"/>
      <c r="U45" s="17"/>
      <c r="V45" s="17"/>
      <c r="W45" s="17"/>
    </row>
    <row r="46" customFormat="false" ht="12.75" hidden="false" customHeight="false" outlineLevel="0" collapsed="false">
      <c r="A46" s="4"/>
      <c r="B46" s="15"/>
      <c r="C46" s="16"/>
      <c r="D46" s="15"/>
      <c r="E46" s="15"/>
      <c r="F46" s="15"/>
      <c r="G46" s="15"/>
      <c r="H46" s="15"/>
      <c r="I46" s="16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customFormat="false" ht="12.75" hidden="false" customHeight="false" outlineLevel="0" collapsed="false">
      <c r="A47" s="4"/>
      <c r="B47" s="15"/>
      <c r="C47" s="16"/>
      <c r="D47" s="15"/>
      <c r="E47" s="15"/>
      <c r="F47" s="15"/>
      <c r="G47" s="15"/>
      <c r="H47" s="15"/>
      <c r="I47" s="16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customFormat="false" ht="12.75" hidden="false" customHeight="false" outlineLevel="0" collapsed="false">
      <c r="A48" s="4"/>
      <c r="B48" s="15"/>
      <c r="C48" s="16"/>
      <c r="D48" s="15"/>
      <c r="E48" s="15"/>
      <c r="F48" s="15"/>
      <c r="G48" s="15"/>
      <c r="H48" s="15"/>
      <c r="I48" s="16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customFormat="false" ht="12.75" hidden="false" customHeight="false" outlineLevel="0" collapsed="false">
      <c r="A49" s="4"/>
      <c r="B49" s="15"/>
      <c r="C49" s="16"/>
      <c r="D49" s="15"/>
      <c r="E49" s="15"/>
      <c r="F49" s="15"/>
      <c r="G49" s="15"/>
      <c r="H49" s="15"/>
      <c r="I49" s="16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customFormat="false" ht="12.75" hidden="false" customHeight="false" outlineLevel="0" collapsed="false">
      <c r="A50" s="4"/>
      <c r="B50" s="15"/>
      <c r="C50" s="16"/>
      <c r="D50" s="15"/>
      <c r="E50" s="15"/>
      <c r="F50" s="15"/>
      <c r="G50" s="15"/>
      <c r="H50" s="15"/>
      <c r="I50" s="16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customFormat="false" ht="12.75" hidden="false" customHeight="false" outlineLevel="0" collapsed="false">
      <c r="A51" s="4"/>
      <c r="B51" s="15"/>
      <c r="C51" s="16"/>
      <c r="D51" s="15"/>
      <c r="E51" s="15"/>
      <c r="F51" s="15"/>
      <c r="G51" s="15"/>
      <c r="H51" s="15"/>
      <c r="I51" s="16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customFormat="false" ht="12.75" hidden="false" customHeight="false" outlineLevel="0" collapsed="false">
      <c r="A52" s="4"/>
      <c r="B52" s="15"/>
      <c r="C52" s="16"/>
      <c r="D52" s="15"/>
      <c r="E52" s="15"/>
      <c r="F52" s="15"/>
      <c r="G52" s="15"/>
      <c r="H52" s="15"/>
      <c r="I52" s="16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customFormat="false" ht="12.75" hidden="false" customHeight="false" outlineLevel="0" collapsed="false">
      <c r="A53" s="4"/>
      <c r="B53" s="15"/>
      <c r="C53" s="16"/>
      <c r="D53" s="15"/>
      <c r="E53" s="15"/>
      <c r="F53" s="15"/>
      <c r="G53" s="15"/>
      <c r="H53" s="15"/>
      <c r="I53" s="16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customFormat="false" ht="12.75" hidden="false" customHeight="false" outlineLevel="0" collapsed="false">
      <c r="A54" s="4"/>
      <c r="B54" s="15"/>
      <c r="C54" s="16"/>
      <c r="D54" s="15"/>
      <c r="E54" s="15"/>
      <c r="F54" s="15"/>
      <c r="G54" s="15"/>
      <c r="H54" s="15"/>
      <c r="I54" s="16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customFormat="false" ht="12.75" hidden="false" customHeight="false" outlineLevel="0" collapsed="false">
      <c r="A55" s="4"/>
      <c r="B55" s="15"/>
      <c r="C55" s="16"/>
      <c r="D55" s="15"/>
      <c r="E55" s="15"/>
      <c r="F55" s="15"/>
      <c r="G55" s="15"/>
      <c r="H55" s="15"/>
      <c r="I55" s="16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customFormat="false" ht="12.75" hidden="false" customHeight="false" outlineLevel="0" collapsed="false">
      <c r="A56" s="4"/>
      <c r="B56" s="15"/>
      <c r="C56" s="16"/>
      <c r="D56" s="15"/>
      <c r="E56" s="15"/>
      <c r="F56" s="15"/>
      <c r="G56" s="15"/>
      <c r="H56" s="15"/>
      <c r="I56" s="16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customFormat="false" ht="12.75" hidden="false" customHeight="false" outlineLevel="0" collapsed="false">
      <c r="A57" s="4"/>
      <c r="B57" s="15"/>
      <c r="C57" s="16"/>
      <c r="D57" s="15"/>
      <c r="E57" s="15"/>
      <c r="F57" s="15"/>
      <c r="G57" s="15"/>
      <c r="H57" s="15"/>
      <c r="I57" s="1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customFormat="false" ht="12.75" hidden="false" customHeight="false" outlineLevel="0" collapsed="false">
      <c r="A58" s="4"/>
      <c r="B58" s="15"/>
      <c r="C58" s="16"/>
      <c r="D58" s="15"/>
      <c r="E58" s="15"/>
      <c r="F58" s="15"/>
      <c r="G58" s="15"/>
      <c r="H58" s="15"/>
      <c r="I58" s="16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customFormat="false" ht="12.75" hidden="false" customHeight="false" outlineLevel="0" collapsed="false">
      <c r="A59" s="4"/>
      <c r="B59" s="15"/>
      <c r="C59" s="16"/>
      <c r="D59" s="15"/>
      <c r="E59" s="15"/>
      <c r="F59" s="15"/>
      <c r="G59" s="15"/>
      <c r="H59" s="15"/>
      <c r="I59" s="16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customFormat="false" ht="12.75" hidden="false" customHeight="false" outlineLevel="0" collapsed="false">
      <c r="A60" s="4"/>
      <c r="B60" s="15"/>
      <c r="C60" s="16"/>
      <c r="D60" s="15"/>
      <c r="E60" s="15"/>
      <c r="F60" s="15"/>
      <c r="G60" s="15"/>
      <c r="H60" s="15"/>
      <c r="I60" s="16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customFormat="false" ht="12.75" hidden="false" customHeight="false" outlineLevel="0" collapsed="false">
      <c r="A61" s="4"/>
      <c r="B61" s="15"/>
      <c r="C61" s="16"/>
      <c r="D61" s="15"/>
      <c r="E61" s="15"/>
      <c r="F61" s="15"/>
      <c r="G61" s="15"/>
      <c r="H61" s="15"/>
      <c r="I61" s="16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customFormat="false" ht="12.75" hidden="false" customHeight="false" outlineLevel="0" collapsed="false">
      <c r="A62" s="4"/>
      <c r="B62" s="15"/>
      <c r="C62" s="16"/>
      <c r="D62" s="15"/>
      <c r="E62" s="15"/>
      <c r="F62" s="15"/>
      <c r="G62" s="15"/>
      <c r="H62" s="15"/>
      <c r="I62" s="16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customFormat="false" ht="12.75" hidden="false" customHeight="false" outlineLevel="0" collapsed="false">
      <c r="A63" s="4"/>
      <c r="B63" s="15"/>
      <c r="C63" s="16"/>
      <c r="D63" s="15"/>
      <c r="E63" s="15"/>
      <c r="F63" s="15"/>
      <c r="G63" s="15"/>
      <c r="H63" s="15"/>
      <c r="I63" s="16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customFormat="false" ht="12.75" hidden="false" customHeight="false" outlineLevel="0" collapsed="false">
      <c r="A64" s="4"/>
      <c r="B64" s="15"/>
      <c r="C64" s="16"/>
      <c r="D64" s="15"/>
      <c r="E64" s="15"/>
      <c r="F64" s="15"/>
      <c r="G64" s="15"/>
      <c r="H64" s="15"/>
      <c r="I64" s="16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customFormat="false" ht="12.75" hidden="false" customHeight="false" outlineLevel="0" collapsed="false">
      <c r="A65" s="4"/>
      <c r="B65" s="15"/>
      <c r="C65" s="16"/>
      <c r="D65" s="15"/>
      <c r="E65" s="15"/>
      <c r="F65" s="15"/>
      <c r="G65" s="15"/>
      <c r="H65" s="15"/>
      <c r="I65" s="16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</sheetData>
  <mergeCells count="2">
    <mergeCell ref="C5:D5"/>
    <mergeCell ref="L7:O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rowBreaks count="1" manualBreakCount="1">
    <brk id="25" man="true" max="16383" min="0"/>
  </rowBreaks>
  <colBreaks count="1" manualBreakCount="1">
    <brk id="11" man="true" max="65535" min="0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9.99"/>
  </cols>
  <sheetData>
    <row r="1" customFormat="false" ht="12.75" hidden="false" customHeight="true" outlineLevel="0" collapsed="false">
      <c r="A1" s="0" t="s">
        <v>21</v>
      </c>
      <c r="B1" s="55"/>
      <c r="D1" s="56" t="s">
        <v>22</v>
      </c>
      <c r="E1" s="57" t="s">
        <v>23</v>
      </c>
      <c r="F1" s="57" t="s">
        <v>24</v>
      </c>
      <c r="G1" s="57" t="s">
        <v>25</v>
      </c>
    </row>
    <row r="2" customFormat="false" ht="12.75" hidden="false" customHeight="false" outlineLevel="0" collapsed="false">
      <c r="B2" s="55"/>
      <c r="D2" s="56"/>
      <c r="E2" s="58" t="n">
        <f aca="false">STDEV(C7:C160)*SQRT(12)</f>
        <v>0.309465525337373</v>
      </c>
      <c r="F2" s="58" t="n">
        <f aca="false">STDEV(C90:C160)*SQRT(12)</f>
        <v>0.234779296185182</v>
      </c>
      <c r="G2" s="58" t="n">
        <f aca="false">D160</f>
        <v>0.342135349244148</v>
      </c>
    </row>
    <row r="3" customFormat="false" ht="12.75" hidden="false" customHeight="false" outlineLevel="0" collapsed="false">
      <c r="B3" s="55"/>
    </row>
    <row r="4" customFormat="false" ht="12.75" hidden="false" customHeight="false" outlineLevel="0" collapsed="false">
      <c r="A4" s="59" t="s">
        <v>26</v>
      </c>
      <c r="B4" s="55" t="s">
        <v>27</v>
      </c>
    </row>
    <row r="5" customFormat="false" ht="12.75" hidden="false" customHeight="false" outlineLevel="0" collapsed="false">
      <c r="A5" s="59"/>
      <c r="B5" s="60" t="s">
        <v>28</v>
      </c>
      <c r="C5" s="0" t="s">
        <v>29</v>
      </c>
      <c r="D5" s="0" t="s">
        <v>30</v>
      </c>
    </row>
    <row r="6" customFormat="false" ht="12.75" hidden="false" customHeight="false" outlineLevel="0" collapsed="false">
      <c r="A6" s="61" t="n">
        <v>31807</v>
      </c>
      <c r="B6" s="62" t="n">
        <v>150.2857</v>
      </c>
    </row>
    <row r="7" customFormat="false" ht="12.75" hidden="false" customHeight="false" outlineLevel="0" collapsed="false">
      <c r="A7" s="61" t="n">
        <v>31835</v>
      </c>
      <c r="B7" s="62" t="n">
        <v>144.025</v>
      </c>
      <c r="C7" s="63" t="n">
        <f aca="false">LN(B7/B6)</f>
        <v>-0.0425512535668562</v>
      </c>
    </row>
    <row r="8" customFormat="false" ht="12.75" hidden="false" customHeight="false" outlineLevel="0" collapsed="false">
      <c r="A8" s="61" t="n">
        <v>31867</v>
      </c>
      <c r="B8" s="62" t="n">
        <v>153.75</v>
      </c>
      <c r="C8" s="63" t="n">
        <f aca="false">LN(B8/B7)</f>
        <v>0.0653410110681804</v>
      </c>
    </row>
    <row r="9" customFormat="false" ht="12.75" hidden="false" customHeight="false" outlineLevel="0" collapsed="false">
      <c r="A9" s="61" t="n">
        <v>31897</v>
      </c>
      <c r="B9" s="62" t="n">
        <v>160.0455</v>
      </c>
      <c r="C9" s="63" t="n">
        <f aca="false">LN(B9/B8)</f>
        <v>0.0401302431202934</v>
      </c>
    </row>
    <row r="10" customFormat="false" ht="12.75" hidden="false" customHeight="false" outlineLevel="0" collapsed="false">
      <c r="A10" s="61" t="n">
        <v>31926</v>
      </c>
      <c r="B10" s="62" t="n">
        <v>163.2143</v>
      </c>
      <c r="C10" s="63" t="n">
        <f aca="false">LN(B10/B9)</f>
        <v>0.0196059114334743</v>
      </c>
    </row>
    <row r="11" customFormat="false" ht="12.75" hidden="false" customHeight="false" outlineLevel="0" collapsed="false">
      <c r="A11" s="61" t="n">
        <v>31958</v>
      </c>
      <c r="B11" s="62" t="n">
        <v>163.7273</v>
      </c>
      <c r="C11" s="63" t="n">
        <f aca="false">LN(B11/B10)</f>
        <v>0.00313817771130218</v>
      </c>
    </row>
    <row r="12" customFormat="false" ht="12.75" hidden="false" customHeight="false" outlineLevel="0" collapsed="false">
      <c r="A12" s="61" t="n">
        <v>31989</v>
      </c>
      <c r="B12" s="62" t="n">
        <v>160.8043</v>
      </c>
      <c r="C12" s="63" t="n">
        <f aca="false">LN(B12/B11)</f>
        <v>-0.0180141412708408</v>
      </c>
    </row>
    <row r="13" customFormat="false" ht="12.75" hidden="false" customHeight="false" outlineLevel="0" collapsed="false">
      <c r="A13" s="61" t="n">
        <v>32020</v>
      </c>
      <c r="B13" s="62" t="n">
        <v>141.7381</v>
      </c>
      <c r="C13" s="63" t="n">
        <f aca="false">LN(B13/B12)</f>
        <v>-0.126207109214329</v>
      </c>
    </row>
    <row r="14" customFormat="false" ht="12.75" hidden="false" customHeight="false" outlineLevel="0" collapsed="false">
      <c r="A14" s="61" t="n">
        <v>32050</v>
      </c>
      <c r="B14" s="62" t="n">
        <v>135.3636</v>
      </c>
      <c r="C14" s="63" t="n">
        <f aca="false">LN(B14/B13)</f>
        <v>-0.0460164972175938</v>
      </c>
    </row>
    <row r="15" customFormat="false" ht="12.75" hidden="false" customHeight="false" outlineLevel="0" collapsed="false">
      <c r="A15" s="61" t="n">
        <v>32080</v>
      </c>
      <c r="B15" s="62" t="n">
        <v>140.1818</v>
      </c>
      <c r="C15" s="63" t="n">
        <f aca="false">LN(B15/B14)</f>
        <v>0.0349756603742764</v>
      </c>
    </row>
    <row r="16" customFormat="false" ht="12.75" hidden="false" customHeight="false" outlineLevel="0" collapsed="false">
      <c r="A16" s="61" t="n">
        <v>32111</v>
      </c>
      <c r="B16" s="62" t="n">
        <v>131.619</v>
      </c>
      <c r="C16" s="63" t="n">
        <f aca="false">LN(B16/B15)</f>
        <v>-0.0630287662536384</v>
      </c>
    </row>
    <row r="17" customFormat="false" ht="12.75" hidden="false" customHeight="false" outlineLevel="0" collapsed="false">
      <c r="A17" s="61" t="n">
        <v>32142</v>
      </c>
      <c r="B17" s="62" t="n">
        <v>121.2391</v>
      </c>
      <c r="C17" s="63" t="n">
        <f aca="false">LN(B17/B16)</f>
        <v>-0.0821467565001644</v>
      </c>
    </row>
    <row r="18" customFormat="false" ht="12.75" hidden="false" customHeight="false" outlineLevel="0" collapsed="false">
      <c r="A18" s="61" t="n">
        <v>32171</v>
      </c>
      <c r="B18" s="62" t="n">
        <v>123.3571</v>
      </c>
      <c r="C18" s="63" t="n">
        <f aca="false">LN(B18/B17)</f>
        <v>0.0173187722386754</v>
      </c>
    </row>
    <row r="19" customFormat="false" ht="12.75" hidden="false" customHeight="false" outlineLevel="0" collapsed="false">
      <c r="A19" s="61" t="n">
        <v>32202</v>
      </c>
      <c r="B19" s="62" t="n">
        <v>133.0476</v>
      </c>
      <c r="C19" s="63" t="n">
        <f aca="false">LN(B19/B18)</f>
        <v>0.0756235578214688</v>
      </c>
    </row>
    <row r="20" customFormat="false" ht="12.75" hidden="false" customHeight="false" outlineLevel="0" collapsed="false">
      <c r="A20" s="61" t="n">
        <v>32233</v>
      </c>
      <c r="B20" s="62" t="n">
        <v>125.8913</v>
      </c>
      <c r="C20" s="63" t="n">
        <f aca="false">LN(B20/B19)</f>
        <v>-0.0552881227292064</v>
      </c>
    </row>
    <row r="21" customFormat="false" ht="12.75" hidden="false" customHeight="false" outlineLevel="0" collapsed="false">
      <c r="A21" s="61" t="n">
        <v>32262</v>
      </c>
      <c r="B21" s="62" t="n">
        <v>152.4286</v>
      </c>
      <c r="C21" s="63" t="n">
        <f aca="false">LN(B21/B20)</f>
        <v>0.191277453487502</v>
      </c>
    </row>
    <row r="22" customFormat="false" ht="12.75" hidden="false" customHeight="false" outlineLevel="0" collapsed="false">
      <c r="A22" s="61" t="n">
        <v>32294</v>
      </c>
      <c r="B22" s="62" t="n">
        <v>151.6818</v>
      </c>
      <c r="C22" s="63" t="n">
        <f aca="false">LN(B22/B21)</f>
        <v>-0.00491138416294095</v>
      </c>
    </row>
    <row r="23" customFormat="false" ht="12.75" hidden="false" customHeight="false" outlineLevel="0" collapsed="false">
      <c r="A23" s="61" t="n">
        <v>32324</v>
      </c>
      <c r="B23" s="62" t="n">
        <v>137.7045</v>
      </c>
      <c r="C23" s="63" t="n">
        <f aca="false">LN(B23/B22)</f>
        <v>-0.0966748205857058</v>
      </c>
    </row>
    <row r="24" customFormat="false" ht="12.75" hidden="false" customHeight="false" outlineLevel="0" collapsed="false">
      <c r="A24" s="61" t="n">
        <v>32353</v>
      </c>
      <c r="B24" s="62" t="n">
        <v>125.5952</v>
      </c>
      <c r="C24" s="63" t="n">
        <f aca="false">LN(B24/B23)</f>
        <v>-0.0920460481958828</v>
      </c>
    </row>
    <row r="25" customFormat="false" ht="12.75" hidden="false" customHeight="false" outlineLevel="0" collapsed="false">
      <c r="A25" s="61" t="n">
        <v>32386</v>
      </c>
      <c r="B25" s="62" t="n">
        <v>120.6957</v>
      </c>
      <c r="C25" s="63" t="n">
        <f aca="false">LN(B25/B24)</f>
        <v>-0.0397915347922483</v>
      </c>
    </row>
    <row r="26" customFormat="false" ht="12.75" hidden="false" customHeight="false" outlineLevel="0" collapsed="false">
      <c r="A26" s="61" t="n">
        <v>32416</v>
      </c>
      <c r="B26" s="62" t="n">
        <v>111.8864</v>
      </c>
      <c r="C26" s="63" t="n">
        <f aca="false">LN(B26/B25)</f>
        <v>-0.0757884311061045</v>
      </c>
    </row>
    <row r="27" customFormat="false" ht="12.75" hidden="false" customHeight="false" outlineLevel="0" collapsed="false">
      <c r="A27" s="61" t="n">
        <v>32447</v>
      </c>
      <c r="B27" s="62" t="n">
        <v>105.8571</v>
      </c>
      <c r="C27" s="63" t="n">
        <f aca="false">LN(B27/B26)</f>
        <v>-0.0553939994625727</v>
      </c>
    </row>
    <row r="28" customFormat="false" ht="12.75" hidden="false" customHeight="false" outlineLevel="0" collapsed="false">
      <c r="A28" s="61" t="n">
        <v>32477</v>
      </c>
      <c r="B28" s="62" t="n">
        <v>112.75</v>
      </c>
      <c r="C28" s="63" t="n">
        <f aca="false">LN(B28/B27)</f>
        <v>0.0630829070003957</v>
      </c>
    </row>
    <row r="29" customFormat="false" ht="12.75" hidden="false" customHeight="false" outlineLevel="0" collapsed="false">
      <c r="A29" s="61" t="n">
        <v>32507</v>
      </c>
      <c r="B29" s="62" t="n">
        <v>126.381</v>
      </c>
      <c r="C29" s="63" t="n">
        <f aca="false">LN(B29/B28)</f>
        <v>0.114128175575622</v>
      </c>
    </row>
    <row r="30" customFormat="false" ht="12.75" hidden="false" customHeight="false" outlineLevel="0" collapsed="false">
      <c r="A30" s="61" t="n">
        <v>32539</v>
      </c>
      <c r="B30" s="62" t="n">
        <v>135.0476</v>
      </c>
      <c r="C30" s="63" t="n">
        <f aca="false">LN(B30/B29)</f>
        <v>0.0663261549264514</v>
      </c>
      <c r="D30" s="64" t="n">
        <f aca="false">STDEV(C7:C29)*SQRT(12)</f>
        <v>0.264231241961816</v>
      </c>
    </row>
    <row r="31" customFormat="false" ht="12.75" hidden="false" customHeight="false" outlineLevel="0" collapsed="false">
      <c r="A31" s="61" t="n">
        <v>32567</v>
      </c>
      <c r="B31" s="62" t="n">
        <v>139.275</v>
      </c>
      <c r="C31" s="63" t="n">
        <f aca="false">LN(B31/B30)</f>
        <v>0.0308230870220177</v>
      </c>
      <c r="D31" s="64" t="n">
        <f aca="false">STDEV(C7:C30)*SQRT(12)</f>
        <v>0.263647670658317</v>
      </c>
    </row>
    <row r="32" customFormat="false" ht="12.75" hidden="false" customHeight="false" outlineLevel="0" collapsed="false">
      <c r="A32" s="61" t="n">
        <v>32598</v>
      </c>
      <c r="B32" s="62" t="n">
        <v>161.5909</v>
      </c>
      <c r="C32" s="63" t="n">
        <f aca="false">LN(B32/B31)</f>
        <v>0.148617436713354</v>
      </c>
      <c r="D32" s="64" t="n">
        <f aca="false">STDEV(C8:C31)*SQRT(12)</f>
        <v>0.263220706305538</v>
      </c>
    </row>
    <row r="33" customFormat="false" ht="12.75" hidden="false" customHeight="false" outlineLevel="0" collapsed="false">
      <c r="A33" s="61" t="n">
        <v>32626</v>
      </c>
      <c r="B33" s="62" t="n">
        <v>170.1</v>
      </c>
      <c r="C33" s="63" t="n">
        <f aca="false">LN(B33/B32)</f>
        <v>0.0513186667815827</v>
      </c>
      <c r="D33" s="64" t="n">
        <f aca="false">STDEV(C9:C32)*SQRT(12)</f>
        <v>0.280271287889324</v>
      </c>
    </row>
    <row r="34" customFormat="false" ht="12.75" hidden="false" customHeight="false" outlineLevel="0" collapsed="false">
      <c r="A34" s="61" t="n">
        <v>32659</v>
      </c>
      <c r="B34" s="62" t="n">
        <v>155.4091</v>
      </c>
      <c r="C34" s="63" t="n">
        <f aca="false">LN(B34/B33)</f>
        <v>-0.090325504624196</v>
      </c>
      <c r="D34" s="64" t="n">
        <f aca="false">STDEV(C10:C33)*SQRT(12)</f>
        <v>0.281174153733646</v>
      </c>
    </row>
    <row r="35" customFormat="false" ht="12.75" hidden="false" customHeight="false" outlineLevel="0" collapsed="false">
      <c r="A35" s="61" t="n">
        <v>32689</v>
      </c>
      <c r="B35" s="62" t="n">
        <v>149.0227</v>
      </c>
      <c r="C35" s="63" t="n">
        <f aca="false">LN(B35/B34)</f>
        <v>-0.0419623514428018</v>
      </c>
      <c r="D35" s="64" t="n">
        <f aca="false">STDEV(C11:C34)*SQRT(12)</f>
        <v>0.288346255518142</v>
      </c>
    </row>
    <row r="36" customFormat="false" ht="12.75" hidden="false" customHeight="false" outlineLevel="0" collapsed="false">
      <c r="A36" s="61" t="n">
        <v>32720</v>
      </c>
      <c r="B36" s="62" t="n">
        <v>144.2143</v>
      </c>
      <c r="C36" s="63" t="n">
        <f aca="false">LN(B36/B35)</f>
        <v>-0.0327982555783042</v>
      </c>
      <c r="D36" s="64" t="n">
        <f aca="false">STDEV(C12:C35)*SQRT(12)</f>
        <v>0.289683991760976</v>
      </c>
    </row>
    <row r="37" customFormat="false" ht="12.75" hidden="false" customHeight="false" outlineLevel="0" collapsed="false">
      <c r="A37" s="61" t="n">
        <v>32751</v>
      </c>
      <c r="B37" s="62" t="n">
        <v>137.1522</v>
      </c>
      <c r="C37" s="63" t="n">
        <f aca="false">LN(B37/B36)</f>
        <v>-0.050209129670348</v>
      </c>
      <c r="D37" s="64" t="n">
        <f aca="false">STDEV(C13:C36)*SQRT(12)</f>
        <v>0.290247332232503</v>
      </c>
    </row>
    <row r="38" customFormat="false" ht="12.75" hidden="false" customHeight="false" outlineLevel="0" collapsed="false">
      <c r="A38" s="61" t="n">
        <v>32780</v>
      </c>
      <c r="B38" s="62" t="n">
        <v>139.2</v>
      </c>
      <c r="C38" s="63" t="n">
        <f aca="false">LN(B38/B37)</f>
        <v>0.0148204898141531</v>
      </c>
      <c r="D38" s="64" t="n">
        <f aca="false">STDEV(C14:C37)*SQRT(12)</f>
        <v>0.278357049871453</v>
      </c>
    </row>
    <row r="39" customFormat="false" ht="12.75" hidden="false" customHeight="false" outlineLevel="0" collapsed="false">
      <c r="A39" s="61" t="n">
        <v>32812</v>
      </c>
      <c r="B39" s="62" t="n">
        <v>137.4091</v>
      </c>
      <c r="C39" s="63" t="n">
        <f aca="false">LN(B39/B38)</f>
        <v>-0.012949140319735</v>
      </c>
      <c r="D39" s="64" t="n">
        <f aca="false">STDEV(C15:C38)*SQRT(12)</f>
        <v>0.276584508300582</v>
      </c>
    </row>
    <row r="40" customFormat="false" ht="12.75" hidden="false" customHeight="false" outlineLevel="0" collapsed="false">
      <c r="A40" s="61" t="n">
        <v>32842</v>
      </c>
      <c r="B40" s="62" t="n">
        <v>134.4773</v>
      </c>
      <c r="C40" s="63" t="n">
        <f aca="false">LN(B40/B39)</f>
        <v>-0.021567196016696</v>
      </c>
      <c r="D40" s="64" t="n">
        <f aca="false">STDEV(C16:C39)*SQRT(12)</f>
        <v>0.275602135236108</v>
      </c>
    </row>
    <row r="41" customFormat="false" ht="12.75" hidden="false" customHeight="false" outlineLevel="0" collapsed="false">
      <c r="A41" s="61" t="n">
        <v>32871</v>
      </c>
      <c r="B41" s="62" t="n">
        <v>146.875</v>
      </c>
      <c r="C41" s="63" t="n">
        <f aca="false">LN(B41/B40)</f>
        <v>0.0881864733345351</v>
      </c>
      <c r="D41" s="64" t="n">
        <f aca="false">STDEV(C17:C40)*SQRT(12)</f>
        <v>0.272259414500788</v>
      </c>
    </row>
    <row r="42" customFormat="false" ht="12.75" hidden="false" customHeight="false" outlineLevel="0" collapsed="false">
      <c r="A42" s="61" t="n">
        <v>32904</v>
      </c>
      <c r="B42" s="62" t="n">
        <v>156.6136</v>
      </c>
      <c r="C42" s="63" t="n">
        <f aca="false">LN(B42/B41)</f>
        <v>0.0641997403535859</v>
      </c>
      <c r="D42" s="64" t="n">
        <f aca="false">STDEV(C18:C41)*SQRT(12)</f>
        <v>0.271794229038049</v>
      </c>
    </row>
    <row r="43" customFormat="false" ht="12.75" hidden="false" customHeight="false" outlineLevel="0" collapsed="false">
      <c r="A43" s="61" t="n">
        <v>32932</v>
      </c>
      <c r="B43" s="62" t="n">
        <v>158.45</v>
      </c>
      <c r="C43" s="63" t="n">
        <f aca="false">LN(B43/B42)</f>
        <v>0.0116574608849203</v>
      </c>
      <c r="D43" s="64" t="n">
        <f aca="false">STDEV(C19:C42)*SQRT(12)</f>
        <v>0.274640229312647</v>
      </c>
    </row>
    <row r="44" customFormat="false" ht="12.75" hidden="false" customHeight="false" outlineLevel="0" collapsed="false">
      <c r="A44" s="61" t="n">
        <v>32962</v>
      </c>
      <c r="B44" s="62" t="n">
        <v>159.0682</v>
      </c>
      <c r="C44" s="63" t="n">
        <f aca="false">LN(B44/B43)</f>
        <v>0.00389395493638534</v>
      </c>
      <c r="D44" s="64" t="n">
        <f aca="false">STDEV(C20:C43)*SQRT(12)</f>
        <v>0.270350282245475</v>
      </c>
    </row>
    <row r="45" customFormat="false" ht="12.75" hidden="false" customHeight="false" outlineLevel="0" collapsed="false">
      <c r="A45" s="61" t="n">
        <v>32993</v>
      </c>
      <c r="B45" s="62" t="n">
        <v>149.025</v>
      </c>
      <c r="C45" s="63" t="n">
        <f aca="false">LN(B45/B44)</f>
        <v>-0.0652189639673248</v>
      </c>
      <c r="D45" s="64" t="n">
        <f aca="false">STDEV(C21:C44)*SQRT(12)</f>
        <v>0.266414330344332</v>
      </c>
    </row>
    <row r="46" customFormat="false" ht="12.75" hidden="false" customHeight="false" outlineLevel="0" collapsed="false">
      <c r="A46" s="61" t="n">
        <v>33024</v>
      </c>
      <c r="B46" s="62" t="n">
        <v>137.3913</v>
      </c>
      <c r="C46" s="63" t="n">
        <f aca="false">LN(B46/B45)</f>
        <v>-0.0812810180997523</v>
      </c>
      <c r="D46" s="64" t="n">
        <f aca="false">STDEV(C22:C45)*SQRT(12)</f>
        <v>0.235128275122941</v>
      </c>
    </row>
    <row r="47" customFormat="false" ht="12.75" hidden="false" customHeight="false" outlineLevel="0" collapsed="false">
      <c r="A47" s="61" t="n">
        <v>33053</v>
      </c>
      <c r="B47" s="62" t="n">
        <v>123.3095</v>
      </c>
      <c r="C47" s="63" t="n">
        <f aca="false">LN(B47/B46)</f>
        <v>-0.108135603953202</v>
      </c>
      <c r="D47" s="64" t="n">
        <f aca="false">STDEV(C23:C46)*SQRT(12)</f>
        <v>0.241904676090982</v>
      </c>
    </row>
    <row r="48" customFormat="false" ht="12.75" hidden="false" customHeight="false" outlineLevel="0" collapsed="false">
      <c r="A48" s="61" t="n">
        <v>33085</v>
      </c>
      <c r="B48" s="62" t="n">
        <v>137.6364</v>
      </c>
      <c r="C48" s="63" t="n">
        <f aca="false">LN(B48/B47)</f>
        <v>0.109917970346745</v>
      </c>
      <c r="D48" s="64" t="n">
        <f aca="false">STDEV(C24:C47)*SQRT(12)</f>
        <v>0.24431615099647</v>
      </c>
    </row>
    <row r="49" customFormat="false" ht="12.75" hidden="false" customHeight="false" outlineLevel="0" collapsed="false">
      <c r="A49" s="61" t="n">
        <v>33116</v>
      </c>
      <c r="B49" s="62" t="n">
        <v>259.6739</v>
      </c>
      <c r="C49" s="63" t="n">
        <f aca="false">LN(B49/B48)</f>
        <v>0.634811187640811</v>
      </c>
      <c r="D49" s="64" t="n">
        <f aca="false">STDEV(C25:C48)*SQRT(12)</f>
        <v>0.248307072016165</v>
      </c>
    </row>
    <row r="50" customFormat="false" ht="12.75" hidden="false" customHeight="false" outlineLevel="0" collapsed="false">
      <c r="A50" s="61" t="n">
        <v>33144</v>
      </c>
      <c r="B50" s="62" t="n">
        <v>332.875</v>
      </c>
      <c r="C50" s="63" t="n">
        <f aca="false">LN(B50/B49)</f>
        <v>0.248340431093505</v>
      </c>
      <c r="D50" s="64" t="n">
        <f aca="false">STDEV(C26:C49)*SQRT(12)</f>
        <v>0.508433850439421</v>
      </c>
    </row>
    <row r="51" customFormat="false" ht="12.75" hidden="false" customHeight="false" outlineLevel="0" collapsed="false">
      <c r="A51" s="61" t="n">
        <v>33177</v>
      </c>
      <c r="B51" s="62" t="n">
        <v>333.2174</v>
      </c>
      <c r="C51" s="63" t="n">
        <f aca="false">LN(B51/B50)</f>
        <v>0.00102808568348356</v>
      </c>
      <c r="D51" s="64" t="n">
        <f aca="false">STDEV(C27:C50)*SQRT(12)</f>
        <v>0.524027095525515</v>
      </c>
    </row>
    <row r="52" customFormat="false" ht="12.75" hidden="false" customHeight="false" outlineLevel="0" collapsed="false">
      <c r="A52" s="61" t="n">
        <v>33207</v>
      </c>
      <c r="B52" s="62" t="n">
        <v>273.1136</v>
      </c>
      <c r="C52" s="63" t="n">
        <f aca="false">LN(B52/B51)</f>
        <v>-0.198907303969262</v>
      </c>
      <c r="D52" s="64" t="n">
        <f aca="false">STDEV(C28:C51)*SQRT(12)</f>
        <v>0.519865538812853</v>
      </c>
    </row>
    <row r="53" customFormat="false" ht="12.75" hidden="false" customHeight="false" outlineLevel="0" collapsed="false">
      <c r="A53" s="61" t="n">
        <v>33238</v>
      </c>
      <c r="B53" s="62" t="n">
        <v>251.8421</v>
      </c>
      <c r="C53" s="63" t="n">
        <f aca="false">LN(B53/B52)</f>
        <v>-0.0810855220263458</v>
      </c>
      <c r="D53" s="64" t="n">
        <f aca="false">STDEV(C29:C52)*SQRT(12)</f>
        <v>0.548083860534251</v>
      </c>
    </row>
    <row r="54" customFormat="false" ht="12.75" hidden="false" customHeight="false" outlineLevel="0" collapsed="false">
      <c r="A54" s="61" t="n">
        <v>33269</v>
      </c>
      <c r="B54" s="62" t="n">
        <v>257.4091</v>
      </c>
      <c r="C54" s="63" t="n">
        <f aca="false">LN(B54/B53)</f>
        <v>0.0218643442504861</v>
      </c>
      <c r="D54" s="64" t="n">
        <f aca="false">STDEV(C30:C53)*SQRT(12)</f>
        <v>0.551099921421701</v>
      </c>
    </row>
    <row r="55" customFormat="false" ht="12.75" hidden="false" customHeight="false" outlineLevel="0" collapsed="false">
      <c r="A55" s="61" t="n">
        <v>33297</v>
      </c>
      <c r="B55" s="62" t="n">
        <v>193.8</v>
      </c>
      <c r="C55" s="63" t="n">
        <f aca="false">LN(B55/B54)</f>
        <v>-0.283839948615793</v>
      </c>
      <c r="D55" s="64" t="n">
        <f aca="false">STDEV(C31:C54)*SQRT(12)</f>
        <v>0.5504137009299</v>
      </c>
    </row>
    <row r="56" customFormat="false" ht="12.75" hidden="false" customHeight="false" outlineLevel="0" collapsed="false">
      <c r="A56" s="61" t="n">
        <v>33326</v>
      </c>
      <c r="B56" s="62" t="n">
        <v>189.925</v>
      </c>
      <c r="C56" s="63" t="n">
        <f aca="false">LN(B56/B55)</f>
        <v>-0.0201974420673806</v>
      </c>
      <c r="D56" s="64" t="n">
        <f aca="false">STDEV(C32:C55)*SQRT(12)</f>
        <v>0.592592492812101</v>
      </c>
    </row>
    <row r="57" customFormat="false" ht="12.75" hidden="false" customHeight="false" outlineLevel="0" collapsed="false">
      <c r="A57" s="61" t="n">
        <v>33358</v>
      </c>
      <c r="B57" s="62" t="n">
        <v>184.9318</v>
      </c>
      <c r="C57" s="63" t="n">
        <f aca="false">LN(B57/B56)</f>
        <v>-0.0266421489272268</v>
      </c>
      <c r="D57" s="64" t="n">
        <f aca="false">STDEV(C33:C56)*SQRT(12)</f>
        <v>0.584517176167227</v>
      </c>
    </row>
    <row r="58" customFormat="false" ht="12.75" hidden="false" customHeight="false" outlineLevel="0" collapsed="false">
      <c r="A58" s="61" t="n">
        <v>33389</v>
      </c>
      <c r="B58" s="62" t="n">
        <v>193.8261</v>
      </c>
      <c r="C58" s="63" t="n">
        <f aca="false">LN(B58/B57)</f>
        <v>0.0469742568493548</v>
      </c>
      <c r="D58" s="64" t="n">
        <f aca="false">STDEV(C34:C57)*SQRT(12)</f>
        <v>0.584013790446672</v>
      </c>
    </row>
    <row r="59" customFormat="false" ht="12.75" hidden="false" customHeight="false" outlineLevel="0" collapsed="false">
      <c r="A59" s="61" t="n">
        <v>33417</v>
      </c>
      <c r="B59" s="62" t="n">
        <v>191.925</v>
      </c>
      <c r="C59" s="63" t="n">
        <f aca="false">LN(B59/B58)</f>
        <v>-0.00985669459745099</v>
      </c>
      <c r="D59" s="64" t="n">
        <f aca="false">STDEV(C35:C58)*SQRT(12)</f>
        <v>0.580566781660342</v>
      </c>
    </row>
    <row r="60" customFormat="false" ht="12.75" hidden="false" customHeight="false" outlineLevel="0" collapsed="false">
      <c r="A60" s="61" t="n">
        <v>33450</v>
      </c>
      <c r="B60" s="62" t="n">
        <v>192.4565</v>
      </c>
      <c r="C60" s="63" t="n">
        <f aca="false">LN(B60/B59)</f>
        <v>0.00276548345192533</v>
      </c>
      <c r="D60" s="64" t="n">
        <f aca="false">STDEV(C36:C59)*SQRT(12)</f>
        <v>0.579533446948436</v>
      </c>
    </row>
    <row r="61" customFormat="false" ht="12.75" hidden="false" customHeight="false" outlineLevel="0" collapsed="false">
      <c r="A61" s="61" t="n">
        <v>33480</v>
      </c>
      <c r="B61" s="62" t="n">
        <v>198.4773</v>
      </c>
      <c r="C61" s="63" t="n">
        <f aca="false">LN(B61/B60)</f>
        <v>0.0308045817393996</v>
      </c>
      <c r="D61" s="64" t="n">
        <f aca="false">STDEV(C37:C60)*SQRT(12)</f>
        <v>0.578690809120551</v>
      </c>
    </row>
    <row r="62" customFormat="false" ht="12.75" hidden="false" customHeight="false" outlineLevel="0" collapsed="false">
      <c r="A62" s="61" t="n">
        <v>33511</v>
      </c>
      <c r="B62" s="62" t="n">
        <v>198</v>
      </c>
      <c r="C62" s="63" t="n">
        <f aca="false">LN(B62/B61)</f>
        <v>-0.00240770521075195</v>
      </c>
      <c r="D62" s="64" t="n">
        <f aca="false">STDEV(C38:C61)*SQRT(12)</f>
        <v>0.576978112652642</v>
      </c>
    </row>
    <row r="63" customFormat="false" ht="12.75" hidden="false" customHeight="false" outlineLevel="0" collapsed="false">
      <c r="A63" s="61" t="n">
        <v>33542</v>
      </c>
      <c r="B63" s="62" t="n">
        <v>198.2826</v>
      </c>
      <c r="C63" s="63" t="n">
        <f aca="false">LN(B63/B62)</f>
        <v>0.00142625514168685</v>
      </c>
      <c r="D63" s="64" t="n">
        <f aca="false">STDEV(C39:C62)*SQRT(12)</f>
        <v>0.577115719291964</v>
      </c>
    </row>
    <row r="64" customFormat="false" ht="12.75" hidden="false" customHeight="false" outlineLevel="0" collapsed="false">
      <c r="A64" s="61" t="n">
        <v>33571</v>
      </c>
      <c r="B64" s="62" t="n">
        <v>199.2381</v>
      </c>
      <c r="C64" s="63" t="n">
        <f aca="false">LN(B64/B63)</f>
        <v>0.00480730608568712</v>
      </c>
      <c r="D64" s="64" t="n">
        <f aca="false">STDEV(C40:C63)*SQRT(12)</f>
        <v>0.57684608769823</v>
      </c>
    </row>
    <row r="65" customFormat="false" ht="12.75" hidden="false" customHeight="false" outlineLevel="0" collapsed="false">
      <c r="A65" s="61" t="n">
        <v>33603</v>
      </c>
      <c r="B65" s="62" t="n">
        <v>177.9524</v>
      </c>
      <c r="C65" s="63" t="n">
        <f aca="false">LN(B65/B64)</f>
        <v>-0.112984493122123</v>
      </c>
      <c r="D65" s="64" t="n">
        <f aca="false">STDEV(C41:C64)*SQRT(12)</f>
        <v>0.57626827437897</v>
      </c>
    </row>
    <row r="66" customFormat="false" ht="12.75" hidden="false" customHeight="false" outlineLevel="0" collapsed="false">
      <c r="A66" s="61" t="n">
        <v>33634</v>
      </c>
      <c r="B66" s="62" t="n">
        <v>175.4318</v>
      </c>
      <c r="C66" s="63" t="n">
        <f aca="false">LN(B66/B65)</f>
        <v>-0.0142657354085666</v>
      </c>
      <c r="D66" s="64" t="n">
        <f aca="false">STDEV(C42:C65)*SQRT(12)</f>
        <v>0.580729227584977</v>
      </c>
    </row>
    <row r="67" customFormat="false" ht="12.75" hidden="false" customHeight="false" outlineLevel="0" collapsed="false">
      <c r="A67" s="61" t="n">
        <v>33662</v>
      </c>
      <c r="B67" s="62" t="n">
        <v>175.2</v>
      </c>
      <c r="C67" s="63" t="n">
        <f aca="false">LN(B67/B66)</f>
        <v>-0.00132218488892842</v>
      </c>
      <c r="D67" s="64" t="n">
        <f aca="false">STDEV(C43:C66)*SQRT(12)</f>
        <v>0.579416223124323</v>
      </c>
    </row>
    <row r="68" customFormat="false" ht="12.75" hidden="false" customHeight="false" outlineLevel="0" collapsed="false">
      <c r="A68" s="61" t="n">
        <v>33694</v>
      </c>
      <c r="B68" s="62" t="n">
        <v>169.7273</v>
      </c>
      <c r="C68" s="63" t="n">
        <f aca="false">LN(B68/B67)</f>
        <v>-0.0317351470733599</v>
      </c>
      <c r="D68" s="64" t="n">
        <f aca="false">STDEV(C44:C67)*SQRT(12)</f>
        <v>0.579407922722786</v>
      </c>
    </row>
    <row r="69" customFormat="false" ht="12.75" hidden="false" customHeight="false" outlineLevel="0" collapsed="false">
      <c r="A69" s="61" t="n">
        <v>33724</v>
      </c>
      <c r="B69" s="62" t="n">
        <v>174.1667</v>
      </c>
      <c r="C69" s="63" t="n">
        <f aca="false">LN(B69/B68)</f>
        <v>0.0258198551294666</v>
      </c>
      <c r="D69" s="64" t="n">
        <f aca="false">STDEV(C45:C68)*SQRT(12)</f>
        <v>0.579964786816552</v>
      </c>
    </row>
    <row r="70" customFormat="false" ht="12.75" hidden="false" customHeight="false" outlineLevel="0" collapsed="false">
      <c r="A70" s="61" t="n">
        <v>33753</v>
      </c>
      <c r="B70" s="62" t="n">
        <v>182.494</v>
      </c>
      <c r="C70" s="63" t="n">
        <f aca="false">LN(B70/B69)</f>
        <v>0.0467044092113687</v>
      </c>
      <c r="D70" s="64" t="n">
        <f aca="false">STDEV(C46:C69)*SQRT(12)</f>
        <v>0.57797132283532</v>
      </c>
    </row>
    <row r="71" customFormat="false" ht="12.75" hidden="false" customHeight="false" outlineLevel="0" collapsed="false">
      <c r="A71" s="61" t="n">
        <v>33785</v>
      </c>
      <c r="B71" s="62" t="n">
        <v>197.1932</v>
      </c>
      <c r="C71" s="63" t="n">
        <f aca="false">LN(B71/B70)</f>
        <v>0.0774666630456038</v>
      </c>
      <c r="D71" s="64" t="n">
        <f aca="false">STDEV(C47:C70)*SQRT(12)</f>
        <v>0.574907289885133</v>
      </c>
    </row>
    <row r="72" customFormat="false" ht="12.75" hidden="false" customHeight="false" outlineLevel="0" collapsed="false">
      <c r="A72" s="61" t="n">
        <v>33816</v>
      </c>
      <c r="B72" s="62" t="n">
        <v>193.1957</v>
      </c>
      <c r="C72" s="63" t="n">
        <f aca="false">LN(B72/B71)</f>
        <v>-0.0204802940134158</v>
      </c>
      <c r="D72" s="64" t="n">
        <f aca="false">STDEV(C48:C71)*SQRT(12)</f>
        <v>0.569656748553848</v>
      </c>
    </row>
    <row r="73" customFormat="false" ht="12.75" hidden="false" customHeight="false" outlineLevel="0" collapsed="false">
      <c r="A73" s="61" t="n">
        <v>33847</v>
      </c>
      <c r="B73" s="62" t="n">
        <v>183.5833</v>
      </c>
      <c r="C73" s="63" t="n">
        <f aca="false">LN(B73/B72)</f>
        <v>-0.0510351493582136</v>
      </c>
      <c r="D73" s="64" t="n">
        <f aca="false">STDEV(C49:C72)*SQRT(12)</f>
        <v>0.566318039981202</v>
      </c>
    </row>
    <row r="74" customFormat="false" ht="12.75" hidden="false" customHeight="false" outlineLevel="0" collapsed="false">
      <c r="A74" s="61" t="n">
        <v>33877</v>
      </c>
      <c r="B74" s="62" t="n">
        <v>180.1648</v>
      </c>
      <c r="C74" s="63" t="n">
        <f aca="false">LN(B74/B73)</f>
        <v>-0.0187965278633189</v>
      </c>
      <c r="D74" s="64" t="n">
        <f aca="false">STDEV(C50:C73)*SQRT(12)</f>
        <v>0.334226735947343</v>
      </c>
    </row>
    <row r="75" customFormat="false" ht="12.75" hidden="false" customHeight="false" outlineLevel="0" collapsed="false">
      <c r="A75" s="61" t="n">
        <v>33907</v>
      </c>
      <c r="B75" s="62" t="n">
        <v>176.8523</v>
      </c>
      <c r="C75" s="63" t="n">
        <f aca="false">LN(B75/B74)</f>
        <v>-0.0185570666417173</v>
      </c>
      <c r="D75" s="64" t="n">
        <f aca="false">STDEV(C51:C74)*SQRT(12)</f>
        <v>0.272278937003982</v>
      </c>
    </row>
    <row r="76" customFormat="false" ht="12.75" hidden="false" customHeight="false" outlineLevel="0" collapsed="false">
      <c r="A76" s="61" t="n">
        <v>33938</v>
      </c>
      <c r="B76" s="62" t="n">
        <v>175.7381</v>
      </c>
      <c r="C76" s="63" t="n">
        <f aca="false">LN(B76/B75)</f>
        <v>-0.00632010235542149</v>
      </c>
      <c r="D76" s="64" t="n">
        <f aca="false">STDEV(C52:C75)*SQRT(12)</f>
        <v>0.271631826045956</v>
      </c>
    </row>
    <row r="77" customFormat="false" ht="12.75" hidden="false" customHeight="false" outlineLevel="0" collapsed="false">
      <c r="A77" s="61" t="n">
        <v>33969</v>
      </c>
      <c r="B77" s="62" t="n">
        <v>168.3068</v>
      </c>
      <c r="C77" s="63" t="n">
        <f aca="false">LN(B77/B76)</f>
        <v>-0.0432063141623399</v>
      </c>
      <c r="D77" s="64" t="n">
        <f aca="false">STDEV(C53:C76)*SQRT(12)</f>
        <v>0.240126210314036</v>
      </c>
    </row>
    <row r="78" customFormat="false" ht="12.75" hidden="false" customHeight="false" outlineLevel="0" collapsed="false">
      <c r="A78" s="61" t="n">
        <v>33998</v>
      </c>
      <c r="B78" s="62" t="n">
        <v>162.0188</v>
      </c>
      <c r="C78" s="63" t="n">
        <f aca="false">LN(B78/B77)</f>
        <v>-0.0380761265390518</v>
      </c>
      <c r="D78" s="64" t="n">
        <f aca="false">STDEV(C54:C77)*SQRT(12)</f>
        <v>0.236429976150974</v>
      </c>
    </row>
    <row r="79" customFormat="false" ht="12.75" hidden="false" customHeight="false" outlineLevel="0" collapsed="false">
      <c r="A79" s="61" t="n">
        <v>34026</v>
      </c>
      <c r="B79" s="62" t="n">
        <v>164.3375</v>
      </c>
      <c r="C79" s="63" t="n">
        <f aca="false">LN(B79/B78)</f>
        <v>0.0142098621408313</v>
      </c>
      <c r="D79" s="64" t="n">
        <f aca="false">STDEV(C55:C78)*SQRT(12)</f>
        <v>0.235112157212144</v>
      </c>
    </row>
    <row r="80" customFormat="false" ht="12.75" hidden="false" customHeight="false" outlineLevel="0" collapsed="false">
      <c r="A80" s="61" t="n">
        <v>34059</v>
      </c>
      <c r="B80" s="62" t="n">
        <v>168.3478</v>
      </c>
      <c r="C80" s="63" t="n">
        <f aca="false">LN(B80/B79)</f>
        <v>0.0241098374859057</v>
      </c>
      <c r="D80" s="64" t="n">
        <f aca="false">STDEV(C56:C79)*SQRT(12)</f>
        <v>0.13197429617678</v>
      </c>
    </row>
    <row r="81" customFormat="false" ht="12.75" hidden="false" customHeight="false" outlineLevel="0" collapsed="false">
      <c r="A81" s="61" t="n">
        <v>34089</v>
      </c>
      <c r="B81" s="62" t="n">
        <v>171.4167</v>
      </c>
      <c r="C81" s="63" t="n">
        <f aca="false">LN(B81/B80)</f>
        <v>0.0180653568142582</v>
      </c>
      <c r="D81" s="64" t="n">
        <f aca="false">STDEV(C57:C80)*SQRT(12)</f>
        <v>0.133351613221945</v>
      </c>
    </row>
    <row r="82" customFormat="false" ht="12.75" hidden="false" customHeight="false" outlineLevel="0" collapsed="false">
      <c r="A82" s="61" t="n">
        <v>34120</v>
      </c>
      <c r="B82" s="62" t="n">
        <v>170.5714</v>
      </c>
      <c r="C82" s="63" t="n">
        <f aca="false">LN(B82/B81)</f>
        <v>-0.00494345692985389</v>
      </c>
      <c r="D82" s="64" t="n">
        <f aca="false">STDEV(C58:C81)*SQRT(12)</f>
        <v>0.133317513773321</v>
      </c>
    </row>
    <row r="83" customFormat="false" ht="12.75" hidden="false" customHeight="false" outlineLevel="0" collapsed="false">
      <c r="A83" s="61" t="n">
        <v>34150</v>
      </c>
      <c r="B83" s="62" t="n">
        <v>168.3977</v>
      </c>
      <c r="C83" s="63" t="n">
        <f aca="false">LN(B83/B82)</f>
        <v>-0.0128255336353217</v>
      </c>
      <c r="D83" s="64" t="n">
        <f aca="false">STDEV(C59:C82)*SQRT(12)</f>
        <v>0.128082583523241</v>
      </c>
    </row>
    <row r="84" customFormat="false" ht="12.75" hidden="false" customHeight="false" outlineLevel="0" collapsed="false">
      <c r="A84" s="61" t="n">
        <v>34180</v>
      </c>
      <c r="B84" s="62" t="n">
        <v>155.0511</v>
      </c>
      <c r="C84" s="63" t="n">
        <f aca="false">LN(B84/B83)</f>
        <v>-0.0825737037507689</v>
      </c>
      <c r="D84" s="64" t="n">
        <f aca="false">STDEV(C60:C83)*SQRT(12)</f>
        <v>0.128154567120138</v>
      </c>
    </row>
    <row r="85" customFormat="false" ht="12.75" hidden="false" customHeight="false" outlineLevel="0" collapsed="false">
      <c r="A85" s="61" t="n">
        <v>34212</v>
      </c>
      <c r="B85" s="62" t="n">
        <v>145.5455</v>
      </c>
      <c r="C85" s="63" t="n">
        <f aca="false">LN(B85/B84)</f>
        <v>-0.0632659875038371</v>
      </c>
      <c r="D85" s="64" t="n">
        <f aca="false">STDEV(C61:C84)*SQRT(12)</f>
        <v>0.139044900345008</v>
      </c>
    </row>
    <row r="86" customFormat="false" ht="12.75" hidden="false" customHeight="false" outlineLevel="0" collapsed="false">
      <c r="A86" s="61" t="n">
        <v>34242</v>
      </c>
      <c r="B86" s="62" t="n">
        <v>130.0682</v>
      </c>
      <c r="C86" s="63" t="n">
        <f aca="false">LN(B86/B85)</f>
        <v>-0.112429824225449</v>
      </c>
      <c r="D86" s="64" t="n">
        <f aca="false">STDEV(C62:C85)*SQRT(12)</f>
        <v>0.140891471980669</v>
      </c>
    </row>
    <row r="87" customFormat="false" ht="12.75" hidden="false" customHeight="false" outlineLevel="0" collapsed="false">
      <c r="A87" s="61" t="n">
        <v>34271</v>
      </c>
      <c r="B87" s="62" t="n">
        <v>137.5714</v>
      </c>
      <c r="C87" s="63" t="n">
        <f aca="false">LN(B87/B86)</f>
        <v>0.0560841267808145</v>
      </c>
      <c r="D87" s="64" t="n">
        <f aca="false">STDEV(C63:C86)*SQRT(12)</f>
        <v>0.157147898438164</v>
      </c>
    </row>
    <row r="88" customFormat="false" ht="12.75" hidden="false" customHeight="false" outlineLevel="0" collapsed="false">
      <c r="A88" s="61" t="n">
        <v>34303</v>
      </c>
      <c r="B88" s="62" t="n">
        <v>130.8864</v>
      </c>
      <c r="C88" s="63" t="n">
        <f aca="false">LN(B88/B87)</f>
        <v>-0.0498132836440868</v>
      </c>
      <c r="D88" s="64" t="n">
        <f aca="false">STDEV(C64:C87)*SQRT(12)</f>
        <v>0.165133714667214</v>
      </c>
    </row>
    <row r="89" customFormat="false" ht="12.75" hidden="false" customHeight="false" outlineLevel="0" collapsed="false">
      <c r="A89" s="61" t="n">
        <v>34334</v>
      </c>
      <c r="B89" s="62" t="n">
        <v>114.7609</v>
      </c>
      <c r="C89" s="63" t="n">
        <f aca="false">LN(B89/B88)</f>
        <v>-0.131478937878155</v>
      </c>
      <c r="D89" s="64" t="n">
        <f aca="false">STDEV(C65:C88)*SQRT(12)</f>
        <v>0.166188874789885</v>
      </c>
    </row>
    <row r="90" customFormat="false" ht="12.75" hidden="false" customHeight="false" outlineLevel="0" collapsed="false">
      <c r="A90" s="61" t="n">
        <v>34365</v>
      </c>
      <c r="B90" s="62" t="n">
        <v>114.8571</v>
      </c>
      <c r="C90" s="63" t="n">
        <f aca="false">LN(B90/B89)</f>
        <v>0.000837913453026173</v>
      </c>
      <c r="D90" s="64" t="n">
        <f aca="false">STDEV(C66:C89)*SQRT(12)</f>
        <v>0.172140464024234</v>
      </c>
    </row>
    <row r="91" customFormat="false" ht="12.75" hidden="false" customHeight="false" outlineLevel="0" collapsed="false">
      <c r="A91" s="61" t="n">
        <v>34393</v>
      </c>
      <c r="B91" s="62" t="n">
        <v>116.2375</v>
      </c>
      <c r="C91" s="63" t="n">
        <f aca="false">LN(B91/B90)</f>
        <v>0.0119467648150605</v>
      </c>
      <c r="D91" s="64" t="n">
        <f aca="false">STDEV(C67:C90)*SQRT(12)</f>
        <v>0.172654654288157</v>
      </c>
    </row>
    <row r="92" customFormat="false" ht="12.75" hidden="false" customHeight="false" outlineLevel="0" collapsed="false">
      <c r="A92" s="61" t="n">
        <v>34424</v>
      </c>
      <c r="B92" s="62" t="n">
        <v>115.9348</v>
      </c>
      <c r="C92" s="63" t="n">
        <f aca="false">LN(B92/B91)</f>
        <v>-0.00260754768344417</v>
      </c>
      <c r="D92" s="64" t="n">
        <f aca="false">STDEV(C68:C91)*SQRT(12)</f>
        <v>0.173561841047682</v>
      </c>
    </row>
    <row r="93" customFormat="false" ht="12.75" hidden="false" customHeight="false" outlineLevel="0" collapsed="false">
      <c r="A93" s="61" t="n">
        <v>34453</v>
      </c>
      <c r="B93" s="62" t="n">
        <v>127.75</v>
      </c>
      <c r="C93" s="63" t="n">
        <f aca="false">LN(B93/B92)</f>
        <v>0.0970472649629423</v>
      </c>
      <c r="D93" s="64" t="n">
        <f aca="false">STDEV(C69:C92)*SQRT(12)</f>
        <v>0.173502058653083</v>
      </c>
    </row>
    <row r="94" customFormat="false" ht="12.75" hidden="false" customHeight="false" outlineLevel="0" collapsed="false">
      <c r="A94" s="61" t="n">
        <v>34485</v>
      </c>
      <c r="B94" s="62" t="n">
        <v>139.3125</v>
      </c>
      <c r="C94" s="63" t="n">
        <f aca="false">LN(B94/B93)</f>
        <v>0.0866443820622739</v>
      </c>
      <c r="D94" s="64" t="n">
        <f aca="false">STDEV(C70:C93)*SQRT(12)</f>
        <v>0.1890478418089</v>
      </c>
    </row>
    <row r="95" customFormat="false" ht="12.75" hidden="false" customHeight="false" outlineLevel="0" collapsed="false">
      <c r="A95" s="61" t="n">
        <v>34515</v>
      </c>
      <c r="B95" s="62" t="n">
        <v>144.5739</v>
      </c>
      <c r="C95" s="63" t="n">
        <f aca="false">LN(B95/B94)</f>
        <v>0.0370711843615547</v>
      </c>
      <c r="D95" s="64" t="n">
        <f aca="false">STDEV(C71:C94)*SQRT(12)</f>
        <v>0.19753829078206</v>
      </c>
    </row>
    <row r="96" customFormat="false" ht="12.75" hidden="false" customHeight="false" outlineLevel="0" collapsed="false">
      <c r="A96" s="61" t="n">
        <v>34544</v>
      </c>
      <c r="B96" s="62" t="n">
        <v>152.3512</v>
      </c>
      <c r="C96" s="63" t="n">
        <f aca="false">LN(B96/B95)</f>
        <v>0.0523975864929901</v>
      </c>
      <c r="D96" s="64" t="n">
        <f aca="false">STDEV(C72:C95)*SQRT(12)</f>
        <v>0.189993974542078</v>
      </c>
    </row>
    <row r="97" customFormat="false" ht="12.75" hidden="false" customHeight="false" outlineLevel="0" collapsed="false">
      <c r="A97" s="61" t="n">
        <v>34577</v>
      </c>
      <c r="B97" s="62" t="n">
        <v>153.2989</v>
      </c>
      <c r="C97" s="63" t="n">
        <f aca="false">LN(B97/B96)</f>
        <v>0.00620122837846353</v>
      </c>
      <c r="D97" s="64" t="n">
        <f aca="false">STDEV(C73:C96)*SQRT(12)</f>
        <v>0.195395398124993</v>
      </c>
    </row>
    <row r="98" customFormat="false" ht="12.75" hidden="false" customHeight="false" outlineLevel="0" collapsed="false">
      <c r="A98" s="61" t="n">
        <v>34607</v>
      </c>
      <c r="B98" s="62" t="n">
        <v>151.4602</v>
      </c>
      <c r="C98" s="63" t="n">
        <f aca="false">LN(B98/B97)</f>
        <v>-0.0120667262136361</v>
      </c>
      <c r="D98" s="64" t="n">
        <f aca="false">STDEV(C74:C97)*SQRT(12)</f>
        <v>0.19328827931029</v>
      </c>
    </row>
    <row r="99" customFormat="false" ht="12.75" hidden="false" customHeight="false" outlineLevel="0" collapsed="false">
      <c r="A99" s="61" t="n">
        <v>34638</v>
      </c>
      <c r="B99" s="62" t="n">
        <v>156.0476</v>
      </c>
      <c r="C99" s="63" t="n">
        <f aca="false">LN(B99/B98)</f>
        <v>0.0298382047470621</v>
      </c>
      <c r="D99" s="64" t="n">
        <f aca="false">STDEV(C75:C98)*SQRT(12)</f>
        <v>0.193141805119408</v>
      </c>
    </row>
    <row r="100" customFormat="false" ht="12.75" hidden="false" customHeight="false" outlineLevel="0" collapsed="false">
      <c r="A100" s="61" t="n">
        <v>34668</v>
      </c>
      <c r="B100" s="62" t="n">
        <v>157.8068</v>
      </c>
      <c r="C100" s="63" t="n">
        <f aca="false">LN(B100/B99)</f>
        <v>0.0112104110929761</v>
      </c>
      <c r="D100" s="64" t="n">
        <f aca="false">STDEV(C76:C99)*SQRT(12)</f>
        <v>0.194686566165795</v>
      </c>
    </row>
    <row r="101" customFormat="false" ht="12.75" hidden="false" customHeight="false" outlineLevel="0" collapsed="false">
      <c r="A101" s="61" t="n">
        <v>34698</v>
      </c>
      <c r="B101" s="62" t="n">
        <v>157.8333</v>
      </c>
      <c r="C101" s="63" t="n">
        <f aca="false">LN(B101/B100)</f>
        <v>0.000167912759261313</v>
      </c>
      <c r="D101" s="64" t="n">
        <f aca="false">STDEV(C77:C100)*SQRT(12)</f>
        <v>0.195028968306106</v>
      </c>
    </row>
    <row r="102" customFormat="false" ht="12.75" hidden="false" customHeight="false" outlineLevel="0" collapsed="false">
      <c r="A102" s="61" t="n">
        <v>34730</v>
      </c>
      <c r="B102" s="62" t="n">
        <v>153.9875</v>
      </c>
      <c r="C102" s="63" t="n">
        <f aca="false">LN(B102/B101)</f>
        <v>-0.0246679824766666</v>
      </c>
      <c r="D102" s="64" t="n">
        <f aca="false">STDEV(C78:C101)*SQRT(12)</f>
        <v>0.192936258093347</v>
      </c>
    </row>
    <row r="103" customFormat="false" ht="12.75" hidden="false" customHeight="false" outlineLevel="0" collapsed="false">
      <c r="A103" s="61" t="n">
        <v>34758</v>
      </c>
      <c r="B103" s="62" t="n">
        <v>153.9737</v>
      </c>
      <c r="C103" s="63" t="n">
        <f aca="false">LN(B103/B102)</f>
        <v>-8.96216796742308E-005</v>
      </c>
      <c r="D103" s="64" t="n">
        <f aca="false">STDEV(C79:C102)*SQRT(12)</f>
        <v>0.191882819776375</v>
      </c>
    </row>
    <row r="104" customFormat="false" ht="12.75" hidden="false" customHeight="false" outlineLevel="0" collapsed="false">
      <c r="A104" s="61" t="n">
        <v>34789</v>
      </c>
      <c r="B104" s="62" t="n">
        <v>158.3636</v>
      </c>
      <c r="C104" s="63" t="n">
        <f aca="false">LN(B104/B103)</f>
        <v>0.0281118463845076</v>
      </c>
      <c r="D104" s="64" t="n">
        <f aca="false">STDEV(C80:C103)*SQRT(12)</f>
        <v>0.191514013263664</v>
      </c>
    </row>
    <row r="105" customFormat="false" ht="12.75" hidden="false" customHeight="false" outlineLevel="0" collapsed="false">
      <c r="A105" s="61" t="n">
        <v>34817</v>
      </c>
      <c r="B105" s="62" t="n">
        <v>165.1421</v>
      </c>
      <c r="C105" s="63" t="n">
        <f aca="false">LN(B105/B104)</f>
        <v>0.0419126603984868</v>
      </c>
      <c r="D105" s="64" t="n">
        <f aca="false">STDEV(C81:C104)*SQRT(12)</f>
        <v>0.191827116642691</v>
      </c>
    </row>
    <row r="106" customFormat="false" ht="12.75" hidden="false" customHeight="false" outlineLevel="0" collapsed="false">
      <c r="A106" s="61" t="n">
        <v>34850</v>
      </c>
      <c r="B106" s="62" t="n">
        <v>167.0815</v>
      </c>
      <c r="C106" s="63" t="n">
        <f aca="false">LN(B106/B105)</f>
        <v>0.0116754019324788</v>
      </c>
      <c r="D106" s="64" t="n">
        <f aca="false">STDEV(C82:C105)*SQRT(12)</f>
        <v>0.193894098058464</v>
      </c>
    </row>
    <row r="107" customFormat="false" ht="12.75" hidden="false" customHeight="false" outlineLevel="0" collapsed="false">
      <c r="A107" s="61" t="n">
        <v>34880</v>
      </c>
      <c r="B107" s="62" t="n">
        <v>161.517</v>
      </c>
      <c r="C107" s="63" t="n">
        <f aca="false">LN(B107/B106)</f>
        <v>-0.0338713170430632</v>
      </c>
      <c r="D107" s="64" t="n">
        <f aca="false">STDEV(C83:C106)*SQRT(12)</f>
        <v>0.19409851359752</v>
      </c>
    </row>
    <row r="108" customFormat="false" ht="12.75" hidden="false" customHeight="false" outlineLevel="0" collapsed="false">
      <c r="A108" s="61" t="n">
        <v>34911</v>
      </c>
      <c r="B108" s="62" t="n">
        <v>147.4048</v>
      </c>
      <c r="C108" s="63" t="n">
        <f aca="false">LN(B108/B107)</f>
        <v>-0.0914278566053276</v>
      </c>
      <c r="D108" s="64" t="n">
        <f aca="false">STDEV(C84:C107)*SQRT(12)</f>
        <v>0.195341851279779</v>
      </c>
    </row>
    <row r="109" customFormat="false" ht="12.75" hidden="false" customHeight="false" outlineLevel="0" collapsed="false">
      <c r="A109" s="61" t="n">
        <v>34942</v>
      </c>
      <c r="B109" s="62" t="n">
        <v>140.8864</v>
      </c>
      <c r="C109" s="63" t="n">
        <f aca="false">LN(B109/B108)</f>
        <v>-0.0452286517857297</v>
      </c>
      <c r="D109" s="64" t="n">
        <f aca="false">STDEV(C85:C108)*SQRT(12)</f>
        <v>0.19734357094156</v>
      </c>
    </row>
    <row r="110" customFormat="false" ht="12.75" hidden="false" customHeight="false" outlineLevel="0" collapsed="false">
      <c r="A110" s="61" t="n">
        <v>34971</v>
      </c>
      <c r="B110" s="62" t="n">
        <v>142.3274</v>
      </c>
      <c r="C110" s="63" t="n">
        <f aca="false">LN(B110/B109)</f>
        <v>0.0101761456191811</v>
      </c>
      <c r="D110" s="64" t="n">
        <f aca="false">STDEV(C86:C109)*SQRT(12)</f>
        <v>0.194823132606585</v>
      </c>
    </row>
    <row r="111" customFormat="false" ht="12.75" hidden="false" customHeight="false" outlineLevel="0" collapsed="false">
      <c r="A111" s="61" t="n">
        <v>35003</v>
      </c>
      <c r="B111" s="62" t="n">
        <v>136.2976</v>
      </c>
      <c r="C111" s="63" t="n">
        <f aca="false">LN(B111/B110)</f>
        <v>-0.0432893071786597</v>
      </c>
      <c r="D111" s="64" t="n">
        <f aca="false">STDEV(C87:C110)*SQRT(12)</f>
        <v>0.176809789464228</v>
      </c>
    </row>
    <row r="112" customFormat="false" ht="12.75" hidden="false" customHeight="false" outlineLevel="0" collapsed="false">
      <c r="A112" s="61" t="n">
        <v>35033</v>
      </c>
      <c r="B112" s="62" t="n">
        <v>134.7784</v>
      </c>
      <c r="C112" s="63" t="n">
        <f aca="false">LN(B112/B111)</f>
        <v>-0.0112087820801916</v>
      </c>
      <c r="D112" s="64" t="n">
        <f aca="false">STDEV(C88:C111)*SQRT(12)</f>
        <v>0.175421813596499</v>
      </c>
    </row>
    <row r="113" customFormat="false" ht="12.75" hidden="false" customHeight="false" outlineLevel="0" collapsed="false">
      <c r="A113" s="61" t="n">
        <v>35062</v>
      </c>
      <c r="B113" s="62" t="n">
        <v>142.2125</v>
      </c>
      <c r="C113" s="63" t="n">
        <f aca="false">LN(B113/B112)</f>
        <v>0.0536904696157342</v>
      </c>
      <c r="D113" s="64" t="n">
        <f aca="false">STDEV(C89:C112)*SQRT(12)</f>
        <v>0.17183408737411</v>
      </c>
    </row>
    <row r="114" customFormat="false" ht="12.75" hidden="false" customHeight="false" outlineLevel="0" collapsed="false">
      <c r="A114" s="61" t="n">
        <v>35095</v>
      </c>
      <c r="B114" s="62" t="n">
        <v>145.8932</v>
      </c>
      <c r="C114" s="63" t="n">
        <f aca="false">LN(B114/B113)</f>
        <v>0.0255524293115025</v>
      </c>
      <c r="D114" s="64" t="n">
        <f aca="false">STDEV(C90:C113)*SQRT(12)</f>
        <v>0.14501899066495</v>
      </c>
    </row>
    <row r="115" customFormat="false" ht="12.75" hidden="false" customHeight="false" outlineLevel="0" collapsed="false">
      <c r="A115" s="61" t="n">
        <v>35124</v>
      </c>
      <c r="B115" s="62" t="n">
        <v>139.7028</v>
      </c>
      <c r="C115" s="63" t="n">
        <f aca="false">LN(B115/B114)</f>
        <v>-0.0433575381661018</v>
      </c>
      <c r="D115" s="64" t="n">
        <f aca="false">STDEV(C91:C114)*SQRT(12)</f>
        <v>0.145351508801201</v>
      </c>
    </row>
    <row r="116" customFormat="false" ht="12.75" hidden="false" customHeight="false" outlineLevel="0" collapsed="false">
      <c r="A116" s="61" t="n">
        <v>35153</v>
      </c>
      <c r="B116" s="62" t="n">
        <v>155.3048</v>
      </c>
      <c r="C116" s="63" t="n">
        <f aca="false">LN(B116/B115)</f>
        <v>0.10587232858592</v>
      </c>
      <c r="D116" s="64" t="n">
        <f aca="false">STDEV(C92:C115)*SQRT(12)</f>
        <v>0.150140072896146</v>
      </c>
    </row>
    <row r="117" customFormat="false" ht="12.75" hidden="false" customHeight="false" outlineLevel="0" collapsed="false">
      <c r="A117" s="61" t="n">
        <v>35185</v>
      </c>
      <c r="B117" s="62" t="n">
        <v>173.6975</v>
      </c>
      <c r="C117" s="63" t="n">
        <f aca="false">LN(B117/B116)</f>
        <v>0.111925642915355</v>
      </c>
      <c r="D117" s="64" t="n">
        <f aca="false">STDEV(C93:C116)*SQRT(12)</f>
        <v>0.165116736798082</v>
      </c>
    </row>
    <row r="118" customFormat="false" ht="12.75" hidden="false" customHeight="false" outlineLevel="0" collapsed="false">
      <c r="A118" s="61" t="n">
        <v>35216</v>
      </c>
      <c r="B118" s="62" t="n">
        <v>167.6571</v>
      </c>
      <c r="C118" s="63" t="n">
        <f aca="false">LN(B118/B117)</f>
        <v>-0.0353944583628072</v>
      </c>
      <c r="D118" s="64" t="n">
        <f aca="false">STDEV(C94:C117)*SQRT(12)</f>
        <v>0.169386479883725</v>
      </c>
    </row>
    <row r="119" customFormat="false" ht="12.75" hidden="false" customHeight="false" outlineLevel="0" collapsed="false">
      <c r="A119" s="61" t="n">
        <v>35244</v>
      </c>
      <c r="B119" s="62" t="n">
        <v>160.24</v>
      </c>
      <c r="C119" s="63" t="n">
        <f aca="false">LN(B119/B118)</f>
        <v>-0.0452481307921413</v>
      </c>
      <c r="D119" s="64" t="n">
        <f aca="false">STDEV(C95:C118)*SQRT(12)</f>
        <v>0.163508494028885</v>
      </c>
    </row>
    <row r="120" customFormat="false" ht="12.75" hidden="false" customHeight="false" outlineLevel="0" collapsed="false">
      <c r="A120" s="61" t="n">
        <v>35277</v>
      </c>
      <c r="B120" s="62" t="n">
        <v>166.6391</v>
      </c>
      <c r="C120" s="63" t="n">
        <f aca="false">LN(B120/B119)</f>
        <v>0.0391577047164307</v>
      </c>
      <c r="D120" s="64" t="n">
        <f aca="false">STDEV(C96:C119)*SQRT(12)</f>
        <v>0.166137774785424</v>
      </c>
    </row>
    <row r="121" customFormat="false" ht="12.75" hidden="false" customHeight="false" outlineLevel="0" collapsed="false">
      <c r="A121" s="61" t="n">
        <v>35307</v>
      </c>
      <c r="B121" s="62" t="n">
        <v>170.4952</v>
      </c>
      <c r="C121" s="63" t="n">
        <f aca="false">LN(B121/B120)</f>
        <v>0.0228767477606205</v>
      </c>
      <c r="D121" s="64" t="n">
        <f aca="false">STDEV(C97:C120)*SQRT(12)</f>
        <v>0.164392003265881</v>
      </c>
    </row>
    <row r="122" customFormat="false" ht="12.75" hidden="false" customHeight="false" outlineLevel="0" collapsed="false">
      <c r="A122" s="61" t="n">
        <v>35338</v>
      </c>
      <c r="B122" s="62" t="n">
        <v>181.1274</v>
      </c>
      <c r="C122" s="63" t="n">
        <f aca="false">LN(B122/B121)</f>
        <v>0.0604935072360434</v>
      </c>
      <c r="D122" s="64" t="n">
        <f aca="false">STDEV(C98:C121)*SQRT(12)</f>
        <v>0.164944473873014</v>
      </c>
    </row>
    <row r="123" customFormat="false" ht="12.75" hidden="false" customHeight="false" outlineLevel="0" collapsed="false">
      <c r="A123" s="61" t="n">
        <v>35369</v>
      </c>
      <c r="B123" s="62" t="n">
        <v>193.2076</v>
      </c>
      <c r="C123" s="63" t="n">
        <f aca="false">LN(B123/B122)</f>
        <v>0.0645646074081823</v>
      </c>
      <c r="D123" s="64" t="n">
        <f aca="false">STDEV(C99:C122)*SQRT(12)</f>
        <v>0.169086164200979</v>
      </c>
    </row>
    <row r="124" customFormat="false" ht="12.75" hidden="false" customHeight="false" outlineLevel="0" collapsed="false">
      <c r="A124" s="61" t="n">
        <v>35398</v>
      </c>
      <c r="B124" s="62" t="n">
        <v>198.2</v>
      </c>
      <c r="C124" s="63" t="n">
        <f aca="false">LN(B124/B123)</f>
        <v>0.025511363417048</v>
      </c>
      <c r="D124" s="64" t="n">
        <f aca="false">STDEV(C100:C123)*SQRT(12)</f>
        <v>0.173217318792468</v>
      </c>
    </row>
    <row r="125" customFormat="false" ht="12.75" hidden="false" customHeight="false" outlineLevel="0" collapsed="false">
      <c r="A125" s="61" t="n">
        <v>35430</v>
      </c>
      <c r="B125" s="62" t="n">
        <v>209.7631</v>
      </c>
      <c r="C125" s="63" t="n">
        <f aca="false">LN(B125/B124)</f>
        <v>0.05670217680511</v>
      </c>
      <c r="D125" s="64" t="n">
        <f aca="false">STDEV(C101:C124)*SQRT(12)</f>
        <v>0.173611558380544</v>
      </c>
    </row>
    <row r="126" customFormat="false" ht="12.75" hidden="false" customHeight="false" outlineLevel="0" collapsed="false">
      <c r="A126" s="61" t="n">
        <v>35461</v>
      </c>
      <c r="B126" s="62" t="n">
        <v>209.1274</v>
      </c>
      <c r="C126" s="63" t="n">
        <f aca="false">LN(B126/B125)</f>
        <v>-0.00303516307014375</v>
      </c>
      <c r="D126" s="64" t="n">
        <f aca="false">STDEV(C102:C125)*SQRT(12)</f>
        <v>0.176603360270034</v>
      </c>
    </row>
    <row r="127" customFormat="false" ht="12.75" hidden="false" customHeight="false" outlineLevel="0" collapsed="false">
      <c r="A127" s="61" t="n">
        <v>35489</v>
      </c>
      <c r="B127" s="62" t="n">
        <v>205.3</v>
      </c>
      <c r="C127" s="63" t="n">
        <f aca="false">LN(B127/B126)</f>
        <v>-0.0184713116059659</v>
      </c>
      <c r="D127" s="64" t="n">
        <f aca="false">STDEV(C103:C126)*SQRT(12)</f>
        <v>0.174923883658786</v>
      </c>
    </row>
    <row r="128" customFormat="false" ht="12.75" hidden="false" customHeight="false" outlineLevel="0" collapsed="false">
      <c r="A128" s="61" t="n">
        <v>35520</v>
      </c>
      <c r="B128" s="62" t="n">
        <v>200.3212</v>
      </c>
      <c r="C128" s="63" t="n">
        <f aca="false">LN(B128/B127)</f>
        <v>-0.0245502457157612</v>
      </c>
      <c r="D128" s="64" t="n">
        <f aca="false">STDEV(C104:C127)*SQRT(12)</f>
        <v>0.176106903509408</v>
      </c>
    </row>
    <row r="129" customFormat="false" ht="12.75" hidden="false" customHeight="false" outlineLevel="0" collapsed="false">
      <c r="A129" s="61" t="n">
        <v>35550</v>
      </c>
      <c r="B129" s="62" t="n">
        <v>184.0369</v>
      </c>
      <c r="C129" s="63" t="n">
        <f aca="false">LN(B129/B128)</f>
        <v>-0.0847857973280355</v>
      </c>
      <c r="D129" s="64" t="n">
        <f aca="false">STDEV(C105:C128)*SQRT(12)</f>
        <v>0.177522411812559</v>
      </c>
    </row>
    <row r="130" customFormat="false" ht="12.75" hidden="false" customHeight="false" outlineLevel="0" collapsed="false">
      <c r="A130" s="61" t="n">
        <v>35580</v>
      </c>
      <c r="B130" s="62" t="n">
        <v>186.1725</v>
      </c>
      <c r="C130" s="63" t="n">
        <f aca="false">LN(B130/B129)</f>
        <v>0.0115373822993273</v>
      </c>
      <c r="D130" s="64" t="n">
        <f aca="false">STDEV(C106:C129)*SQRT(12)</f>
        <v>0.187866947261316</v>
      </c>
    </row>
    <row r="131" customFormat="false" ht="12.75" hidden="false" customHeight="false" outlineLevel="0" collapsed="false">
      <c r="A131" s="61" t="n">
        <v>35611</v>
      </c>
      <c r="B131" s="62" t="n">
        <v>179.3976</v>
      </c>
      <c r="C131" s="63" t="n">
        <f aca="false">LN(B131/B130)</f>
        <v>-0.0370690916716294</v>
      </c>
      <c r="D131" s="64" t="n">
        <f aca="false">STDEV(C107:C130)*SQRT(12)</f>
        <v>0.187864227497392</v>
      </c>
    </row>
    <row r="132" customFormat="false" ht="12.75" hidden="false" customHeight="false" outlineLevel="0" collapsed="false">
      <c r="A132" s="61" t="n">
        <v>35642</v>
      </c>
      <c r="B132" s="62" t="n">
        <v>185.5489</v>
      </c>
      <c r="C132" s="63" t="n">
        <f aca="false">LN(B132/B131)</f>
        <v>0.0337138875590377</v>
      </c>
      <c r="D132" s="64" t="n">
        <f aca="false">STDEV(C108:C131)*SQRT(12)</f>
        <v>0.188218344671641</v>
      </c>
    </row>
    <row r="133" customFormat="false" ht="12.75" hidden="false" customHeight="false" outlineLevel="0" collapsed="false">
      <c r="A133" s="61" t="n">
        <v>35671</v>
      </c>
      <c r="B133" s="62" t="n">
        <v>184.5441</v>
      </c>
      <c r="C133" s="63" t="n">
        <f aca="false">LN(B133/B132)</f>
        <v>-0.00542999985877947</v>
      </c>
      <c r="D133" s="64" t="n">
        <f aca="false">STDEV(C109:C132)*SQRT(12)</f>
        <v>0.17534597334226</v>
      </c>
    </row>
    <row r="134" customFormat="false" ht="12.75" hidden="false" customHeight="false" outlineLevel="0" collapsed="false">
      <c r="A134" s="61" t="n">
        <v>35703</v>
      </c>
      <c r="B134" s="62" t="n">
        <v>179.8386</v>
      </c>
      <c r="C134" s="63" t="n">
        <f aca="false">LN(B134/B133)</f>
        <v>-0.0258286773315309</v>
      </c>
      <c r="D134" s="64" t="n">
        <f aca="false">STDEV(C110:C133)*SQRT(12)</f>
        <v>0.171060378404577</v>
      </c>
    </row>
    <row r="135" customFormat="false" ht="12.75" hidden="false" customHeight="false" outlineLevel="0" collapsed="false">
      <c r="A135" s="61" t="n">
        <v>35734</v>
      </c>
      <c r="B135" s="62" t="n">
        <v>190.9386</v>
      </c>
      <c r="C135" s="63" t="n">
        <f aca="false">LN(B135/B134)</f>
        <v>0.0598921284192664</v>
      </c>
      <c r="D135" s="64" t="n">
        <f aca="false">STDEV(C111:C134)*SQRT(12)</f>
        <v>0.173060883059772</v>
      </c>
    </row>
    <row r="136" customFormat="false" ht="12.75" hidden="false" customHeight="false" outlineLevel="0" collapsed="false">
      <c r="A136" s="61" t="n">
        <v>35762</v>
      </c>
      <c r="B136" s="62" t="n">
        <v>188.9887</v>
      </c>
      <c r="C136" s="63" t="n">
        <f aca="false">LN(B136/B135)</f>
        <v>-0.0102646854843242</v>
      </c>
      <c r="D136" s="64" t="n">
        <f aca="false">STDEV(C112:C135)*SQRT(12)</f>
        <v>0.171938868891708</v>
      </c>
    </row>
    <row r="137" customFormat="false" ht="12.75" hidden="false" customHeight="false" outlineLevel="0" collapsed="false">
      <c r="A137" s="61" t="n">
        <v>35795</v>
      </c>
      <c r="B137" s="62" t="n">
        <v>161.1959</v>
      </c>
      <c r="C137" s="63" t="n">
        <f aca="false">LN(B137/B136)</f>
        <v>-0.159066829406563</v>
      </c>
      <c r="D137" s="64" t="n">
        <f aca="false">STDEV(C113:C136)*SQRT(12)</f>
        <v>0.171867799183762</v>
      </c>
    </row>
    <row r="138" customFormat="false" ht="12.75" hidden="false" customHeight="false" outlineLevel="0" collapsed="false">
      <c r="A138" s="61" t="n">
        <v>35825</v>
      </c>
      <c r="B138" s="62" t="n">
        <v>144.5139</v>
      </c>
      <c r="C138" s="63" t="n">
        <f aca="false">LN(B138/B137)</f>
        <v>-0.109244698808107</v>
      </c>
      <c r="D138" s="64" t="n">
        <f aca="false">STDEV(C114:C137)*SQRT(12)</f>
        <v>0.208275778594702</v>
      </c>
    </row>
    <row r="139" customFormat="false" ht="12.75" hidden="false" customHeight="false" outlineLevel="0" collapsed="false">
      <c r="A139" s="61" t="n">
        <v>35853</v>
      </c>
      <c r="B139" s="62" t="n">
        <v>131.4462</v>
      </c>
      <c r="C139" s="63" t="n">
        <f aca="false">LN(B139/B138)</f>
        <v>-0.0947780542699162</v>
      </c>
      <c r="D139" s="64" t="n">
        <f aca="false">STDEV(C115:C138)*SQRT(12)</f>
        <v>0.222719828326997</v>
      </c>
    </row>
    <row r="140" customFormat="false" ht="12.75" hidden="false" customHeight="false" outlineLevel="0" collapsed="false">
      <c r="A140" s="61" t="n">
        <v>35885</v>
      </c>
      <c r="B140" s="62" t="n">
        <v>128.0443</v>
      </c>
      <c r="C140" s="63" t="n">
        <f aca="false">LN(B140/B139)</f>
        <v>-0.0262213446348827</v>
      </c>
      <c r="D140" s="64" t="n">
        <f aca="false">STDEV(C116:C139)*SQRT(12)</f>
        <v>0.230719136604411</v>
      </c>
    </row>
    <row r="141" customFormat="false" ht="12.75" hidden="false" customHeight="false" outlineLevel="0" collapsed="false">
      <c r="A141" s="61" t="n">
        <v>35915</v>
      </c>
      <c r="B141" s="62" t="n">
        <v>138.9675</v>
      </c>
      <c r="C141" s="63" t="n">
        <f aca="false">LN(B141/B140)</f>
        <v>0.0818637950495521</v>
      </c>
      <c r="D141" s="64" t="n">
        <f aca="false">STDEV(C117:C140)*SQRT(12)</f>
        <v>0.216824131855687</v>
      </c>
    </row>
    <row r="142" customFormat="false" ht="12.75" hidden="false" customHeight="false" outlineLevel="0" collapsed="false">
      <c r="A142" s="61" t="n">
        <v>35944</v>
      </c>
      <c r="B142" s="62" t="n">
        <v>136.9947</v>
      </c>
      <c r="C142" s="63" t="n">
        <f aca="false">LN(B142/B141)</f>
        <v>-0.0142978538941319</v>
      </c>
      <c r="D142" s="64" t="n">
        <f aca="false">STDEV(C118:C141)*SQRT(12)</f>
        <v>0.209048566994178</v>
      </c>
    </row>
    <row r="143" customFormat="false" ht="12.75" hidden="false" customHeight="false" outlineLevel="0" collapsed="false">
      <c r="A143" s="61" t="n">
        <v>35976</v>
      </c>
      <c r="B143" s="62" t="n">
        <v>121.2909</v>
      </c>
      <c r="C143" s="63" t="n">
        <f aca="false">LN(B143/B142)</f>
        <v>-0.12175044642265</v>
      </c>
      <c r="D143" s="64" t="n">
        <f aca="false">STDEV(C119:C142)*SQRT(12)</f>
        <v>0.20820490579073</v>
      </c>
    </row>
    <row r="144" customFormat="false" ht="12.75" hidden="false" customHeight="false" outlineLevel="0" collapsed="false">
      <c r="A144" s="61" t="n">
        <v>36007</v>
      </c>
      <c r="B144" s="62" t="n">
        <v>118.1467</v>
      </c>
      <c r="C144" s="63" t="n">
        <f aca="false">LN(B144/B143)</f>
        <v>-0.0262647198796086</v>
      </c>
      <c r="D144" s="64" t="n">
        <f aca="false">STDEV(C120:C143)*SQRT(12)</f>
        <v>0.221846471313581</v>
      </c>
    </row>
    <row r="145" customFormat="false" ht="12.75" hidden="false" customHeight="false" outlineLevel="0" collapsed="false">
      <c r="A145" s="61" t="n">
        <v>36038</v>
      </c>
      <c r="B145" s="62" t="n">
        <v>111.6</v>
      </c>
      <c r="C145" s="63" t="n">
        <f aca="false">LN(B145/B144)</f>
        <v>-0.0570060226989409</v>
      </c>
      <c r="D145" s="64" t="n">
        <f aca="false">STDEV(C121:C144)*SQRT(12)</f>
        <v>0.218839218409482</v>
      </c>
    </row>
    <row r="146" customFormat="false" ht="12.75" hidden="false" customHeight="false" outlineLevel="0" collapsed="false">
      <c r="A146" s="61" t="n">
        <v>36068</v>
      </c>
      <c r="B146" s="62" t="n">
        <v>119.3807</v>
      </c>
      <c r="C146" s="63" t="n">
        <f aca="false">LN(B146/B145)</f>
        <v>0.0673964964048508</v>
      </c>
      <c r="D146" s="64" t="n">
        <f aca="false">STDEV(C122:C145)*SQRT(12)</f>
        <v>0.219043116115056</v>
      </c>
    </row>
    <row r="147" customFormat="false" ht="12.75" hidden="false" customHeight="false" outlineLevel="0" collapsed="false">
      <c r="A147" s="61" t="n">
        <v>36098</v>
      </c>
      <c r="B147" s="62" t="n">
        <v>130.325</v>
      </c>
      <c r="C147" s="63" t="n">
        <f aca="false">LN(B147/B146)</f>
        <v>0.0877137843021081</v>
      </c>
      <c r="D147" s="64" t="n">
        <f aca="false">STDEV(C123:C146)*SQRT(12)</f>
        <v>0.220378413624256</v>
      </c>
    </row>
    <row r="148" customFormat="false" ht="12.75" hidden="false" customHeight="false" outlineLevel="0" collapsed="false">
      <c r="A148" s="61" t="n">
        <v>36129</v>
      </c>
      <c r="B148" s="62" t="n">
        <v>124.575</v>
      </c>
      <c r="C148" s="63" t="n">
        <f aca="false">LN(B148/B147)</f>
        <v>-0.0451233864867012</v>
      </c>
      <c r="D148" s="64" t="n">
        <f aca="false">STDEV(C124:C147)*SQRT(12)</f>
        <v>0.225419110245317</v>
      </c>
    </row>
    <row r="149" customFormat="false" ht="12.75" hidden="false" customHeight="false" outlineLevel="0" collapsed="false">
      <c r="A149" s="61" t="n">
        <v>36160</v>
      </c>
      <c r="B149" s="62" t="n">
        <v>108.3286</v>
      </c>
      <c r="C149" s="63" t="n">
        <f aca="false">LN(B149/B148)</f>
        <v>-0.13973874376807</v>
      </c>
      <c r="D149" s="64" t="n">
        <f aca="false">STDEV(C125:C148)*SQRT(12)</f>
        <v>0.224095707788791</v>
      </c>
    </row>
    <row r="150" customFormat="false" ht="12.75" hidden="false" customHeight="false" outlineLevel="0" collapsed="false">
      <c r="A150" s="61" t="n">
        <v>36189</v>
      </c>
      <c r="B150" s="62" t="n">
        <v>102.375</v>
      </c>
      <c r="C150" s="63" t="n">
        <f aca="false">LN(B150/B149)</f>
        <v>-0.0565266582261653</v>
      </c>
      <c r="D150" s="64" t="n">
        <f aca="false">STDEV(C126:C149)*SQRT(12)</f>
        <v>0.232216185952772</v>
      </c>
    </row>
    <row r="151" customFormat="false" ht="12.75" hidden="false" customHeight="false" outlineLevel="0" collapsed="false">
      <c r="A151" s="61" t="n">
        <v>36217</v>
      </c>
      <c r="B151" s="62" t="n">
        <v>98.5125</v>
      </c>
      <c r="C151" s="63" t="n">
        <f aca="false">LN(B151/B150)</f>
        <v>-0.0384590984934655</v>
      </c>
      <c r="D151" s="64" t="n">
        <f aca="false">STDEV(C127:C150)*SQRT(12)</f>
        <v>0.232352286735227</v>
      </c>
    </row>
    <row r="152" customFormat="false" ht="12.75" hidden="false" customHeight="false" outlineLevel="0" collapsed="false">
      <c r="A152" s="61" t="n">
        <v>36250</v>
      </c>
      <c r="B152" s="62" t="n">
        <v>118.9375</v>
      </c>
      <c r="C152" s="63" t="n">
        <f aca="false">LN(B152/B151)</f>
        <v>0.1884147013766</v>
      </c>
      <c r="D152" s="64" t="n">
        <f aca="false">STDEV(C128:C151)*SQRT(12)</f>
        <v>0.232275357532447</v>
      </c>
    </row>
    <row r="153" customFormat="false" ht="12.75" hidden="false" customHeight="false" outlineLevel="0" collapsed="false">
      <c r="A153" s="61" t="n">
        <v>36280</v>
      </c>
      <c r="B153" s="62" t="n">
        <v>142.0083</v>
      </c>
      <c r="C153" s="63" t="n">
        <f aca="false">LN(B153/B152)</f>
        <v>0.177287361540942</v>
      </c>
      <c r="D153" s="64" t="n">
        <f aca="false">STDEV(C129:C152)*SQRT(12)</f>
        <v>0.279235115150121</v>
      </c>
    </row>
    <row r="154" customFormat="false" ht="12.75" hidden="false" customHeight="false" outlineLevel="0" collapsed="false">
      <c r="A154" s="61" t="n">
        <v>36311</v>
      </c>
      <c r="B154" s="62" t="n">
        <v>149.85</v>
      </c>
      <c r="C154" s="63" t="n">
        <f aca="false">LN(B154/B153)</f>
        <v>0.0537492871653621</v>
      </c>
      <c r="D154" s="64" t="n">
        <f aca="false">STDEV(C130:C153)*SQRT(12)</f>
        <v>0.308330124079461</v>
      </c>
    </row>
    <row r="155" customFormat="false" ht="12.75" hidden="false" customHeight="false" outlineLevel="0" collapsed="false">
      <c r="A155" s="61" t="n">
        <v>36341</v>
      </c>
      <c r="B155" s="62" t="n">
        <v>151.4045</v>
      </c>
      <c r="C155" s="63" t="n">
        <f aca="false">LN(B155/B154)</f>
        <v>0.0103202693881366</v>
      </c>
      <c r="D155" s="64" t="n">
        <f aca="false">STDEV(C131:C154)*SQRT(12)</f>
        <v>0.311355713479515</v>
      </c>
    </row>
    <row r="156" customFormat="false" ht="12.75" hidden="false" customHeight="false" outlineLevel="0" collapsed="false">
      <c r="A156" s="61" t="n">
        <v>36371</v>
      </c>
      <c r="B156" s="62" t="n">
        <v>179.0773</v>
      </c>
      <c r="C156" s="63" t="n">
        <f aca="false">LN(B156/B155)</f>
        <v>0.167862493047764</v>
      </c>
      <c r="D156" s="64" t="n">
        <f aca="false">STDEV(C132:C155)*SQRT(12)</f>
        <v>0.310933090082593</v>
      </c>
    </row>
    <row r="157" customFormat="false" ht="12.75" hidden="false" customHeight="false" outlineLevel="0" collapsed="false">
      <c r="A157" s="65" t="n">
        <v>36403</v>
      </c>
      <c r="B157" s="62" t="n">
        <v>199.6262</v>
      </c>
      <c r="C157" s="63" t="n">
        <f aca="false">LN(B157/B156)</f>
        <v>0.108629061589669</v>
      </c>
      <c r="D157" s="64" t="n">
        <f aca="false">STDEV(C133:C156)*SQRT(12)</f>
        <v>0.33374557445623</v>
      </c>
    </row>
    <row r="158" customFormat="false" ht="12.75" hidden="false" customHeight="false" outlineLevel="0" collapsed="false">
      <c r="A158" s="65" t="n">
        <v>36433</v>
      </c>
      <c r="B158" s="62" t="n">
        <v>212.2989</v>
      </c>
      <c r="C158" s="63" t="n">
        <f aca="false">LN(B158/B157)</f>
        <v>0.0615485695603946</v>
      </c>
      <c r="D158" s="64" t="n">
        <f aca="false">STDEV(C134:C157)*SQRT(12)</f>
        <v>0.342666932799968</v>
      </c>
    </row>
    <row r="159" customFormat="false" ht="12.75" hidden="false" customHeight="false" outlineLevel="0" collapsed="false">
      <c r="A159" s="65" t="n">
        <v>36462</v>
      </c>
      <c r="B159" s="62" t="n">
        <v>213.2512</v>
      </c>
      <c r="C159" s="63" t="n">
        <f aca="false">LN(B159/B158)</f>
        <v>0.00447562620544323</v>
      </c>
      <c r="D159" s="64" t="n">
        <f aca="false">STDEV(C135:C158)*SQRT(12)</f>
        <v>0.344361166576425</v>
      </c>
    </row>
    <row r="160" customFormat="false" ht="12.75" hidden="false" customHeight="false" outlineLevel="0" collapsed="false">
      <c r="A160" s="65" t="n">
        <v>36493</v>
      </c>
      <c r="B160" s="62" t="n">
        <v>223.8321</v>
      </c>
      <c r="C160" s="63" t="n">
        <f aca="false">LN(B160/B159)</f>
        <v>0.0484254036737999</v>
      </c>
      <c r="D160" s="64" t="n">
        <f aca="false">STDEV(C136:C159)*SQRT(12)</f>
        <v>0.342135349244148</v>
      </c>
    </row>
  </sheetData>
  <mergeCells count="1">
    <mergeCell ref="D1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1999-12-09T12:23:20Z</dcterms:created>
  <dc:creator>Anshuman Srivastav</dc:creator>
  <dc:description/>
  <dc:language>en-US</dc:language>
  <cp:lastModifiedBy>P.V.Krishnarao</cp:lastModifiedBy>
  <cp:lastPrinted>1999-12-09T16:26:21Z</cp:lastPrinted>
  <cp:revision>0</cp:revision>
  <dc:subject/>
  <dc:title/>
</cp:coreProperties>
</file>