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<sst xmlns="http://schemas.openxmlformats.org/spreadsheetml/2006/main" count="18" uniqueCount="10">
  <si>
    <t xml:space="preserve">NOx Emission Allowances for Methanol Plant</t>
  </si>
  <si>
    <t xml:space="preserve">Existing Regulations</t>
  </si>
  <si>
    <t xml:space="preserve">Allowances (tons/yr of NOx)</t>
  </si>
  <si>
    <t xml:space="preserve">Emission Unit</t>
  </si>
  <si>
    <t xml:space="preserve">Reformer</t>
  </si>
  <si>
    <t xml:space="preserve">Engine 101A</t>
  </si>
  <si>
    <t xml:space="preserve">Engine 101B</t>
  </si>
  <si>
    <t xml:space="preserve">Engine 101C</t>
  </si>
  <si>
    <t xml:space="preserve">Total</t>
  </si>
  <si>
    <t xml:space="preserve">Proposed Regulations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</si>
</sst>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</cols>
  <sheetData>
    <row r="1" customFormat="false" ht="12.75" hidden="false" customHeight="false" outlineLevel="0" collapsed="false">
      <c r="A1" s="1" t="s">
        <v>0</v>
      </c>
      <c r="E1" s="1" t="s">
        <v>1</v>
      </c>
    </row>
    <row r="2" customFormat="false" ht="12.75" hidden="false" customHeight="false" outlineLevel="0" collapsed="false">
      <c r="B2" s="2" t="s">
        <v>2</v>
      </c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A3" s="3" t="s">
        <v>3</v>
      </c>
      <c r="B3" s="4" t="n">
        <v>2002</v>
      </c>
      <c r="C3" s="4" t="n">
        <v>2003</v>
      </c>
      <c r="D3" s="4" t="n">
        <v>2004</v>
      </c>
      <c r="E3" s="4" t="n">
        <v>2005</v>
      </c>
      <c r="F3" s="4" t="n">
        <v>2006</v>
      </c>
      <c r="G3" s="4" t="n">
        <v>2007</v>
      </c>
      <c r="H3" s="4" t="n">
        <v>2008</v>
      </c>
    </row>
    <row r="4" customFormat="false" ht="12.75" hidden="false" customHeight="false" outlineLevel="0" collapsed="false">
      <c r="A4" s="3" t="s">
        <v>4</v>
      </c>
      <c r="B4" s="3" t="n">
        <v>101.4</v>
      </c>
      <c r="C4" s="3" t="n">
        <v>101.4</v>
      </c>
      <c r="D4" s="5" t="n">
        <f aca="false">((C4-H4)*0.66666)+H4</f>
        <v>72.099414</v>
      </c>
      <c r="E4" s="5" t="n">
        <f aca="false">((C4-H4)*0.2225)+H4</f>
        <v>33.05775</v>
      </c>
      <c r="F4" s="5" t="n">
        <f aca="false">((C4-H4)*0.11)+H4</f>
        <v>23.169</v>
      </c>
      <c r="G4" s="5" t="n">
        <f aca="false">((C4-H4)*0.0275)+H4</f>
        <v>15.91725</v>
      </c>
      <c r="H4" s="3" t="n">
        <v>13.5</v>
      </c>
    </row>
    <row r="5" customFormat="false" ht="12.75" hidden="false" customHeight="false" outlineLevel="0" collapsed="false">
      <c r="A5" s="3" t="s">
        <v>5</v>
      </c>
      <c r="B5" s="3" t="n">
        <v>586.7</v>
      </c>
      <c r="C5" s="3" t="n">
        <v>586.7</v>
      </c>
      <c r="D5" s="5" t="n">
        <f aca="false">((C5-H5)*0.66666)+H5</f>
        <v>398.02956</v>
      </c>
      <c r="E5" s="5" t="n">
        <f aca="false">((C5-H5)*0.2225)+H5</f>
        <v>146.635</v>
      </c>
      <c r="F5" s="5" t="n">
        <f aca="false">((C5-H5)*0.11)+H5</f>
        <v>82.96</v>
      </c>
      <c r="G5" s="5" t="n">
        <f aca="false">((C5-H5)*0.0275)+H5</f>
        <v>36.265</v>
      </c>
      <c r="H5" s="3" t="n">
        <v>20.7</v>
      </c>
    </row>
    <row r="6" customFormat="false" ht="12.75" hidden="false" customHeight="false" outlineLevel="0" collapsed="false">
      <c r="A6" s="3" t="s">
        <v>6</v>
      </c>
      <c r="B6" s="3" t="n">
        <v>982.2</v>
      </c>
      <c r="C6" s="3" t="n">
        <v>982.2</v>
      </c>
      <c r="D6" s="5" t="n">
        <f aca="false">((C6-H6)*0.66666)+H6</f>
        <v>662.02693</v>
      </c>
      <c r="E6" s="5" t="n">
        <f aca="false">((C6-H6)*0.2225)+H6</f>
        <v>235.41125</v>
      </c>
      <c r="F6" s="5" t="n">
        <f aca="false">((C6-H6)*0.11)+H6</f>
        <v>127.355</v>
      </c>
      <c r="G6" s="5" t="n">
        <f aca="false">((C6-H6)*0.0275)+H6</f>
        <v>48.11375</v>
      </c>
      <c r="H6" s="3" t="n">
        <v>21.7</v>
      </c>
    </row>
    <row r="7" customFormat="false" ht="12.75" hidden="false" customHeight="false" outlineLevel="0" collapsed="false">
      <c r="A7" s="3" t="s">
        <v>7</v>
      </c>
      <c r="B7" s="3" t="n">
        <v>924.5</v>
      </c>
      <c r="C7" s="3" t="n">
        <v>924.5</v>
      </c>
      <c r="D7" s="5" t="n">
        <f aca="false">((C7-H7)*0.66666)+H7</f>
        <v>623.093972</v>
      </c>
      <c r="E7" s="5" t="n">
        <f aca="false">((C7-H7)*0.2225)+H7</f>
        <v>221.4845</v>
      </c>
      <c r="F7" s="5" t="n">
        <f aca="false">((C7-H7)*0.11)+H7</f>
        <v>119.762</v>
      </c>
      <c r="G7" s="5" t="n">
        <f aca="false">((C7-H7)*0.0275)+H7</f>
        <v>45.1655</v>
      </c>
      <c r="H7" s="3" t="n">
        <v>20.3</v>
      </c>
    </row>
    <row r="8" customFormat="false" ht="12.75" hidden="false" customHeight="false" outlineLevel="0" collapsed="false">
      <c r="A8" s="3" t="s">
        <v>8</v>
      </c>
      <c r="B8" s="5" t="n">
        <f aca="false">SUM(B4:B7)</f>
        <v>2594.8</v>
      </c>
      <c r="C8" s="5" t="n">
        <f aca="false">SUM(C4:C7)</f>
        <v>2594.8</v>
      </c>
      <c r="D8" s="5" t="n">
        <f aca="false">SUM(D4:D7)</f>
        <v>1755.249876</v>
      </c>
      <c r="E8" s="5" t="n">
        <f aca="false">SUM(E4:E7)</f>
        <v>636.5885</v>
      </c>
      <c r="F8" s="5" t="n">
        <f aca="false">SUM(F4:F7)</f>
        <v>353.246</v>
      </c>
      <c r="G8" s="5" t="n">
        <f aca="false">SUM(G4:G7)</f>
        <v>145.4615</v>
      </c>
      <c r="H8" s="5" t="n">
        <f aca="false">SUM(H4:H7)</f>
        <v>76.2</v>
      </c>
    </row>
    <row r="10" customFormat="false" ht="12.75" hidden="false" customHeight="false" outlineLevel="0" collapsed="false">
      <c r="A10" s="1" t="s">
        <v>0</v>
      </c>
      <c r="E10" s="1" t="s">
        <v>9</v>
      </c>
    </row>
    <row r="11" customFormat="false" ht="12.75" hidden="false" customHeight="false" outlineLevel="0" collapsed="false">
      <c r="B11" s="2" t="s">
        <v>2</v>
      </c>
      <c r="C11" s="2"/>
      <c r="D11" s="2"/>
      <c r="E11" s="2"/>
      <c r="F11" s="2"/>
      <c r="G11" s="2"/>
      <c r="H11" s="2"/>
    </row>
    <row r="12" customFormat="false" ht="12.75" hidden="false" customHeight="false" outlineLevel="0" collapsed="false">
      <c r="A12" s="3" t="s">
        <v>3</v>
      </c>
      <c r="B12" s="4" t="n">
        <v>2002</v>
      </c>
      <c r="C12" s="4" t="n">
        <v>2003</v>
      </c>
      <c r="D12" s="4" t="n">
        <v>2004</v>
      </c>
      <c r="E12" s="4" t="n">
        <v>2005</v>
      </c>
      <c r="F12" s="4" t="n">
        <v>2006</v>
      </c>
      <c r="G12" s="4" t="n">
        <v>2007</v>
      </c>
      <c r="H12" s="4" t="n">
        <v>2008</v>
      </c>
    </row>
    <row r="13" customFormat="false" ht="12.75" hidden="false" customHeight="false" outlineLevel="0" collapsed="false">
      <c r="A13" s="3" t="s">
        <v>4</v>
      </c>
      <c r="B13" s="3" t="n">
        <v>101.4</v>
      </c>
      <c r="C13" s="3" t="n">
        <v>101.4</v>
      </c>
      <c r="D13" s="5" t="n">
        <f aca="false">((C13-H13)*0.708)+H13</f>
        <v>75.7332</v>
      </c>
      <c r="E13" s="5" t="n">
        <f aca="false">((C13-H13)*0.4025)+H13</f>
        <v>48.87975</v>
      </c>
      <c r="F13" s="5" t="n">
        <f aca="false">((C13-H13)*0.25)+H13</f>
        <v>35.475</v>
      </c>
      <c r="G13" s="5" t="n">
        <f aca="false">((C13-H13)*0.0555)+H13</f>
        <v>18.37845</v>
      </c>
      <c r="H13" s="3" t="n">
        <v>13.5</v>
      </c>
    </row>
    <row r="14" customFormat="false" ht="12.75" hidden="false" customHeight="false" outlineLevel="0" collapsed="false">
      <c r="A14" s="3" t="s">
        <v>5</v>
      </c>
      <c r="B14" s="3" t="n">
        <v>586.7</v>
      </c>
      <c r="C14" s="3" t="n">
        <v>586.7</v>
      </c>
      <c r="D14" s="5" t="n">
        <f aca="false">((C14-H14)*0.708)+H14</f>
        <v>421.428</v>
      </c>
      <c r="E14" s="5" t="n">
        <f aca="false">((C14-H14)*0.4025)+H14</f>
        <v>248.515</v>
      </c>
      <c r="F14" s="5" t="n">
        <f aca="false">((C14-H14)*0.25)+H14</f>
        <v>162.2</v>
      </c>
      <c r="G14" s="5" t="n">
        <f aca="false">((C14-H14)*0.0555)+H14</f>
        <v>52.113</v>
      </c>
      <c r="H14" s="3" t="n">
        <v>20.7</v>
      </c>
    </row>
    <row r="15" customFormat="false" ht="12.75" hidden="false" customHeight="false" outlineLevel="0" collapsed="false">
      <c r="A15" s="3" t="s">
        <v>6</v>
      </c>
      <c r="B15" s="3" t="n">
        <v>982.2</v>
      </c>
      <c r="C15" s="3" t="n">
        <v>982.2</v>
      </c>
      <c r="D15" s="5" t="n">
        <f aca="false">((C15-H15)*0.708)+H15</f>
        <v>701.734</v>
      </c>
      <c r="E15" s="5" t="n">
        <f aca="false">((C15-H15)*0.4025)+H15</f>
        <v>408.30125</v>
      </c>
      <c r="F15" s="5" t="n">
        <f aca="false">((C15-H15)*0.25)+H15</f>
        <v>261.825</v>
      </c>
      <c r="G15" s="5" t="n">
        <f aca="false">((C15-H15)*0.0555)+H15</f>
        <v>75.00775</v>
      </c>
      <c r="H15" s="3" t="n">
        <v>21.7</v>
      </c>
    </row>
    <row r="16" customFormat="false" ht="12.75" hidden="false" customHeight="false" outlineLevel="0" collapsed="false">
      <c r="A16" s="3" t="s">
        <v>7</v>
      </c>
      <c r="B16" s="3" t="n">
        <v>924.5</v>
      </c>
      <c r="C16" s="3" t="n">
        <v>924.5</v>
      </c>
      <c r="D16" s="5" t="n">
        <f aca="false">((C16-H16)*0.708)+H16</f>
        <v>660.4736</v>
      </c>
      <c r="E16" s="5" t="n">
        <f aca="false">((C16-H16)*0.4025)+H16</f>
        <v>384.2405</v>
      </c>
      <c r="F16" s="5" t="n">
        <f aca="false">((C16-H16)*0.25)+H16</f>
        <v>246.35</v>
      </c>
      <c r="G16" s="5" t="n">
        <f aca="false">((C16-H16)*0.0555)+H16</f>
        <v>70.4831</v>
      </c>
      <c r="H16" s="3" t="n">
        <v>20.3</v>
      </c>
    </row>
    <row r="17" customFormat="false" ht="12.75" hidden="false" customHeight="false" outlineLevel="0" collapsed="false">
      <c r="A17" s="3" t="s">
        <v>8</v>
      </c>
      <c r="B17" s="5" t="n">
        <f aca="false">SUM(B13:B16)</f>
        <v>2594.8</v>
      </c>
      <c r="C17" s="5" t="n">
        <f aca="false">SUM(C13:C16)</f>
        <v>2594.8</v>
      </c>
      <c r="D17" s="5" t="n">
        <f aca="false">SUM(D13:D16)</f>
        <v>1859.3688</v>
      </c>
      <c r="E17" s="5" t="n">
        <f aca="false">SUM(E13:E16)</f>
        <v>1089.9365</v>
      </c>
      <c r="F17" s="5" t="n">
        <f aca="false">SUM(F13:F16)</f>
        <v>705.85</v>
      </c>
      <c r="G17" s="5" t="n">
        <f aca="false">SUM(G13:G16)</f>
        <v>215.9823</v>
      </c>
      <c r="H17" s="5" t="n">
        <f aca="false">SUM(H13:H16)</f>
        <v>76.2</v>
      </c>
    </row>
  </sheetData>
  <mergeCells count="2">
    <mergeCell ref="B2:H2"/>
    <mergeCell ref="B11:H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2001-08-15T20:45:35Z</dcterms:created>
  <dc:creator>mphilli</dc:creator>
  <dc:description/>
  <dc:language>en-US</dc:language>
  <cp:lastModifiedBy>mphilli</cp:lastModifiedBy>
  <cp:lastPrinted>2001-08-15T20:58:27Z</cp:lastPrinted>
  <dcterms:modified xsi:type="dcterms:W3CDTF">2001-08-17T16:38:29Z</dcterms:modified>
  <cp:revision>0</cp:revision>
  <dc:subject/>
  <dc:title/>
</cp:coreProperties>
</file>