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Sheet1!$A$17:$J$35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<sst xmlns="http://schemas.openxmlformats.org/spreadsheetml/2006/main" count="63" uniqueCount="42">
  <si>
    <t xml:space="preserve">Smurfit LA Mill Cash Flow Projection </t>
  </si>
  <si>
    <t xml:space="preserve">Natural Gas</t>
  </si>
  <si>
    <t xml:space="preserve">SoCalGas</t>
  </si>
  <si>
    <t xml:space="preserve">  NYMEX</t>
  </si>
  <si>
    <t xml:space="preserve">SoCal Basis</t>
  </si>
  <si>
    <t xml:space="preserve">Transport</t>
  </si>
  <si>
    <t xml:space="preserve">Delivered</t>
  </si>
  <si>
    <t xml:space="preserve">Heat Rate</t>
  </si>
  <si>
    <t xml:space="preserve">Cost</t>
  </si>
  <si>
    <t xml:space="preserve">Wheeling</t>
  </si>
  <si>
    <t xml:space="preserve">Net Cost</t>
  </si>
  <si>
    <t xml:space="preserve">Month</t>
  </si>
  <si>
    <t xml:space="preserve">($/MMBtu)</t>
  </si>
  <si>
    <t xml:space="preserve">MMBtu/MWhr</t>
  </si>
  <si>
    <t xml:space="preserve">$/MWhr</t>
  </si>
  <si>
    <t xml:space="preserve">Q2 '01</t>
  </si>
  <si>
    <t xml:space="preserve">Q3 '01</t>
  </si>
  <si>
    <t xml:space="preserve">Q4 '01</t>
  </si>
  <si>
    <t xml:space="preserve">Q2 '02</t>
  </si>
  <si>
    <t xml:space="preserve">Cash Flows</t>
  </si>
  <si>
    <t xml:space="preserve">MW Margin</t>
  </si>
  <si>
    <t xml:space="preserve">    Peak</t>
  </si>
  <si>
    <t xml:space="preserve"> Off Peak</t>
  </si>
  <si>
    <t xml:space="preserve">Variable</t>
  </si>
  <si>
    <t xml:space="preserve">Peak</t>
  </si>
  <si>
    <t xml:space="preserve">Off Peak</t>
  </si>
  <si>
    <t xml:space="preserve">($/MWhr)</t>
  </si>
  <si>
    <t xml:space="preserve">Cost ($/MWhr)</t>
  </si>
  <si>
    <t xml:space="preserve">Cash Flow</t>
  </si>
  <si>
    <t xml:space="preserve">OffPeak</t>
  </si>
  <si>
    <t xml:space="preserve">Monthly</t>
  </si>
  <si>
    <t xml:space="preserve">Hrs</t>
  </si>
  <si>
    <t xml:space="preserve">Capacity</t>
  </si>
  <si>
    <t xml:space="preserve">"Income"</t>
  </si>
  <si>
    <t xml:space="preserve">Boiler</t>
  </si>
  <si>
    <t xml:space="preserve">Fuel Cost</t>
  </si>
  <si>
    <t xml:space="preserve">Effective</t>
  </si>
  <si>
    <t xml:space="preserve">Tons/Day</t>
  </si>
  <si>
    <t xml:space="preserve">MMBtu/d</t>
  </si>
  <si>
    <t xml:space="preserve">$/Day</t>
  </si>
  <si>
    <t xml:space="preserve">Cost/Mwh</t>
  </si>
  <si>
    <t xml:space="preserve">$/Month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</si>
</sst>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\$#,##0.00_);[RED]&quot;($&quot;#,##0.00\)"/>
    <numFmt numFmtId="169" formatCode="_(\$* #,##0.00_);_(\$* \(#,##0.00\);_(\$* \-??_);_(@_)"/>
    <numFmt numFmtId="170" formatCode="[$-409]#,##0.00_);[RED]\(#,##0.00\)"/>
    <numFmt numFmtId="171" formatCode="0.00"/>
    <numFmt numFmtId="172" formatCode="\$#,##0_);[RED]&quot;($&quot;#,##0\)"/>
    <numFmt numFmtId="173" formatCode="[$-409]#,##0_);[RED]\(#,##0\)"/>
    <numFmt numFmtId="174" formatCode="\$#,##0"/>
    <numFmt numFmtId="175" formatCode="#,##0"/>
    <numFmt numFmtId="176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28"/>
    <col collapsed="false" customWidth="true" hidden="false" outlineLevel="0" max="2" min="2" style="1" width="11.7"/>
    <col collapsed="false" customWidth="true" hidden="false" outlineLevel="0" max="3" min="3" style="1" width="11.85"/>
    <col collapsed="false" customWidth="true" hidden="false" outlineLevel="0" max="4" min="4" style="1" width="15.13"/>
    <col collapsed="false" customWidth="true" hidden="false" outlineLevel="0" max="5" min="5" style="1" width="14.56"/>
    <col collapsed="false" customWidth="true" hidden="false" outlineLevel="0" max="6" min="6" style="1" width="15.41"/>
    <col collapsed="false" customWidth="true" hidden="false" outlineLevel="0" max="7" min="7" style="1" width="14.85"/>
    <col collapsed="false" customWidth="true" hidden="false" outlineLevel="0" max="8" min="8" style="1" width="13.99"/>
    <col collapsed="false" customWidth="true" hidden="false" outlineLevel="0" max="9" min="9" style="1" width="14.41"/>
    <col collapsed="false" customWidth="true" hidden="false" outlineLevel="0" max="10" min="10" style="1" width="12.14"/>
    <col collapsed="false" customWidth="true" hidden="false" outlineLevel="0" max="11" min="11" style="1" width="12.42"/>
    <col collapsed="false" customWidth="true" hidden="false" outlineLevel="0" max="12" min="12" style="1" width="11.99"/>
    <col collapsed="false" customWidth="true" hidden="false" outlineLevel="0" max="13" min="13" style="1" width="10.28"/>
    <col collapsed="false" customWidth="true" hidden="false" outlineLevel="0" max="15" min="14" style="1" width="10.85"/>
    <col collapsed="false" customWidth="true" hidden="false" outlineLevel="0" max="16" min="16" style="1" width="10.28"/>
    <col collapsed="false" customWidth="true" hidden="false" outlineLevel="0" max="17" min="17" style="1" width="9.28"/>
    <col collapsed="false" customWidth="false" hidden="false" outlineLevel="0" max="18" min="18" style="1" width="9.14"/>
    <col collapsed="false" customWidth="true" hidden="false" outlineLevel="0" max="19" min="19" style="1" width="13.28"/>
    <col collapsed="false" customWidth="false" hidden="false" outlineLevel="0" max="257" min="20" style="1" width="9.14"/>
  </cols>
  <sheetData>
    <row r="1" customFormat="false" ht="12.75" hidden="false" customHeight="false" outlineLevel="0" collapsed="false">
      <c r="A1" s="2" t="s">
        <v>0</v>
      </c>
    </row>
    <row r="3" customFormat="false" ht="12.75" hidden="false" customHeight="false" outlineLevel="0" collapsed="false">
      <c r="A3" s="3"/>
      <c r="B3" s="4"/>
    </row>
    <row r="4" customFormat="false" ht="12.75" hidden="false" customHeight="false" outlineLevel="0" collapsed="false">
      <c r="A4" s="5" t="s">
        <v>1</v>
      </c>
      <c r="B4" s="4"/>
    </row>
    <row r="5" customFormat="false" ht="12.75" hidden="false" customHeight="false" outlineLevel="0" collapsed="false">
      <c r="A5" s="3"/>
      <c r="B5" s="4"/>
    </row>
    <row r="6" customFormat="false" ht="12.75" hidden="false" customHeight="false" outlineLevel="0" collapsed="false">
      <c r="C6" s="2"/>
      <c r="E6" s="6"/>
      <c r="F6" s="6" t="s">
        <v>2</v>
      </c>
      <c r="G6" s="6"/>
      <c r="H6" s="7"/>
      <c r="J6" s="6"/>
    </row>
    <row r="7" customFormat="false" ht="12.75" hidden="false" customHeight="false" outlineLevel="0" collapsed="false">
      <c r="B7" s="6" t="s">
        <v>3</v>
      </c>
      <c r="C7" s="2" t="s">
        <v>4</v>
      </c>
      <c r="E7" s="6" t="s">
        <v>5</v>
      </c>
      <c r="F7" s="6" t="s">
        <v>6</v>
      </c>
      <c r="G7" s="6" t="s">
        <v>7</v>
      </c>
      <c r="H7" s="8" t="s">
        <v>8</v>
      </c>
      <c r="I7" s="6" t="s">
        <v>9</v>
      </c>
      <c r="J7" s="6" t="s">
        <v>10</v>
      </c>
    </row>
    <row r="8" customFormat="false" ht="12.75" hidden="false" customHeight="false" outlineLevel="0" collapsed="false">
      <c r="A8" s="2" t="s">
        <v>11</v>
      </c>
      <c r="B8" s="6" t="s">
        <v>12</v>
      </c>
      <c r="C8" s="6" t="s">
        <v>12</v>
      </c>
      <c r="E8" s="6" t="s">
        <v>12</v>
      </c>
      <c r="F8" s="6" t="s">
        <v>12</v>
      </c>
      <c r="G8" s="6" t="s">
        <v>13</v>
      </c>
      <c r="H8" s="6" t="s">
        <v>14</v>
      </c>
      <c r="I8" s="6" t="s">
        <v>14</v>
      </c>
      <c r="J8" s="6" t="s">
        <v>14</v>
      </c>
    </row>
    <row r="9" customFormat="false" ht="12.75" hidden="false" customHeight="false" outlineLevel="0" collapsed="false">
      <c r="A9" s="9" t="n">
        <v>36951</v>
      </c>
      <c r="B9" s="10"/>
      <c r="C9" s="10"/>
      <c r="E9" s="11" t="n">
        <v>0.5</v>
      </c>
      <c r="F9" s="12" t="n">
        <f aca="false">B9+C9+E9</f>
        <v>0.5</v>
      </c>
      <c r="G9" s="13" t="n">
        <v>11.58</v>
      </c>
      <c r="H9" s="12" t="n">
        <f aca="false">G9*F9</f>
        <v>5.79</v>
      </c>
      <c r="I9" s="14" t="n">
        <v>-0.75</v>
      </c>
      <c r="J9" s="12" t="n">
        <f aca="false">H9-I9</f>
        <v>6.54</v>
      </c>
    </row>
    <row r="10" customFormat="false" ht="12.75" hidden="false" customHeight="false" outlineLevel="0" collapsed="false">
      <c r="A10" s="9" t="s">
        <v>15</v>
      </c>
      <c r="B10" s="10"/>
      <c r="C10" s="12"/>
      <c r="E10" s="15" t="n">
        <f aca="false">+E9</f>
        <v>0.5</v>
      </c>
      <c r="F10" s="12" t="n">
        <f aca="false">B10+C10+E10</f>
        <v>0.5</v>
      </c>
      <c r="G10" s="16" t="n">
        <f aca="false">+G9</f>
        <v>11.58</v>
      </c>
      <c r="H10" s="12" t="n">
        <f aca="false">G10*F10</f>
        <v>5.79</v>
      </c>
      <c r="I10" s="17" t="n">
        <f aca="false">+I9</f>
        <v>-0.75</v>
      </c>
      <c r="J10" s="12" t="n">
        <f aca="false">H10-I10</f>
        <v>6.54</v>
      </c>
    </row>
    <row r="11" customFormat="false" ht="12.75" hidden="false" customHeight="false" outlineLevel="0" collapsed="false">
      <c r="A11" s="9" t="s">
        <v>16</v>
      </c>
      <c r="B11" s="10"/>
      <c r="C11" s="12"/>
      <c r="E11" s="15" t="n">
        <f aca="false">+E10</f>
        <v>0.5</v>
      </c>
      <c r="F11" s="12" t="n">
        <f aca="false">B11+C11+E11</f>
        <v>0.5</v>
      </c>
      <c r="G11" s="16" t="n">
        <f aca="false">+G10</f>
        <v>11.58</v>
      </c>
      <c r="H11" s="12" t="n">
        <f aca="false">G11*F11</f>
        <v>5.79</v>
      </c>
      <c r="I11" s="17" t="n">
        <f aca="false">+I10</f>
        <v>-0.75</v>
      </c>
      <c r="J11" s="12" t="n">
        <f aca="false">H11-I11</f>
        <v>6.54</v>
      </c>
    </row>
    <row r="12" customFormat="false" ht="12.75" hidden="false" customHeight="false" outlineLevel="0" collapsed="false">
      <c r="A12" s="9" t="s">
        <v>17</v>
      </c>
      <c r="B12" s="10"/>
      <c r="C12" s="12"/>
      <c r="E12" s="15" t="n">
        <f aca="false">+E11</f>
        <v>0.5</v>
      </c>
      <c r="F12" s="12" t="n">
        <f aca="false">B12+C12+E12</f>
        <v>0.5</v>
      </c>
      <c r="G12" s="16" t="n">
        <f aca="false">+G11</f>
        <v>11.58</v>
      </c>
      <c r="H12" s="12" t="n">
        <f aca="false">G12*F12</f>
        <v>5.79</v>
      </c>
      <c r="I12" s="17" t="n">
        <f aca="false">+I11</f>
        <v>-0.75</v>
      </c>
      <c r="J12" s="12" t="n">
        <f aca="false">H12-I12</f>
        <v>6.54</v>
      </c>
    </row>
    <row r="13" customFormat="false" ht="12.75" hidden="false" customHeight="false" outlineLevel="0" collapsed="false">
      <c r="A13" s="1" t="s">
        <v>18</v>
      </c>
      <c r="B13" s="4"/>
      <c r="E13" s="15" t="n">
        <f aca="false">+E12</f>
        <v>0.5</v>
      </c>
      <c r="F13" s="12" t="n">
        <f aca="false">B13+C13+E13</f>
        <v>0.5</v>
      </c>
      <c r="G13" s="16" t="n">
        <f aca="false">+G12</f>
        <v>11.58</v>
      </c>
      <c r="H13" s="12" t="n">
        <f aca="false">G13*F13</f>
        <v>5.79</v>
      </c>
      <c r="I13" s="17" t="n">
        <f aca="false">+I12</f>
        <v>-0.75</v>
      </c>
      <c r="J13" s="12" t="n">
        <f aca="false">H13-I13</f>
        <v>6.54</v>
      </c>
    </row>
    <row r="14" customFormat="false" ht="12.75" hidden="false" customHeight="false" outlineLevel="0" collapsed="false">
      <c r="B14" s="4"/>
      <c r="E14" s="15"/>
      <c r="F14" s="12"/>
      <c r="G14" s="16"/>
      <c r="H14" s="12"/>
      <c r="I14" s="17"/>
      <c r="J14" s="12"/>
    </row>
    <row r="15" customFormat="false" ht="12.75" hidden="false" customHeight="false" outlineLevel="0" collapsed="false">
      <c r="A15" s="3"/>
      <c r="B15" s="4"/>
    </row>
    <row r="16" customFormat="false" ht="12.75" hidden="false" customHeight="false" outlineLevel="0" collapsed="false">
      <c r="B16" s="4"/>
    </row>
    <row r="17" customFormat="false" ht="12.75" hidden="false" customHeight="false" outlineLevel="0" collapsed="false">
      <c r="A17" s="2" t="s">
        <v>19</v>
      </c>
      <c r="B17" s="7"/>
      <c r="C17" s="7"/>
      <c r="D17" s="7"/>
      <c r="F17" s="7"/>
      <c r="H17" s="7"/>
      <c r="I17" s="7"/>
      <c r="J17" s="7"/>
    </row>
    <row r="18" customFormat="false" ht="12.75" hidden="false" customHeight="false" outlineLevel="0" collapsed="false">
      <c r="A18" s="2"/>
      <c r="B18" s="7"/>
      <c r="C18" s="7"/>
      <c r="D18" s="7"/>
      <c r="F18" s="7"/>
      <c r="H18" s="7"/>
      <c r="I18" s="7"/>
      <c r="J18" s="7"/>
    </row>
    <row r="19" customFormat="false" ht="12.75" hidden="false" customHeight="false" outlineLevel="0" collapsed="false">
      <c r="A19" s="2"/>
      <c r="E19" s="6" t="s">
        <v>20</v>
      </c>
      <c r="F19" s="6" t="s">
        <v>20</v>
      </c>
      <c r="J19" s="6"/>
      <c r="K19" s="6"/>
      <c r="L19" s="6"/>
      <c r="N19" s="6"/>
      <c r="O19" s="6"/>
    </row>
    <row r="20" customFormat="false" ht="12.75" hidden="false" customHeight="false" outlineLevel="0" collapsed="false">
      <c r="A20" s="2" t="s">
        <v>11</v>
      </c>
      <c r="B20" s="6" t="s">
        <v>21</v>
      </c>
      <c r="C20" s="6" t="s">
        <v>22</v>
      </c>
      <c r="D20" s="6" t="s">
        <v>23</v>
      </c>
      <c r="E20" s="6" t="s">
        <v>24</v>
      </c>
      <c r="F20" s="6" t="s">
        <v>25</v>
      </c>
      <c r="G20" s="6"/>
      <c r="N20" s="6"/>
      <c r="O20" s="6"/>
    </row>
    <row r="21" customFormat="false" ht="12.75" hidden="false" customHeight="false" outlineLevel="0" collapsed="false">
      <c r="B21" s="6" t="s">
        <v>26</v>
      </c>
      <c r="C21" s="6" t="s">
        <v>12</v>
      </c>
      <c r="D21" s="6" t="s">
        <v>27</v>
      </c>
      <c r="E21" s="6" t="s">
        <v>14</v>
      </c>
      <c r="F21" s="6" t="s">
        <v>14</v>
      </c>
      <c r="G21" s="6"/>
      <c r="N21" s="6"/>
      <c r="O21" s="6"/>
    </row>
    <row r="22" customFormat="false" ht="12.75" hidden="false" customHeight="false" outlineLevel="0" collapsed="false">
      <c r="A22" s="9" t="n">
        <f aca="false">+A9</f>
        <v>36951</v>
      </c>
      <c r="B22" s="12"/>
      <c r="C22" s="12"/>
      <c r="D22" s="18" t="n">
        <v>3.5</v>
      </c>
      <c r="E22" s="19" t="n">
        <f aca="false">B22-D22-J9</f>
        <v>-10.04</v>
      </c>
      <c r="F22" s="19" t="n">
        <f aca="false">C22-D22-J9</f>
        <v>-10.04</v>
      </c>
      <c r="G22" s="20"/>
      <c r="N22" s="21"/>
      <c r="O22" s="22"/>
    </row>
    <row r="23" customFormat="false" ht="12.75" hidden="false" customHeight="false" outlineLevel="0" collapsed="false">
      <c r="A23" s="9" t="str">
        <f aca="false">+A10</f>
        <v>Q2 '01</v>
      </c>
      <c r="B23" s="12"/>
      <c r="C23" s="12"/>
      <c r="D23" s="20" t="n">
        <f aca="false">+D22</f>
        <v>3.5</v>
      </c>
      <c r="E23" s="19" t="n">
        <f aca="false">B23-D23-J10</f>
        <v>-10.04</v>
      </c>
      <c r="F23" s="19" t="n">
        <f aca="false">C23-D23-J10</f>
        <v>-10.04</v>
      </c>
      <c r="G23" s="20"/>
      <c r="N23" s="21"/>
      <c r="O23" s="22"/>
    </row>
    <row r="24" customFormat="false" ht="12.75" hidden="false" customHeight="false" outlineLevel="0" collapsed="false">
      <c r="A24" s="9" t="str">
        <f aca="false">+A11</f>
        <v>Q3 '01</v>
      </c>
      <c r="B24" s="12"/>
      <c r="C24" s="12"/>
      <c r="D24" s="20" t="n">
        <f aca="false">+D23</f>
        <v>3.5</v>
      </c>
      <c r="E24" s="19" t="n">
        <f aca="false">B24-D24-J11</f>
        <v>-10.04</v>
      </c>
      <c r="F24" s="19" t="n">
        <f aca="false">C24-D24-J11</f>
        <v>-10.04</v>
      </c>
      <c r="G24" s="20"/>
      <c r="N24" s="21"/>
      <c r="O24" s="22"/>
    </row>
    <row r="25" customFormat="false" ht="12.75" hidden="false" customHeight="false" outlineLevel="0" collapsed="false">
      <c r="A25" s="9" t="str">
        <f aca="false">+A12</f>
        <v>Q4 '01</v>
      </c>
      <c r="B25" s="12"/>
      <c r="C25" s="12"/>
      <c r="D25" s="20" t="n">
        <f aca="false">+D24</f>
        <v>3.5</v>
      </c>
      <c r="E25" s="19" t="n">
        <f aca="false">B25-D25-J12</f>
        <v>-10.04</v>
      </c>
      <c r="F25" s="19" t="n">
        <f aca="false">C25-D25-J12</f>
        <v>-10.04</v>
      </c>
      <c r="G25" s="20"/>
      <c r="N25" s="21"/>
      <c r="O25" s="22"/>
    </row>
    <row r="26" customFormat="false" ht="12.75" hidden="false" customHeight="false" outlineLevel="0" collapsed="false">
      <c r="A26" s="9" t="str">
        <f aca="false">A13</f>
        <v>Q2 '02</v>
      </c>
      <c r="B26" s="12"/>
      <c r="C26" s="12"/>
      <c r="D26" s="20" t="n">
        <f aca="false">+D25</f>
        <v>3.5</v>
      </c>
      <c r="E26" s="19" t="n">
        <f aca="false">B26-D26-J13</f>
        <v>-10.04</v>
      </c>
      <c r="F26" s="19" t="n">
        <f aca="false">C26-D26-J13</f>
        <v>-10.04</v>
      </c>
      <c r="G26" s="20"/>
      <c r="H26" s="7"/>
      <c r="I26" s="7"/>
      <c r="J26" s="21"/>
      <c r="K26" s="21"/>
      <c r="L26" s="21"/>
      <c r="N26" s="21"/>
      <c r="O26" s="22"/>
    </row>
    <row r="27" customFormat="false" ht="12.75" hidden="false" customHeight="false" outlineLevel="0" collapsed="false">
      <c r="A27" s="9"/>
      <c r="B27" s="12"/>
      <c r="C27" s="12"/>
      <c r="D27" s="20"/>
      <c r="E27" s="19"/>
      <c r="F27" s="19"/>
      <c r="G27" s="20"/>
      <c r="H27" s="7"/>
      <c r="I27" s="7"/>
      <c r="J27" s="21"/>
      <c r="K27" s="21"/>
      <c r="L27" s="21"/>
      <c r="N27" s="21"/>
      <c r="O27" s="22"/>
    </row>
    <row r="28" customFormat="false" ht="12.75" hidden="false" customHeight="false" outlineLevel="0" collapsed="false">
      <c r="A28" s="9"/>
      <c r="B28" s="12"/>
      <c r="C28" s="12"/>
      <c r="D28" s="20"/>
      <c r="E28" s="19"/>
      <c r="F28" s="19"/>
      <c r="G28" s="20"/>
      <c r="H28" s="7"/>
      <c r="I28" s="7"/>
      <c r="J28" s="21"/>
      <c r="K28" s="21"/>
      <c r="L28" s="21"/>
      <c r="N28" s="21"/>
      <c r="O28" s="22"/>
    </row>
    <row r="29" customFormat="false" ht="12.75" hidden="false" customHeight="false" outlineLevel="0" collapsed="false">
      <c r="A29" s="23" t="s">
        <v>28</v>
      </c>
      <c r="B29" s="12"/>
      <c r="C29" s="12"/>
      <c r="D29" s="20"/>
      <c r="E29" s="19"/>
      <c r="F29" s="19"/>
      <c r="G29" s="20"/>
      <c r="H29" s="7"/>
      <c r="I29" s="7"/>
      <c r="J29" s="21"/>
      <c r="K29" s="21"/>
      <c r="L29" s="21"/>
      <c r="N29" s="21"/>
      <c r="O29" s="22"/>
    </row>
    <row r="30" customFormat="false" ht="12.75" hidden="false" customHeight="false" outlineLevel="0" collapsed="false">
      <c r="A30" s="9"/>
      <c r="B30" s="12"/>
      <c r="C30" s="12"/>
      <c r="D30" s="20"/>
      <c r="E30" s="19"/>
      <c r="F30" s="19"/>
      <c r="G30" s="20"/>
      <c r="H30" s="7"/>
      <c r="I30" s="7"/>
      <c r="J30" s="21"/>
      <c r="K30" s="21"/>
      <c r="L30" s="21"/>
      <c r="N30" s="21"/>
      <c r="O30" s="22"/>
    </row>
    <row r="31" customFormat="false" ht="12.75" hidden="false" customHeight="false" outlineLevel="0" collapsed="false">
      <c r="B31" s="6" t="s">
        <v>24</v>
      </c>
      <c r="C31" s="6" t="s">
        <v>29</v>
      </c>
      <c r="D31" s="6"/>
      <c r="G31" s="6" t="s">
        <v>24</v>
      </c>
      <c r="H31" s="6" t="s">
        <v>29</v>
      </c>
      <c r="I31" s="6" t="s">
        <v>30</v>
      </c>
      <c r="J31" s="21"/>
      <c r="K31" s="21"/>
      <c r="L31" s="21"/>
      <c r="N31" s="21"/>
      <c r="O31" s="22"/>
    </row>
    <row r="32" customFormat="false" ht="12.75" hidden="false" customHeight="false" outlineLevel="0" collapsed="false">
      <c r="A32" s="9"/>
      <c r="B32" s="6" t="s">
        <v>31</v>
      </c>
      <c r="C32" s="6" t="s">
        <v>31</v>
      </c>
      <c r="D32" s="6" t="s">
        <v>32</v>
      </c>
      <c r="E32" s="6" t="s">
        <v>24</v>
      </c>
      <c r="F32" s="6" t="s">
        <v>29</v>
      </c>
      <c r="G32" s="6" t="s">
        <v>28</v>
      </c>
      <c r="H32" s="6" t="s">
        <v>28</v>
      </c>
      <c r="I32" s="6" t="s">
        <v>33</v>
      </c>
      <c r="J32" s="21"/>
      <c r="K32" s="21"/>
      <c r="L32" s="21"/>
      <c r="N32" s="21"/>
      <c r="O32" s="22"/>
    </row>
    <row r="33" customFormat="false" ht="12.75" hidden="false" customHeight="false" outlineLevel="0" collapsed="false">
      <c r="A33" s="9" t="n">
        <f aca="false">A22</f>
        <v>36951</v>
      </c>
      <c r="B33" s="7" t="n">
        <v>432</v>
      </c>
      <c r="C33" s="7" t="n">
        <v>312</v>
      </c>
      <c r="D33" s="6" t="n">
        <v>28</v>
      </c>
      <c r="E33" s="7" t="str">
        <f aca="false">IF(-G22&gt;E22,"Boiler","Dispatch")</f>
        <v>Boiler</v>
      </c>
      <c r="F33" s="7" t="str">
        <f aca="false">IF(-G22&gt;F22,"Boiler","Dispatch")</f>
        <v>Boiler</v>
      </c>
      <c r="G33" s="21" t="n">
        <f aca="false">IF(E33="Dispatch",E22*D33*B33,-G22*D33*B33)</f>
        <v>-0</v>
      </c>
      <c r="H33" s="21" t="n">
        <f aca="false">IF(F33="Dispatch",F22*D33*C33,-G22*D33*C33)</f>
        <v>-0</v>
      </c>
      <c r="I33" s="21" t="n">
        <f aca="false">+G33+H33</f>
        <v>-0</v>
      </c>
      <c r="J33" s="21"/>
      <c r="K33" s="21"/>
      <c r="L33" s="21"/>
      <c r="N33" s="21"/>
      <c r="O33" s="22"/>
    </row>
    <row r="34" customFormat="false" ht="12.75" hidden="false" customHeight="false" outlineLevel="0" collapsed="false">
      <c r="A34" s="9" t="str">
        <f aca="false">A23</f>
        <v>Q2 '01</v>
      </c>
      <c r="B34" s="7" t="n">
        <v>1232</v>
      </c>
      <c r="C34" s="7" t="n">
        <v>951</v>
      </c>
      <c r="D34" s="7" t="n">
        <f aca="false">+D33</f>
        <v>28</v>
      </c>
      <c r="E34" s="7" t="str">
        <f aca="false">IF(-G23&gt;E23,"Boiler","Dispatch")</f>
        <v>Boiler</v>
      </c>
      <c r="F34" s="7" t="str">
        <f aca="false">IF(-G23&gt;F23,"Boiler","Dispatch")</f>
        <v>Boiler</v>
      </c>
      <c r="G34" s="21" t="n">
        <f aca="false">IF(E34="Dispatch",E23*D34*B34,-G23*D34*B34)</f>
        <v>-0</v>
      </c>
      <c r="H34" s="21" t="n">
        <f aca="false">IF(F34="Dispatch",F23*D34*C34,-G23*D34*C34)</f>
        <v>-0</v>
      </c>
      <c r="I34" s="21" t="n">
        <f aca="false">+G34+H34</f>
        <v>-0</v>
      </c>
      <c r="J34" s="21"/>
      <c r="K34" s="21"/>
      <c r="L34" s="21"/>
      <c r="N34" s="21"/>
      <c r="O34" s="22"/>
    </row>
    <row r="35" customFormat="false" ht="12.75" hidden="false" customHeight="false" outlineLevel="0" collapsed="false">
      <c r="A35" s="9" t="str">
        <f aca="false">A24</f>
        <v>Q3 '01</v>
      </c>
      <c r="B35" s="7" t="n">
        <v>1216</v>
      </c>
      <c r="C35" s="7" t="n">
        <v>992</v>
      </c>
      <c r="D35" s="7" t="n">
        <f aca="false">+D34</f>
        <v>28</v>
      </c>
      <c r="E35" s="7" t="str">
        <f aca="false">IF(-G24&gt;E24,"Boiler","Dispatch")</f>
        <v>Boiler</v>
      </c>
      <c r="F35" s="7" t="str">
        <f aca="false">IF(-G24&gt;F24,"Boiler","Dispatch")</f>
        <v>Boiler</v>
      </c>
      <c r="G35" s="21" t="n">
        <f aca="false">IF(E35="Dispatch",E24*D35*B35,-G24*D35*B35)</f>
        <v>-0</v>
      </c>
      <c r="H35" s="21" t="n">
        <f aca="false">IF(F35="Dispatch",F24*D35*C35,-G24*D35*C35)</f>
        <v>-0</v>
      </c>
      <c r="I35" s="21" t="n">
        <f aca="false">+G35+H35</f>
        <v>-0</v>
      </c>
      <c r="J35" s="21"/>
      <c r="K35" s="21"/>
      <c r="L35" s="21"/>
      <c r="N35" s="21"/>
      <c r="O35" s="22"/>
    </row>
    <row r="36" customFormat="false" ht="12.75" hidden="false" customHeight="false" outlineLevel="0" collapsed="false">
      <c r="A36" s="9" t="str">
        <f aca="false">A25</f>
        <v>Q4 '01</v>
      </c>
      <c r="B36" s="7" t="n">
        <v>1232</v>
      </c>
      <c r="C36" s="7" t="n">
        <v>977</v>
      </c>
      <c r="D36" s="7" t="n">
        <f aca="false">+D35</f>
        <v>28</v>
      </c>
      <c r="E36" s="7" t="str">
        <f aca="false">IF(-G25&gt;E25,"Boiler","Dispatch")</f>
        <v>Boiler</v>
      </c>
      <c r="F36" s="7" t="str">
        <f aca="false">IF(-G25&gt;F25,"Boiler","Dispatch")</f>
        <v>Boiler</v>
      </c>
      <c r="G36" s="21" t="n">
        <f aca="false">IF(E36="Dispatch",E25*D36*B36,-G25*D36*B36)</f>
        <v>-0</v>
      </c>
      <c r="H36" s="21" t="n">
        <f aca="false">IF(F36="Dispatch",F25*D36*C36,-G25*D36*C36)</f>
        <v>-0</v>
      </c>
      <c r="I36" s="21" t="n">
        <f aca="false">+G36+H36</f>
        <v>-0</v>
      </c>
      <c r="J36" s="21"/>
      <c r="K36" s="21"/>
      <c r="L36" s="21"/>
      <c r="N36" s="21"/>
      <c r="O36" s="22"/>
    </row>
    <row r="37" customFormat="false" ht="12.75" hidden="false" customHeight="false" outlineLevel="0" collapsed="false">
      <c r="A37" s="9" t="str">
        <f aca="false">A26</f>
        <v>Q2 '02</v>
      </c>
      <c r="B37" s="7" t="n">
        <v>1232</v>
      </c>
      <c r="C37" s="7" t="n">
        <v>952</v>
      </c>
      <c r="D37" s="7" t="n">
        <v>28</v>
      </c>
      <c r="E37" s="7" t="str">
        <f aca="false">IF(-G26&gt;E26,"Boiler","Dispatch")</f>
        <v>Boiler</v>
      </c>
      <c r="F37" s="7" t="str">
        <f aca="false">IF(-G26&gt;F26,"Boiler","Dispatch")</f>
        <v>Boiler</v>
      </c>
      <c r="G37" s="21" t="n">
        <f aca="false">IF(E37="Dispatch",E26*D37*B37,-G26*D37*B37)</f>
        <v>-0</v>
      </c>
      <c r="H37" s="21" t="n">
        <f aca="false">IF(F37="Dispatch",F26*D37*C37,-G26*D37*C37)</f>
        <v>-0</v>
      </c>
      <c r="I37" s="21" t="n">
        <f aca="false">+G37+H37</f>
        <v>-0</v>
      </c>
      <c r="J37" s="21"/>
      <c r="K37" s="21"/>
      <c r="L37" s="21"/>
      <c r="N37" s="21"/>
      <c r="O37" s="22"/>
    </row>
    <row r="38" customFormat="false" ht="12.75" hidden="false" customHeight="false" outlineLevel="0" collapsed="false">
      <c r="A38" s="9"/>
      <c r="B38" s="12"/>
      <c r="C38" s="12"/>
      <c r="D38" s="20"/>
      <c r="E38" s="19"/>
      <c r="F38" s="19"/>
      <c r="G38" s="20"/>
      <c r="H38" s="7"/>
      <c r="I38" s="7"/>
      <c r="J38" s="21"/>
      <c r="K38" s="21"/>
      <c r="L38" s="21"/>
      <c r="N38" s="21"/>
      <c r="O38" s="22"/>
    </row>
    <row r="39" customFormat="false" ht="12.75" hidden="false" customHeight="false" outlineLevel="0" collapsed="false">
      <c r="A39" s="9"/>
      <c r="B39" s="12"/>
      <c r="C39" s="12"/>
      <c r="D39" s="20"/>
      <c r="E39" s="19"/>
      <c r="F39" s="19"/>
      <c r="G39" s="20"/>
      <c r="H39" s="7"/>
      <c r="I39" s="7"/>
      <c r="J39" s="21"/>
      <c r="K39" s="21"/>
      <c r="L39" s="21"/>
      <c r="N39" s="21"/>
      <c r="O39" s="22"/>
    </row>
    <row r="40" customFormat="false" ht="12.75" hidden="false" customHeight="false" outlineLevel="0" collapsed="false">
      <c r="A40" s="9"/>
      <c r="B40" s="12"/>
      <c r="C40" s="12"/>
      <c r="D40" s="20"/>
      <c r="E40" s="19"/>
      <c r="F40" s="19"/>
      <c r="G40" s="20"/>
      <c r="H40" s="7"/>
      <c r="I40" s="7"/>
      <c r="J40" s="21"/>
      <c r="K40" s="21"/>
      <c r="L40" s="21"/>
      <c r="N40" s="21"/>
      <c r="O40" s="24"/>
    </row>
    <row r="41" customFormat="false" ht="12.75" hidden="false" customHeight="false" outlineLevel="0" collapsed="false">
      <c r="A41" s="9"/>
      <c r="B41" s="12"/>
      <c r="C41" s="12"/>
      <c r="D41" s="20"/>
      <c r="E41" s="19"/>
      <c r="F41" s="19"/>
      <c r="G41" s="20"/>
      <c r="H41" s="7"/>
      <c r="I41" s="7"/>
      <c r="J41" s="21"/>
      <c r="K41" s="21"/>
      <c r="L41" s="21"/>
      <c r="N41" s="21"/>
      <c r="O41" s="25"/>
    </row>
    <row r="42" customFormat="false" ht="12.75" hidden="false" customHeight="false" outlineLevel="0" collapsed="false">
      <c r="A42" s="9"/>
      <c r="B42" s="12"/>
      <c r="C42" s="12"/>
      <c r="D42" s="20"/>
      <c r="E42" s="19"/>
      <c r="F42" s="19"/>
      <c r="G42" s="20"/>
      <c r="H42" s="7"/>
      <c r="I42" s="7"/>
      <c r="J42" s="21"/>
      <c r="K42" s="21"/>
      <c r="L42" s="21"/>
      <c r="N42" s="21"/>
      <c r="O42" s="25"/>
    </row>
    <row r="43" customFormat="false" ht="12.75" hidden="false" customHeight="false" outlineLevel="0" collapsed="false">
      <c r="A43" s="9"/>
      <c r="B43" s="12"/>
      <c r="C43" s="12"/>
      <c r="D43" s="20"/>
      <c r="E43" s="19"/>
      <c r="F43" s="19"/>
      <c r="G43" s="20"/>
      <c r="H43" s="7"/>
      <c r="I43" s="7"/>
      <c r="J43" s="21"/>
      <c r="K43" s="21"/>
      <c r="L43" s="21"/>
      <c r="N43" s="21"/>
      <c r="O43" s="25"/>
    </row>
    <row r="44" customFormat="false" ht="12.75" hidden="false" customHeight="false" outlineLevel="0" collapsed="false">
      <c r="A44" s="9"/>
      <c r="B44" s="12"/>
      <c r="C44" s="12"/>
      <c r="D44" s="20"/>
      <c r="E44" s="19"/>
      <c r="F44" s="19"/>
      <c r="G44" s="20"/>
      <c r="H44" s="7"/>
      <c r="I44" s="7"/>
      <c r="J44" s="21"/>
      <c r="K44" s="21"/>
      <c r="L44" s="21"/>
      <c r="N44" s="21"/>
      <c r="O44" s="25"/>
    </row>
    <row r="45" customFormat="false" ht="12.75" hidden="false" customHeight="false" outlineLevel="0" collapsed="false">
      <c r="E45" s="26"/>
      <c r="F45" s="26"/>
      <c r="J45" s="27"/>
      <c r="K45" s="27"/>
      <c r="L45" s="27"/>
      <c r="N45" s="4"/>
      <c r="O45" s="27"/>
    </row>
    <row r="46" customFormat="false" ht="12.75" hidden="false" customHeight="false" outlineLevel="0" collapsed="false">
      <c r="C46" s="28"/>
      <c r="D46" s="28"/>
      <c r="E46" s="19"/>
      <c r="F46" s="28"/>
      <c r="G46" s="28"/>
    </row>
    <row r="47" customFormat="false" ht="12.75" hidden="false" customHeight="false" outlineLevel="0" collapsed="false">
      <c r="B47" s="29"/>
      <c r="C47" s="29"/>
      <c r="D47" s="4"/>
      <c r="E47" s="30"/>
    </row>
    <row r="48" customFormat="false" ht="12.75" hidden="false" customHeight="false" outlineLevel="0" collapsed="false">
      <c r="A48" s="2"/>
      <c r="B48" s="29"/>
      <c r="C48" s="29"/>
      <c r="D48" s="4"/>
      <c r="E48" s="30"/>
    </row>
    <row r="49" customFormat="false" ht="12.75" hidden="false" customHeight="false" outlineLevel="0" collapsed="false">
      <c r="B49" s="29"/>
      <c r="C49" s="29"/>
      <c r="D49" s="4"/>
      <c r="E49" s="30"/>
    </row>
    <row r="50" customFormat="false" ht="12.75" hidden="false" customHeight="false" outlineLevel="0" collapsed="false">
      <c r="A50" s="2"/>
      <c r="B50" s="29"/>
      <c r="D50" s="31" t="s">
        <v>34</v>
      </c>
      <c r="F50" s="31" t="s">
        <v>34</v>
      </c>
      <c r="H50" s="2"/>
      <c r="I50" s="2"/>
    </row>
    <row r="51" customFormat="false" ht="12.75" hidden="false" customHeight="false" outlineLevel="0" collapsed="false">
      <c r="A51" s="2"/>
      <c r="B51" s="29"/>
      <c r="D51" s="31" t="s">
        <v>35</v>
      </c>
      <c r="E51" s="6" t="s">
        <v>36</v>
      </c>
      <c r="F51" s="31" t="s">
        <v>35</v>
      </c>
    </row>
    <row r="52" customFormat="false" ht="12.75" hidden="false" customHeight="false" outlineLevel="0" collapsed="false">
      <c r="A52" s="2" t="s">
        <v>11</v>
      </c>
      <c r="B52" s="31" t="s">
        <v>37</v>
      </c>
      <c r="C52" s="6" t="s">
        <v>38</v>
      </c>
      <c r="D52" s="31" t="s">
        <v>39</v>
      </c>
      <c r="E52" s="6" t="s">
        <v>40</v>
      </c>
      <c r="F52" s="31" t="s">
        <v>41</v>
      </c>
      <c r="I52" s="27"/>
    </row>
    <row r="53" customFormat="false" ht="12.75" hidden="false" customHeight="false" outlineLevel="0" collapsed="false">
      <c r="A53" s="9" t="n">
        <f aca="false">+A9</f>
        <v>36951</v>
      </c>
      <c r="B53" s="32" t="n">
        <f aca="false">160000/365</f>
        <v>438.356164383562</v>
      </c>
      <c r="C53" s="4" t="n">
        <f aca="false">B53*7</f>
        <v>3068.49315068493</v>
      </c>
      <c r="D53" s="32" t="n">
        <f aca="false">C53*F9</f>
        <v>1534.24657534247</v>
      </c>
      <c r="E53" s="20" t="e">
        <f aca="false">+D53/#REF!/D33</f>
        <v>#REF!</v>
      </c>
      <c r="F53" s="33" t="e">
        <f aca="false">+D53*#REF!</f>
        <v>#REF!</v>
      </c>
      <c r="I53" s="34"/>
    </row>
    <row r="54" customFormat="false" ht="12.75" hidden="false" customHeight="false" outlineLevel="0" collapsed="false">
      <c r="A54" s="9" t="str">
        <f aca="false">+A10</f>
        <v>Q2 '01</v>
      </c>
      <c r="B54" s="32" t="n">
        <f aca="false">+B53</f>
        <v>438.356164383562</v>
      </c>
      <c r="C54" s="4" t="n">
        <f aca="false">+C53</f>
        <v>3068.49315068493</v>
      </c>
      <c r="D54" s="32" t="n">
        <f aca="false">C54*F10</f>
        <v>1534.24657534247</v>
      </c>
      <c r="E54" s="20" t="e">
        <f aca="false">+D54/#REF!/D34</f>
        <v>#REF!</v>
      </c>
      <c r="F54" s="33" t="e">
        <f aca="false">+D54*#REF!</f>
        <v>#REF!</v>
      </c>
      <c r="I54" s="35"/>
    </row>
    <row r="55" customFormat="false" ht="12.75" hidden="false" customHeight="false" outlineLevel="0" collapsed="false">
      <c r="A55" s="9" t="str">
        <f aca="false">+A11</f>
        <v>Q3 '01</v>
      </c>
      <c r="B55" s="32" t="n">
        <f aca="false">+B54</f>
        <v>438.356164383562</v>
      </c>
      <c r="C55" s="4" t="n">
        <f aca="false">+C54</f>
        <v>3068.49315068493</v>
      </c>
      <c r="D55" s="32" t="n">
        <f aca="false">C55*F11</f>
        <v>1534.24657534247</v>
      </c>
      <c r="E55" s="20" t="e">
        <f aca="false">+D55/#REF!/D35</f>
        <v>#REF!</v>
      </c>
      <c r="F55" s="33" t="e">
        <f aca="false">+D55*#REF!</f>
        <v>#REF!</v>
      </c>
      <c r="I55" s="35"/>
    </row>
    <row r="56" customFormat="false" ht="12.75" hidden="false" customHeight="false" outlineLevel="0" collapsed="false">
      <c r="A56" s="9" t="str">
        <f aca="false">+A12</f>
        <v>Q4 '01</v>
      </c>
      <c r="B56" s="32" t="n">
        <f aca="false">+B55</f>
        <v>438.356164383562</v>
      </c>
      <c r="C56" s="4" t="n">
        <f aca="false">+C55</f>
        <v>3068.49315068493</v>
      </c>
      <c r="D56" s="32" t="n">
        <f aca="false">C56*F12</f>
        <v>1534.24657534247</v>
      </c>
      <c r="E56" s="20" t="e">
        <f aca="false">+D56/#REF!/D36</f>
        <v>#REF!</v>
      </c>
      <c r="F56" s="33" t="e">
        <f aca="false">+D56*#REF!</f>
        <v>#REF!</v>
      </c>
      <c r="I56" s="36"/>
    </row>
    <row r="57" customFormat="false" ht="12.75" hidden="false" customHeight="false" outlineLevel="0" collapsed="false">
      <c r="A57" s="9" t="e">
        <f aca="false">+#REF!</f>
        <v>#REF!</v>
      </c>
      <c r="B57" s="32" t="n">
        <f aca="false">+B56</f>
        <v>438.356164383562</v>
      </c>
      <c r="C57" s="4" t="n">
        <f aca="false">+C56</f>
        <v>3068.49315068493</v>
      </c>
      <c r="D57" s="32" t="e">
        <f aca="false">C57*#REF!</f>
        <v>#REF!</v>
      </c>
      <c r="E57" s="20" t="e">
        <f aca="false">+D57/#REF!/#REF!</f>
        <v>#REF!</v>
      </c>
      <c r="F57" s="33" t="e">
        <f aca="false">+D57*#REF!</f>
        <v>#REF!</v>
      </c>
    </row>
    <row r="58" customFormat="false" ht="12.75" hidden="false" customHeight="false" outlineLevel="0" collapsed="false">
      <c r="A58" s="9" t="e">
        <f aca="false">+#REF!</f>
        <v>#REF!</v>
      </c>
      <c r="B58" s="32" t="n">
        <f aca="false">+B57</f>
        <v>438.356164383562</v>
      </c>
      <c r="C58" s="4" t="n">
        <f aca="false">+C57</f>
        <v>3068.49315068493</v>
      </c>
      <c r="D58" s="32" t="e">
        <f aca="false">C58*#REF!</f>
        <v>#REF!</v>
      </c>
      <c r="E58" s="20" t="e">
        <f aca="false">+D58/#REF!/#REF!</f>
        <v>#REF!</v>
      </c>
      <c r="F58" s="33" t="e">
        <f aca="false">+D58*#REF!</f>
        <v>#REF!</v>
      </c>
    </row>
    <row r="59" customFormat="false" ht="12.75" hidden="false" customHeight="false" outlineLevel="0" collapsed="false">
      <c r="A59" s="9" t="e">
        <f aca="false">+#REF!</f>
        <v>#REF!</v>
      </c>
      <c r="B59" s="32" t="n">
        <f aca="false">+B58</f>
        <v>438.356164383562</v>
      </c>
      <c r="C59" s="4" t="n">
        <f aca="false">+C58</f>
        <v>3068.49315068493</v>
      </c>
      <c r="D59" s="32" t="e">
        <f aca="false">C59*#REF!</f>
        <v>#REF!</v>
      </c>
      <c r="E59" s="20" t="e">
        <f aca="false">+D59/#REF!/#REF!</f>
        <v>#REF!</v>
      </c>
      <c r="F59" s="33" t="e">
        <f aca="false">+D59*#REF!</f>
        <v>#REF!</v>
      </c>
    </row>
    <row r="60" customFormat="false" ht="12.75" hidden="false" customHeight="false" outlineLevel="0" collapsed="false">
      <c r="A60" s="9" t="e">
        <f aca="false">+#REF!</f>
        <v>#REF!</v>
      </c>
      <c r="B60" s="32" t="n">
        <f aca="false">+B59</f>
        <v>438.356164383562</v>
      </c>
      <c r="C60" s="4" t="n">
        <f aca="false">+C59</f>
        <v>3068.49315068493</v>
      </c>
      <c r="D60" s="32" t="e">
        <f aca="false">C60*#REF!</f>
        <v>#REF!</v>
      </c>
      <c r="E60" s="20" t="e">
        <f aca="false">+D60/#REF!/#REF!</f>
        <v>#REF!</v>
      </c>
      <c r="F60" s="33" t="e">
        <f aca="false">+D60*#REF!</f>
        <v>#REF!</v>
      </c>
    </row>
    <row r="61" customFormat="false" ht="12.75" hidden="false" customHeight="false" outlineLevel="0" collapsed="false">
      <c r="A61" s="9" t="e">
        <f aca="false">+#REF!</f>
        <v>#REF!</v>
      </c>
      <c r="B61" s="32" t="n">
        <f aca="false">+B60</f>
        <v>438.356164383562</v>
      </c>
      <c r="C61" s="4" t="n">
        <f aca="false">+C60</f>
        <v>3068.49315068493</v>
      </c>
      <c r="D61" s="32" t="e">
        <f aca="false">C61*#REF!</f>
        <v>#REF!</v>
      </c>
      <c r="E61" s="20" t="e">
        <f aca="false">+D61/#REF!/#REF!</f>
        <v>#REF!</v>
      </c>
      <c r="F61" s="33" t="e">
        <f aca="false">+D61*#REF!</f>
        <v>#REF!</v>
      </c>
    </row>
    <row r="62" customFormat="false" ht="12.75" hidden="false" customHeight="false" outlineLevel="0" collapsed="false">
      <c r="A62" s="9" t="e">
        <f aca="false">+#REF!</f>
        <v>#REF!</v>
      </c>
      <c r="B62" s="32" t="n">
        <f aca="false">+B61</f>
        <v>438.356164383562</v>
      </c>
      <c r="C62" s="4" t="n">
        <f aca="false">+C61</f>
        <v>3068.49315068493</v>
      </c>
      <c r="D62" s="32" t="e">
        <f aca="false">C62*#REF!</f>
        <v>#REF!</v>
      </c>
      <c r="E62" s="20" t="e">
        <f aca="false">+D62/#REF!/#REF!</f>
        <v>#REF!</v>
      </c>
      <c r="F62" s="33" t="e">
        <f aca="false">+D62*#REF!</f>
        <v>#REF!</v>
      </c>
    </row>
    <row r="63" customFormat="false" ht="12.75" hidden="false" customHeight="false" outlineLevel="0" collapsed="false">
      <c r="A63" s="9" t="e">
        <f aca="false">+#REF!</f>
        <v>#REF!</v>
      </c>
      <c r="B63" s="32" t="n">
        <f aca="false">+B62</f>
        <v>438.356164383562</v>
      </c>
      <c r="C63" s="4" t="n">
        <f aca="false">+C62</f>
        <v>3068.49315068493</v>
      </c>
      <c r="D63" s="32" t="e">
        <f aca="false">C63*#REF!</f>
        <v>#REF!</v>
      </c>
      <c r="E63" s="20" t="e">
        <f aca="false">+D63/#REF!/#REF!</f>
        <v>#REF!</v>
      </c>
      <c r="F63" s="33" t="e">
        <f aca="false">+D63*#REF!</f>
        <v>#REF!</v>
      </c>
    </row>
    <row r="64" customFormat="false" ht="12.75" hidden="false" customHeight="false" outlineLevel="0" collapsed="false">
      <c r="A64" s="9" t="e">
        <f aca="false">+#REF!</f>
        <v>#REF!</v>
      </c>
      <c r="B64" s="32" t="n">
        <f aca="false">+B63</f>
        <v>438.356164383562</v>
      </c>
      <c r="C64" s="4" t="n">
        <f aca="false">+C63</f>
        <v>3068.49315068493</v>
      </c>
      <c r="D64" s="32" t="e">
        <f aca="false">C64*#REF!</f>
        <v>#REF!</v>
      </c>
      <c r="E64" s="20" t="e">
        <f aca="false">+D64/#REF!/#REF!</f>
        <v>#REF!</v>
      </c>
      <c r="F64" s="33" t="e">
        <f aca="false">+D64*#REF!</f>
        <v>#REF!</v>
      </c>
    </row>
    <row r="65" customFormat="false" ht="12.75" hidden="false" customHeight="false" outlineLevel="0" collapsed="false">
      <c r="A65" s="9" t="e">
        <f aca="false">+#REF!</f>
        <v>#REF!</v>
      </c>
      <c r="B65" s="32" t="n">
        <f aca="false">+B64</f>
        <v>438.356164383562</v>
      </c>
      <c r="C65" s="4" t="n">
        <f aca="false">+C64</f>
        <v>3068.49315068493</v>
      </c>
      <c r="D65" s="32" t="e">
        <f aca="false">C65*#REF!</f>
        <v>#REF!</v>
      </c>
      <c r="E65" s="20" t="e">
        <f aca="false">+D65/#REF!/#REF!</f>
        <v>#REF!</v>
      </c>
      <c r="F65" s="33" t="e">
        <f aca="false">+D65*#REF!</f>
        <v>#REF!</v>
      </c>
    </row>
    <row r="66" customFormat="false" ht="12.75" hidden="false" customHeight="false" outlineLevel="0" collapsed="false">
      <c r="A66" s="9" t="e">
        <f aca="false">+#REF!</f>
        <v>#REF!</v>
      </c>
      <c r="B66" s="32" t="n">
        <f aca="false">+B65</f>
        <v>438.356164383562</v>
      </c>
      <c r="C66" s="4" t="n">
        <f aca="false">+C65</f>
        <v>3068.49315068493</v>
      </c>
      <c r="D66" s="32" t="e">
        <f aca="false">C66*#REF!</f>
        <v>#REF!</v>
      </c>
      <c r="E66" s="20" t="e">
        <f aca="false">+D66/#REF!/#REF!</f>
        <v>#REF!</v>
      </c>
      <c r="F66" s="33" t="e">
        <f aca="false">+D66*#REF!</f>
        <v>#REF!</v>
      </c>
    </row>
    <row r="67" customFormat="false" ht="12.75" hidden="false" customHeight="false" outlineLevel="0" collapsed="false">
      <c r="A67" s="9" t="e">
        <f aca="false">+#REF!</f>
        <v>#REF!</v>
      </c>
      <c r="B67" s="32" t="n">
        <f aca="false">+B66</f>
        <v>438.356164383562</v>
      </c>
      <c r="C67" s="4" t="n">
        <f aca="false">+C66</f>
        <v>3068.49315068493</v>
      </c>
      <c r="D67" s="32" t="e">
        <f aca="false">C67*#REF!</f>
        <v>#REF!</v>
      </c>
      <c r="E67" s="20" t="e">
        <f aca="false">+D67/#REF!/#REF!</f>
        <v>#REF!</v>
      </c>
      <c r="F67" s="33" t="e">
        <f aca="false">+D67*#REF!</f>
        <v>#REF!</v>
      </c>
    </row>
    <row r="68" customFormat="false" ht="12.75" hidden="false" customHeight="false" outlineLevel="0" collapsed="false">
      <c r="A68" s="9" t="e">
        <f aca="false">+#REF!</f>
        <v>#REF!</v>
      </c>
      <c r="B68" s="32" t="n">
        <f aca="false">+B67</f>
        <v>438.356164383562</v>
      </c>
      <c r="C68" s="4" t="n">
        <f aca="false">+C67</f>
        <v>3068.49315068493</v>
      </c>
      <c r="D68" s="32" t="e">
        <f aca="false">C68*#REF!</f>
        <v>#REF!</v>
      </c>
      <c r="E68" s="20" t="e">
        <f aca="false">+D68/#REF!/#REF!</f>
        <v>#REF!</v>
      </c>
      <c r="F68" s="33" t="e">
        <f aca="false">+D68*#REF!</f>
        <v>#REF!</v>
      </c>
    </row>
    <row r="69" customFormat="false" ht="12.75" hidden="false" customHeight="false" outlineLevel="0" collapsed="false">
      <c r="A69" s="9" t="e">
        <f aca="false">+#REF!</f>
        <v>#REF!</v>
      </c>
      <c r="B69" s="32" t="n">
        <f aca="false">+B68</f>
        <v>438.356164383562</v>
      </c>
      <c r="C69" s="4" t="n">
        <f aca="false">+C68</f>
        <v>3068.49315068493</v>
      </c>
      <c r="D69" s="32" t="e">
        <f aca="false">C69*#REF!</f>
        <v>#REF!</v>
      </c>
      <c r="E69" s="20" t="e">
        <f aca="false">+D69/#REF!/#REF!</f>
        <v>#REF!</v>
      </c>
      <c r="F69" s="33" t="e">
        <f aca="false">+D69*#REF!</f>
        <v>#REF!</v>
      </c>
    </row>
    <row r="70" customFormat="false" ht="12.75" hidden="false" customHeight="false" outlineLevel="0" collapsed="false">
      <c r="A70" s="9" t="e">
        <f aca="false">+#REF!</f>
        <v>#REF!</v>
      </c>
      <c r="B70" s="32" t="n">
        <f aca="false">+B69</f>
        <v>438.356164383562</v>
      </c>
      <c r="C70" s="4" t="n">
        <f aca="false">+C69</f>
        <v>3068.49315068493</v>
      </c>
      <c r="D70" s="32" t="e">
        <f aca="false">C70*#REF!</f>
        <v>#REF!</v>
      </c>
      <c r="E70" s="20" t="e">
        <f aca="false">+D70/#REF!/#REF!</f>
        <v>#REF!</v>
      </c>
      <c r="F70" s="33" t="e">
        <f aca="false">+D70*#REF!</f>
        <v>#REF!</v>
      </c>
    </row>
    <row r="71" customFormat="false" ht="12.75" hidden="false" customHeight="false" outlineLevel="0" collapsed="false">
      <c r="A71" s="9" t="e">
        <f aca="false">+#REF!</f>
        <v>#REF!</v>
      </c>
      <c r="B71" s="32" t="n">
        <f aca="false">+B70</f>
        <v>438.356164383562</v>
      </c>
      <c r="C71" s="4" t="n">
        <f aca="false">+C70</f>
        <v>3068.49315068493</v>
      </c>
      <c r="D71" s="32" t="e">
        <f aca="false">C71*#REF!</f>
        <v>#REF!</v>
      </c>
      <c r="E71" s="20" t="e">
        <f aca="false">+D71/#REF!/#REF!</f>
        <v>#REF!</v>
      </c>
      <c r="F71" s="33" t="e">
        <f aca="false">+D71*#REF!</f>
        <v>#REF!</v>
      </c>
    </row>
    <row r="72" customFormat="false" ht="12.75" hidden="false" customHeight="false" outlineLevel="0" collapsed="false">
      <c r="A72" s="9" t="e">
        <f aca="false">+#REF!</f>
        <v>#REF!</v>
      </c>
      <c r="B72" s="32" t="n">
        <f aca="false">+B71</f>
        <v>438.356164383562</v>
      </c>
      <c r="C72" s="4" t="n">
        <f aca="false">+C71</f>
        <v>3068.49315068493</v>
      </c>
      <c r="D72" s="32" t="e">
        <f aca="false">C72*#REF!</f>
        <v>#REF!</v>
      </c>
      <c r="E72" s="20" t="e">
        <f aca="false">+D72/#REF!/#REF!</f>
        <v>#REF!</v>
      </c>
      <c r="F72" s="33" t="e">
        <f aca="false">+D72*#REF!</f>
        <v>#REF!</v>
      </c>
    </row>
    <row r="73" customFormat="false" ht="12.75" hidden="false" customHeight="false" outlineLevel="0" collapsed="false">
      <c r="A73" s="9" t="e">
        <f aca="false">+#REF!</f>
        <v>#REF!</v>
      </c>
      <c r="B73" s="32" t="n">
        <f aca="false">+B72</f>
        <v>438.356164383562</v>
      </c>
      <c r="C73" s="4" t="n">
        <f aca="false">+C72</f>
        <v>3068.49315068493</v>
      </c>
      <c r="D73" s="32" t="e">
        <f aca="false">C73*#REF!</f>
        <v>#REF!</v>
      </c>
      <c r="E73" s="20" t="e">
        <f aca="false">+D73/#REF!/#REF!</f>
        <v>#REF!</v>
      </c>
      <c r="F73" s="33" t="e">
        <f aca="false">+D73*#REF!</f>
        <v>#REF!</v>
      </c>
    </row>
    <row r="74" customFormat="false" ht="12.75" hidden="false" customHeight="false" outlineLevel="0" collapsed="false">
      <c r="A74" s="9" t="e">
        <f aca="false">+#REF!</f>
        <v>#REF!</v>
      </c>
      <c r="B74" s="32" t="n">
        <f aca="false">+B73</f>
        <v>438.356164383562</v>
      </c>
      <c r="C74" s="4" t="n">
        <f aca="false">+C73</f>
        <v>3068.49315068493</v>
      </c>
      <c r="D74" s="32" t="e">
        <f aca="false">C74*#REF!</f>
        <v>#REF!</v>
      </c>
      <c r="E74" s="20" t="e">
        <f aca="false">+D74/#REF!/#REF!</f>
        <v>#REF!</v>
      </c>
      <c r="F74" s="33" t="e">
        <f aca="false">+D74*#REF!</f>
        <v>#REF!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5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2000-04-27T17:51:27Z</dcterms:created>
  <dc:creator>cfoster</dc:creator>
  <dc:description/>
  <dc:language>en-US</dc:language>
  <cp:lastModifiedBy>cfoster</cp:lastModifiedBy>
  <cp:lastPrinted>2000-06-02T16:01:07Z</cp:lastPrinted>
  <cp:revision>0</cp:revision>
  <dc:subject/>
  <dc:title/>
</cp:coreProperties>
</file>