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<sst xmlns="http://schemas.openxmlformats.org/spreadsheetml/2006/main" count="68" uniqueCount="37">
  <si>
    <t xml:space="preserve">Smurfit LA Mill Cash Flow Projection </t>
  </si>
  <si>
    <t xml:space="preserve">Natural Gas</t>
  </si>
  <si>
    <t xml:space="preserve">SoCalGas</t>
  </si>
  <si>
    <t xml:space="preserve">  NYMEX</t>
  </si>
  <si>
    <t xml:space="preserve">SoCal Basis</t>
  </si>
  <si>
    <t xml:space="preserve">Physical Premium</t>
  </si>
  <si>
    <t xml:space="preserve">Transport</t>
  </si>
  <si>
    <t xml:space="preserve">Delivered</t>
  </si>
  <si>
    <t xml:space="preserve">Heat Rate</t>
  </si>
  <si>
    <t xml:space="preserve">Cost</t>
  </si>
  <si>
    <t xml:space="preserve">Wheeling</t>
  </si>
  <si>
    <t xml:space="preserve">Net Cost</t>
  </si>
  <si>
    <t xml:space="preserve">Month</t>
  </si>
  <si>
    <t xml:space="preserve">($/MMBtu)</t>
  </si>
  <si>
    <t xml:space="preserve">MMBtu/MWhr</t>
  </si>
  <si>
    <t xml:space="preserve">$/MWhr</t>
  </si>
  <si>
    <t xml:space="preserve">Sep</t>
  </si>
  <si>
    <t xml:space="preserve">Q4 '01</t>
  </si>
  <si>
    <t xml:space="preserve">Q1 '02</t>
  </si>
  <si>
    <t xml:space="preserve">Q2 </t>
  </si>
  <si>
    <t xml:space="preserve">Q3</t>
  </si>
  <si>
    <t xml:space="preserve">Q4 </t>
  </si>
  <si>
    <t xml:space="preserve">Electricity</t>
  </si>
  <si>
    <t xml:space="preserve">MW Margin</t>
  </si>
  <si>
    <t xml:space="preserve">    Peak</t>
  </si>
  <si>
    <t xml:space="preserve"> Off Peak</t>
  </si>
  <si>
    <t xml:space="preserve">Variable</t>
  </si>
  <si>
    <t xml:space="preserve">Peak</t>
  </si>
  <si>
    <t xml:space="preserve">Off Peak</t>
  </si>
  <si>
    <t xml:space="preserve">($/MWhr)</t>
  </si>
  <si>
    <t xml:space="preserve">Cost ($/MWhr)</t>
  </si>
  <si>
    <t xml:space="preserve">Cash Flow</t>
  </si>
  <si>
    <t xml:space="preserve">OffPeak</t>
  </si>
  <si>
    <t xml:space="preserve">Monthly</t>
  </si>
  <si>
    <t xml:space="preserve">Hrs</t>
  </si>
  <si>
    <t xml:space="preserve">Capacity</t>
  </si>
  <si>
    <t xml:space="preserve">"Income"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</si>
</sst>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_);[RED]&quot;($&quot;#,##0.00\)"/>
    <numFmt numFmtId="169" formatCode="_(\$* #,##0.00_);_(\$* \(#,##0.00\);_(\$* \-??_);_(@_)"/>
    <numFmt numFmtId="170" formatCode="[$-409]#,##0.00_);[RED]\(#,##0.00\)"/>
    <numFmt numFmtId="171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11.7"/>
    <col collapsed="false" customWidth="true" hidden="false" outlineLevel="0" max="3" min="3" style="1" width="13.14"/>
    <col collapsed="false" customWidth="true" hidden="false" outlineLevel="0" max="5" min="4" style="1" width="15.13"/>
    <col collapsed="false" customWidth="true" hidden="false" outlineLevel="0" max="6" min="6" style="1" width="14.56"/>
    <col collapsed="false" customWidth="true" hidden="false" outlineLevel="0" max="7" min="7" style="1" width="15.41"/>
    <col collapsed="false" customWidth="true" hidden="false" outlineLevel="0" max="8" min="8" style="1" width="14.85"/>
    <col collapsed="false" customWidth="true" hidden="false" outlineLevel="0" max="9" min="9" style="1" width="13.99"/>
    <col collapsed="false" customWidth="true" hidden="false" outlineLevel="0" max="10" min="10" style="1" width="14.41"/>
    <col collapsed="false" customWidth="true" hidden="false" outlineLevel="0" max="11" min="11" style="1" width="12.14"/>
    <col collapsed="false" customWidth="true" hidden="false" outlineLevel="0" max="12" min="12" style="1" width="12.42"/>
    <col collapsed="false" customWidth="true" hidden="false" outlineLevel="0" max="13" min="13" style="1" width="11.99"/>
    <col collapsed="false" customWidth="true" hidden="false" outlineLevel="0" max="14" min="14" style="1" width="10.28"/>
    <col collapsed="false" customWidth="true" hidden="false" outlineLevel="0" max="16" min="15" style="1" width="10.85"/>
    <col collapsed="false" customWidth="true" hidden="false" outlineLevel="0" max="17" min="17" style="1" width="10.28"/>
    <col collapsed="false" customWidth="true" hidden="false" outlineLevel="0" max="18" min="18" style="1" width="9.28"/>
    <col collapsed="false" customWidth="false" hidden="false" outlineLevel="0" max="19" min="19" style="1" width="9.14"/>
    <col collapsed="false" customWidth="true" hidden="false" outlineLevel="0" max="20" min="20" style="1" width="13.28"/>
    <col collapsed="false" customWidth="false" hidden="false" outlineLevel="0" max="257" min="21" style="1" width="9.14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/>
      <c r="B3" s="4"/>
    </row>
    <row r="4" customFormat="false" ht="12.75" hidden="false" customHeight="false" outlineLevel="0" collapsed="false">
      <c r="A4" s="5" t="s">
        <v>1</v>
      </c>
      <c r="B4" s="4"/>
    </row>
    <row r="5" customFormat="false" ht="12.75" hidden="false" customHeight="false" outlineLevel="0" collapsed="false">
      <c r="A5" s="3"/>
      <c r="B5" s="4"/>
    </row>
    <row r="6" customFormat="false" ht="12.75" hidden="false" customHeight="false" outlineLevel="0" collapsed="false">
      <c r="C6" s="2"/>
      <c r="F6" s="6"/>
      <c r="G6" s="6" t="s">
        <v>2</v>
      </c>
      <c r="H6" s="6"/>
      <c r="I6" s="7"/>
      <c r="K6" s="6"/>
    </row>
    <row r="7" customFormat="false" ht="25.5" hidden="false" customHeight="false" outlineLevel="0" collapsed="false">
      <c r="B7" s="6" t="s">
        <v>3</v>
      </c>
      <c r="C7" s="2" t="s">
        <v>4</v>
      </c>
      <c r="D7" s="8" t="s">
        <v>5</v>
      </c>
      <c r="E7" s="8"/>
      <c r="F7" s="6" t="s">
        <v>6</v>
      </c>
      <c r="G7" s="6" t="s">
        <v>7</v>
      </c>
      <c r="H7" s="6" t="s">
        <v>8</v>
      </c>
      <c r="I7" s="8" t="s">
        <v>9</v>
      </c>
      <c r="J7" s="6" t="s">
        <v>10</v>
      </c>
      <c r="K7" s="6" t="s">
        <v>11</v>
      </c>
    </row>
    <row r="8" customFormat="false" ht="12.75" hidden="false" customHeight="false" outlineLevel="0" collapsed="false">
      <c r="A8" s="2" t="s">
        <v>12</v>
      </c>
      <c r="B8" s="6" t="s">
        <v>13</v>
      </c>
      <c r="C8" s="6" t="s">
        <v>13</v>
      </c>
      <c r="D8" s="6" t="s">
        <v>13</v>
      </c>
      <c r="E8" s="6"/>
      <c r="F8" s="6" t="s">
        <v>13</v>
      </c>
      <c r="G8" s="6" t="s">
        <v>13</v>
      </c>
      <c r="H8" s="6" t="s">
        <v>14</v>
      </c>
      <c r="I8" s="6" t="s">
        <v>15</v>
      </c>
      <c r="J8" s="6" t="s">
        <v>15</v>
      </c>
      <c r="K8" s="6" t="s">
        <v>15</v>
      </c>
    </row>
    <row r="9" customFormat="false" ht="12.75" hidden="false" customHeight="false" outlineLevel="0" collapsed="false">
      <c r="A9" s="9" t="s">
        <v>16</v>
      </c>
      <c r="B9" s="10" t="n">
        <v>3</v>
      </c>
      <c r="C9" s="10" t="n">
        <v>1.25</v>
      </c>
      <c r="D9" s="10" t="n">
        <v>0.2</v>
      </c>
      <c r="E9" s="10"/>
      <c r="F9" s="11" t="n">
        <v>0.5</v>
      </c>
      <c r="G9" s="10" t="n">
        <f aca="false">B9+C9+F9</f>
        <v>4.75</v>
      </c>
      <c r="H9" s="12" t="n">
        <v>11.5</v>
      </c>
      <c r="I9" s="10" t="n">
        <f aca="false">H9*G9</f>
        <v>54.625</v>
      </c>
      <c r="J9" s="13" t="n">
        <v>2</v>
      </c>
      <c r="K9" s="10" t="n">
        <f aca="false">I9-J9</f>
        <v>52.625</v>
      </c>
    </row>
    <row r="10" customFormat="false" ht="12.75" hidden="false" customHeight="false" outlineLevel="0" collapsed="false">
      <c r="A10" s="9" t="s">
        <v>17</v>
      </c>
      <c r="B10" s="10" t="n">
        <f aca="false">(3.1+3.35+3.6)/3</f>
        <v>3.35</v>
      </c>
      <c r="C10" s="10" t="n">
        <v>0.8</v>
      </c>
      <c r="D10" s="10" t="n">
        <v>0.2</v>
      </c>
      <c r="E10" s="10"/>
      <c r="F10" s="11" t="n">
        <v>0.5</v>
      </c>
      <c r="G10" s="10" t="n">
        <f aca="false">B10+C10+F10</f>
        <v>4.65</v>
      </c>
      <c r="H10" s="12" t="n">
        <v>11.5</v>
      </c>
      <c r="I10" s="10" t="n">
        <f aca="false">H10*G10</f>
        <v>53.475</v>
      </c>
      <c r="J10" s="13" t="n">
        <v>2</v>
      </c>
      <c r="K10" s="10" t="n">
        <f aca="false">I10-J10</f>
        <v>51.475</v>
      </c>
    </row>
    <row r="11" customFormat="false" ht="12.75" hidden="false" customHeight="false" outlineLevel="0" collapsed="false">
      <c r="A11" s="9" t="s">
        <v>18</v>
      </c>
      <c r="B11" s="10" t="n">
        <f aca="false">(3.72+3.65+3.62)/3</f>
        <v>3.66333333333333</v>
      </c>
      <c r="C11" s="10" t="n">
        <v>0.8</v>
      </c>
      <c r="D11" s="10" t="n">
        <v>0.2</v>
      </c>
      <c r="E11" s="10"/>
      <c r="F11" s="11" t="n">
        <v>0.5</v>
      </c>
      <c r="G11" s="10" t="n">
        <f aca="false">B11+C11+F11</f>
        <v>4.96333333333333</v>
      </c>
      <c r="H11" s="12" t="n">
        <v>11.5</v>
      </c>
      <c r="I11" s="10" t="n">
        <f aca="false">H11*G11</f>
        <v>57.0783333333333</v>
      </c>
      <c r="J11" s="13" t="n">
        <v>2</v>
      </c>
      <c r="K11" s="10" t="n">
        <f aca="false">I11-J11</f>
        <v>55.0783333333333</v>
      </c>
    </row>
    <row r="12" customFormat="false" ht="12.75" hidden="false" customHeight="false" outlineLevel="0" collapsed="false">
      <c r="A12" s="1" t="s">
        <v>19</v>
      </c>
      <c r="B12" s="10" t="n">
        <f aca="false">(3.32+3.28+3.28)/3</f>
        <v>3.29333333333333</v>
      </c>
      <c r="C12" s="10" t="n">
        <v>0.6</v>
      </c>
      <c r="D12" s="10" t="n">
        <v>0.2</v>
      </c>
      <c r="E12" s="10"/>
      <c r="F12" s="11" t="n">
        <v>0.5</v>
      </c>
      <c r="G12" s="10" t="n">
        <f aca="false">B12+C12+F12</f>
        <v>4.39333333333333</v>
      </c>
      <c r="H12" s="12" t="n">
        <v>11.5</v>
      </c>
      <c r="I12" s="10" t="n">
        <f aca="false">H12*G12</f>
        <v>50.5233333333333</v>
      </c>
      <c r="J12" s="13" t="n">
        <v>2</v>
      </c>
      <c r="K12" s="10" t="n">
        <f aca="false">I12-J12</f>
        <v>48.5233333333333</v>
      </c>
    </row>
    <row r="13" customFormat="false" ht="12.75" hidden="false" customHeight="false" outlineLevel="0" collapsed="false">
      <c r="A13" s="1" t="s">
        <v>20</v>
      </c>
      <c r="B13" s="10" t="n">
        <f aca="false">(3.5+3.5+3.52)/3</f>
        <v>3.50666666666667</v>
      </c>
      <c r="C13" s="10" t="n">
        <v>0.6</v>
      </c>
      <c r="D13" s="10" t="n">
        <v>0.2</v>
      </c>
      <c r="F13" s="11" t="n">
        <v>0.5</v>
      </c>
      <c r="G13" s="10" t="n">
        <f aca="false">B13+C13+F13</f>
        <v>4.60666666666667</v>
      </c>
      <c r="H13" s="12" t="n">
        <v>11.5</v>
      </c>
      <c r="I13" s="10" t="n">
        <f aca="false">H13*G13</f>
        <v>52.9766666666667</v>
      </c>
      <c r="J13" s="13" t="n">
        <v>2</v>
      </c>
      <c r="K13" s="10" t="n">
        <f aca="false">I13-J13</f>
        <v>50.9766666666667</v>
      </c>
    </row>
    <row r="14" customFormat="false" ht="12.75" hidden="false" customHeight="false" outlineLevel="0" collapsed="false">
      <c r="A14" s="14" t="s">
        <v>21</v>
      </c>
      <c r="B14" s="10" t="n">
        <v>3.75</v>
      </c>
      <c r="C14" s="10" t="n">
        <v>0.6</v>
      </c>
      <c r="D14" s="10" t="n">
        <v>0.2</v>
      </c>
      <c r="F14" s="11" t="n">
        <v>0.5</v>
      </c>
      <c r="G14" s="10" t="n">
        <f aca="false">B14+C14+F14</f>
        <v>4.85</v>
      </c>
      <c r="H14" s="12" t="n">
        <v>11.5</v>
      </c>
      <c r="I14" s="10" t="n">
        <f aca="false">H14*G14</f>
        <v>55.775</v>
      </c>
      <c r="J14" s="13" t="n">
        <v>2</v>
      </c>
      <c r="K14" s="10" t="n">
        <f aca="false">I14-J14</f>
        <v>53.775</v>
      </c>
    </row>
    <row r="15" customFormat="false" ht="12.75" hidden="false" customHeight="false" outlineLevel="0" collapsed="false">
      <c r="B15" s="4"/>
    </row>
    <row r="16" customFormat="false" ht="12.75" hidden="false" customHeight="false" outlineLevel="0" collapsed="false">
      <c r="A16" s="2" t="s">
        <v>22</v>
      </c>
      <c r="B16" s="7"/>
      <c r="C16" s="7"/>
      <c r="D16" s="7"/>
      <c r="E16" s="7"/>
      <c r="G16" s="7"/>
      <c r="I16" s="7"/>
      <c r="J16" s="7"/>
      <c r="K16" s="7"/>
    </row>
    <row r="17" customFormat="false" ht="12.75" hidden="false" customHeight="false" outlineLevel="0" collapsed="false">
      <c r="A17" s="2"/>
      <c r="B17" s="7"/>
      <c r="C17" s="7"/>
      <c r="D17" s="7"/>
      <c r="E17" s="7"/>
      <c r="G17" s="7"/>
      <c r="I17" s="7"/>
      <c r="J17" s="7"/>
      <c r="K17" s="7"/>
    </row>
    <row r="18" customFormat="false" ht="12.75" hidden="false" customHeight="false" outlineLevel="0" collapsed="false">
      <c r="A18" s="2"/>
      <c r="F18" s="6" t="s">
        <v>23</v>
      </c>
      <c r="G18" s="6" t="s">
        <v>23</v>
      </c>
      <c r="K18" s="6"/>
      <c r="L18" s="6"/>
      <c r="M18" s="6"/>
      <c r="O18" s="6"/>
      <c r="P18" s="6"/>
    </row>
    <row r="19" customFormat="false" ht="12.75" hidden="false" customHeight="false" outlineLevel="0" collapsed="false">
      <c r="A19" s="2" t="s">
        <v>12</v>
      </c>
      <c r="B19" s="6" t="s">
        <v>24</v>
      </c>
      <c r="C19" s="6" t="s">
        <v>25</v>
      </c>
      <c r="D19" s="6" t="s">
        <v>26</v>
      </c>
      <c r="E19" s="6"/>
      <c r="F19" s="6" t="s">
        <v>27</v>
      </c>
      <c r="G19" s="6" t="s">
        <v>28</v>
      </c>
      <c r="H19" s="6"/>
      <c r="O19" s="6"/>
      <c r="P19" s="6"/>
    </row>
    <row r="20" customFormat="false" ht="12.75" hidden="false" customHeight="false" outlineLevel="0" collapsed="false">
      <c r="B20" s="6" t="s">
        <v>29</v>
      </c>
      <c r="C20" s="6" t="s">
        <v>13</v>
      </c>
      <c r="D20" s="6" t="s">
        <v>30</v>
      </c>
      <c r="E20" s="6"/>
      <c r="F20" s="6" t="s">
        <v>15</v>
      </c>
      <c r="G20" s="6" t="s">
        <v>15</v>
      </c>
      <c r="H20" s="6"/>
      <c r="O20" s="6"/>
      <c r="P20" s="6"/>
    </row>
    <row r="21" customFormat="false" ht="12.75" hidden="false" customHeight="false" outlineLevel="0" collapsed="false">
      <c r="A21" s="9" t="s">
        <v>16</v>
      </c>
      <c r="B21" s="10" t="n">
        <v>60</v>
      </c>
      <c r="C21" s="10" t="n">
        <v>40</v>
      </c>
      <c r="D21" s="10" t="n">
        <v>2</v>
      </c>
      <c r="E21" s="15"/>
      <c r="F21" s="11" t="n">
        <f aca="false">B21-D21-K9</f>
        <v>5.375</v>
      </c>
      <c r="G21" s="11" t="n">
        <f aca="false">C21-D21-K9</f>
        <v>-14.625</v>
      </c>
      <c r="H21" s="15"/>
      <c r="O21" s="16"/>
      <c r="P21" s="17"/>
    </row>
    <row r="22" customFormat="false" ht="12.75" hidden="false" customHeight="false" outlineLevel="0" collapsed="false">
      <c r="A22" s="9" t="s">
        <v>17</v>
      </c>
      <c r="B22" s="10" t="n">
        <v>50</v>
      </c>
      <c r="C22" s="10" t="n">
        <v>30</v>
      </c>
      <c r="D22" s="10" t="n">
        <v>2</v>
      </c>
      <c r="E22" s="15"/>
      <c r="F22" s="11" t="n">
        <f aca="false">B22-D22-K10</f>
        <v>-3.475</v>
      </c>
      <c r="G22" s="11" t="n">
        <f aca="false">C22-D22-K10</f>
        <v>-23.475</v>
      </c>
      <c r="H22" s="15"/>
      <c r="O22" s="16"/>
      <c r="P22" s="17"/>
    </row>
    <row r="23" customFormat="false" ht="12.75" hidden="false" customHeight="false" outlineLevel="0" collapsed="false">
      <c r="A23" s="9" t="s">
        <v>18</v>
      </c>
      <c r="B23" s="10" t="n">
        <v>45</v>
      </c>
      <c r="C23" s="10" t="n">
        <v>40</v>
      </c>
      <c r="D23" s="10" t="n">
        <v>2</v>
      </c>
      <c r="E23" s="15"/>
      <c r="F23" s="11" t="n">
        <f aca="false">B23-D23-K11</f>
        <v>-12.0783333333333</v>
      </c>
      <c r="G23" s="11" t="n">
        <f aca="false">C23-D23-K11</f>
        <v>-17.0783333333333</v>
      </c>
      <c r="H23" s="15"/>
      <c r="O23" s="16"/>
      <c r="P23" s="17"/>
    </row>
    <row r="24" customFormat="false" ht="12.75" hidden="false" customHeight="false" outlineLevel="0" collapsed="false">
      <c r="A24" s="1" t="s">
        <v>19</v>
      </c>
      <c r="B24" s="10" t="n">
        <v>42</v>
      </c>
      <c r="C24" s="10" t="n">
        <v>33</v>
      </c>
      <c r="D24" s="10" t="n">
        <v>2</v>
      </c>
      <c r="E24" s="15"/>
      <c r="F24" s="11" t="n">
        <f aca="false">B24-D24-K12</f>
        <v>-8.52333333333333</v>
      </c>
      <c r="G24" s="11" t="n">
        <f aca="false">C24-D24-K12</f>
        <v>-17.5233333333333</v>
      </c>
      <c r="H24" s="15"/>
      <c r="I24" s="7"/>
      <c r="J24" s="7"/>
      <c r="K24" s="16"/>
      <c r="L24" s="16"/>
      <c r="M24" s="16"/>
      <c r="O24" s="16"/>
      <c r="P24" s="17"/>
    </row>
    <row r="25" customFormat="false" ht="12.75" hidden="false" customHeight="false" outlineLevel="0" collapsed="false">
      <c r="A25" s="1" t="s">
        <v>20</v>
      </c>
      <c r="B25" s="10" t="n">
        <v>68</v>
      </c>
      <c r="C25" s="10" t="n">
        <v>40</v>
      </c>
      <c r="D25" s="10" t="n">
        <v>2</v>
      </c>
      <c r="E25" s="15"/>
      <c r="F25" s="11" t="n">
        <f aca="false">B25-D25-K13</f>
        <v>15.0233333333333</v>
      </c>
      <c r="G25" s="11" t="n">
        <f aca="false">C25-D25-K13</f>
        <v>-12.9766666666667</v>
      </c>
      <c r="H25" s="15"/>
      <c r="I25" s="7"/>
      <c r="J25" s="7"/>
      <c r="K25" s="16"/>
      <c r="L25" s="16"/>
      <c r="M25" s="16"/>
      <c r="O25" s="16"/>
      <c r="P25" s="17"/>
    </row>
    <row r="26" customFormat="false" ht="12.75" hidden="false" customHeight="false" outlineLevel="0" collapsed="false">
      <c r="A26" s="14" t="s">
        <v>21</v>
      </c>
      <c r="B26" s="10" t="n">
        <v>42</v>
      </c>
      <c r="C26" s="10" t="n">
        <v>33</v>
      </c>
      <c r="D26" s="10" t="n">
        <v>2</v>
      </c>
      <c r="E26" s="15"/>
      <c r="F26" s="11" t="n">
        <f aca="false">B26-D26-K14</f>
        <v>-13.775</v>
      </c>
      <c r="G26" s="11" t="n">
        <f aca="false">C26-D26-K14</f>
        <v>-22.775</v>
      </c>
      <c r="H26" s="15"/>
      <c r="I26" s="7"/>
      <c r="J26" s="7"/>
      <c r="K26" s="16"/>
      <c r="L26" s="16"/>
      <c r="M26" s="16"/>
      <c r="O26" s="16"/>
      <c r="P26" s="17"/>
    </row>
    <row r="27" customFormat="false" ht="12.75" hidden="false" customHeight="false" outlineLevel="0" collapsed="false">
      <c r="A27" s="9"/>
      <c r="B27" s="10"/>
      <c r="C27" s="10"/>
      <c r="D27" s="15"/>
      <c r="E27" s="15"/>
      <c r="F27" s="18"/>
      <c r="G27" s="18"/>
      <c r="H27" s="15"/>
      <c r="I27" s="7"/>
      <c r="J27" s="7"/>
      <c r="K27" s="16"/>
      <c r="L27" s="16"/>
      <c r="M27" s="16"/>
      <c r="O27" s="16"/>
      <c r="P27" s="17"/>
    </row>
    <row r="28" customFormat="false" ht="12.75" hidden="false" customHeight="false" outlineLevel="0" collapsed="false">
      <c r="A28" s="9"/>
      <c r="B28" s="10"/>
      <c r="C28" s="10"/>
      <c r="D28" s="15"/>
      <c r="E28" s="15"/>
      <c r="F28" s="18"/>
      <c r="G28" s="18"/>
      <c r="H28" s="15"/>
      <c r="I28" s="7"/>
      <c r="J28" s="7"/>
      <c r="K28" s="16"/>
      <c r="L28" s="16"/>
      <c r="M28" s="16"/>
      <c r="O28" s="16"/>
      <c r="P28" s="17"/>
    </row>
    <row r="29" customFormat="false" ht="12.75" hidden="false" customHeight="false" outlineLevel="0" collapsed="false">
      <c r="A29" s="19" t="s">
        <v>31</v>
      </c>
      <c r="B29" s="10"/>
      <c r="C29" s="10"/>
      <c r="D29" s="15"/>
      <c r="E29" s="15"/>
      <c r="F29" s="18"/>
      <c r="G29" s="18"/>
      <c r="H29" s="15"/>
      <c r="I29" s="7"/>
      <c r="J29" s="7"/>
      <c r="K29" s="16"/>
      <c r="L29" s="16"/>
      <c r="M29" s="16"/>
      <c r="O29" s="16"/>
      <c r="P29" s="17"/>
    </row>
    <row r="30" customFormat="false" ht="12.75" hidden="false" customHeight="false" outlineLevel="0" collapsed="false">
      <c r="A30" s="9"/>
      <c r="B30" s="10"/>
      <c r="C30" s="10"/>
      <c r="D30" s="15"/>
      <c r="E30" s="15"/>
      <c r="F30" s="18"/>
      <c r="G30" s="18"/>
      <c r="H30" s="15"/>
      <c r="I30" s="7"/>
      <c r="J30" s="7"/>
      <c r="K30" s="16"/>
      <c r="L30" s="16"/>
      <c r="M30" s="16"/>
      <c r="O30" s="16"/>
      <c r="P30" s="17"/>
    </row>
    <row r="31" customFormat="false" ht="12.75" hidden="false" customHeight="false" outlineLevel="0" collapsed="false">
      <c r="B31" s="6" t="s">
        <v>27</v>
      </c>
      <c r="C31" s="6" t="s">
        <v>32</v>
      </c>
      <c r="D31" s="6"/>
      <c r="E31" s="6"/>
      <c r="H31" s="6" t="s">
        <v>27</v>
      </c>
      <c r="I31" s="6" t="s">
        <v>32</v>
      </c>
      <c r="J31" s="6" t="s">
        <v>33</v>
      </c>
      <c r="K31" s="16"/>
      <c r="L31" s="16"/>
      <c r="M31" s="16"/>
      <c r="O31" s="16"/>
      <c r="P31" s="17"/>
    </row>
    <row r="32" customFormat="false" ht="12.75" hidden="false" customHeight="false" outlineLevel="0" collapsed="false">
      <c r="A32" s="9"/>
      <c r="B32" s="6" t="s">
        <v>34</v>
      </c>
      <c r="C32" s="6" t="s">
        <v>34</v>
      </c>
      <c r="D32" s="6" t="s">
        <v>35</v>
      </c>
      <c r="E32" s="6"/>
      <c r="F32" s="6" t="s">
        <v>27</v>
      </c>
      <c r="G32" s="6" t="s">
        <v>32</v>
      </c>
      <c r="H32" s="6" t="s">
        <v>31</v>
      </c>
      <c r="I32" s="6" t="s">
        <v>31</v>
      </c>
      <c r="J32" s="6" t="s">
        <v>36</v>
      </c>
      <c r="K32" s="16"/>
      <c r="L32" s="16"/>
      <c r="M32" s="16"/>
      <c r="O32" s="16"/>
      <c r="P32" s="17"/>
    </row>
    <row r="33" customFormat="false" ht="12.75" hidden="false" customHeight="false" outlineLevel="0" collapsed="false">
      <c r="A33" s="9" t="s">
        <v>16</v>
      </c>
      <c r="B33" s="20" t="n">
        <v>384</v>
      </c>
      <c r="C33" s="20" t="n">
        <v>336</v>
      </c>
      <c r="D33" s="20" t="n">
        <v>28</v>
      </c>
      <c r="E33" s="7"/>
      <c r="F33" s="7" t="str">
        <f aca="false">IF(-H21&gt;F21,"Boiler","Dispatch")</f>
        <v>Dispatch</v>
      </c>
      <c r="G33" s="7" t="str">
        <f aca="false">IF(-H21&gt;G21,"Boiler","Dispatch")</f>
        <v>Boiler</v>
      </c>
      <c r="H33" s="16" t="n">
        <f aca="false">IF(F33="Dispatch",F21*D33*B33,-H21*D33*B33)</f>
        <v>57792</v>
      </c>
      <c r="I33" s="16" t="n">
        <f aca="false">IF(G33="Dispatch",G21*D33*C33,-H21*D33*C33)</f>
        <v>-0</v>
      </c>
      <c r="J33" s="16" t="n">
        <f aca="false">+H33+I33</f>
        <v>57792</v>
      </c>
      <c r="K33" s="16"/>
      <c r="L33" s="16"/>
      <c r="M33" s="16"/>
      <c r="O33" s="16"/>
      <c r="P33" s="17"/>
    </row>
    <row r="34" customFormat="false" ht="12.75" hidden="false" customHeight="false" outlineLevel="0" collapsed="false">
      <c r="A34" s="9" t="s">
        <v>17</v>
      </c>
      <c r="B34" s="20" t="n">
        <v>1232</v>
      </c>
      <c r="C34" s="20" t="n">
        <v>977</v>
      </c>
      <c r="D34" s="20" t="n">
        <v>28</v>
      </c>
      <c r="E34" s="7"/>
      <c r="F34" s="7" t="str">
        <f aca="false">IF(-H22&gt;F22,"Boiler","Dispatch")</f>
        <v>Boiler</v>
      </c>
      <c r="G34" s="7" t="str">
        <f aca="false">IF(-H22&gt;G22,"Boiler","Dispatch")</f>
        <v>Boiler</v>
      </c>
      <c r="H34" s="16" t="n">
        <f aca="false">IF(F34="Dispatch",F22*D34*B34,-H22*D34*B34)</f>
        <v>-0</v>
      </c>
      <c r="I34" s="16" t="n">
        <f aca="false">IF(G34="Dispatch",G22*D34*C34,-H22*D34*C34)</f>
        <v>-0</v>
      </c>
      <c r="J34" s="16" t="n">
        <f aca="false">+H34+I34</f>
        <v>-0</v>
      </c>
      <c r="K34" s="16"/>
      <c r="L34" s="16"/>
      <c r="M34" s="16"/>
      <c r="O34" s="16"/>
      <c r="P34" s="17"/>
    </row>
    <row r="35" customFormat="false" ht="12.75" hidden="false" customHeight="false" outlineLevel="0" collapsed="false">
      <c r="A35" s="9" t="s">
        <v>18</v>
      </c>
      <c r="B35" s="20" t="n">
        <v>1216</v>
      </c>
      <c r="C35" s="20" t="n">
        <v>944</v>
      </c>
      <c r="D35" s="20" t="n">
        <v>28</v>
      </c>
      <c r="E35" s="7"/>
      <c r="F35" s="7" t="str">
        <f aca="false">IF(-H23&gt;F23,"Boiler","Dispatch")</f>
        <v>Boiler</v>
      </c>
      <c r="G35" s="7" t="str">
        <f aca="false">IF(-H23&gt;G23,"Boiler","Dispatch")</f>
        <v>Boiler</v>
      </c>
      <c r="H35" s="16" t="n">
        <f aca="false">IF(F35="Dispatch",F23*D35*B35,-H23*D35*B35)</f>
        <v>-0</v>
      </c>
      <c r="I35" s="16" t="n">
        <f aca="false">IF(G35="Dispatch",G23*D35*C35,-H23*D35*C35)</f>
        <v>-0</v>
      </c>
      <c r="J35" s="16" t="n">
        <f aca="false">+H35+I35</f>
        <v>-0</v>
      </c>
      <c r="K35" s="16"/>
      <c r="L35" s="16"/>
      <c r="M35" s="16"/>
      <c r="O35" s="16"/>
      <c r="P35" s="17"/>
    </row>
    <row r="36" customFormat="false" ht="12.75" hidden="false" customHeight="false" outlineLevel="0" collapsed="false">
      <c r="A36" s="1" t="s">
        <v>19</v>
      </c>
      <c r="B36" s="20" t="n">
        <v>1232</v>
      </c>
      <c r="C36" s="20" t="n">
        <v>951</v>
      </c>
      <c r="D36" s="20" t="n">
        <v>28</v>
      </c>
      <c r="E36" s="7"/>
      <c r="F36" s="7" t="str">
        <f aca="false">IF(-H24&gt;F24,"Boiler","Dispatch")</f>
        <v>Boiler</v>
      </c>
      <c r="G36" s="7" t="str">
        <f aca="false">IF(-H24&gt;G24,"Boiler","Dispatch")</f>
        <v>Boiler</v>
      </c>
      <c r="H36" s="16" t="n">
        <f aca="false">IF(F36="Dispatch",F24*D36*B36,-H24*D36*B36)</f>
        <v>-0</v>
      </c>
      <c r="I36" s="16" t="n">
        <f aca="false">IF(G36="Dispatch",G24*D36*C36,-H24*D36*C36)</f>
        <v>-0</v>
      </c>
      <c r="J36" s="16" t="n">
        <f aca="false">+H36+I36</f>
        <v>-0</v>
      </c>
      <c r="K36" s="16"/>
      <c r="L36" s="16"/>
      <c r="M36" s="16"/>
      <c r="O36" s="16"/>
      <c r="P36" s="17"/>
    </row>
    <row r="37" customFormat="false" ht="12.75" hidden="false" customHeight="false" outlineLevel="0" collapsed="false">
      <c r="A37" s="1" t="s">
        <v>20</v>
      </c>
      <c r="B37" s="20" t="n">
        <v>1232</v>
      </c>
      <c r="C37" s="20" t="n">
        <v>976</v>
      </c>
      <c r="D37" s="20" t="n">
        <v>28</v>
      </c>
      <c r="E37" s="15"/>
      <c r="F37" s="7" t="str">
        <f aca="false">IF(-H25&gt;F25,"Boiler","Dispatch")</f>
        <v>Dispatch</v>
      </c>
      <c r="G37" s="7" t="str">
        <f aca="false">IF(-H25&gt;G25,"Boiler","Dispatch")</f>
        <v>Boiler</v>
      </c>
      <c r="H37" s="16" t="n">
        <f aca="false">IF(F37="Dispatch",F25*D37*B37,-H25*D37*B37)</f>
        <v>518244.906666667</v>
      </c>
      <c r="I37" s="16" t="n">
        <f aca="false">IF(G37="Dispatch",G25*D37*C37,-H25*D37*C37)</f>
        <v>-0</v>
      </c>
      <c r="J37" s="16" t="n">
        <f aca="false">+H37+I37</f>
        <v>518244.906666667</v>
      </c>
      <c r="K37" s="16"/>
      <c r="L37" s="16"/>
      <c r="M37" s="16"/>
      <c r="O37" s="16"/>
      <c r="P37" s="17"/>
    </row>
    <row r="38" customFormat="false" ht="12.75" hidden="false" customHeight="false" outlineLevel="0" collapsed="false">
      <c r="A38" s="14" t="s">
        <v>21</v>
      </c>
      <c r="B38" s="20" t="n">
        <v>1232</v>
      </c>
      <c r="C38" s="20" t="n">
        <v>977</v>
      </c>
      <c r="D38" s="20" t="n">
        <v>28</v>
      </c>
      <c r="E38" s="15"/>
      <c r="F38" s="7" t="str">
        <f aca="false">IF(-H26&gt;F26,"Boiler","Dispatch")</f>
        <v>Boiler</v>
      </c>
      <c r="G38" s="7" t="str">
        <f aca="false">IF(-H26&gt;G26,"Boiler","Dispatch")</f>
        <v>Boiler</v>
      </c>
      <c r="H38" s="16" t="n">
        <f aca="false">IF(F38="Dispatch",F26*D38*B38,-H26*D38*B38)</f>
        <v>-0</v>
      </c>
      <c r="I38" s="16" t="n">
        <f aca="false">IF(G38="Dispatch",G26*D38*C38,-H26*D38*C38)</f>
        <v>-0</v>
      </c>
      <c r="J38" s="16" t="n">
        <f aca="false">+H38+I38</f>
        <v>-0</v>
      </c>
      <c r="K38" s="16"/>
      <c r="L38" s="16"/>
      <c r="M38" s="16"/>
      <c r="O38" s="16"/>
      <c r="P38" s="17"/>
    </row>
    <row r="39" customFormat="false" ht="12.75" hidden="false" customHeight="false" outlineLevel="0" collapsed="false">
      <c r="A39" s="9"/>
      <c r="B39" s="10"/>
      <c r="C39" s="10"/>
      <c r="D39" s="15"/>
      <c r="E39" s="15"/>
      <c r="F39" s="18"/>
      <c r="G39" s="18"/>
      <c r="H39" s="15"/>
      <c r="I39" s="7"/>
      <c r="J39" s="7"/>
      <c r="K39" s="16"/>
      <c r="L39" s="16"/>
      <c r="M39" s="16"/>
      <c r="O39" s="16"/>
      <c r="P39" s="21"/>
    </row>
    <row r="40" customFormat="false" ht="12.75" hidden="false" customHeight="false" outlineLevel="0" collapsed="false">
      <c r="A40" s="9"/>
      <c r="B40" s="10"/>
      <c r="C40" s="10"/>
      <c r="D40" s="15"/>
      <c r="E40" s="15"/>
      <c r="F40" s="18"/>
      <c r="G40" s="18"/>
      <c r="H40" s="15"/>
      <c r="I40" s="7"/>
      <c r="J40" s="7"/>
      <c r="K40" s="16"/>
      <c r="L40" s="16"/>
      <c r="M40" s="16"/>
      <c r="O40" s="16"/>
      <c r="P40" s="22"/>
    </row>
    <row r="41" customFormat="false" ht="12.75" hidden="false" customHeight="false" outlineLevel="0" collapsed="false">
      <c r="A41" s="9"/>
      <c r="B41" s="10"/>
      <c r="C41" s="10"/>
      <c r="D41" s="15"/>
      <c r="E41" s="15"/>
      <c r="F41" s="18"/>
      <c r="G41" s="18"/>
      <c r="H41" s="15"/>
      <c r="I41" s="7"/>
      <c r="J41" s="7"/>
      <c r="K41" s="16"/>
      <c r="L41" s="16"/>
      <c r="M41" s="16"/>
      <c r="O41" s="16"/>
      <c r="P41" s="22"/>
    </row>
    <row r="42" customFormat="false" ht="12.75" hidden="false" customHeight="false" outlineLevel="0" collapsed="false">
      <c r="A42" s="9"/>
      <c r="B42" s="10"/>
      <c r="C42" s="10"/>
      <c r="D42" s="15"/>
      <c r="E42" s="15"/>
      <c r="F42" s="18"/>
      <c r="G42" s="18"/>
      <c r="H42" s="15"/>
      <c r="I42" s="7"/>
      <c r="J42" s="7"/>
      <c r="K42" s="16"/>
      <c r="L42" s="16"/>
      <c r="M42" s="16"/>
      <c r="O42" s="16"/>
      <c r="P42" s="2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2000-04-27T17:51:27Z</dcterms:created>
  <dc:creator>cfoster</dc:creator>
  <dc:description/>
  <dc:language>en-US</dc:language>
  <cp:lastModifiedBy>cfoster</cp:lastModifiedBy>
  <cp:lastPrinted>2001-07-24T11:03:31Z</cp:lastPrinted>
  <dcterms:modified xsi:type="dcterms:W3CDTF">2001-07-24T13:35:17Z</dcterms:modified>
  <cp:revision>0</cp:revision>
  <dc:subject/>
  <dc:title/>
</cp:coreProperties>
</file>